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P\Desktop\Projects\Excel\"/>
    </mc:Choice>
  </mc:AlternateContent>
  <xr:revisionPtr revIDLastSave="0" documentId="13_ncr:1_{938F304A-E140-4F17-B6A2-F5D2AC6174D1}" xr6:coauthVersionLast="47" xr6:coauthVersionMax="47" xr10:uidLastSave="{00000000-0000-0000-0000-000000000000}"/>
  <bookViews>
    <workbookView xWindow="-120" yWindow="-120" windowWidth="20730" windowHeight="11160" firstSheet="2" activeTab="2" xr2:uid="{CDD59AFB-2066-4CDD-A9AA-BA16C199714A}"/>
  </bookViews>
  <sheets>
    <sheet name="retail_messy_dataset" sheetId="1" r:id="rId1"/>
    <sheet name="Cleaned_data" sheetId="3" r:id="rId2"/>
    <sheet name="Pivot" sheetId="4" r:id="rId3"/>
    <sheet name="Category&amp;Product" sheetId="5" r:id="rId4"/>
    <sheet name="Customer&amp;Market Insight" sheetId="6" r:id="rId5"/>
    <sheet name="Time Series&amp;Trend" sheetId="7" r:id="rId6"/>
  </sheets>
  <definedNames>
    <definedName name="NativeTimeline_Order_Date">#N/A</definedName>
    <definedName name="Slicer_Catego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4" l="1"/>
  <c r="F31" i="4"/>
  <c r="J1704" i="3"/>
  <c r="F28" i="4"/>
  <c r="F29" i="4"/>
  <c r="I2" i="3"/>
  <c r="K2" i="3" s="1"/>
  <c r="I3" i="3"/>
  <c r="K3" i="3" s="1"/>
  <c r="I4" i="3"/>
  <c r="K4" i="3" s="1"/>
  <c r="I5" i="3"/>
  <c r="K5" i="3" s="1"/>
  <c r="I6" i="3"/>
  <c r="K6" i="3" s="1"/>
  <c r="I7" i="3"/>
  <c r="K7" i="3" s="1"/>
  <c r="I8" i="3"/>
  <c r="K8" i="3" s="1"/>
  <c r="I9" i="3"/>
  <c r="K9" i="3" s="1"/>
  <c r="I10" i="3"/>
  <c r="K10" i="3" s="1"/>
  <c r="I11" i="3"/>
  <c r="K11" i="3" s="1"/>
  <c r="I12" i="3"/>
  <c r="K12" i="3" s="1"/>
  <c r="I13" i="3"/>
  <c r="K13" i="3" s="1"/>
  <c r="I14" i="3"/>
  <c r="K14" i="3" s="1"/>
  <c r="I15" i="3"/>
  <c r="K15" i="3" s="1"/>
  <c r="I16" i="3"/>
  <c r="K16" i="3" s="1"/>
  <c r="I17" i="3"/>
  <c r="K17" i="3" s="1"/>
  <c r="I18" i="3"/>
  <c r="K18" i="3" s="1"/>
  <c r="I19" i="3"/>
  <c r="K19" i="3" s="1"/>
  <c r="I20" i="3"/>
  <c r="K20" i="3" s="1"/>
  <c r="I21" i="3"/>
  <c r="K21" i="3" s="1"/>
  <c r="I22" i="3"/>
  <c r="K22" i="3" s="1"/>
  <c r="I23" i="3"/>
  <c r="K23" i="3" s="1"/>
  <c r="I24" i="3"/>
  <c r="K24" i="3" s="1"/>
  <c r="I25" i="3"/>
  <c r="K25" i="3" s="1"/>
  <c r="I26" i="3"/>
  <c r="K26" i="3" s="1"/>
  <c r="I27" i="3"/>
  <c r="K27" i="3" s="1"/>
  <c r="I28" i="3"/>
  <c r="K28" i="3" s="1"/>
  <c r="I29" i="3"/>
  <c r="K29" i="3" s="1"/>
  <c r="I30" i="3"/>
  <c r="K30" i="3" s="1"/>
  <c r="I31" i="3"/>
  <c r="K31" i="3" s="1"/>
  <c r="I32" i="3"/>
  <c r="K32" i="3" s="1"/>
  <c r="I33" i="3"/>
  <c r="K33" i="3" s="1"/>
  <c r="I34" i="3"/>
  <c r="K34" i="3" s="1"/>
  <c r="I35" i="3"/>
  <c r="K35" i="3" s="1"/>
  <c r="I36" i="3"/>
  <c r="K36" i="3" s="1"/>
  <c r="I37" i="3"/>
  <c r="K37" i="3" s="1"/>
  <c r="I38" i="3"/>
  <c r="K38" i="3" s="1"/>
  <c r="I39" i="3"/>
  <c r="K39" i="3" s="1"/>
  <c r="I40" i="3"/>
  <c r="K40" i="3" s="1"/>
  <c r="I41" i="3"/>
  <c r="K41" i="3" s="1"/>
  <c r="I42" i="3"/>
  <c r="K42" i="3" s="1"/>
  <c r="I43" i="3"/>
  <c r="K43" i="3" s="1"/>
  <c r="I44" i="3"/>
  <c r="K44" i="3" s="1"/>
  <c r="I45" i="3"/>
  <c r="K45" i="3" s="1"/>
  <c r="I46" i="3"/>
  <c r="K46" i="3" s="1"/>
  <c r="I47" i="3"/>
  <c r="K47" i="3" s="1"/>
  <c r="I48" i="3"/>
  <c r="K48" i="3" s="1"/>
  <c r="I49" i="3"/>
  <c r="K49" i="3" s="1"/>
  <c r="I50" i="3"/>
  <c r="K50" i="3" s="1"/>
  <c r="I51" i="3"/>
  <c r="K51" i="3" s="1"/>
  <c r="I52" i="3"/>
  <c r="K52" i="3" s="1"/>
  <c r="I53" i="3"/>
  <c r="K53" i="3" s="1"/>
  <c r="I54" i="3"/>
  <c r="K54" i="3" s="1"/>
  <c r="I55" i="3"/>
  <c r="K55" i="3" s="1"/>
  <c r="I56" i="3"/>
  <c r="K56" i="3" s="1"/>
  <c r="I57" i="3"/>
  <c r="K57" i="3" s="1"/>
  <c r="I58" i="3"/>
  <c r="K58" i="3" s="1"/>
  <c r="I59" i="3"/>
  <c r="K59" i="3" s="1"/>
  <c r="I60" i="3"/>
  <c r="K60" i="3" s="1"/>
  <c r="I61" i="3"/>
  <c r="K61" i="3" s="1"/>
  <c r="I62" i="3"/>
  <c r="K62" i="3" s="1"/>
  <c r="I63" i="3"/>
  <c r="K63" i="3" s="1"/>
  <c r="I64" i="3"/>
  <c r="I65" i="3"/>
  <c r="I66" i="3"/>
  <c r="K66" i="3" s="1"/>
  <c r="I67" i="3"/>
  <c r="K67" i="3" s="1"/>
  <c r="I68" i="3"/>
  <c r="K68" i="3" s="1"/>
  <c r="I69" i="3"/>
  <c r="K69" i="3" s="1"/>
  <c r="I70" i="3"/>
  <c r="K70" i="3" s="1"/>
  <c r="I71" i="3"/>
  <c r="K71" i="3" s="1"/>
  <c r="I72" i="3"/>
  <c r="K72" i="3" s="1"/>
  <c r="I73" i="3"/>
  <c r="K73" i="3" s="1"/>
  <c r="I74" i="3"/>
  <c r="K74" i="3" s="1"/>
  <c r="I75" i="3"/>
  <c r="K75" i="3" s="1"/>
  <c r="I76" i="3"/>
  <c r="K76" i="3" s="1"/>
  <c r="I77" i="3"/>
  <c r="K77" i="3" s="1"/>
  <c r="I78" i="3"/>
  <c r="K78" i="3" s="1"/>
  <c r="I79" i="3"/>
  <c r="K79" i="3" s="1"/>
  <c r="I80" i="3"/>
  <c r="K80" i="3" s="1"/>
  <c r="I81" i="3"/>
  <c r="K81" i="3" s="1"/>
  <c r="I82" i="3"/>
  <c r="K82" i="3" s="1"/>
  <c r="I83" i="3"/>
  <c r="K83" i="3" s="1"/>
  <c r="I84" i="3"/>
  <c r="K84" i="3" s="1"/>
  <c r="I85" i="3"/>
  <c r="K85" i="3" s="1"/>
  <c r="I86" i="3"/>
  <c r="K86" i="3" s="1"/>
  <c r="I87" i="3"/>
  <c r="K87" i="3" s="1"/>
  <c r="I88" i="3"/>
  <c r="K88" i="3" s="1"/>
  <c r="I89" i="3"/>
  <c r="K89" i="3" s="1"/>
  <c r="I90" i="3"/>
  <c r="K90" i="3" s="1"/>
  <c r="I91" i="3"/>
  <c r="K91" i="3" s="1"/>
  <c r="I92" i="3"/>
  <c r="K92" i="3" s="1"/>
  <c r="I93" i="3"/>
  <c r="K93" i="3" s="1"/>
  <c r="I94" i="3"/>
  <c r="K94" i="3" s="1"/>
  <c r="I95" i="3"/>
  <c r="K95" i="3" s="1"/>
  <c r="I96" i="3"/>
  <c r="K96" i="3" s="1"/>
  <c r="I97" i="3"/>
  <c r="K97" i="3" s="1"/>
  <c r="I98" i="3"/>
  <c r="K98" i="3" s="1"/>
  <c r="I99" i="3"/>
  <c r="K99" i="3" s="1"/>
  <c r="I100" i="3"/>
  <c r="K100" i="3" s="1"/>
  <c r="I101" i="3"/>
  <c r="K101" i="3" s="1"/>
  <c r="I102" i="3"/>
  <c r="K102" i="3" s="1"/>
  <c r="I103" i="3"/>
  <c r="K103" i="3" s="1"/>
  <c r="I104" i="3"/>
  <c r="K104" i="3" s="1"/>
  <c r="I105" i="3"/>
  <c r="K105" i="3" s="1"/>
  <c r="I106" i="3"/>
  <c r="K106" i="3" s="1"/>
  <c r="I107" i="3"/>
  <c r="K107" i="3" s="1"/>
  <c r="I108" i="3"/>
  <c r="K108" i="3" s="1"/>
  <c r="I109" i="3"/>
  <c r="K109" i="3" s="1"/>
  <c r="I110" i="3"/>
  <c r="K110" i="3" s="1"/>
  <c r="I111" i="3"/>
  <c r="K111" i="3" s="1"/>
  <c r="I112" i="3"/>
  <c r="K112" i="3" s="1"/>
  <c r="I113" i="3"/>
  <c r="K113" i="3" s="1"/>
  <c r="I114" i="3"/>
  <c r="K114" i="3" s="1"/>
  <c r="I115" i="3"/>
  <c r="K115" i="3" s="1"/>
  <c r="I116" i="3"/>
  <c r="K116" i="3" s="1"/>
  <c r="I117" i="3"/>
  <c r="K117" i="3" s="1"/>
  <c r="I118" i="3"/>
  <c r="K118" i="3" s="1"/>
  <c r="I119" i="3"/>
  <c r="K119" i="3" s="1"/>
  <c r="I120" i="3"/>
  <c r="K120" i="3" s="1"/>
  <c r="I121" i="3"/>
  <c r="K121" i="3" s="1"/>
  <c r="I122" i="3"/>
  <c r="K122" i="3" s="1"/>
  <c r="I123" i="3"/>
  <c r="K123" i="3" s="1"/>
  <c r="I124" i="3"/>
  <c r="K124" i="3" s="1"/>
  <c r="I125" i="3"/>
  <c r="K125" i="3" s="1"/>
  <c r="I126" i="3"/>
  <c r="K126" i="3" s="1"/>
  <c r="I127" i="3"/>
  <c r="K127" i="3" s="1"/>
  <c r="I128" i="3"/>
  <c r="K128" i="3" s="1"/>
  <c r="L128" i="3" s="1"/>
  <c r="I129" i="3"/>
  <c r="K129" i="3" s="1"/>
  <c r="L129" i="3" s="1"/>
  <c r="I130" i="3"/>
  <c r="K130" i="3" s="1"/>
  <c r="I131" i="3"/>
  <c r="K131" i="3" s="1"/>
  <c r="I132" i="3"/>
  <c r="K132" i="3" s="1"/>
  <c r="I133" i="3"/>
  <c r="K133" i="3" s="1"/>
  <c r="I134" i="3"/>
  <c r="K134" i="3" s="1"/>
  <c r="I135" i="3"/>
  <c r="K135" i="3" s="1"/>
  <c r="I136" i="3"/>
  <c r="K136" i="3" s="1"/>
  <c r="I137" i="3"/>
  <c r="K137" i="3" s="1"/>
  <c r="I138" i="3"/>
  <c r="K138" i="3" s="1"/>
  <c r="I139" i="3"/>
  <c r="K139" i="3" s="1"/>
  <c r="I140" i="3"/>
  <c r="K140" i="3" s="1"/>
  <c r="I141" i="3"/>
  <c r="K141" i="3" s="1"/>
  <c r="I142" i="3"/>
  <c r="K142" i="3" s="1"/>
  <c r="I143" i="3"/>
  <c r="K143" i="3" s="1"/>
  <c r="I144" i="3"/>
  <c r="K144" i="3" s="1"/>
  <c r="I145" i="3"/>
  <c r="K145" i="3" s="1"/>
  <c r="I146" i="3"/>
  <c r="K146" i="3" s="1"/>
  <c r="I147" i="3"/>
  <c r="K147" i="3" s="1"/>
  <c r="I148" i="3"/>
  <c r="K148" i="3" s="1"/>
  <c r="I149" i="3"/>
  <c r="K149" i="3" s="1"/>
  <c r="I150" i="3"/>
  <c r="K150" i="3" s="1"/>
  <c r="I151" i="3"/>
  <c r="K151" i="3" s="1"/>
  <c r="I152" i="3"/>
  <c r="K152" i="3" s="1"/>
  <c r="I153" i="3"/>
  <c r="K153" i="3" s="1"/>
  <c r="I154" i="3"/>
  <c r="K154" i="3" s="1"/>
  <c r="I155" i="3"/>
  <c r="K155" i="3" s="1"/>
  <c r="I156" i="3"/>
  <c r="K156" i="3" s="1"/>
  <c r="I157" i="3"/>
  <c r="K157" i="3" s="1"/>
  <c r="I158" i="3"/>
  <c r="K158" i="3" s="1"/>
  <c r="I159" i="3"/>
  <c r="K159" i="3" s="1"/>
  <c r="I160" i="3"/>
  <c r="K160" i="3" s="1"/>
  <c r="I161" i="3"/>
  <c r="K161" i="3" s="1"/>
  <c r="I162" i="3"/>
  <c r="K162" i="3" s="1"/>
  <c r="I163" i="3"/>
  <c r="K163" i="3" s="1"/>
  <c r="I164" i="3"/>
  <c r="K164" i="3" s="1"/>
  <c r="I165" i="3"/>
  <c r="K165" i="3" s="1"/>
  <c r="I166" i="3"/>
  <c r="K166" i="3" s="1"/>
  <c r="I167" i="3"/>
  <c r="K167" i="3" s="1"/>
  <c r="I168" i="3"/>
  <c r="K168" i="3" s="1"/>
  <c r="I169" i="3"/>
  <c r="K169" i="3" s="1"/>
  <c r="I170" i="3"/>
  <c r="K170" i="3" s="1"/>
  <c r="I171" i="3"/>
  <c r="K171" i="3" s="1"/>
  <c r="I172" i="3"/>
  <c r="K172" i="3" s="1"/>
  <c r="I173" i="3"/>
  <c r="K173" i="3" s="1"/>
  <c r="I174" i="3"/>
  <c r="K174" i="3" s="1"/>
  <c r="I175" i="3"/>
  <c r="K175" i="3" s="1"/>
  <c r="I176" i="3"/>
  <c r="K176" i="3" s="1"/>
  <c r="I177" i="3"/>
  <c r="K177" i="3" s="1"/>
  <c r="I178" i="3"/>
  <c r="K178" i="3" s="1"/>
  <c r="I179" i="3"/>
  <c r="K179" i="3" s="1"/>
  <c r="I180" i="3"/>
  <c r="K180" i="3" s="1"/>
  <c r="I181" i="3"/>
  <c r="K181" i="3" s="1"/>
  <c r="I182" i="3"/>
  <c r="K182" i="3" s="1"/>
  <c r="I183" i="3"/>
  <c r="K183" i="3" s="1"/>
  <c r="I184" i="3"/>
  <c r="K184" i="3" s="1"/>
  <c r="I185" i="3"/>
  <c r="K185" i="3" s="1"/>
  <c r="I186" i="3"/>
  <c r="K186" i="3" s="1"/>
  <c r="I187" i="3"/>
  <c r="K187" i="3" s="1"/>
  <c r="I188" i="3"/>
  <c r="K188" i="3" s="1"/>
  <c r="I189" i="3"/>
  <c r="K189" i="3" s="1"/>
  <c r="I190" i="3"/>
  <c r="K190" i="3" s="1"/>
  <c r="I191" i="3"/>
  <c r="K191" i="3" s="1"/>
  <c r="I192" i="3"/>
  <c r="K192" i="3" s="1"/>
  <c r="I193" i="3"/>
  <c r="K193" i="3" s="1"/>
  <c r="I194" i="3"/>
  <c r="K194" i="3" s="1"/>
  <c r="I195" i="3"/>
  <c r="K195" i="3" s="1"/>
  <c r="I196" i="3"/>
  <c r="K196" i="3" s="1"/>
  <c r="I197" i="3"/>
  <c r="K197" i="3" s="1"/>
  <c r="I198" i="3"/>
  <c r="K198" i="3" s="1"/>
  <c r="I199" i="3"/>
  <c r="K199" i="3" s="1"/>
  <c r="I200" i="3"/>
  <c r="K200" i="3" s="1"/>
  <c r="I201" i="3"/>
  <c r="K201" i="3" s="1"/>
  <c r="I202" i="3"/>
  <c r="K202" i="3" s="1"/>
  <c r="I203" i="3"/>
  <c r="K203" i="3" s="1"/>
  <c r="I204" i="3"/>
  <c r="K204" i="3" s="1"/>
  <c r="I205" i="3"/>
  <c r="K205" i="3" s="1"/>
  <c r="I206" i="3"/>
  <c r="K206" i="3" s="1"/>
  <c r="I207" i="3"/>
  <c r="K207" i="3" s="1"/>
  <c r="I208" i="3"/>
  <c r="K208" i="3" s="1"/>
  <c r="I209" i="3"/>
  <c r="K209" i="3" s="1"/>
  <c r="I210" i="3"/>
  <c r="K210" i="3" s="1"/>
  <c r="I211" i="3"/>
  <c r="K211" i="3" s="1"/>
  <c r="I212" i="3"/>
  <c r="K212" i="3" s="1"/>
  <c r="I213" i="3"/>
  <c r="K213" i="3" s="1"/>
  <c r="I214" i="3"/>
  <c r="K214" i="3" s="1"/>
  <c r="I215" i="3"/>
  <c r="K215" i="3" s="1"/>
  <c r="I216" i="3"/>
  <c r="K216" i="3" s="1"/>
  <c r="I217" i="3"/>
  <c r="K217" i="3" s="1"/>
  <c r="I218" i="3"/>
  <c r="K218" i="3" s="1"/>
  <c r="I219" i="3"/>
  <c r="K219" i="3" s="1"/>
  <c r="I220" i="3"/>
  <c r="K220" i="3" s="1"/>
  <c r="I221" i="3"/>
  <c r="I222" i="3"/>
  <c r="K222" i="3" s="1"/>
  <c r="I223" i="3"/>
  <c r="I224" i="3"/>
  <c r="K224" i="3" s="1"/>
  <c r="I225" i="3"/>
  <c r="K225" i="3" s="1"/>
  <c r="I226" i="3"/>
  <c r="K226" i="3" s="1"/>
  <c r="I227" i="3"/>
  <c r="K227" i="3" s="1"/>
  <c r="I228" i="3"/>
  <c r="K228" i="3" s="1"/>
  <c r="I229" i="3"/>
  <c r="K229" i="3" s="1"/>
  <c r="I230" i="3"/>
  <c r="K230" i="3" s="1"/>
  <c r="I231" i="3"/>
  <c r="K231" i="3" s="1"/>
  <c r="I232" i="3"/>
  <c r="K232" i="3" s="1"/>
  <c r="I233" i="3"/>
  <c r="K233" i="3" s="1"/>
  <c r="I234" i="3"/>
  <c r="K234" i="3" s="1"/>
  <c r="I235" i="3"/>
  <c r="K235" i="3" s="1"/>
  <c r="I236" i="3"/>
  <c r="K236" i="3" s="1"/>
  <c r="I237" i="3"/>
  <c r="K237" i="3" s="1"/>
  <c r="I238" i="3"/>
  <c r="K238" i="3" s="1"/>
  <c r="I239" i="3"/>
  <c r="K239" i="3" s="1"/>
  <c r="I240" i="3"/>
  <c r="K240" i="3" s="1"/>
  <c r="I241" i="3"/>
  <c r="K241" i="3" s="1"/>
  <c r="I242" i="3"/>
  <c r="K242" i="3" s="1"/>
  <c r="I243" i="3"/>
  <c r="K243" i="3" s="1"/>
  <c r="I244" i="3"/>
  <c r="K244" i="3" s="1"/>
  <c r="I245" i="3"/>
  <c r="K245" i="3" s="1"/>
  <c r="I246" i="3"/>
  <c r="K246" i="3" s="1"/>
  <c r="I247" i="3"/>
  <c r="K247" i="3" s="1"/>
  <c r="I248" i="3"/>
  <c r="K248" i="3" s="1"/>
  <c r="I249" i="3"/>
  <c r="K249" i="3" s="1"/>
  <c r="I250" i="3"/>
  <c r="K250" i="3" s="1"/>
  <c r="I251" i="3"/>
  <c r="K251" i="3" s="1"/>
  <c r="I252" i="3"/>
  <c r="K252" i="3" s="1"/>
  <c r="I253" i="3"/>
  <c r="K253" i="3" s="1"/>
  <c r="I254" i="3"/>
  <c r="K254" i="3" s="1"/>
  <c r="I255" i="3"/>
  <c r="K255" i="3" s="1"/>
  <c r="I256" i="3"/>
  <c r="K256" i="3" s="1"/>
  <c r="I257" i="3"/>
  <c r="K257" i="3" s="1"/>
  <c r="I258" i="3"/>
  <c r="K258" i="3" s="1"/>
  <c r="I259" i="3"/>
  <c r="K259" i="3" s="1"/>
  <c r="I260" i="3"/>
  <c r="K260" i="3" s="1"/>
  <c r="I261" i="3"/>
  <c r="K261" i="3" s="1"/>
  <c r="I262" i="3"/>
  <c r="K262" i="3" s="1"/>
  <c r="I263" i="3"/>
  <c r="K263" i="3" s="1"/>
  <c r="I264" i="3"/>
  <c r="K264" i="3" s="1"/>
  <c r="I265" i="3"/>
  <c r="K265" i="3" s="1"/>
  <c r="L265" i="3" s="1"/>
  <c r="I266" i="3"/>
  <c r="K266" i="3" s="1"/>
  <c r="I267" i="3"/>
  <c r="K267" i="3" s="1"/>
  <c r="I268" i="3"/>
  <c r="K268" i="3" s="1"/>
  <c r="I269" i="3"/>
  <c r="K269" i="3" s="1"/>
  <c r="I270" i="3"/>
  <c r="K270" i="3" s="1"/>
  <c r="I271" i="3"/>
  <c r="K271" i="3" s="1"/>
  <c r="I272" i="3"/>
  <c r="K272" i="3" s="1"/>
  <c r="I273" i="3"/>
  <c r="K273" i="3" s="1"/>
  <c r="I274" i="3"/>
  <c r="K274" i="3" s="1"/>
  <c r="I275" i="3"/>
  <c r="K275" i="3" s="1"/>
  <c r="I276" i="3"/>
  <c r="K276" i="3" s="1"/>
  <c r="I277" i="3"/>
  <c r="K277" i="3" s="1"/>
  <c r="I278" i="3"/>
  <c r="K278" i="3" s="1"/>
  <c r="I279" i="3"/>
  <c r="K279" i="3" s="1"/>
  <c r="I280" i="3"/>
  <c r="K280" i="3" s="1"/>
  <c r="I281" i="3"/>
  <c r="K281" i="3" s="1"/>
  <c r="I282" i="3"/>
  <c r="K282" i="3" s="1"/>
  <c r="I283" i="3"/>
  <c r="K283" i="3" s="1"/>
  <c r="I284" i="3"/>
  <c r="K284" i="3" s="1"/>
  <c r="I285" i="3"/>
  <c r="K285" i="3" s="1"/>
  <c r="I286" i="3"/>
  <c r="K286" i="3" s="1"/>
  <c r="I287" i="3"/>
  <c r="K287" i="3" s="1"/>
  <c r="I288" i="3"/>
  <c r="K288" i="3" s="1"/>
  <c r="I289" i="3"/>
  <c r="K289" i="3" s="1"/>
  <c r="I290" i="3"/>
  <c r="K290" i="3" s="1"/>
  <c r="I291" i="3"/>
  <c r="K291" i="3" s="1"/>
  <c r="I292" i="3"/>
  <c r="K292" i="3" s="1"/>
  <c r="I293" i="3"/>
  <c r="K293" i="3" s="1"/>
  <c r="I294" i="3"/>
  <c r="K294" i="3" s="1"/>
  <c r="I295" i="3"/>
  <c r="K295" i="3" s="1"/>
  <c r="I296" i="3"/>
  <c r="K296" i="3" s="1"/>
  <c r="I297" i="3"/>
  <c r="K297" i="3" s="1"/>
  <c r="I298" i="3"/>
  <c r="K298" i="3" s="1"/>
  <c r="I299" i="3"/>
  <c r="K299" i="3" s="1"/>
  <c r="I300" i="3"/>
  <c r="K300" i="3" s="1"/>
  <c r="I301" i="3"/>
  <c r="K301" i="3" s="1"/>
  <c r="I302" i="3"/>
  <c r="K302" i="3" s="1"/>
  <c r="I303" i="3"/>
  <c r="K303" i="3" s="1"/>
  <c r="I304" i="3"/>
  <c r="K304" i="3" s="1"/>
  <c r="I305" i="3"/>
  <c r="K305" i="3" s="1"/>
  <c r="I306" i="3"/>
  <c r="K306" i="3" s="1"/>
  <c r="I307" i="3"/>
  <c r="K307" i="3" s="1"/>
  <c r="I308" i="3"/>
  <c r="K308" i="3" s="1"/>
  <c r="L308" i="3" s="1"/>
  <c r="I309" i="3"/>
  <c r="K309" i="3" s="1"/>
  <c r="I310" i="3"/>
  <c r="K310" i="3" s="1"/>
  <c r="I311" i="3"/>
  <c r="K311" i="3" s="1"/>
  <c r="I312" i="3"/>
  <c r="K312" i="3" s="1"/>
  <c r="I313" i="3"/>
  <c r="K313" i="3" s="1"/>
  <c r="I314" i="3"/>
  <c r="K314" i="3" s="1"/>
  <c r="I315" i="3"/>
  <c r="K315" i="3" s="1"/>
  <c r="I316" i="3"/>
  <c r="K316" i="3" s="1"/>
  <c r="I317" i="3"/>
  <c r="K317" i="3" s="1"/>
  <c r="I318" i="3"/>
  <c r="K318" i="3" s="1"/>
  <c r="I319" i="3"/>
  <c r="K319" i="3" s="1"/>
  <c r="I320" i="3"/>
  <c r="K320" i="3" s="1"/>
  <c r="I321" i="3"/>
  <c r="K321" i="3" s="1"/>
  <c r="I322" i="3"/>
  <c r="K322" i="3" s="1"/>
  <c r="I323" i="3"/>
  <c r="K323" i="3" s="1"/>
  <c r="I324" i="3"/>
  <c r="K324" i="3" s="1"/>
  <c r="I325" i="3"/>
  <c r="K325" i="3" s="1"/>
  <c r="I326" i="3"/>
  <c r="K326" i="3" s="1"/>
  <c r="I327" i="3"/>
  <c r="K327" i="3" s="1"/>
  <c r="I328" i="3"/>
  <c r="K328" i="3" s="1"/>
  <c r="I329" i="3"/>
  <c r="K329" i="3" s="1"/>
  <c r="I330" i="3"/>
  <c r="K330" i="3" s="1"/>
  <c r="I331" i="3"/>
  <c r="K331" i="3" s="1"/>
  <c r="I332" i="3"/>
  <c r="K332" i="3" s="1"/>
  <c r="I333" i="3"/>
  <c r="K333" i="3" s="1"/>
  <c r="I334" i="3"/>
  <c r="K334" i="3" s="1"/>
  <c r="I335" i="3"/>
  <c r="K335" i="3" s="1"/>
  <c r="I336" i="3"/>
  <c r="K336" i="3" s="1"/>
  <c r="I337" i="3"/>
  <c r="K337" i="3" s="1"/>
  <c r="I338" i="3"/>
  <c r="K338" i="3" s="1"/>
  <c r="I339" i="3"/>
  <c r="K339" i="3" s="1"/>
  <c r="I340" i="3"/>
  <c r="K340" i="3" s="1"/>
  <c r="I341" i="3"/>
  <c r="K341" i="3" s="1"/>
  <c r="I342" i="3"/>
  <c r="K342" i="3" s="1"/>
  <c r="I343" i="3"/>
  <c r="K343" i="3" s="1"/>
  <c r="I344" i="3"/>
  <c r="K344" i="3" s="1"/>
  <c r="I345" i="3"/>
  <c r="K345" i="3" s="1"/>
  <c r="I346" i="3"/>
  <c r="K346" i="3" s="1"/>
  <c r="I347" i="3"/>
  <c r="K347" i="3" s="1"/>
  <c r="I348" i="3"/>
  <c r="K348" i="3" s="1"/>
  <c r="I349" i="3"/>
  <c r="K349" i="3" s="1"/>
  <c r="I350" i="3"/>
  <c r="K350" i="3" s="1"/>
  <c r="I351" i="3"/>
  <c r="K351" i="3" s="1"/>
  <c r="I352" i="3"/>
  <c r="K352" i="3" s="1"/>
  <c r="I353" i="3"/>
  <c r="K353" i="3" s="1"/>
  <c r="I354" i="3"/>
  <c r="K354" i="3" s="1"/>
  <c r="I355" i="3"/>
  <c r="K355" i="3" s="1"/>
  <c r="I356" i="3"/>
  <c r="K356" i="3" s="1"/>
  <c r="I357" i="3"/>
  <c r="K357" i="3" s="1"/>
  <c r="I358" i="3"/>
  <c r="K358" i="3" s="1"/>
  <c r="I359" i="3"/>
  <c r="K359" i="3" s="1"/>
  <c r="I360" i="3"/>
  <c r="K360" i="3" s="1"/>
  <c r="I361" i="3"/>
  <c r="K361" i="3" s="1"/>
  <c r="I362" i="3"/>
  <c r="K362" i="3" s="1"/>
  <c r="I363" i="3"/>
  <c r="K363" i="3" s="1"/>
  <c r="I364" i="3"/>
  <c r="K364" i="3" s="1"/>
  <c r="I365" i="3"/>
  <c r="K365" i="3" s="1"/>
  <c r="I366" i="3"/>
  <c r="K366" i="3" s="1"/>
  <c r="I367" i="3"/>
  <c r="K367" i="3" s="1"/>
  <c r="I368" i="3"/>
  <c r="K368" i="3" s="1"/>
  <c r="I369" i="3"/>
  <c r="K369" i="3" s="1"/>
  <c r="I370" i="3"/>
  <c r="K370" i="3" s="1"/>
  <c r="I371" i="3"/>
  <c r="K371" i="3" s="1"/>
  <c r="I372" i="3"/>
  <c r="K372" i="3" s="1"/>
  <c r="I373" i="3"/>
  <c r="K373" i="3" s="1"/>
  <c r="I374" i="3"/>
  <c r="K374" i="3" s="1"/>
  <c r="I375" i="3"/>
  <c r="K375" i="3" s="1"/>
  <c r="I376" i="3"/>
  <c r="K376" i="3" s="1"/>
  <c r="I377" i="3"/>
  <c r="K377" i="3" s="1"/>
  <c r="I378" i="3"/>
  <c r="K378" i="3" s="1"/>
  <c r="I379" i="3"/>
  <c r="I380" i="3"/>
  <c r="K380" i="3" s="1"/>
  <c r="L380" i="3" s="1"/>
  <c r="I381" i="3"/>
  <c r="K381" i="3" s="1"/>
  <c r="I382" i="3"/>
  <c r="K382" i="3" s="1"/>
  <c r="I383" i="3"/>
  <c r="K383" i="3" s="1"/>
  <c r="I384" i="3"/>
  <c r="K384" i="3" s="1"/>
  <c r="I385" i="3"/>
  <c r="K385" i="3" s="1"/>
  <c r="I386" i="3"/>
  <c r="K386" i="3" s="1"/>
  <c r="I387" i="3"/>
  <c r="K387" i="3" s="1"/>
  <c r="I388" i="3"/>
  <c r="K388" i="3" s="1"/>
  <c r="I389" i="3"/>
  <c r="K389" i="3" s="1"/>
  <c r="I390" i="3"/>
  <c r="K390" i="3" s="1"/>
  <c r="I391" i="3"/>
  <c r="K391" i="3" s="1"/>
  <c r="I392" i="3"/>
  <c r="K392" i="3" s="1"/>
  <c r="I393" i="3"/>
  <c r="K393" i="3" s="1"/>
  <c r="I394" i="3"/>
  <c r="K394" i="3" s="1"/>
  <c r="I395" i="3"/>
  <c r="K395" i="3" s="1"/>
  <c r="I396" i="3"/>
  <c r="K396" i="3" s="1"/>
  <c r="I397" i="3"/>
  <c r="K397" i="3" s="1"/>
  <c r="I398" i="3"/>
  <c r="K398" i="3" s="1"/>
  <c r="I399" i="3"/>
  <c r="K399" i="3" s="1"/>
  <c r="I400" i="3"/>
  <c r="K400" i="3" s="1"/>
  <c r="I401" i="3"/>
  <c r="K401" i="3" s="1"/>
  <c r="I402" i="3"/>
  <c r="K402" i="3" s="1"/>
  <c r="I403" i="3"/>
  <c r="K403" i="3" s="1"/>
  <c r="I404" i="3"/>
  <c r="K404" i="3" s="1"/>
  <c r="I405" i="3"/>
  <c r="K405" i="3" s="1"/>
  <c r="I406" i="3"/>
  <c r="K406" i="3" s="1"/>
  <c r="I407" i="3"/>
  <c r="K407" i="3" s="1"/>
  <c r="I408" i="3"/>
  <c r="K408" i="3" s="1"/>
  <c r="I409" i="3"/>
  <c r="K409" i="3" s="1"/>
  <c r="I410" i="3"/>
  <c r="K410" i="3" s="1"/>
  <c r="I411" i="3"/>
  <c r="K411" i="3" s="1"/>
  <c r="I412" i="3"/>
  <c r="I413" i="3"/>
  <c r="K413" i="3" s="1"/>
  <c r="I414" i="3"/>
  <c r="K414" i="3" s="1"/>
  <c r="I415" i="3"/>
  <c r="K415" i="3" s="1"/>
  <c r="I416" i="3"/>
  <c r="K416" i="3" s="1"/>
  <c r="I417" i="3"/>
  <c r="K417" i="3" s="1"/>
  <c r="I418" i="3"/>
  <c r="K418" i="3" s="1"/>
  <c r="I419" i="3"/>
  <c r="K419" i="3" s="1"/>
  <c r="I420" i="3"/>
  <c r="K420" i="3" s="1"/>
  <c r="I421" i="3"/>
  <c r="K421" i="3" s="1"/>
  <c r="I422" i="3"/>
  <c r="K422" i="3" s="1"/>
  <c r="I423" i="3"/>
  <c r="K423" i="3" s="1"/>
  <c r="I424" i="3"/>
  <c r="K424" i="3" s="1"/>
  <c r="I425" i="3"/>
  <c r="K425" i="3" s="1"/>
  <c r="I426" i="3"/>
  <c r="K426" i="3" s="1"/>
  <c r="I427" i="3"/>
  <c r="K427" i="3" s="1"/>
  <c r="I428" i="3"/>
  <c r="K428" i="3" s="1"/>
  <c r="I429" i="3"/>
  <c r="K429" i="3" s="1"/>
  <c r="I430" i="3"/>
  <c r="K430" i="3" s="1"/>
  <c r="I431" i="3"/>
  <c r="K431" i="3" s="1"/>
  <c r="I432" i="3"/>
  <c r="K432" i="3" s="1"/>
  <c r="I433" i="3"/>
  <c r="K433" i="3" s="1"/>
  <c r="I434" i="3"/>
  <c r="K434" i="3" s="1"/>
  <c r="I435" i="3"/>
  <c r="K435" i="3" s="1"/>
  <c r="I436" i="3"/>
  <c r="K436" i="3" s="1"/>
  <c r="I437" i="3"/>
  <c r="K437" i="3" s="1"/>
  <c r="I438" i="3"/>
  <c r="K438" i="3" s="1"/>
  <c r="I439" i="3"/>
  <c r="K439" i="3" s="1"/>
  <c r="I440" i="3"/>
  <c r="K440" i="3" s="1"/>
  <c r="I441" i="3"/>
  <c r="K441" i="3" s="1"/>
  <c r="I442" i="3"/>
  <c r="K442" i="3" s="1"/>
  <c r="I443" i="3"/>
  <c r="I444" i="3"/>
  <c r="K444" i="3" s="1"/>
  <c r="L444" i="3" s="1"/>
  <c r="I445" i="3"/>
  <c r="K445" i="3" s="1"/>
  <c r="I446" i="3"/>
  <c r="K446" i="3" s="1"/>
  <c r="I447" i="3"/>
  <c r="K447" i="3" s="1"/>
  <c r="I448" i="3"/>
  <c r="K448" i="3" s="1"/>
  <c r="I449" i="3"/>
  <c r="K449" i="3" s="1"/>
  <c r="I450" i="3"/>
  <c r="K450" i="3" s="1"/>
  <c r="I451" i="3"/>
  <c r="K451" i="3" s="1"/>
  <c r="I452" i="3"/>
  <c r="K452" i="3" s="1"/>
  <c r="I453" i="3"/>
  <c r="K453" i="3" s="1"/>
  <c r="I454" i="3"/>
  <c r="K454" i="3" s="1"/>
  <c r="I455" i="3"/>
  <c r="K455" i="3" s="1"/>
  <c r="I456" i="3"/>
  <c r="K456" i="3" s="1"/>
  <c r="I457" i="3"/>
  <c r="K457" i="3" s="1"/>
  <c r="I458" i="3"/>
  <c r="K458" i="3" s="1"/>
  <c r="I459" i="3"/>
  <c r="K459" i="3" s="1"/>
  <c r="I460" i="3"/>
  <c r="K460" i="3" s="1"/>
  <c r="I461" i="3"/>
  <c r="K461" i="3" s="1"/>
  <c r="I462" i="3"/>
  <c r="K462" i="3" s="1"/>
  <c r="I463" i="3"/>
  <c r="K463" i="3" s="1"/>
  <c r="I464" i="3"/>
  <c r="K464" i="3" s="1"/>
  <c r="I465" i="3"/>
  <c r="K465" i="3" s="1"/>
  <c r="I466" i="3"/>
  <c r="K466" i="3" s="1"/>
  <c r="I467" i="3"/>
  <c r="K467" i="3" s="1"/>
  <c r="I468" i="3"/>
  <c r="K468" i="3" s="1"/>
  <c r="I469" i="3"/>
  <c r="K469" i="3" s="1"/>
  <c r="I470" i="3"/>
  <c r="K470" i="3" s="1"/>
  <c r="I471" i="3"/>
  <c r="K471" i="3" s="1"/>
  <c r="I472" i="3"/>
  <c r="K472" i="3" s="1"/>
  <c r="I473" i="3"/>
  <c r="K473" i="3" s="1"/>
  <c r="I474" i="3"/>
  <c r="K474" i="3" s="1"/>
  <c r="I475" i="3"/>
  <c r="K475" i="3" s="1"/>
  <c r="I476" i="3"/>
  <c r="K476" i="3" s="1"/>
  <c r="I477" i="3"/>
  <c r="K477" i="3" s="1"/>
  <c r="I478" i="3"/>
  <c r="K478" i="3" s="1"/>
  <c r="I479" i="3"/>
  <c r="K479" i="3" s="1"/>
  <c r="I480" i="3"/>
  <c r="K480" i="3" s="1"/>
  <c r="I481" i="3"/>
  <c r="K481" i="3" s="1"/>
  <c r="I482" i="3"/>
  <c r="K482" i="3" s="1"/>
  <c r="I483" i="3"/>
  <c r="K483" i="3" s="1"/>
  <c r="I484" i="3"/>
  <c r="K484" i="3" s="1"/>
  <c r="I485" i="3"/>
  <c r="K485" i="3" s="1"/>
  <c r="I486" i="3"/>
  <c r="I487" i="3"/>
  <c r="I488" i="3"/>
  <c r="K488" i="3" s="1"/>
  <c r="I489" i="3"/>
  <c r="K489" i="3" s="1"/>
  <c r="I490" i="3"/>
  <c r="K490" i="3" s="1"/>
  <c r="I491" i="3"/>
  <c r="K491" i="3" s="1"/>
  <c r="I492" i="3"/>
  <c r="K492" i="3" s="1"/>
  <c r="I493" i="3"/>
  <c r="K493" i="3" s="1"/>
  <c r="I494" i="3"/>
  <c r="K494" i="3" s="1"/>
  <c r="I495" i="3"/>
  <c r="K495" i="3" s="1"/>
  <c r="I496" i="3"/>
  <c r="K496" i="3" s="1"/>
  <c r="I497" i="3"/>
  <c r="K497" i="3" s="1"/>
  <c r="I498" i="3"/>
  <c r="K498" i="3" s="1"/>
  <c r="I499" i="3"/>
  <c r="K499" i="3" s="1"/>
  <c r="I500" i="3"/>
  <c r="K500" i="3" s="1"/>
  <c r="I501" i="3"/>
  <c r="K501" i="3" s="1"/>
  <c r="I502" i="3"/>
  <c r="K502" i="3" s="1"/>
  <c r="I503" i="3"/>
  <c r="K503" i="3" s="1"/>
  <c r="I504" i="3"/>
  <c r="K504" i="3" s="1"/>
  <c r="I505" i="3"/>
  <c r="K505" i="3" s="1"/>
  <c r="I506" i="3"/>
  <c r="K506" i="3" s="1"/>
  <c r="I507" i="3"/>
  <c r="K507" i="3" s="1"/>
  <c r="I508" i="3"/>
  <c r="K508" i="3" s="1"/>
  <c r="I509" i="3"/>
  <c r="K509" i="3" s="1"/>
  <c r="I510" i="3"/>
  <c r="K510" i="3" s="1"/>
  <c r="I511" i="3"/>
  <c r="K511" i="3" s="1"/>
  <c r="I512" i="3"/>
  <c r="K512" i="3" s="1"/>
  <c r="I513" i="3"/>
  <c r="K513" i="3" s="1"/>
  <c r="I514" i="3"/>
  <c r="K514" i="3" s="1"/>
  <c r="I515" i="3"/>
  <c r="K515" i="3" s="1"/>
  <c r="I516" i="3"/>
  <c r="K516" i="3" s="1"/>
  <c r="I517" i="3"/>
  <c r="K517" i="3" s="1"/>
  <c r="I518" i="3"/>
  <c r="K518" i="3" s="1"/>
  <c r="L518" i="3" s="1"/>
  <c r="I519" i="3"/>
  <c r="I520" i="3"/>
  <c r="K520" i="3" s="1"/>
  <c r="I521" i="3"/>
  <c r="K521" i="3" s="1"/>
  <c r="I522" i="3"/>
  <c r="K522" i="3" s="1"/>
  <c r="I523" i="3"/>
  <c r="K523" i="3" s="1"/>
  <c r="I524" i="3"/>
  <c r="K524" i="3" s="1"/>
  <c r="I525" i="3"/>
  <c r="K525" i="3" s="1"/>
  <c r="I526" i="3"/>
  <c r="K526" i="3" s="1"/>
  <c r="I527" i="3"/>
  <c r="K527" i="3" s="1"/>
  <c r="I528" i="3"/>
  <c r="K528" i="3" s="1"/>
  <c r="I529" i="3"/>
  <c r="K529" i="3" s="1"/>
  <c r="I530" i="3"/>
  <c r="K530" i="3" s="1"/>
  <c r="I531" i="3"/>
  <c r="K531" i="3" s="1"/>
  <c r="I532" i="3"/>
  <c r="K532" i="3" s="1"/>
  <c r="I533" i="3"/>
  <c r="K533" i="3" s="1"/>
  <c r="I534" i="3"/>
  <c r="K534" i="3" s="1"/>
  <c r="I535" i="3"/>
  <c r="K535" i="3" s="1"/>
  <c r="I536" i="3"/>
  <c r="K536" i="3" s="1"/>
  <c r="I537" i="3"/>
  <c r="K537" i="3" s="1"/>
  <c r="I538" i="3"/>
  <c r="K538" i="3" s="1"/>
  <c r="I539" i="3"/>
  <c r="K539" i="3" s="1"/>
  <c r="I540" i="3"/>
  <c r="K540" i="3" s="1"/>
  <c r="I541" i="3"/>
  <c r="K541" i="3" s="1"/>
  <c r="I542" i="3"/>
  <c r="K542" i="3" s="1"/>
  <c r="I543" i="3"/>
  <c r="K543" i="3" s="1"/>
  <c r="I544" i="3"/>
  <c r="K544" i="3" s="1"/>
  <c r="I545" i="3"/>
  <c r="K545" i="3" s="1"/>
  <c r="I546" i="3"/>
  <c r="K546" i="3" s="1"/>
  <c r="I547" i="3"/>
  <c r="K547" i="3" s="1"/>
  <c r="I548" i="3"/>
  <c r="K548" i="3" s="1"/>
  <c r="I549" i="3"/>
  <c r="K549" i="3" s="1"/>
  <c r="I550" i="3"/>
  <c r="K550" i="3" s="1"/>
  <c r="L550" i="3" s="1"/>
  <c r="I551" i="3"/>
  <c r="I552" i="3"/>
  <c r="K552" i="3" s="1"/>
  <c r="I553" i="3"/>
  <c r="K553" i="3" s="1"/>
  <c r="I554" i="3"/>
  <c r="K554" i="3" s="1"/>
  <c r="I555" i="3"/>
  <c r="K555" i="3" s="1"/>
  <c r="I556" i="3"/>
  <c r="K556" i="3" s="1"/>
  <c r="I557" i="3"/>
  <c r="K557" i="3" s="1"/>
  <c r="I558" i="3"/>
  <c r="K558" i="3" s="1"/>
  <c r="I559" i="3"/>
  <c r="K559" i="3" s="1"/>
  <c r="I560" i="3"/>
  <c r="K560" i="3" s="1"/>
  <c r="I561" i="3"/>
  <c r="K561" i="3" s="1"/>
  <c r="I562" i="3"/>
  <c r="K562" i="3" s="1"/>
  <c r="I563" i="3"/>
  <c r="K563" i="3" s="1"/>
  <c r="I564" i="3"/>
  <c r="K564" i="3" s="1"/>
  <c r="I565" i="3"/>
  <c r="K565" i="3" s="1"/>
  <c r="I566" i="3"/>
  <c r="K566" i="3" s="1"/>
  <c r="I567" i="3"/>
  <c r="K567" i="3" s="1"/>
  <c r="I568" i="3"/>
  <c r="K568" i="3" s="1"/>
  <c r="I569" i="3"/>
  <c r="K569" i="3" s="1"/>
  <c r="I570" i="3"/>
  <c r="K570" i="3" s="1"/>
  <c r="I571" i="3"/>
  <c r="K571" i="3" s="1"/>
  <c r="I572" i="3"/>
  <c r="K572" i="3" s="1"/>
  <c r="I573" i="3"/>
  <c r="K573" i="3" s="1"/>
  <c r="I574" i="3"/>
  <c r="K574" i="3" s="1"/>
  <c r="I575" i="3"/>
  <c r="K575" i="3" s="1"/>
  <c r="I576" i="3"/>
  <c r="K576" i="3" s="1"/>
  <c r="I577" i="3"/>
  <c r="K577" i="3" s="1"/>
  <c r="I578" i="3"/>
  <c r="K578" i="3" s="1"/>
  <c r="I579" i="3"/>
  <c r="K579" i="3" s="1"/>
  <c r="I580" i="3"/>
  <c r="K580" i="3" s="1"/>
  <c r="I581" i="3"/>
  <c r="K581" i="3" s="1"/>
  <c r="I582" i="3"/>
  <c r="K582" i="3" s="1"/>
  <c r="L582" i="3" s="1"/>
  <c r="I583" i="3"/>
  <c r="K583" i="3" s="1"/>
  <c r="I584" i="3"/>
  <c r="K584" i="3" s="1"/>
  <c r="I585" i="3"/>
  <c r="K585" i="3" s="1"/>
  <c r="I586" i="3"/>
  <c r="K586" i="3" s="1"/>
  <c r="I587" i="3"/>
  <c r="K587" i="3" s="1"/>
  <c r="I588" i="3"/>
  <c r="K588" i="3" s="1"/>
  <c r="I589" i="3"/>
  <c r="K589" i="3" s="1"/>
  <c r="I590" i="3"/>
  <c r="K590" i="3" s="1"/>
  <c r="I591" i="3"/>
  <c r="K591" i="3" s="1"/>
  <c r="I592" i="3"/>
  <c r="K592" i="3" s="1"/>
  <c r="I593" i="3"/>
  <c r="K593" i="3" s="1"/>
  <c r="I594" i="3"/>
  <c r="K594" i="3" s="1"/>
  <c r="I595" i="3"/>
  <c r="K595" i="3" s="1"/>
  <c r="I596" i="3"/>
  <c r="K596" i="3" s="1"/>
  <c r="I597" i="3"/>
  <c r="K597" i="3" s="1"/>
  <c r="I598" i="3"/>
  <c r="K598" i="3" s="1"/>
  <c r="I599" i="3"/>
  <c r="K599" i="3" s="1"/>
  <c r="I600" i="3"/>
  <c r="K600" i="3" s="1"/>
  <c r="I601" i="3"/>
  <c r="K601" i="3" s="1"/>
  <c r="I602" i="3"/>
  <c r="K602" i="3" s="1"/>
  <c r="I603" i="3"/>
  <c r="K603" i="3" s="1"/>
  <c r="I604" i="3"/>
  <c r="K604" i="3" s="1"/>
  <c r="I605" i="3"/>
  <c r="K605" i="3" s="1"/>
  <c r="I606" i="3"/>
  <c r="K606" i="3" s="1"/>
  <c r="I607" i="3"/>
  <c r="K607" i="3" s="1"/>
  <c r="I608" i="3"/>
  <c r="K608" i="3" s="1"/>
  <c r="I609" i="3"/>
  <c r="K609" i="3" s="1"/>
  <c r="I610" i="3"/>
  <c r="K610" i="3" s="1"/>
  <c r="I611" i="3"/>
  <c r="K611" i="3" s="1"/>
  <c r="I612" i="3"/>
  <c r="K612" i="3" s="1"/>
  <c r="I613" i="3"/>
  <c r="K613" i="3" s="1"/>
  <c r="I614" i="3"/>
  <c r="K614" i="3" s="1"/>
  <c r="I615" i="3"/>
  <c r="K615" i="3" s="1"/>
  <c r="I616" i="3"/>
  <c r="K616" i="3" s="1"/>
  <c r="I617" i="3"/>
  <c r="K617" i="3" s="1"/>
  <c r="I618" i="3"/>
  <c r="K618" i="3" s="1"/>
  <c r="I619" i="3"/>
  <c r="K619" i="3" s="1"/>
  <c r="I620" i="3"/>
  <c r="K620" i="3" s="1"/>
  <c r="I621" i="3"/>
  <c r="K621" i="3" s="1"/>
  <c r="I622" i="3"/>
  <c r="K622" i="3" s="1"/>
  <c r="I623" i="3"/>
  <c r="K623" i="3" s="1"/>
  <c r="I624" i="3"/>
  <c r="K624" i="3" s="1"/>
  <c r="I625" i="3"/>
  <c r="K625" i="3" s="1"/>
  <c r="I626" i="3"/>
  <c r="K626" i="3" s="1"/>
  <c r="I627" i="3"/>
  <c r="K627" i="3" s="1"/>
  <c r="I628" i="3"/>
  <c r="K628" i="3" s="1"/>
  <c r="I629" i="3"/>
  <c r="K629" i="3" s="1"/>
  <c r="I630" i="3"/>
  <c r="K630" i="3" s="1"/>
  <c r="I631" i="3"/>
  <c r="K631" i="3" s="1"/>
  <c r="I632" i="3"/>
  <c r="K632" i="3" s="1"/>
  <c r="I633" i="3"/>
  <c r="K633" i="3" s="1"/>
  <c r="I634" i="3"/>
  <c r="K634" i="3" s="1"/>
  <c r="I635" i="3"/>
  <c r="K635" i="3" s="1"/>
  <c r="I636" i="3"/>
  <c r="K636" i="3" s="1"/>
  <c r="I637" i="3"/>
  <c r="K637" i="3" s="1"/>
  <c r="I638" i="3"/>
  <c r="K638" i="3" s="1"/>
  <c r="I639" i="3"/>
  <c r="K639" i="3" s="1"/>
  <c r="I640" i="3"/>
  <c r="K640" i="3" s="1"/>
  <c r="I641" i="3"/>
  <c r="K641" i="3" s="1"/>
  <c r="I642" i="3"/>
  <c r="K642" i="3" s="1"/>
  <c r="I643" i="3"/>
  <c r="K643" i="3" s="1"/>
  <c r="I644" i="3"/>
  <c r="K644" i="3" s="1"/>
  <c r="I645" i="3"/>
  <c r="K645" i="3" s="1"/>
  <c r="I646" i="3"/>
  <c r="K646" i="3" s="1"/>
  <c r="L646" i="3" s="1"/>
  <c r="I647" i="3"/>
  <c r="I648" i="3"/>
  <c r="K648" i="3" s="1"/>
  <c r="I649" i="3"/>
  <c r="K649" i="3" s="1"/>
  <c r="I650" i="3"/>
  <c r="K650" i="3" s="1"/>
  <c r="I651" i="3"/>
  <c r="K651" i="3" s="1"/>
  <c r="I652" i="3"/>
  <c r="K652" i="3" s="1"/>
  <c r="I653" i="3"/>
  <c r="K653" i="3" s="1"/>
  <c r="I654" i="3"/>
  <c r="K654" i="3" s="1"/>
  <c r="I655" i="3"/>
  <c r="K655" i="3" s="1"/>
  <c r="I656" i="3"/>
  <c r="K656" i="3" s="1"/>
  <c r="I657" i="3"/>
  <c r="K657" i="3" s="1"/>
  <c r="I658" i="3"/>
  <c r="K658" i="3" s="1"/>
  <c r="I659" i="3"/>
  <c r="K659" i="3" s="1"/>
  <c r="I660" i="3"/>
  <c r="K660" i="3" s="1"/>
  <c r="I661" i="3"/>
  <c r="K661" i="3" s="1"/>
  <c r="I662" i="3"/>
  <c r="K662" i="3" s="1"/>
  <c r="I663" i="3"/>
  <c r="K663" i="3" s="1"/>
  <c r="I664" i="3"/>
  <c r="K664" i="3" s="1"/>
  <c r="I665" i="3"/>
  <c r="K665" i="3" s="1"/>
  <c r="I666" i="3"/>
  <c r="K666" i="3" s="1"/>
  <c r="I667" i="3"/>
  <c r="K667" i="3" s="1"/>
  <c r="I668" i="3"/>
  <c r="K668" i="3" s="1"/>
  <c r="I669" i="3"/>
  <c r="K669" i="3" s="1"/>
  <c r="I670" i="3"/>
  <c r="K670" i="3" s="1"/>
  <c r="I671" i="3"/>
  <c r="K671" i="3" s="1"/>
  <c r="I672" i="3"/>
  <c r="K672" i="3" s="1"/>
  <c r="I673" i="3"/>
  <c r="K673" i="3" s="1"/>
  <c r="I674" i="3"/>
  <c r="K674" i="3" s="1"/>
  <c r="I675" i="3"/>
  <c r="K675" i="3" s="1"/>
  <c r="I676" i="3"/>
  <c r="K676" i="3" s="1"/>
  <c r="I677" i="3"/>
  <c r="K677" i="3" s="1"/>
  <c r="I678" i="3"/>
  <c r="K678" i="3" s="1"/>
  <c r="L678" i="3" s="1"/>
  <c r="I679" i="3"/>
  <c r="I680" i="3"/>
  <c r="K680" i="3" s="1"/>
  <c r="I681" i="3"/>
  <c r="K681" i="3" s="1"/>
  <c r="I682" i="3"/>
  <c r="K682" i="3" s="1"/>
  <c r="I683" i="3"/>
  <c r="K683" i="3" s="1"/>
  <c r="I684" i="3"/>
  <c r="K684" i="3" s="1"/>
  <c r="I685" i="3"/>
  <c r="K685" i="3" s="1"/>
  <c r="I686" i="3"/>
  <c r="K686" i="3" s="1"/>
  <c r="I687" i="3"/>
  <c r="K687" i="3" s="1"/>
  <c r="I688" i="3"/>
  <c r="K688" i="3" s="1"/>
  <c r="I689" i="3"/>
  <c r="K689" i="3" s="1"/>
  <c r="I690" i="3"/>
  <c r="K690" i="3" s="1"/>
  <c r="I691" i="3"/>
  <c r="K691" i="3" s="1"/>
  <c r="I692" i="3"/>
  <c r="K692" i="3" s="1"/>
  <c r="I693" i="3"/>
  <c r="K693" i="3" s="1"/>
  <c r="I694" i="3"/>
  <c r="K694" i="3" s="1"/>
  <c r="I695" i="3"/>
  <c r="K695" i="3" s="1"/>
  <c r="I696" i="3"/>
  <c r="K696" i="3" s="1"/>
  <c r="I697" i="3"/>
  <c r="K697" i="3" s="1"/>
  <c r="I698" i="3"/>
  <c r="K698" i="3" s="1"/>
  <c r="I699" i="3"/>
  <c r="K699" i="3" s="1"/>
  <c r="I700" i="3"/>
  <c r="K700" i="3" s="1"/>
  <c r="I701" i="3"/>
  <c r="K701" i="3" s="1"/>
  <c r="I702" i="3"/>
  <c r="K702" i="3" s="1"/>
  <c r="I703" i="3"/>
  <c r="K703" i="3" s="1"/>
  <c r="I704" i="3"/>
  <c r="K704" i="3" s="1"/>
  <c r="I705" i="3"/>
  <c r="K705" i="3" s="1"/>
  <c r="I706" i="3"/>
  <c r="K706" i="3" s="1"/>
  <c r="I707" i="3"/>
  <c r="K707" i="3" s="1"/>
  <c r="I708" i="3"/>
  <c r="K708" i="3" s="1"/>
  <c r="I709" i="3"/>
  <c r="K709" i="3" s="1"/>
  <c r="I710" i="3"/>
  <c r="K710" i="3" s="1"/>
  <c r="L710" i="3" s="1"/>
  <c r="I711" i="3"/>
  <c r="I712" i="3"/>
  <c r="K712" i="3" s="1"/>
  <c r="I713" i="3"/>
  <c r="K713" i="3" s="1"/>
  <c r="I714" i="3"/>
  <c r="K714" i="3" s="1"/>
  <c r="I715" i="3"/>
  <c r="K715" i="3" s="1"/>
  <c r="I716" i="3"/>
  <c r="K716" i="3" s="1"/>
  <c r="I717" i="3"/>
  <c r="K717" i="3" s="1"/>
  <c r="I718" i="3"/>
  <c r="K718" i="3" s="1"/>
  <c r="I719" i="3"/>
  <c r="K719" i="3" s="1"/>
  <c r="I720" i="3"/>
  <c r="K720" i="3" s="1"/>
  <c r="I721" i="3"/>
  <c r="K721" i="3" s="1"/>
  <c r="I722" i="3"/>
  <c r="K722" i="3" s="1"/>
  <c r="I723" i="3"/>
  <c r="K723" i="3" s="1"/>
  <c r="I724" i="3"/>
  <c r="K724" i="3" s="1"/>
  <c r="I725" i="3"/>
  <c r="K725" i="3" s="1"/>
  <c r="I726" i="3"/>
  <c r="K726" i="3" s="1"/>
  <c r="I727" i="3"/>
  <c r="K727" i="3" s="1"/>
  <c r="I728" i="3"/>
  <c r="K728" i="3" s="1"/>
  <c r="I729" i="3"/>
  <c r="K729" i="3" s="1"/>
  <c r="I730" i="3"/>
  <c r="K730" i="3" s="1"/>
  <c r="I731" i="3"/>
  <c r="K731" i="3" s="1"/>
  <c r="I732" i="3"/>
  <c r="K732" i="3" s="1"/>
  <c r="I733" i="3"/>
  <c r="K733" i="3" s="1"/>
  <c r="I734" i="3"/>
  <c r="K734" i="3" s="1"/>
  <c r="I735" i="3"/>
  <c r="K735" i="3" s="1"/>
  <c r="I736" i="3"/>
  <c r="K736" i="3" s="1"/>
  <c r="I737" i="3"/>
  <c r="K737" i="3" s="1"/>
  <c r="I738" i="3"/>
  <c r="K738" i="3" s="1"/>
  <c r="I739" i="3"/>
  <c r="K739" i="3" s="1"/>
  <c r="I740" i="3"/>
  <c r="K740" i="3" s="1"/>
  <c r="I741" i="3"/>
  <c r="K741" i="3" s="1"/>
  <c r="I742" i="3"/>
  <c r="I743" i="3"/>
  <c r="K743" i="3" s="1"/>
  <c r="I744" i="3"/>
  <c r="K744" i="3" s="1"/>
  <c r="I745" i="3"/>
  <c r="K745" i="3" s="1"/>
  <c r="I746" i="3"/>
  <c r="K746" i="3" s="1"/>
  <c r="I747" i="3"/>
  <c r="K747" i="3" s="1"/>
  <c r="I748" i="3"/>
  <c r="K748" i="3" s="1"/>
  <c r="I749" i="3"/>
  <c r="K749" i="3" s="1"/>
  <c r="I750" i="3"/>
  <c r="K750" i="3" s="1"/>
  <c r="I751" i="3"/>
  <c r="K751" i="3" s="1"/>
  <c r="I752" i="3"/>
  <c r="K752" i="3" s="1"/>
  <c r="I753" i="3"/>
  <c r="K753" i="3" s="1"/>
  <c r="I754" i="3"/>
  <c r="K754" i="3" s="1"/>
  <c r="I755" i="3"/>
  <c r="K755" i="3" s="1"/>
  <c r="I756" i="3"/>
  <c r="K756" i="3" s="1"/>
  <c r="I757" i="3"/>
  <c r="K757" i="3" s="1"/>
  <c r="I758" i="3"/>
  <c r="K758" i="3" s="1"/>
  <c r="I759" i="3"/>
  <c r="K759" i="3" s="1"/>
  <c r="I760" i="3"/>
  <c r="K760" i="3" s="1"/>
  <c r="I761" i="3"/>
  <c r="K761" i="3" s="1"/>
  <c r="I762" i="3"/>
  <c r="K762" i="3" s="1"/>
  <c r="I763" i="3"/>
  <c r="K763" i="3" s="1"/>
  <c r="I764" i="3"/>
  <c r="K764" i="3" s="1"/>
  <c r="I765" i="3"/>
  <c r="K765" i="3" s="1"/>
  <c r="I766" i="3"/>
  <c r="K766" i="3" s="1"/>
  <c r="I767" i="3"/>
  <c r="K767" i="3" s="1"/>
  <c r="I768" i="3"/>
  <c r="K768" i="3" s="1"/>
  <c r="I769" i="3"/>
  <c r="K769" i="3" s="1"/>
  <c r="I770" i="3"/>
  <c r="K770" i="3" s="1"/>
  <c r="I771" i="3"/>
  <c r="K771" i="3" s="1"/>
  <c r="I772" i="3"/>
  <c r="K772" i="3" s="1"/>
  <c r="I773" i="3"/>
  <c r="K773" i="3" s="1"/>
  <c r="I774" i="3"/>
  <c r="K774" i="3" s="1"/>
  <c r="L774" i="3" s="1"/>
  <c r="I775" i="3"/>
  <c r="K775" i="3" s="1"/>
  <c r="I776" i="3"/>
  <c r="K776" i="3" s="1"/>
  <c r="I777" i="3"/>
  <c r="K777" i="3" s="1"/>
  <c r="I778" i="3"/>
  <c r="K778" i="3" s="1"/>
  <c r="I779" i="3"/>
  <c r="K779" i="3" s="1"/>
  <c r="I780" i="3"/>
  <c r="K780" i="3" s="1"/>
  <c r="I781" i="3"/>
  <c r="K781" i="3" s="1"/>
  <c r="I782" i="3"/>
  <c r="K782" i="3" s="1"/>
  <c r="I783" i="3"/>
  <c r="K783" i="3" s="1"/>
  <c r="I784" i="3"/>
  <c r="K784" i="3" s="1"/>
  <c r="I785" i="3"/>
  <c r="K785" i="3" s="1"/>
  <c r="I786" i="3"/>
  <c r="K786" i="3" s="1"/>
  <c r="I787" i="3"/>
  <c r="K787" i="3" s="1"/>
  <c r="I788" i="3"/>
  <c r="K788" i="3" s="1"/>
  <c r="I789" i="3"/>
  <c r="K789" i="3" s="1"/>
  <c r="I790" i="3"/>
  <c r="K790" i="3" s="1"/>
  <c r="I791" i="3"/>
  <c r="K791" i="3" s="1"/>
  <c r="I792" i="3"/>
  <c r="K792" i="3" s="1"/>
  <c r="I793" i="3"/>
  <c r="K793" i="3" s="1"/>
  <c r="I794" i="3"/>
  <c r="K794" i="3" s="1"/>
  <c r="I795" i="3"/>
  <c r="K795" i="3" s="1"/>
  <c r="I796" i="3"/>
  <c r="K796" i="3" s="1"/>
  <c r="I797" i="3"/>
  <c r="K797" i="3" s="1"/>
  <c r="I798" i="3"/>
  <c r="K798" i="3" s="1"/>
  <c r="I799" i="3"/>
  <c r="K799" i="3" s="1"/>
  <c r="I800" i="3"/>
  <c r="K800" i="3" s="1"/>
  <c r="I801" i="3"/>
  <c r="K801" i="3" s="1"/>
  <c r="I802" i="3"/>
  <c r="K802" i="3" s="1"/>
  <c r="I803" i="3"/>
  <c r="K803" i="3" s="1"/>
  <c r="I804" i="3"/>
  <c r="K804" i="3" s="1"/>
  <c r="I805" i="3"/>
  <c r="K805" i="3" s="1"/>
  <c r="I806" i="3"/>
  <c r="K806" i="3" s="1"/>
  <c r="L806" i="3" s="1"/>
  <c r="I807" i="3"/>
  <c r="I808" i="3"/>
  <c r="K808" i="3" s="1"/>
  <c r="I809" i="3"/>
  <c r="K809" i="3" s="1"/>
  <c r="I810" i="3"/>
  <c r="K810" i="3" s="1"/>
  <c r="I811" i="3"/>
  <c r="K811" i="3" s="1"/>
  <c r="I812" i="3"/>
  <c r="K812" i="3" s="1"/>
  <c r="I813" i="3"/>
  <c r="K813" i="3" s="1"/>
  <c r="I814" i="3"/>
  <c r="K814" i="3" s="1"/>
  <c r="I815" i="3"/>
  <c r="K815" i="3" s="1"/>
  <c r="I816" i="3"/>
  <c r="K816" i="3" s="1"/>
  <c r="I817" i="3"/>
  <c r="K817" i="3" s="1"/>
  <c r="I818" i="3"/>
  <c r="K818" i="3" s="1"/>
  <c r="I819" i="3"/>
  <c r="K819" i="3" s="1"/>
  <c r="I820" i="3"/>
  <c r="K820" i="3" s="1"/>
  <c r="I821" i="3"/>
  <c r="K821" i="3" s="1"/>
  <c r="I822" i="3"/>
  <c r="K822" i="3" s="1"/>
  <c r="I823" i="3"/>
  <c r="K823" i="3" s="1"/>
  <c r="I824" i="3"/>
  <c r="K824" i="3" s="1"/>
  <c r="I825" i="3"/>
  <c r="K825" i="3" s="1"/>
  <c r="I826" i="3"/>
  <c r="K826" i="3" s="1"/>
  <c r="I827" i="3"/>
  <c r="K827" i="3" s="1"/>
  <c r="I828" i="3"/>
  <c r="K828" i="3" s="1"/>
  <c r="I829" i="3"/>
  <c r="K829" i="3" s="1"/>
  <c r="I830" i="3"/>
  <c r="K830" i="3" s="1"/>
  <c r="I831" i="3"/>
  <c r="K831" i="3" s="1"/>
  <c r="I832" i="3"/>
  <c r="K832" i="3" s="1"/>
  <c r="I833" i="3"/>
  <c r="K833" i="3" s="1"/>
  <c r="I834" i="3"/>
  <c r="K834" i="3" s="1"/>
  <c r="I835" i="3"/>
  <c r="K835" i="3" s="1"/>
  <c r="I836" i="3"/>
  <c r="K836" i="3" s="1"/>
  <c r="I837" i="3"/>
  <c r="K837" i="3" s="1"/>
  <c r="I838" i="3"/>
  <c r="K838" i="3" s="1"/>
  <c r="L838" i="3" s="1"/>
  <c r="I839" i="3"/>
  <c r="I840" i="3"/>
  <c r="K840" i="3" s="1"/>
  <c r="I841" i="3"/>
  <c r="K841" i="3" s="1"/>
  <c r="I842" i="3"/>
  <c r="K842" i="3" s="1"/>
  <c r="I843" i="3"/>
  <c r="K843" i="3" s="1"/>
  <c r="I844" i="3"/>
  <c r="K844" i="3" s="1"/>
  <c r="I845" i="3"/>
  <c r="K845" i="3" s="1"/>
  <c r="I846" i="3"/>
  <c r="K846" i="3" s="1"/>
  <c r="I847" i="3"/>
  <c r="K847" i="3" s="1"/>
  <c r="I848" i="3"/>
  <c r="K848" i="3" s="1"/>
  <c r="I849" i="3"/>
  <c r="K849" i="3" s="1"/>
  <c r="I850" i="3"/>
  <c r="K850" i="3" s="1"/>
  <c r="I851" i="3"/>
  <c r="K851" i="3" s="1"/>
  <c r="I852" i="3"/>
  <c r="K852" i="3" s="1"/>
  <c r="I853" i="3"/>
  <c r="K853" i="3" s="1"/>
  <c r="I854" i="3"/>
  <c r="K854" i="3" s="1"/>
  <c r="I855" i="3"/>
  <c r="K855" i="3" s="1"/>
  <c r="I856" i="3"/>
  <c r="K856" i="3" s="1"/>
  <c r="I857" i="3"/>
  <c r="K857" i="3" s="1"/>
  <c r="I858" i="3"/>
  <c r="K858" i="3" s="1"/>
  <c r="I859" i="3"/>
  <c r="K859" i="3" s="1"/>
  <c r="I860" i="3"/>
  <c r="K860" i="3" s="1"/>
  <c r="I861" i="3"/>
  <c r="K861" i="3" s="1"/>
  <c r="I862" i="3"/>
  <c r="K862" i="3" s="1"/>
  <c r="I863" i="3"/>
  <c r="K863" i="3" s="1"/>
  <c r="I864" i="3"/>
  <c r="K864" i="3" s="1"/>
  <c r="I865" i="3"/>
  <c r="K865" i="3" s="1"/>
  <c r="I866" i="3"/>
  <c r="K866" i="3" s="1"/>
  <c r="I867" i="3"/>
  <c r="K867" i="3" s="1"/>
  <c r="I868" i="3"/>
  <c r="K868" i="3" s="1"/>
  <c r="I869" i="3"/>
  <c r="K869" i="3" s="1"/>
  <c r="I870" i="3"/>
  <c r="I871" i="3"/>
  <c r="I872" i="3"/>
  <c r="K872" i="3" s="1"/>
  <c r="I873" i="3"/>
  <c r="K873" i="3" s="1"/>
  <c r="I874" i="3"/>
  <c r="K874" i="3" s="1"/>
  <c r="I875" i="3"/>
  <c r="K875" i="3" s="1"/>
  <c r="I876" i="3"/>
  <c r="K876" i="3" s="1"/>
  <c r="I877" i="3"/>
  <c r="K877" i="3" s="1"/>
  <c r="I878" i="3"/>
  <c r="K878" i="3" s="1"/>
  <c r="I879" i="3"/>
  <c r="K879" i="3" s="1"/>
  <c r="I880" i="3"/>
  <c r="K880" i="3" s="1"/>
  <c r="I881" i="3"/>
  <c r="K881" i="3" s="1"/>
  <c r="I882" i="3"/>
  <c r="K882" i="3" s="1"/>
  <c r="I883" i="3"/>
  <c r="K883" i="3" s="1"/>
  <c r="I884" i="3"/>
  <c r="K884" i="3" s="1"/>
  <c r="I885" i="3"/>
  <c r="K885" i="3" s="1"/>
  <c r="I886" i="3"/>
  <c r="K886" i="3" s="1"/>
  <c r="I887" i="3"/>
  <c r="K887" i="3" s="1"/>
  <c r="I888" i="3"/>
  <c r="K888" i="3" s="1"/>
  <c r="I889" i="3"/>
  <c r="K889" i="3" s="1"/>
  <c r="I890" i="3"/>
  <c r="K890" i="3" s="1"/>
  <c r="I891" i="3"/>
  <c r="K891" i="3" s="1"/>
  <c r="I892" i="3"/>
  <c r="K892" i="3" s="1"/>
  <c r="I893" i="3"/>
  <c r="K893" i="3" s="1"/>
  <c r="I894" i="3"/>
  <c r="K894" i="3" s="1"/>
  <c r="I895" i="3"/>
  <c r="K895" i="3" s="1"/>
  <c r="I896" i="3"/>
  <c r="K896" i="3" s="1"/>
  <c r="I897" i="3"/>
  <c r="K897" i="3" s="1"/>
  <c r="I898" i="3"/>
  <c r="K898" i="3" s="1"/>
  <c r="I899" i="3"/>
  <c r="K899" i="3" s="1"/>
  <c r="I900" i="3"/>
  <c r="K900" i="3" s="1"/>
  <c r="I901" i="3"/>
  <c r="K901" i="3" s="1"/>
  <c r="I902" i="3"/>
  <c r="K902" i="3" s="1"/>
  <c r="L902" i="3" s="1"/>
  <c r="I903" i="3"/>
  <c r="K903" i="3" s="1"/>
  <c r="I904" i="3"/>
  <c r="K904" i="3" s="1"/>
  <c r="I905" i="3"/>
  <c r="K905" i="3" s="1"/>
  <c r="I906" i="3"/>
  <c r="K906" i="3" s="1"/>
  <c r="I907" i="3"/>
  <c r="K907" i="3" s="1"/>
  <c r="I908" i="3"/>
  <c r="K908" i="3" s="1"/>
  <c r="I909" i="3"/>
  <c r="K909" i="3" s="1"/>
  <c r="I910" i="3"/>
  <c r="K910" i="3" s="1"/>
  <c r="I911" i="3"/>
  <c r="K911" i="3" s="1"/>
  <c r="I912" i="3"/>
  <c r="K912" i="3" s="1"/>
  <c r="I913" i="3"/>
  <c r="K913" i="3" s="1"/>
  <c r="I914" i="3"/>
  <c r="K914" i="3" s="1"/>
  <c r="I915" i="3"/>
  <c r="K915" i="3" s="1"/>
  <c r="I916" i="3"/>
  <c r="K916" i="3" s="1"/>
  <c r="I917" i="3"/>
  <c r="K917" i="3" s="1"/>
  <c r="I918" i="3"/>
  <c r="K918" i="3" s="1"/>
  <c r="I919" i="3"/>
  <c r="K919" i="3" s="1"/>
  <c r="I920" i="3"/>
  <c r="K920" i="3" s="1"/>
  <c r="I921" i="3"/>
  <c r="K921" i="3" s="1"/>
  <c r="I922" i="3"/>
  <c r="K922" i="3" s="1"/>
  <c r="I923" i="3"/>
  <c r="K923" i="3" s="1"/>
  <c r="I924" i="3"/>
  <c r="K924" i="3" s="1"/>
  <c r="I925" i="3"/>
  <c r="K925" i="3" s="1"/>
  <c r="I926" i="3"/>
  <c r="K926" i="3" s="1"/>
  <c r="I927" i="3"/>
  <c r="K927" i="3" s="1"/>
  <c r="I928" i="3"/>
  <c r="K928" i="3" s="1"/>
  <c r="I929" i="3"/>
  <c r="K929" i="3" s="1"/>
  <c r="I930" i="3"/>
  <c r="K930" i="3" s="1"/>
  <c r="I931" i="3"/>
  <c r="K931" i="3" s="1"/>
  <c r="I932" i="3"/>
  <c r="K932" i="3" s="1"/>
  <c r="I933" i="3"/>
  <c r="K933" i="3" s="1"/>
  <c r="I934" i="3"/>
  <c r="K934" i="3" s="1"/>
  <c r="L934" i="3" s="1"/>
  <c r="I935" i="3"/>
  <c r="I936" i="3"/>
  <c r="K936" i="3" s="1"/>
  <c r="I937" i="3"/>
  <c r="K937" i="3" s="1"/>
  <c r="I938" i="3"/>
  <c r="K938" i="3" s="1"/>
  <c r="I939" i="3"/>
  <c r="K939" i="3" s="1"/>
  <c r="I940" i="3"/>
  <c r="K940" i="3" s="1"/>
  <c r="I941" i="3"/>
  <c r="K941" i="3" s="1"/>
  <c r="I942" i="3"/>
  <c r="K942" i="3" s="1"/>
  <c r="I943" i="3"/>
  <c r="K943" i="3" s="1"/>
  <c r="I944" i="3"/>
  <c r="K944" i="3" s="1"/>
  <c r="I945" i="3"/>
  <c r="K945" i="3" s="1"/>
  <c r="I946" i="3"/>
  <c r="K946" i="3" s="1"/>
  <c r="I947" i="3"/>
  <c r="K947" i="3" s="1"/>
  <c r="I948" i="3"/>
  <c r="K948" i="3" s="1"/>
  <c r="I949" i="3"/>
  <c r="K949" i="3" s="1"/>
  <c r="L949" i="3" s="1"/>
  <c r="I950" i="3"/>
  <c r="K950" i="3" s="1"/>
  <c r="I951" i="3"/>
  <c r="K951" i="3" s="1"/>
  <c r="I952" i="3"/>
  <c r="K952" i="3" s="1"/>
  <c r="I953" i="3"/>
  <c r="K953" i="3" s="1"/>
  <c r="I954" i="3"/>
  <c r="K954" i="3" s="1"/>
  <c r="I955" i="3"/>
  <c r="K955" i="3" s="1"/>
  <c r="I956" i="3"/>
  <c r="K956" i="3" s="1"/>
  <c r="I957" i="3"/>
  <c r="K957" i="3" s="1"/>
  <c r="I958" i="3"/>
  <c r="K958" i="3" s="1"/>
  <c r="L958" i="3" s="1"/>
  <c r="I959" i="3"/>
  <c r="K959" i="3" s="1"/>
  <c r="I960" i="3"/>
  <c r="K960" i="3" s="1"/>
  <c r="I961" i="3"/>
  <c r="K961" i="3" s="1"/>
  <c r="I962" i="3"/>
  <c r="K962" i="3" s="1"/>
  <c r="I963" i="3"/>
  <c r="K963" i="3" s="1"/>
  <c r="I964" i="3"/>
  <c r="K964" i="3" s="1"/>
  <c r="I965" i="3"/>
  <c r="K965" i="3" s="1"/>
  <c r="I966" i="3"/>
  <c r="K966" i="3" s="1"/>
  <c r="I967" i="3"/>
  <c r="K967" i="3" s="1"/>
  <c r="I968" i="3"/>
  <c r="K968" i="3" s="1"/>
  <c r="I969" i="3"/>
  <c r="I970" i="3"/>
  <c r="K970" i="3" s="1"/>
  <c r="I971" i="3"/>
  <c r="K971" i="3" s="1"/>
  <c r="I972" i="3"/>
  <c r="K972" i="3" s="1"/>
  <c r="I973" i="3"/>
  <c r="K973" i="3" s="1"/>
  <c r="I974" i="3"/>
  <c r="K974" i="3" s="1"/>
  <c r="I975" i="3"/>
  <c r="K975" i="3" s="1"/>
  <c r="I976" i="3"/>
  <c r="K976" i="3" s="1"/>
  <c r="I977" i="3"/>
  <c r="K977" i="3" s="1"/>
  <c r="I978" i="3"/>
  <c r="I979" i="3"/>
  <c r="K979" i="3" s="1"/>
  <c r="I980" i="3"/>
  <c r="K980" i="3" s="1"/>
  <c r="I981" i="3"/>
  <c r="K981" i="3" s="1"/>
  <c r="I982" i="3"/>
  <c r="K982" i="3" s="1"/>
  <c r="I983" i="3"/>
  <c r="K983" i="3" s="1"/>
  <c r="I984" i="3"/>
  <c r="K984" i="3" s="1"/>
  <c r="I985" i="3"/>
  <c r="K985" i="3" s="1"/>
  <c r="I986" i="3"/>
  <c r="K986" i="3" s="1"/>
  <c r="I987" i="3"/>
  <c r="K987" i="3" s="1"/>
  <c r="I988" i="3"/>
  <c r="K988" i="3" s="1"/>
  <c r="I989" i="3"/>
  <c r="K989" i="3" s="1"/>
  <c r="I990" i="3"/>
  <c r="K990" i="3" s="1"/>
  <c r="I991" i="3"/>
  <c r="K991" i="3" s="1"/>
  <c r="I992" i="3"/>
  <c r="K992" i="3" s="1"/>
  <c r="I993" i="3"/>
  <c r="K993" i="3" s="1"/>
  <c r="I994" i="3"/>
  <c r="K994" i="3" s="1"/>
  <c r="L994" i="3" s="1"/>
  <c r="I995" i="3"/>
  <c r="I996" i="3"/>
  <c r="K996" i="3" s="1"/>
  <c r="I997" i="3"/>
  <c r="K997" i="3" s="1"/>
  <c r="I998" i="3"/>
  <c r="K998" i="3" s="1"/>
  <c r="I999" i="3"/>
  <c r="K999" i="3" s="1"/>
  <c r="I1000" i="3"/>
  <c r="K1000" i="3" s="1"/>
  <c r="I1001" i="3"/>
  <c r="K1001" i="3" s="1"/>
  <c r="I1002" i="3"/>
  <c r="K1002" i="3" s="1"/>
  <c r="I1003" i="3"/>
  <c r="K1003" i="3" s="1"/>
  <c r="I1004" i="3"/>
  <c r="K1004" i="3" s="1"/>
  <c r="I1005" i="3"/>
  <c r="K1005" i="3" s="1"/>
  <c r="I1006" i="3"/>
  <c r="K1006" i="3" s="1"/>
  <c r="I1007" i="3"/>
  <c r="K1007" i="3" s="1"/>
  <c r="I1008" i="3"/>
  <c r="K1008" i="3" s="1"/>
  <c r="I1009" i="3"/>
  <c r="K1009" i="3" s="1"/>
  <c r="I1010" i="3"/>
  <c r="K1010" i="3" s="1"/>
  <c r="L1010" i="3" s="1"/>
  <c r="I1011" i="3"/>
  <c r="I1012" i="3"/>
  <c r="K1012" i="3" s="1"/>
  <c r="I1013" i="3"/>
  <c r="K1013" i="3" s="1"/>
  <c r="I1014" i="3"/>
  <c r="K1014" i="3" s="1"/>
  <c r="I1015" i="3"/>
  <c r="K1015" i="3" s="1"/>
  <c r="I1016" i="3"/>
  <c r="K1016" i="3" s="1"/>
  <c r="I1017" i="3"/>
  <c r="K1017" i="3" s="1"/>
  <c r="I1018" i="3"/>
  <c r="K1018" i="3" s="1"/>
  <c r="I1019" i="3"/>
  <c r="K1019" i="3" s="1"/>
  <c r="I1020" i="3"/>
  <c r="K1020" i="3" s="1"/>
  <c r="I1021" i="3"/>
  <c r="K1021" i="3" s="1"/>
  <c r="I1022" i="3"/>
  <c r="K1022" i="3" s="1"/>
  <c r="I1023" i="3"/>
  <c r="K1023" i="3" s="1"/>
  <c r="I1024" i="3"/>
  <c r="K1024" i="3" s="1"/>
  <c r="I1025" i="3"/>
  <c r="K1025" i="3" s="1"/>
  <c r="I1026" i="3"/>
  <c r="K1026" i="3" s="1"/>
  <c r="L1026" i="3" s="1"/>
  <c r="I1027" i="3"/>
  <c r="K1027" i="3" s="1"/>
  <c r="I1028" i="3"/>
  <c r="K1028" i="3" s="1"/>
  <c r="I1029" i="3"/>
  <c r="K1029" i="3" s="1"/>
  <c r="I1030" i="3"/>
  <c r="K1030" i="3" s="1"/>
  <c r="I1031" i="3"/>
  <c r="K1031" i="3" s="1"/>
  <c r="I1032" i="3"/>
  <c r="K1032" i="3" s="1"/>
  <c r="I1033" i="3"/>
  <c r="K1033" i="3" s="1"/>
  <c r="I1034" i="3"/>
  <c r="K1034" i="3" s="1"/>
  <c r="I1035" i="3"/>
  <c r="I1036" i="3"/>
  <c r="K1036" i="3" s="1"/>
  <c r="I1037" i="3"/>
  <c r="K1037" i="3" s="1"/>
  <c r="I1038" i="3"/>
  <c r="K1038" i="3" s="1"/>
  <c r="I1039" i="3"/>
  <c r="K1039" i="3" s="1"/>
  <c r="I1040" i="3"/>
  <c r="K1040" i="3" s="1"/>
  <c r="I1041" i="3"/>
  <c r="K1041" i="3" s="1"/>
  <c r="I1042" i="3"/>
  <c r="K1042" i="3" s="1"/>
  <c r="I1043" i="3"/>
  <c r="I1044" i="3"/>
  <c r="K1044" i="3" s="1"/>
  <c r="I1045" i="3"/>
  <c r="K1045" i="3" s="1"/>
  <c r="I1046" i="3"/>
  <c r="K1046" i="3" s="1"/>
  <c r="I1047" i="3"/>
  <c r="K1047" i="3" s="1"/>
  <c r="I1048" i="3"/>
  <c r="K1048" i="3" s="1"/>
  <c r="I1049" i="3"/>
  <c r="K1049" i="3" s="1"/>
  <c r="I1050" i="3"/>
  <c r="K1050" i="3" s="1"/>
  <c r="I1051" i="3"/>
  <c r="K1051" i="3" s="1"/>
  <c r="I1052" i="3"/>
  <c r="K1052" i="3" s="1"/>
  <c r="I1053" i="3"/>
  <c r="K1053" i="3" s="1"/>
  <c r="I1054" i="3"/>
  <c r="K1054" i="3" s="1"/>
  <c r="I1055" i="3"/>
  <c r="K1055" i="3" s="1"/>
  <c r="I1056" i="3"/>
  <c r="K1056" i="3" s="1"/>
  <c r="I1057" i="3"/>
  <c r="K1057" i="3" s="1"/>
  <c r="I1058" i="3"/>
  <c r="K1058" i="3" s="1"/>
  <c r="L1058" i="3" s="1"/>
  <c r="I1059" i="3"/>
  <c r="I1060" i="3"/>
  <c r="K1060" i="3" s="1"/>
  <c r="I1061" i="3"/>
  <c r="K1061" i="3" s="1"/>
  <c r="I1062" i="3"/>
  <c r="K1062" i="3" s="1"/>
  <c r="I1063" i="3"/>
  <c r="K1063" i="3" s="1"/>
  <c r="I1064" i="3"/>
  <c r="K1064" i="3" s="1"/>
  <c r="I1065" i="3"/>
  <c r="K1065" i="3" s="1"/>
  <c r="I1066" i="3"/>
  <c r="K1066" i="3" s="1"/>
  <c r="I1067" i="3"/>
  <c r="K1067" i="3" s="1"/>
  <c r="I1068" i="3"/>
  <c r="K1068" i="3" s="1"/>
  <c r="I1069" i="3"/>
  <c r="K1069" i="3" s="1"/>
  <c r="I1070" i="3"/>
  <c r="K1070" i="3" s="1"/>
  <c r="I1071" i="3"/>
  <c r="K1071" i="3" s="1"/>
  <c r="I1072" i="3"/>
  <c r="K1072" i="3" s="1"/>
  <c r="I1073" i="3"/>
  <c r="K1073" i="3" s="1"/>
  <c r="I1074" i="3"/>
  <c r="K1074" i="3" s="1"/>
  <c r="L1074" i="3" s="1"/>
  <c r="I1075" i="3"/>
  <c r="K1075" i="3" s="1"/>
  <c r="I1076" i="3"/>
  <c r="K1076" i="3" s="1"/>
  <c r="I1077" i="3"/>
  <c r="K1077" i="3" s="1"/>
  <c r="I1078" i="3"/>
  <c r="K1078" i="3" s="1"/>
  <c r="I1079" i="3"/>
  <c r="K1079" i="3" s="1"/>
  <c r="I1080" i="3"/>
  <c r="K1080" i="3" s="1"/>
  <c r="I1081" i="3"/>
  <c r="K1081" i="3" s="1"/>
  <c r="I1082" i="3"/>
  <c r="K1082" i="3" s="1"/>
  <c r="I1083" i="3"/>
  <c r="I1084" i="3"/>
  <c r="K1084" i="3" s="1"/>
  <c r="I1085" i="3"/>
  <c r="K1085" i="3" s="1"/>
  <c r="I1086" i="3"/>
  <c r="K1086" i="3" s="1"/>
  <c r="I1087" i="3"/>
  <c r="K1087" i="3" s="1"/>
  <c r="I1088" i="3"/>
  <c r="K1088" i="3" s="1"/>
  <c r="I1089" i="3"/>
  <c r="K1089" i="3" s="1"/>
  <c r="I1090" i="3"/>
  <c r="K1090" i="3" s="1"/>
  <c r="L1090" i="3" s="1"/>
  <c r="I1091" i="3"/>
  <c r="K1091" i="3" s="1"/>
  <c r="L1091" i="3" s="1"/>
  <c r="I1092" i="3"/>
  <c r="K1092" i="3" s="1"/>
  <c r="I1093" i="3"/>
  <c r="K1093" i="3" s="1"/>
  <c r="I1094" i="3"/>
  <c r="K1094" i="3" s="1"/>
  <c r="I1095" i="3"/>
  <c r="K1095" i="3" s="1"/>
  <c r="I1096" i="3"/>
  <c r="K1096" i="3" s="1"/>
  <c r="I1097" i="3"/>
  <c r="K1097" i="3" s="1"/>
  <c r="I1098" i="3"/>
  <c r="K1098" i="3" s="1"/>
  <c r="I1099" i="3"/>
  <c r="K1099" i="3" s="1"/>
  <c r="I1100" i="3"/>
  <c r="K1100" i="3" s="1"/>
  <c r="I1101" i="3"/>
  <c r="K1101" i="3" s="1"/>
  <c r="I1102" i="3"/>
  <c r="K1102" i="3" s="1"/>
  <c r="I1103" i="3"/>
  <c r="K1103" i="3" s="1"/>
  <c r="I1104" i="3"/>
  <c r="K1104" i="3" s="1"/>
  <c r="I1105" i="3"/>
  <c r="K1105" i="3" s="1"/>
  <c r="I1106" i="3"/>
  <c r="K1106" i="3" s="1"/>
  <c r="I1107" i="3"/>
  <c r="K1107" i="3" s="1"/>
  <c r="I1108" i="3"/>
  <c r="K1108" i="3" s="1"/>
  <c r="I1109" i="3"/>
  <c r="K1109" i="3" s="1"/>
  <c r="I1110" i="3"/>
  <c r="K1110" i="3" s="1"/>
  <c r="I1111" i="3"/>
  <c r="K1111" i="3" s="1"/>
  <c r="I1112" i="3"/>
  <c r="K1112" i="3" s="1"/>
  <c r="I1113" i="3"/>
  <c r="K1113" i="3" s="1"/>
  <c r="I1114" i="3"/>
  <c r="K1114" i="3" s="1"/>
  <c r="I1115" i="3"/>
  <c r="K1115" i="3" s="1"/>
  <c r="I1116" i="3"/>
  <c r="K1116" i="3" s="1"/>
  <c r="I1117" i="3"/>
  <c r="K1117" i="3" s="1"/>
  <c r="I1118" i="3"/>
  <c r="K1118" i="3" s="1"/>
  <c r="I1119" i="3"/>
  <c r="K1119" i="3" s="1"/>
  <c r="I1120" i="3"/>
  <c r="K1120" i="3" s="1"/>
  <c r="I1121" i="3"/>
  <c r="K1121" i="3" s="1"/>
  <c r="I1122" i="3"/>
  <c r="K1122" i="3" s="1"/>
  <c r="L1122" i="3" s="1"/>
  <c r="I1123" i="3"/>
  <c r="I1124" i="3"/>
  <c r="K1124" i="3" s="1"/>
  <c r="I1125" i="3"/>
  <c r="K1125" i="3" s="1"/>
  <c r="I1126" i="3"/>
  <c r="K1126" i="3" s="1"/>
  <c r="I1127" i="3"/>
  <c r="K1127" i="3" s="1"/>
  <c r="I1128" i="3"/>
  <c r="K1128" i="3" s="1"/>
  <c r="I1129" i="3"/>
  <c r="K1129" i="3" s="1"/>
  <c r="I1130" i="3"/>
  <c r="K1130" i="3" s="1"/>
  <c r="I1131" i="3"/>
  <c r="K1131" i="3" s="1"/>
  <c r="I1132" i="3"/>
  <c r="K1132" i="3" s="1"/>
  <c r="I1133" i="3"/>
  <c r="K1133" i="3" s="1"/>
  <c r="I1134" i="3"/>
  <c r="K1134" i="3" s="1"/>
  <c r="I1135" i="3"/>
  <c r="K1135" i="3" s="1"/>
  <c r="I1136" i="3"/>
  <c r="K1136" i="3" s="1"/>
  <c r="I1137" i="3"/>
  <c r="K1137" i="3" s="1"/>
  <c r="I1138" i="3"/>
  <c r="K1138" i="3" s="1"/>
  <c r="L1138" i="3" s="1"/>
  <c r="I1139" i="3"/>
  <c r="K1139" i="3" s="1"/>
  <c r="I1140" i="3"/>
  <c r="K1140" i="3" s="1"/>
  <c r="I1141" i="3"/>
  <c r="K1141" i="3" s="1"/>
  <c r="I1142" i="3"/>
  <c r="K1142" i="3" s="1"/>
  <c r="I1143" i="3"/>
  <c r="K1143" i="3" s="1"/>
  <c r="I1144" i="3"/>
  <c r="K1144" i="3" s="1"/>
  <c r="I1145" i="3"/>
  <c r="K1145" i="3" s="1"/>
  <c r="I1146" i="3"/>
  <c r="K1146" i="3" s="1"/>
  <c r="I1147" i="3"/>
  <c r="K1147" i="3" s="1"/>
  <c r="I1148" i="3"/>
  <c r="K1148" i="3" s="1"/>
  <c r="I1149" i="3"/>
  <c r="K1149" i="3" s="1"/>
  <c r="I1150" i="3"/>
  <c r="K1150" i="3" s="1"/>
  <c r="I1151" i="3"/>
  <c r="K1151" i="3" s="1"/>
  <c r="I1152" i="3"/>
  <c r="K1152" i="3" s="1"/>
  <c r="I1153" i="3"/>
  <c r="K1153" i="3" s="1"/>
  <c r="I1154" i="3"/>
  <c r="K1154" i="3" s="1"/>
  <c r="L1154" i="3" s="1"/>
  <c r="I1155" i="3"/>
  <c r="K1155" i="3" s="1"/>
  <c r="I1156" i="3"/>
  <c r="K1156" i="3" s="1"/>
  <c r="I1157" i="3"/>
  <c r="K1157" i="3" s="1"/>
  <c r="I1158" i="3"/>
  <c r="K1158" i="3" s="1"/>
  <c r="I1159" i="3"/>
  <c r="K1159" i="3" s="1"/>
  <c r="I1160" i="3"/>
  <c r="K1160" i="3" s="1"/>
  <c r="I1161" i="3"/>
  <c r="K1161" i="3" s="1"/>
  <c r="I1162" i="3"/>
  <c r="K1162" i="3" s="1"/>
  <c r="I1163" i="3"/>
  <c r="I1164" i="3"/>
  <c r="K1164" i="3" s="1"/>
  <c r="I1165" i="3"/>
  <c r="K1165" i="3" s="1"/>
  <c r="I1166" i="3"/>
  <c r="K1166" i="3" s="1"/>
  <c r="I1167" i="3"/>
  <c r="K1167" i="3" s="1"/>
  <c r="I1168" i="3"/>
  <c r="K1168" i="3" s="1"/>
  <c r="I1169" i="3"/>
  <c r="K1169" i="3" s="1"/>
  <c r="I1170" i="3"/>
  <c r="K1170" i="3" s="1"/>
  <c r="L1170" i="3" s="1"/>
  <c r="I1171" i="3"/>
  <c r="K1171" i="3" s="1"/>
  <c r="I1172" i="3"/>
  <c r="K1172" i="3" s="1"/>
  <c r="I1173" i="3"/>
  <c r="K1173" i="3" s="1"/>
  <c r="I1174" i="3"/>
  <c r="K1174" i="3" s="1"/>
  <c r="I1175" i="3"/>
  <c r="K1175" i="3" s="1"/>
  <c r="I1176" i="3"/>
  <c r="K1176" i="3" s="1"/>
  <c r="I1177" i="3"/>
  <c r="K1177" i="3" s="1"/>
  <c r="I1178" i="3"/>
  <c r="K1178" i="3" s="1"/>
  <c r="I1179" i="3"/>
  <c r="K1179" i="3" s="1"/>
  <c r="I1180" i="3"/>
  <c r="K1180" i="3" s="1"/>
  <c r="I1181" i="3"/>
  <c r="K1181" i="3" s="1"/>
  <c r="I1182" i="3"/>
  <c r="K1182" i="3" s="1"/>
  <c r="I1183" i="3"/>
  <c r="K1183" i="3" s="1"/>
  <c r="I1184" i="3"/>
  <c r="K1184" i="3" s="1"/>
  <c r="I1185" i="3"/>
  <c r="K1185" i="3" s="1"/>
  <c r="I1186" i="3"/>
  <c r="K1186" i="3" s="1"/>
  <c r="L1186" i="3" s="1"/>
  <c r="I1187" i="3"/>
  <c r="I1188" i="3"/>
  <c r="K1188" i="3" s="1"/>
  <c r="I1189" i="3"/>
  <c r="K1189" i="3" s="1"/>
  <c r="I1190" i="3"/>
  <c r="K1190" i="3" s="1"/>
  <c r="I1191" i="3"/>
  <c r="K1191" i="3" s="1"/>
  <c r="I1192" i="3"/>
  <c r="K1192" i="3" s="1"/>
  <c r="I1193" i="3"/>
  <c r="K1193" i="3" s="1"/>
  <c r="I1194" i="3"/>
  <c r="K1194" i="3" s="1"/>
  <c r="I1195" i="3"/>
  <c r="K1195" i="3" s="1"/>
  <c r="I1196" i="3"/>
  <c r="K1196" i="3" s="1"/>
  <c r="I1197" i="3"/>
  <c r="K1197" i="3" s="1"/>
  <c r="I1198" i="3"/>
  <c r="I1199" i="3"/>
  <c r="I1200" i="3"/>
  <c r="K1200" i="3" s="1"/>
  <c r="I1201" i="3"/>
  <c r="K1201" i="3" s="1"/>
  <c r="I1202" i="3"/>
  <c r="K1202" i="3" s="1"/>
  <c r="I1203" i="3"/>
  <c r="K1203" i="3" s="1"/>
  <c r="I1204" i="3"/>
  <c r="I1205" i="3"/>
  <c r="K1205" i="3" s="1"/>
  <c r="I1206" i="3"/>
  <c r="K1206" i="3" s="1"/>
  <c r="I1207" i="3"/>
  <c r="K1207" i="3" s="1"/>
  <c r="I1208" i="3"/>
  <c r="I1209" i="3"/>
  <c r="K1209" i="3" s="1"/>
  <c r="I1210" i="3"/>
  <c r="K1210" i="3" s="1"/>
  <c r="L1210" i="3" s="1"/>
  <c r="I1211" i="3"/>
  <c r="K1211" i="3" s="1"/>
  <c r="I1212" i="3"/>
  <c r="K1212" i="3" s="1"/>
  <c r="I1213" i="3"/>
  <c r="K1213" i="3" s="1"/>
  <c r="I1214" i="3"/>
  <c r="K1214" i="3" s="1"/>
  <c r="I1215" i="3"/>
  <c r="K1215" i="3" s="1"/>
  <c r="I1216" i="3"/>
  <c r="K1216" i="3" s="1"/>
  <c r="I1217" i="3"/>
  <c r="K1217" i="3" s="1"/>
  <c r="I1218" i="3"/>
  <c r="K1218" i="3" s="1"/>
  <c r="I1219" i="3"/>
  <c r="K1219" i="3" s="1"/>
  <c r="I1220" i="3"/>
  <c r="K1220" i="3" s="1"/>
  <c r="I1221" i="3"/>
  <c r="K1221" i="3" s="1"/>
  <c r="I1222" i="3"/>
  <c r="K1222" i="3" s="1"/>
  <c r="I1223" i="3"/>
  <c r="K1223" i="3" s="1"/>
  <c r="I1224" i="3"/>
  <c r="I1225" i="3"/>
  <c r="K1225" i="3" s="1"/>
  <c r="I1226" i="3"/>
  <c r="K1226" i="3" s="1"/>
  <c r="I1227" i="3"/>
  <c r="K1227" i="3" s="1"/>
  <c r="I1228" i="3"/>
  <c r="K1228" i="3" s="1"/>
  <c r="I1229" i="3"/>
  <c r="K1229" i="3" s="1"/>
  <c r="I1230" i="3"/>
  <c r="K1230" i="3" s="1"/>
  <c r="L1230" i="3" s="1"/>
  <c r="I1231" i="3"/>
  <c r="K1231" i="3" s="1"/>
  <c r="I1232" i="3"/>
  <c r="K1232" i="3" s="1"/>
  <c r="I1233" i="3"/>
  <c r="K1233" i="3" s="1"/>
  <c r="I1234" i="3"/>
  <c r="K1234" i="3" s="1"/>
  <c r="I1235" i="3"/>
  <c r="K1235" i="3" s="1"/>
  <c r="I1236" i="3"/>
  <c r="K1236" i="3" s="1"/>
  <c r="I1237" i="3"/>
  <c r="K1237" i="3" s="1"/>
  <c r="I1238" i="3"/>
  <c r="K1238" i="3" s="1"/>
  <c r="I1239" i="3"/>
  <c r="K1239" i="3" s="1"/>
  <c r="I1240" i="3"/>
  <c r="K1240" i="3" s="1"/>
  <c r="I1241" i="3"/>
  <c r="K1241" i="3" s="1"/>
  <c r="I1242" i="3"/>
  <c r="K1242" i="3" s="1"/>
  <c r="L1242" i="3" s="1"/>
  <c r="I1243" i="3"/>
  <c r="K1243" i="3" s="1"/>
  <c r="I1244" i="3"/>
  <c r="K1244" i="3" s="1"/>
  <c r="I1245" i="3"/>
  <c r="K1245" i="3" s="1"/>
  <c r="I1246" i="3"/>
  <c r="K1246" i="3" s="1"/>
  <c r="I1247" i="3"/>
  <c r="K1247" i="3" s="1"/>
  <c r="I1248" i="3"/>
  <c r="K1248" i="3" s="1"/>
  <c r="I1249" i="3"/>
  <c r="K1249" i="3" s="1"/>
  <c r="I1250" i="3"/>
  <c r="K1250" i="3" s="1"/>
  <c r="I1251" i="3"/>
  <c r="K1251" i="3" s="1"/>
  <c r="I1252" i="3"/>
  <c r="I1253" i="3"/>
  <c r="K1253" i="3" s="1"/>
  <c r="I1254" i="3"/>
  <c r="K1254" i="3" s="1"/>
  <c r="I1255" i="3"/>
  <c r="K1255" i="3" s="1"/>
  <c r="I1256" i="3"/>
  <c r="I1257" i="3"/>
  <c r="K1257" i="3" s="1"/>
  <c r="I1258" i="3"/>
  <c r="K1258" i="3" s="1"/>
  <c r="I1259" i="3"/>
  <c r="K1259" i="3" s="1"/>
  <c r="I1260" i="3"/>
  <c r="K1260" i="3" s="1"/>
  <c r="I1261" i="3"/>
  <c r="K1261" i="3" s="1"/>
  <c r="I1262" i="3"/>
  <c r="K1262" i="3" s="1"/>
  <c r="I1263" i="3"/>
  <c r="K1263" i="3" s="1"/>
  <c r="I1264" i="3"/>
  <c r="K1264" i="3" s="1"/>
  <c r="I1265" i="3"/>
  <c r="K1265" i="3" s="1"/>
  <c r="I1266" i="3"/>
  <c r="K1266" i="3" s="1"/>
  <c r="I1267" i="3"/>
  <c r="K1267" i="3" s="1"/>
  <c r="I1268" i="3"/>
  <c r="K1268" i="3" s="1"/>
  <c r="I1269" i="3"/>
  <c r="K1269" i="3" s="1"/>
  <c r="I1270" i="3"/>
  <c r="K1270" i="3" s="1"/>
  <c r="I1271" i="3"/>
  <c r="K1271" i="3" s="1"/>
  <c r="I1272" i="3"/>
  <c r="I1273" i="3"/>
  <c r="K1273" i="3" s="1"/>
  <c r="I1274" i="3"/>
  <c r="K1274" i="3" s="1"/>
  <c r="L1274" i="3" s="1"/>
  <c r="I1275" i="3"/>
  <c r="K1275" i="3" s="1"/>
  <c r="I1276" i="3"/>
  <c r="K1276" i="3" s="1"/>
  <c r="I1277" i="3"/>
  <c r="K1277" i="3" s="1"/>
  <c r="I1278" i="3"/>
  <c r="K1278" i="3" s="1"/>
  <c r="I1279" i="3"/>
  <c r="K1279" i="3" s="1"/>
  <c r="I1280" i="3"/>
  <c r="K1280" i="3" s="1"/>
  <c r="I1281" i="3"/>
  <c r="K1281" i="3" s="1"/>
  <c r="I1282" i="3"/>
  <c r="K1282" i="3" s="1"/>
  <c r="I1283" i="3"/>
  <c r="K1283" i="3" s="1"/>
  <c r="I1284" i="3"/>
  <c r="I1285" i="3"/>
  <c r="K1285" i="3" s="1"/>
  <c r="I1286" i="3"/>
  <c r="K1286" i="3" s="1"/>
  <c r="I1287" i="3"/>
  <c r="K1287" i="3" s="1"/>
  <c r="I1288" i="3"/>
  <c r="K1288" i="3" s="1"/>
  <c r="I1289" i="3"/>
  <c r="K1289" i="3" s="1"/>
  <c r="I1290" i="3"/>
  <c r="K1290" i="3" s="1"/>
  <c r="I1291" i="3"/>
  <c r="K1291" i="3" s="1"/>
  <c r="I1292" i="3"/>
  <c r="K1292" i="3" s="1"/>
  <c r="I1293" i="3"/>
  <c r="K1293" i="3" s="1"/>
  <c r="I1294" i="3"/>
  <c r="K1294" i="3" s="1"/>
  <c r="L1294" i="3" s="1"/>
  <c r="I1295" i="3"/>
  <c r="K1295" i="3" s="1"/>
  <c r="I1296" i="3"/>
  <c r="K1296" i="3" s="1"/>
  <c r="I1297" i="3"/>
  <c r="K1297" i="3" s="1"/>
  <c r="I1298" i="3"/>
  <c r="K1298" i="3" s="1"/>
  <c r="I1299" i="3"/>
  <c r="K1299" i="3" s="1"/>
  <c r="I1300" i="3"/>
  <c r="K1300" i="3" s="1"/>
  <c r="I1301" i="3"/>
  <c r="K1301" i="3" s="1"/>
  <c r="I1302" i="3"/>
  <c r="K1302" i="3" s="1"/>
  <c r="I1303" i="3"/>
  <c r="K1303" i="3" s="1"/>
  <c r="I1304" i="3"/>
  <c r="K1304" i="3" s="1"/>
  <c r="I1305" i="3"/>
  <c r="K1305" i="3" s="1"/>
  <c r="I1306" i="3"/>
  <c r="K1306" i="3" s="1"/>
  <c r="L1306" i="3" s="1"/>
  <c r="I1307" i="3"/>
  <c r="K1307" i="3" s="1"/>
  <c r="I1308" i="3"/>
  <c r="K1308" i="3" s="1"/>
  <c r="I1309" i="3"/>
  <c r="K1309" i="3" s="1"/>
  <c r="I1310" i="3"/>
  <c r="K1310" i="3" s="1"/>
  <c r="I1311" i="3"/>
  <c r="K1311" i="3" s="1"/>
  <c r="I1312" i="3"/>
  <c r="K1312" i="3" s="1"/>
  <c r="I1313" i="3"/>
  <c r="K1313" i="3" s="1"/>
  <c r="I1314" i="3"/>
  <c r="I1315" i="3"/>
  <c r="K1315" i="3" s="1"/>
  <c r="I1316" i="3"/>
  <c r="K1316" i="3" s="1"/>
  <c r="I1317" i="3"/>
  <c r="K1317" i="3" s="1"/>
  <c r="I1318" i="3"/>
  <c r="K1318" i="3" s="1"/>
  <c r="I1319" i="3"/>
  <c r="K1319" i="3" s="1"/>
  <c r="I1320" i="3"/>
  <c r="K1320" i="3" s="1"/>
  <c r="I1321" i="3"/>
  <c r="K1321" i="3" s="1"/>
  <c r="I1322" i="3"/>
  <c r="K1322" i="3" s="1"/>
  <c r="L1322" i="3" s="1"/>
  <c r="I1323" i="3"/>
  <c r="K1323" i="3" s="1"/>
  <c r="I1324" i="3"/>
  <c r="K1324" i="3" s="1"/>
  <c r="I1325" i="3"/>
  <c r="K1325" i="3" s="1"/>
  <c r="I1326" i="3"/>
  <c r="K1326" i="3" s="1"/>
  <c r="I1327" i="3"/>
  <c r="K1327" i="3" s="1"/>
  <c r="I1328" i="3"/>
  <c r="K1328" i="3" s="1"/>
  <c r="I1329" i="3"/>
  <c r="K1329" i="3" s="1"/>
  <c r="I1330" i="3"/>
  <c r="K1330" i="3" s="1"/>
  <c r="L1330" i="3" s="1"/>
  <c r="I1331" i="3"/>
  <c r="K1331" i="3" s="1"/>
  <c r="I1332" i="3"/>
  <c r="K1332" i="3" s="1"/>
  <c r="I1333" i="3"/>
  <c r="K1333" i="3" s="1"/>
  <c r="I1334" i="3"/>
  <c r="K1334" i="3" s="1"/>
  <c r="I1335" i="3"/>
  <c r="K1335" i="3" s="1"/>
  <c r="I1336" i="3"/>
  <c r="K1336" i="3" s="1"/>
  <c r="I1337" i="3"/>
  <c r="K1337" i="3" s="1"/>
  <c r="I1338" i="3"/>
  <c r="K1338" i="3" s="1"/>
  <c r="L1338" i="3" s="1"/>
  <c r="I1339" i="3"/>
  <c r="K1339" i="3" s="1"/>
  <c r="I1340" i="3"/>
  <c r="K1340" i="3" s="1"/>
  <c r="I1341" i="3"/>
  <c r="K1341" i="3" s="1"/>
  <c r="I1342" i="3"/>
  <c r="K1342" i="3" s="1"/>
  <c r="I1343" i="3"/>
  <c r="K1343" i="3" s="1"/>
  <c r="I1344" i="3"/>
  <c r="K1344" i="3" s="1"/>
  <c r="I1345" i="3"/>
  <c r="K1345" i="3" s="1"/>
  <c r="I1346" i="3"/>
  <c r="K1346" i="3" s="1"/>
  <c r="L1346" i="3" s="1"/>
  <c r="I1347" i="3"/>
  <c r="K1347" i="3" s="1"/>
  <c r="I1348" i="3"/>
  <c r="K1348" i="3" s="1"/>
  <c r="I1349" i="3"/>
  <c r="K1349" i="3" s="1"/>
  <c r="I1350" i="3"/>
  <c r="K1350" i="3" s="1"/>
  <c r="I1351" i="3"/>
  <c r="K1351" i="3" s="1"/>
  <c r="I1352" i="3"/>
  <c r="K1352" i="3" s="1"/>
  <c r="I1353" i="3"/>
  <c r="K1353" i="3" s="1"/>
  <c r="I1354" i="3"/>
  <c r="K1354" i="3" s="1"/>
  <c r="I1355" i="3"/>
  <c r="K1355" i="3" s="1"/>
  <c r="I1356" i="3"/>
  <c r="K1356" i="3" s="1"/>
  <c r="I1357" i="3"/>
  <c r="K1357" i="3" s="1"/>
  <c r="I1358" i="3"/>
  <c r="K1358" i="3" s="1"/>
  <c r="I1359" i="3"/>
  <c r="K1359" i="3" s="1"/>
  <c r="I1360" i="3"/>
  <c r="K1360" i="3" s="1"/>
  <c r="I1361" i="3"/>
  <c r="K1361" i="3" s="1"/>
  <c r="I1362" i="3"/>
  <c r="I1363" i="3"/>
  <c r="K1363" i="3" s="1"/>
  <c r="I1364" i="3"/>
  <c r="K1364" i="3" s="1"/>
  <c r="I1365" i="3"/>
  <c r="K1365" i="3" s="1"/>
  <c r="I1366" i="3"/>
  <c r="K1366" i="3" s="1"/>
  <c r="I1367" i="3"/>
  <c r="K1367" i="3" s="1"/>
  <c r="I1368" i="3"/>
  <c r="K1368" i="3" s="1"/>
  <c r="I1369" i="3"/>
  <c r="K1369" i="3" s="1"/>
  <c r="I1370" i="3"/>
  <c r="K1370" i="3" s="1"/>
  <c r="L1370" i="3" s="1"/>
  <c r="I1371" i="3"/>
  <c r="K1371" i="3" s="1"/>
  <c r="I1372" i="3"/>
  <c r="K1372" i="3" s="1"/>
  <c r="I1373" i="3"/>
  <c r="K1373" i="3" s="1"/>
  <c r="I1374" i="3"/>
  <c r="K1374" i="3" s="1"/>
  <c r="I1375" i="3"/>
  <c r="K1375" i="3" s="1"/>
  <c r="I1376" i="3"/>
  <c r="K1376" i="3" s="1"/>
  <c r="I1377" i="3"/>
  <c r="K1377" i="3" s="1"/>
  <c r="I1378" i="3"/>
  <c r="K1378" i="3" s="1"/>
  <c r="L1378" i="3" s="1"/>
  <c r="I1379" i="3"/>
  <c r="K1379" i="3" s="1"/>
  <c r="I1380" i="3"/>
  <c r="K1380" i="3" s="1"/>
  <c r="I1381" i="3"/>
  <c r="K1381" i="3" s="1"/>
  <c r="I1382" i="3"/>
  <c r="K1382" i="3" s="1"/>
  <c r="I1383" i="3"/>
  <c r="K1383" i="3" s="1"/>
  <c r="I1384" i="3"/>
  <c r="K1384" i="3" s="1"/>
  <c r="I1385" i="3"/>
  <c r="K1385" i="3" s="1"/>
  <c r="I1386" i="3"/>
  <c r="K1386" i="3" s="1"/>
  <c r="L1386" i="3" s="1"/>
  <c r="I1387" i="3"/>
  <c r="K1387" i="3" s="1"/>
  <c r="I1388" i="3"/>
  <c r="K1388" i="3" s="1"/>
  <c r="I1389" i="3"/>
  <c r="K1389" i="3" s="1"/>
  <c r="I1390" i="3"/>
  <c r="K1390" i="3" s="1"/>
  <c r="I1391" i="3"/>
  <c r="K1391" i="3" s="1"/>
  <c r="I1392" i="3"/>
  <c r="K1392" i="3" s="1"/>
  <c r="I1393" i="3"/>
  <c r="K1393" i="3" s="1"/>
  <c r="I1394" i="3"/>
  <c r="K1394" i="3" s="1"/>
  <c r="L1394" i="3" s="1"/>
  <c r="I1395" i="3"/>
  <c r="K1395" i="3" s="1"/>
  <c r="I1396" i="3"/>
  <c r="K1396" i="3" s="1"/>
  <c r="I1397" i="3"/>
  <c r="K1397" i="3" s="1"/>
  <c r="I1398" i="3"/>
  <c r="K1398" i="3" s="1"/>
  <c r="I1399" i="3"/>
  <c r="K1399" i="3" s="1"/>
  <c r="I1400" i="3"/>
  <c r="K1400" i="3" s="1"/>
  <c r="I1401" i="3"/>
  <c r="K1401" i="3" s="1"/>
  <c r="I1402" i="3"/>
  <c r="K1402" i="3" s="1"/>
  <c r="L1402" i="3" s="1"/>
  <c r="I1403" i="3"/>
  <c r="K1403" i="3" s="1"/>
  <c r="I1404" i="3"/>
  <c r="K1404" i="3" s="1"/>
  <c r="I1405" i="3"/>
  <c r="K1405" i="3" s="1"/>
  <c r="I1406" i="3"/>
  <c r="K1406" i="3" s="1"/>
  <c r="I1407" i="3"/>
  <c r="K1407" i="3" s="1"/>
  <c r="I1408" i="3"/>
  <c r="K1408" i="3" s="1"/>
  <c r="I1409" i="3"/>
  <c r="K1409" i="3" s="1"/>
  <c r="I1410" i="3"/>
  <c r="K1410" i="3" s="1"/>
  <c r="L1410" i="3" s="1"/>
  <c r="I1411" i="3"/>
  <c r="K1411" i="3" s="1"/>
  <c r="I1412" i="3"/>
  <c r="K1412" i="3" s="1"/>
  <c r="I1413" i="3"/>
  <c r="K1413" i="3" s="1"/>
  <c r="I1414" i="3"/>
  <c r="K1414" i="3" s="1"/>
  <c r="I1415" i="3"/>
  <c r="K1415" i="3" s="1"/>
  <c r="I1416" i="3"/>
  <c r="K1416" i="3" s="1"/>
  <c r="I1417" i="3"/>
  <c r="K1417" i="3" s="1"/>
  <c r="I1418" i="3"/>
  <c r="K1418" i="3" s="1"/>
  <c r="L1418" i="3" s="1"/>
  <c r="I1419" i="3"/>
  <c r="K1419" i="3" s="1"/>
  <c r="I1420" i="3"/>
  <c r="K1420" i="3" s="1"/>
  <c r="I1421" i="3"/>
  <c r="K1421" i="3" s="1"/>
  <c r="I1422" i="3"/>
  <c r="K1422" i="3" s="1"/>
  <c r="I1423" i="3"/>
  <c r="K1423" i="3" s="1"/>
  <c r="I1424" i="3"/>
  <c r="K1424" i="3" s="1"/>
  <c r="I1425" i="3"/>
  <c r="K1425" i="3" s="1"/>
  <c r="I1426" i="3"/>
  <c r="K1426" i="3" s="1"/>
  <c r="L1426" i="3" s="1"/>
  <c r="I1427" i="3"/>
  <c r="K1427" i="3" s="1"/>
  <c r="I1428" i="3"/>
  <c r="K1428" i="3" s="1"/>
  <c r="I1429" i="3"/>
  <c r="K1429" i="3" s="1"/>
  <c r="I1430" i="3"/>
  <c r="K1430" i="3" s="1"/>
  <c r="I1431" i="3"/>
  <c r="K1431" i="3" s="1"/>
  <c r="I1432" i="3"/>
  <c r="K1432" i="3" s="1"/>
  <c r="I1433" i="3"/>
  <c r="K1433" i="3" s="1"/>
  <c r="I1434" i="3"/>
  <c r="K1434" i="3" s="1"/>
  <c r="L1434" i="3" s="1"/>
  <c r="I1435" i="3"/>
  <c r="K1435" i="3" s="1"/>
  <c r="I1436" i="3"/>
  <c r="K1436" i="3" s="1"/>
  <c r="I1437" i="3"/>
  <c r="K1437" i="3" s="1"/>
  <c r="I1438" i="3"/>
  <c r="K1438" i="3" s="1"/>
  <c r="I1439" i="3"/>
  <c r="K1439" i="3" s="1"/>
  <c r="I1440" i="3"/>
  <c r="K1440" i="3" s="1"/>
  <c r="I1441" i="3"/>
  <c r="K1441" i="3" s="1"/>
  <c r="I1442" i="3"/>
  <c r="I1443" i="3"/>
  <c r="K1443" i="3" s="1"/>
  <c r="I1444" i="3"/>
  <c r="K1444" i="3" s="1"/>
  <c r="I1445" i="3"/>
  <c r="K1445" i="3" s="1"/>
  <c r="I1446" i="3"/>
  <c r="K1446" i="3" s="1"/>
  <c r="I1447" i="3"/>
  <c r="K1447" i="3" s="1"/>
  <c r="I1448" i="3"/>
  <c r="K1448" i="3" s="1"/>
  <c r="I1449" i="3"/>
  <c r="K1449" i="3" s="1"/>
  <c r="I1450" i="3"/>
  <c r="K1450" i="3" s="1"/>
  <c r="L1450" i="3" s="1"/>
  <c r="I1451" i="3"/>
  <c r="K1451" i="3" s="1"/>
  <c r="I1452" i="3"/>
  <c r="K1452" i="3" s="1"/>
  <c r="I1453" i="3"/>
  <c r="K1453" i="3" s="1"/>
  <c r="I1454" i="3"/>
  <c r="K1454" i="3" s="1"/>
  <c r="I1455" i="3"/>
  <c r="K1455" i="3" s="1"/>
  <c r="I1456" i="3"/>
  <c r="K1456" i="3" s="1"/>
  <c r="I1457" i="3"/>
  <c r="K1457" i="3" s="1"/>
  <c r="I1458" i="3"/>
  <c r="K1458" i="3" s="1"/>
  <c r="L1458" i="3" s="1"/>
  <c r="I1459" i="3"/>
  <c r="K1459" i="3" s="1"/>
  <c r="I1460" i="3"/>
  <c r="K1460" i="3" s="1"/>
  <c r="I1461" i="3"/>
  <c r="K1461" i="3" s="1"/>
  <c r="I1462" i="3"/>
  <c r="K1462" i="3" s="1"/>
  <c r="I1463" i="3"/>
  <c r="K1463" i="3" s="1"/>
  <c r="I1464" i="3"/>
  <c r="K1464" i="3" s="1"/>
  <c r="I1465" i="3"/>
  <c r="K1465" i="3" s="1"/>
  <c r="I1466" i="3"/>
  <c r="K1466" i="3" s="1"/>
  <c r="L1466" i="3" s="1"/>
  <c r="I1467" i="3"/>
  <c r="K1467" i="3" s="1"/>
  <c r="I1468" i="3"/>
  <c r="K1468" i="3" s="1"/>
  <c r="I1469" i="3"/>
  <c r="K1469" i="3" s="1"/>
  <c r="I1470" i="3"/>
  <c r="K1470" i="3" s="1"/>
  <c r="I1471" i="3"/>
  <c r="K1471" i="3" s="1"/>
  <c r="I1472" i="3"/>
  <c r="K1472" i="3" s="1"/>
  <c r="I1473" i="3"/>
  <c r="K1473" i="3" s="1"/>
  <c r="I1474" i="3"/>
  <c r="K1474" i="3" s="1"/>
  <c r="L1474" i="3" s="1"/>
  <c r="I1475" i="3"/>
  <c r="K1475" i="3" s="1"/>
  <c r="I1476" i="3"/>
  <c r="K1476" i="3" s="1"/>
  <c r="I1477" i="3"/>
  <c r="K1477" i="3" s="1"/>
  <c r="I1478" i="3"/>
  <c r="K1478" i="3" s="1"/>
  <c r="I1479" i="3"/>
  <c r="K1479" i="3" s="1"/>
  <c r="I1480" i="3"/>
  <c r="K1480" i="3" s="1"/>
  <c r="I1481" i="3"/>
  <c r="K1481" i="3" s="1"/>
  <c r="I1482" i="3"/>
  <c r="I1483" i="3"/>
  <c r="K1483" i="3" s="1"/>
  <c r="I1484" i="3"/>
  <c r="K1484" i="3" s="1"/>
  <c r="I1485" i="3"/>
  <c r="K1485" i="3" s="1"/>
  <c r="I1486" i="3"/>
  <c r="K1486" i="3" s="1"/>
  <c r="I1487" i="3"/>
  <c r="K1487" i="3" s="1"/>
  <c r="I1488" i="3"/>
  <c r="K1488" i="3" s="1"/>
  <c r="I1489" i="3"/>
  <c r="K1489" i="3" s="1"/>
  <c r="I1490" i="3"/>
  <c r="I1491" i="3"/>
  <c r="K1491" i="3" s="1"/>
  <c r="I1492" i="3"/>
  <c r="K1492" i="3" s="1"/>
  <c r="I1493" i="3"/>
  <c r="K1493" i="3" s="1"/>
  <c r="I1494" i="3"/>
  <c r="K1494" i="3" s="1"/>
  <c r="I1495" i="3"/>
  <c r="K1495" i="3" s="1"/>
  <c r="I1496" i="3"/>
  <c r="K1496" i="3" s="1"/>
  <c r="I1497" i="3"/>
  <c r="K1497" i="3" s="1"/>
  <c r="I1498" i="3"/>
  <c r="K1498" i="3" s="1"/>
  <c r="L1498" i="3" s="1"/>
  <c r="I1499" i="3"/>
  <c r="K1499" i="3" s="1"/>
  <c r="I1500" i="3"/>
  <c r="K1500" i="3" s="1"/>
  <c r="I1501" i="3"/>
  <c r="K1501" i="3" s="1"/>
  <c r="I1502" i="3"/>
  <c r="K1502" i="3" s="1"/>
  <c r="I1503" i="3"/>
  <c r="K1503" i="3" s="1"/>
  <c r="I1504" i="3"/>
  <c r="K1504" i="3" s="1"/>
  <c r="I1505" i="3"/>
  <c r="K1505" i="3" s="1"/>
  <c r="I1506" i="3"/>
  <c r="K1506" i="3" s="1"/>
  <c r="L1506" i="3" s="1"/>
  <c r="I1507" i="3"/>
  <c r="K1507" i="3" s="1"/>
  <c r="I1508" i="3"/>
  <c r="K1508" i="3" s="1"/>
  <c r="I1509" i="3"/>
  <c r="K1509" i="3" s="1"/>
  <c r="I1510" i="3"/>
  <c r="K1510" i="3" s="1"/>
  <c r="I1511" i="3"/>
  <c r="K1511" i="3" s="1"/>
  <c r="I1512" i="3"/>
  <c r="K1512" i="3" s="1"/>
  <c r="I1513" i="3"/>
  <c r="K1513" i="3" s="1"/>
  <c r="I1514" i="3"/>
  <c r="K1514" i="3" s="1"/>
  <c r="L1514" i="3" s="1"/>
  <c r="I1515" i="3"/>
  <c r="K1515" i="3" s="1"/>
  <c r="I1516" i="3"/>
  <c r="K1516" i="3" s="1"/>
  <c r="I1517" i="3"/>
  <c r="K1517" i="3" s="1"/>
  <c r="I1518" i="3"/>
  <c r="K1518" i="3" s="1"/>
  <c r="I1519" i="3"/>
  <c r="K1519" i="3" s="1"/>
  <c r="I1520" i="3"/>
  <c r="K1520" i="3" s="1"/>
  <c r="I1521" i="3"/>
  <c r="K1521" i="3" s="1"/>
  <c r="I1522" i="3"/>
  <c r="K1522" i="3" s="1"/>
  <c r="L1522" i="3" s="1"/>
  <c r="I1523" i="3"/>
  <c r="K1523" i="3" s="1"/>
  <c r="I1524" i="3"/>
  <c r="K1524" i="3" s="1"/>
  <c r="I1525" i="3"/>
  <c r="K1525" i="3" s="1"/>
  <c r="I1526" i="3"/>
  <c r="K1526" i="3" s="1"/>
  <c r="I1527" i="3"/>
  <c r="K1527" i="3" s="1"/>
  <c r="I1528" i="3"/>
  <c r="K1528" i="3" s="1"/>
  <c r="I1529" i="3"/>
  <c r="K1529" i="3" s="1"/>
  <c r="I1530" i="3"/>
  <c r="I1531" i="3"/>
  <c r="K1531" i="3" s="1"/>
  <c r="I1532" i="3"/>
  <c r="K1532" i="3" s="1"/>
  <c r="I1533" i="3"/>
  <c r="K1533" i="3" s="1"/>
  <c r="I1534" i="3"/>
  <c r="K1534" i="3" s="1"/>
  <c r="I1535" i="3"/>
  <c r="K1535" i="3" s="1"/>
  <c r="I1536" i="3"/>
  <c r="K1536" i="3" s="1"/>
  <c r="I1537" i="3"/>
  <c r="K1537" i="3" s="1"/>
  <c r="I1538" i="3"/>
  <c r="K1538" i="3" s="1"/>
  <c r="L1538" i="3" s="1"/>
  <c r="I1539" i="3"/>
  <c r="K1539" i="3" s="1"/>
  <c r="I1540" i="3"/>
  <c r="K1540" i="3" s="1"/>
  <c r="I1541" i="3"/>
  <c r="K1541" i="3" s="1"/>
  <c r="I1542" i="3"/>
  <c r="K1542" i="3" s="1"/>
  <c r="I1543" i="3"/>
  <c r="K1543" i="3" s="1"/>
  <c r="I1544" i="3"/>
  <c r="K1544" i="3" s="1"/>
  <c r="I1545" i="3"/>
  <c r="K1545" i="3" s="1"/>
  <c r="I1546" i="3"/>
  <c r="K1546" i="3" s="1"/>
  <c r="L1546" i="3" s="1"/>
  <c r="I1547" i="3"/>
  <c r="K1547" i="3" s="1"/>
  <c r="I1548" i="3"/>
  <c r="K1548" i="3" s="1"/>
  <c r="I1549" i="3"/>
  <c r="K1549" i="3" s="1"/>
  <c r="I1550" i="3"/>
  <c r="K1550" i="3" s="1"/>
  <c r="I1551" i="3"/>
  <c r="K1551" i="3" s="1"/>
  <c r="I1552" i="3"/>
  <c r="K1552" i="3" s="1"/>
  <c r="I1553" i="3"/>
  <c r="K1553" i="3" s="1"/>
  <c r="I1554" i="3"/>
  <c r="K1554" i="3" s="1"/>
  <c r="L1554" i="3" s="1"/>
  <c r="I1555" i="3"/>
  <c r="K1555" i="3" s="1"/>
  <c r="I1556" i="3"/>
  <c r="K1556" i="3" s="1"/>
  <c r="I1557" i="3"/>
  <c r="K1557" i="3" s="1"/>
  <c r="I1558" i="3"/>
  <c r="K1558" i="3" s="1"/>
  <c r="I1559" i="3"/>
  <c r="K1559" i="3" s="1"/>
  <c r="I1560" i="3"/>
  <c r="K1560" i="3" s="1"/>
  <c r="I1561" i="3"/>
  <c r="K1561" i="3" s="1"/>
  <c r="I1562" i="3"/>
  <c r="K1562" i="3" s="1"/>
  <c r="L1562" i="3" s="1"/>
  <c r="I1563" i="3"/>
  <c r="K1563" i="3" s="1"/>
  <c r="I1564" i="3"/>
  <c r="K1564" i="3" s="1"/>
  <c r="I1565" i="3"/>
  <c r="K1565" i="3" s="1"/>
  <c r="I1566" i="3"/>
  <c r="K1566" i="3" s="1"/>
  <c r="I1567" i="3"/>
  <c r="K1567" i="3" s="1"/>
  <c r="I1568" i="3"/>
  <c r="K1568" i="3" s="1"/>
  <c r="I1569" i="3"/>
  <c r="K1569" i="3" s="1"/>
  <c r="I1570" i="3"/>
  <c r="K1570" i="3" s="1"/>
  <c r="I1571" i="3"/>
  <c r="K1571" i="3" s="1"/>
  <c r="I1572" i="3"/>
  <c r="K1572" i="3" s="1"/>
  <c r="I1573" i="3"/>
  <c r="K1573" i="3" s="1"/>
  <c r="I1574" i="3"/>
  <c r="K1574" i="3" s="1"/>
  <c r="I1575" i="3"/>
  <c r="K1575" i="3" s="1"/>
  <c r="I1576" i="3"/>
  <c r="K1576" i="3" s="1"/>
  <c r="I1577" i="3"/>
  <c r="K1577" i="3" s="1"/>
  <c r="I1578" i="3"/>
  <c r="K1578" i="3" s="1"/>
  <c r="L1578" i="3" s="1"/>
  <c r="I1579" i="3"/>
  <c r="K1579" i="3" s="1"/>
  <c r="I1580" i="3"/>
  <c r="K1580" i="3" s="1"/>
  <c r="I1581" i="3"/>
  <c r="K1581" i="3" s="1"/>
  <c r="I1582" i="3"/>
  <c r="K1582" i="3" s="1"/>
  <c r="I1583" i="3"/>
  <c r="K1583" i="3" s="1"/>
  <c r="I1584" i="3"/>
  <c r="K1584" i="3" s="1"/>
  <c r="I1585" i="3"/>
  <c r="K1585" i="3" s="1"/>
  <c r="I1586" i="3"/>
  <c r="K1586" i="3" s="1"/>
  <c r="L1586" i="3" s="1"/>
  <c r="I1587" i="3"/>
  <c r="K1587" i="3" s="1"/>
  <c r="I1588" i="3"/>
  <c r="K1588" i="3" s="1"/>
  <c r="I1589" i="3"/>
  <c r="K1589" i="3" s="1"/>
  <c r="I1590" i="3"/>
  <c r="K1590" i="3" s="1"/>
  <c r="I1591" i="3"/>
  <c r="K1591" i="3" s="1"/>
  <c r="I1592" i="3"/>
  <c r="K1592" i="3" s="1"/>
  <c r="I1593" i="3"/>
  <c r="K1593" i="3" s="1"/>
  <c r="I1594" i="3"/>
  <c r="K1594" i="3" s="1"/>
  <c r="L1594" i="3" s="1"/>
  <c r="I1595" i="3"/>
  <c r="K1595" i="3" s="1"/>
  <c r="I1596" i="3"/>
  <c r="K1596" i="3" s="1"/>
  <c r="I1597" i="3"/>
  <c r="K1597" i="3" s="1"/>
  <c r="I1598" i="3"/>
  <c r="K1598" i="3" s="1"/>
  <c r="I1599" i="3"/>
  <c r="K1599" i="3" s="1"/>
  <c r="I1600" i="3"/>
  <c r="K1600" i="3" s="1"/>
  <c r="I1601" i="3"/>
  <c r="K1601" i="3" s="1"/>
  <c r="I1602" i="3"/>
  <c r="K1602" i="3" s="1"/>
  <c r="L1602" i="3" s="1"/>
  <c r="I1603" i="3"/>
  <c r="K1603" i="3" s="1"/>
  <c r="I1604" i="3"/>
  <c r="K1604" i="3" s="1"/>
  <c r="I1605" i="3"/>
  <c r="K1605" i="3" s="1"/>
  <c r="I1606" i="3"/>
  <c r="K1606" i="3" s="1"/>
  <c r="I1607" i="3"/>
  <c r="K1607" i="3" s="1"/>
  <c r="I1608" i="3"/>
  <c r="K1608" i="3" s="1"/>
  <c r="I1609" i="3"/>
  <c r="K1609" i="3" s="1"/>
  <c r="I1610" i="3"/>
  <c r="I1611" i="3"/>
  <c r="K1611" i="3" s="1"/>
  <c r="I1612" i="3"/>
  <c r="K1612" i="3" s="1"/>
  <c r="I1613" i="3"/>
  <c r="K1613" i="3" s="1"/>
  <c r="I1614" i="3"/>
  <c r="K1614" i="3" s="1"/>
  <c r="I1615" i="3"/>
  <c r="K1615" i="3" s="1"/>
  <c r="I1616" i="3"/>
  <c r="K1616" i="3" s="1"/>
  <c r="I1617" i="3"/>
  <c r="K1617" i="3" s="1"/>
  <c r="I1618" i="3"/>
  <c r="K1618" i="3" s="1"/>
  <c r="I1619" i="3"/>
  <c r="K1619" i="3" s="1"/>
  <c r="I1620" i="3"/>
  <c r="K1620" i="3" s="1"/>
  <c r="I1621" i="3"/>
  <c r="K1621" i="3" s="1"/>
  <c r="I1622" i="3"/>
  <c r="K1622" i="3" s="1"/>
  <c r="I1623" i="3"/>
  <c r="K1623" i="3" s="1"/>
  <c r="I1624" i="3"/>
  <c r="K1624" i="3" s="1"/>
  <c r="I1625" i="3"/>
  <c r="K1625" i="3" s="1"/>
  <c r="I1626" i="3"/>
  <c r="K1626" i="3" s="1"/>
  <c r="L1626" i="3" s="1"/>
  <c r="I1627" i="3"/>
  <c r="K1627" i="3" s="1"/>
  <c r="I1628" i="3"/>
  <c r="K1628" i="3" s="1"/>
  <c r="I1629" i="3"/>
  <c r="K1629" i="3" s="1"/>
  <c r="I1630" i="3"/>
  <c r="K1630" i="3" s="1"/>
  <c r="I1631" i="3"/>
  <c r="K1631" i="3" s="1"/>
  <c r="I1632" i="3"/>
  <c r="K1632" i="3" s="1"/>
  <c r="I1633" i="3"/>
  <c r="K1633" i="3" s="1"/>
  <c r="I1634" i="3"/>
  <c r="K1634" i="3" s="1"/>
  <c r="L1634" i="3" s="1"/>
  <c r="I1635" i="3"/>
  <c r="K1635" i="3" s="1"/>
  <c r="I1636" i="3"/>
  <c r="K1636" i="3" s="1"/>
  <c r="I1637" i="3"/>
  <c r="K1637" i="3" s="1"/>
  <c r="I1638" i="3"/>
  <c r="K1638" i="3" s="1"/>
  <c r="I1639" i="3"/>
  <c r="K1639" i="3" s="1"/>
  <c r="I1640" i="3"/>
  <c r="K1640" i="3" s="1"/>
  <c r="I1641" i="3"/>
  <c r="K1641" i="3" s="1"/>
  <c r="I1642" i="3"/>
  <c r="K1642" i="3" s="1"/>
  <c r="L1642" i="3" s="1"/>
  <c r="I1643" i="3"/>
  <c r="K1643" i="3" s="1"/>
  <c r="I1644" i="3"/>
  <c r="K1644" i="3" s="1"/>
  <c r="I1645" i="3"/>
  <c r="K1645" i="3" s="1"/>
  <c r="I1646" i="3"/>
  <c r="K1646" i="3" s="1"/>
  <c r="I1647" i="3"/>
  <c r="K1647" i="3" s="1"/>
  <c r="I1648" i="3"/>
  <c r="K1648" i="3" s="1"/>
  <c r="I1649" i="3"/>
  <c r="K1649" i="3" s="1"/>
  <c r="I1650" i="3"/>
  <c r="K1650" i="3" s="1"/>
  <c r="L1650" i="3" s="1"/>
  <c r="I1651" i="3"/>
  <c r="K1651" i="3" s="1"/>
  <c r="I1652" i="3"/>
  <c r="K1652" i="3" s="1"/>
  <c r="I1653" i="3"/>
  <c r="K1653" i="3" s="1"/>
  <c r="I1654" i="3"/>
  <c r="K1654" i="3" s="1"/>
  <c r="I1655" i="3"/>
  <c r="K1655" i="3" s="1"/>
  <c r="I1656" i="3"/>
  <c r="K1656" i="3" s="1"/>
  <c r="I1657" i="3"/>
  <c r="K1657" i="3" s="1"/>
  <c r="I1658" i="3"/>
  <c r="K1658" i="3" s="1"/>
  <c r="I1659" i="3"/>
  <c r="K1659" i="3" s="1"/>
  <c r="I1660" i="3"/>
  <c r="K1660" i="3" s="1"/>
  <c r="I1661" i="3"/>
  <c r="K1661" i="3" s="1"/>
  <c r="I1662" i="3"/>
  <c r="K1662" i="3" s="1"/>
  <c r="I1663" i="3"/>
  <c r="K1663" i="3" s="1"/>
  <c r="I1664" i="3"/>
  <c r="K1664" i="3" s="1"/>
  <c r="I1665" i="3"/>
  <c r="K1665" i="3" s="1"/>
  <c r="I1666" i="3"/>
  <c r="K1666" i="3" s="1"/>
  <c r="L1666" i="3" s="1"/>
  <c r="I1667" i="3"/>
  <c r="K1667" i="3" s="1"/>
  <c r="I1668" i="3"/>
  <c r="K1668" i="3" s="1"/>
  <c r="I1669" i="3"/>
  <c r="K1669" i="3" s="1"/>
  <c r="I1670" i="3"/>
  <c r="K1670" i="3" s="1"/>
  <c r="I1671" i="3"/>
  <c r="K1671" i="3" s="1"/>
  <c r="I1672" i="3"/>
  <c r="K1672" i="3" s="1"/>
  <c r="I1673" i="3"/>
  <c r="K1673" i="3" s="1"/>
  <c r="I1674" i="3"/>
  <c r="K1674" i="3" s="1"/>
  <c r="L1674" i="3" s="1"/>
  <c r="I1675" i="3"/>
  <c r="K1675" i="3" s="1"/>
  <c r="I1676" i="3"/>
  <c r="K1676" i="3" s="1"/>
  <c r="I1677" i="3"/>
  <c r="K1677" i="3" s="1"/>
  <c r="I1678" i="3"/>
  <c r="K1678" i="3" s="1"/>
  <c r="I1679" i="3"/>
  <c r="K1679" i="3" s="1"/>
  <c r="I1680" i="3"/>
  <c r="K1680" i="3" s="1"/>
  <c r="I1681" i="3"/>
  <c r="K1681" i="3" s="1"/>
  <c r="I1682" i="3"/>
  <c r="K1682" i="3" s="1"/>
  <c r="L1682" i="3" s="1"/>
  <c r="I1683" i="3"/>
  <c r="K1683" i="3" s="1"/>
  <c r="I1684" i="3"/>
  <c r="K1684" i="3" s="1"/>
  <c r="I1685" i="3"/>
  <c r="K1685" i="3" s="1"/>
  <c r="I1686" i="3"/>
  <c r="K1686" i="3" s="1"/>
  <c r="I1687" i="3"/>
  <c r="K1687" i="3" s="1"/>
  <c r="I1688" i="3"/>
  <c r="K1688" i="3" s="1"/>
  <c r="I1689" i="3"/>
  <c r="K1689" i="3" s="1"/>
  <c r="I1690" i="3"/>
  <c r="K1690" i="3" s="1"/>
  <c r="L1690" i="3" s="1"/>
  <c r="I1691" i="3"/>
  <c r="K1691" i="3" s="1"/>
  <c r="I1692" i="3"/>
  <c r="K1692" i="3" s="1"/>
  <c r="I1693" i="3"/>
  <c r="K1693" i="3" s="1"/>
  <c r="I1694" i="3"/>
  <c r="K1694" i="3" s="1"/>
  <c r="I1695" i="3"/>
  <c r="K1695" i="3" s="1"/>
  <c r="I1696" i="3"/>
  <c r="K1696" i="3" s="1"/>
  <c r="I1697" i="3"/>
  <c r="K1697" i="3" s="1"/>
  <c r="I1698" i="3"/>
  <c r="I1699" i="3"/>
  <c r="K1699" i="3" s="1"/>
  <c r="I1700" i="3"/>
  <c r="K1700" i="3" s="1"/>
  <c r="I1701" i="3"/>
  <c r="K1701" i="3" s="1"/>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31" i="4"/>
  <c r="G1702" i="3" l="1"/>
  <c r="M1594" i="3"/>
  <c r="M1546" i="3"/>
  <c r="M1466" i="3"/>
  <c r="M1338" i="3"/>
  <c r="M265" i="3"/>
  <c r="M1418" i="3"/>
  <c r="M1210" i="3"/>
  <c r="M934" i="3"/>
  <c r="M646" i="3"/>
  <c r="M582" i="3"/>
  <c r="L264" i="3"/>
  <c r="L1042" i="3"/>
  <c r="K64" i="3"/>
  <c r="L64" i="3" s="1"/>
  <c r="M1274" i="3"/>
  <c r="L979" i="3"/>
  <c r="L180" i="3"/>
  <c r="L614" i="3"/>
  <c r="K412" i="3"/>
  <c r="L412" i="3" s="1"/>
  <c r="M444" i="3"/>
  <c r="L348" i="3"/>
  <c r="M308" i="3"/>
  <c r="M128" i="3"/>
  <c r="L743" i="3"/>
  <c r="M1402" i="3"/>
  <c r="M1091" i="3"/>
  <c r="L1570" i="3"/>
  <c r="K1011" i="3"/>
  <c r="L1011" i="3" s="1"/>
  <c r="K1059" i="3"/>
  <c r="L1059" i="3" s="1"/>
  <c r="K1284" i="3"/>
  <c r="L1284" i="3" s="1"/>
  <c r="K1256" i="3"/>
  <c r="L1256" i="3" s="1"/>
  <c r="K1208" i="3"/>
  <c r="L1208" i="3" s="1"/>
  <c r="M380" i="3"/>
  <c r="L1304" i="3"/>
  <c r="L1236" i="3"/>
  <c r="K1043" i="3"/>
  <c r="L1043" i="3" s="1"/>
  <c r="K995" i="3"/>
  <c r="L995" i="3" s="1"/>
  <c r="K935" i="3"/>
  <c r="L935" i="3" s="1"/>
  <c r="K871" i="3"/>
  <c r="L871" i="3" s="1"/>
  <c r="K807" i="3"/>
  <c r="L807" i="3" s="1"/>
  <c r="K551" i="3"/>
  <c r="L551" i="3" s="1"/>
  <c r="K519" i="3"/>
  <c r="L519" i="3" s="1"/>
  <c r="K487" i="3"/>
  <c r="L487" i="3" s="1"/>
  <c r="K223" i="3"/>
  <c r="L223" i="3" s="1"/>
  <c r="L1263" i="3"/>
  <c r="L1220" i="3"/>
  <c r="L1075" i="3"/>
  <c r="K1204" i="3"/>
  <c r="L1204" i="3" s="1"/>
  <c r="K1698" i="3"/>
  <c r="L1698" i="3" s="1"/>
  <c r="M1690" i="3"/>
  <c r="M1682" i="3"/>
  <c r="M1674" i="3"/>
  <c r="M1666" i="3"/>
  <c r="M1650" i="3"/>
  <c r="M1642" i="3"/>
  <c r="M1634" i="3"/>
  <c r="M1626" i="3"/>
  <c r="M1602" i="3"/>
  <c r="M1586" i="3"/>
  <c r="M1578" i="3"/>
  <c r="M1562" i="3"/>
  <c r="M1554" i="3"/>
  <c r="M1538" i="3"/>
  <c r="M1522" i="3"/>
  <c r="M1514" i="3"/>
  <c r="M1506" i="3"/>
  <c r="M1498" i="3"/>
  <c r="K1490" i="3"/>
  <c r="L1490" i="3" s="1"/>
  <c r="M1474" i="3"/>
  <c r="M1458" i="3"/>
  <c r="M1450" i="3"/>
  <c r="K1442" i="3"/>
  <c r="L1442" i="3" s="1"/>
  <c r="M1434" i="3"/>
  <c r="M1426" i="3"/>
  <c r="M1410" i="3"/>
  <c r="M1394" i="3"/>
  <c r="M1386" i="3"/>
  <c r="M1378" i="3"/>
  <c r="M1370" i="3"/>
  <c r="K1362" i="3"/>
  <c r="L1362" i="3" s="1"/>
  <c r="M1346" i="3"/>
  <c r="M1330" i="3"/>
  <c r="M1322" i="3"/>
  <c r="K1314" i="3"/>
  <c r="L1314" i="3" s="1"/>
  <c r="M1306" i="3"/>
  <c r="M1294" i="3"/>
  <c r="L1262" i="3"/>
  <c r="M1242" i="3"/>
  <c r="M1230" i="3"/>
  <c r="M1186" i="3"/>
  <c r="M1170" i="3"/>
  <c r="M1154" i="3"/>
  <c r="M1138" i="3"/>
  <c r="M1122" i="3"/>
  <c r="M1090" i="3"/>
  <c r="M1074" i="3"/>
  <c r="M1058" i="3"/>
  <c r="M1026" i="3"/>
  <c r="M1010" i="3"/>
  <c r="M994" i="3"/>
  <c r="K978" i="3"/>
  <c r="L978" i="3" s="1"/>
  <c r="M958" i="3"/>
  <c r="M902" i="3"/>
  <c r="K870" i="3"/>
  <c r="L870" i="3" s="1"/>
  <c r="M838" i="3"/>
  <c r="M806" i="3"/>
  <c r="M774" i="3"/>
  <c r="K742" i="3"/>
  <c r="L742" i="3" s="1"/>
  <c r="M710" i="3"/>
  <c r="M678" i="3"/>
  <c r="M550" i="3"/>
  <c r="M518" i="3"/>
  <c r="K486" i="3"/>
  <c r="L486" i="3" s="1"/>
  <c r="L1288" i="3"/>
  <c r="L1251" i="3"/>
  <c r="L1219" i="3"/>
  <c r="L1155" i="3"/>
  <c r="L1027" i="3"/>
  <c r="L903" i="3"/>
  <c r="L583" i="3"/>
  <c r="L307" i="3"/>
  <c r="L1354" i="3"/>
  <c r="K1530" i="3"/>
  <c r="L1530" i="3" s="1"/>
  <c r="K1272" i="3"/>
  <c r="L1272" i="3" s="1"/>
  <c r="L1268" i="3"/>
  <c r="L1192" i="3"/>
  <c r="K1252" i="3"/>
  <c r="L1252" i="3" s="1"/>
  <c r="K1224" i="3"/>
  <c r="L1224" i="3" s="1"/>
  <c r="L1295" i="3"/>
  <c r="L1231" i="3"/>
  <c r="K1199" i="3"/>
  <c r="L1199" i="3" s="1"/>
  <c r="K1187" i="3"/>
  <c r="L1187" i="3" s="1"/>
  <c r="K1163" i="3"/>
  <c r="L1163" i="3" s="1"/>
  <c r="L1139" i="3"/>
  <c r="K1123" i="3"/>
  <c r="L1123" i="3" s="1"/>
  <c r="K1035" i="3"/>
  <c r="L1035" i="3" s="1"/>
  <c r="K839" i="3"/>
  <c r="L839" i="3" s="1"/>
  <c r="K711" i="3"/>
  <c r="L711" i="3" s="1"/>
  <c r="K679" i="3"/>
  <c r="L679" i="3" s="1"/>
  <c r="K647" i="3"/>
  <c r="L647" i="3" s="1"/>
  <c r="K443" i="3"/>
  <c r="L443" i="3" s="1"/>
  <c r="K379" i="3"/>
  <c r="L379" i="3" s="1"/>
  <c r="L1300" i="3"/>
  <c r="L1171" i="3"/>
  <c r="L959" i="3"/>
  <c r="L615" i="3"/>
  <c r="K969" i="3"/>
  <c r="L969" i="3" s="1"/>
  <c r="M949" i="3"/>
  <c r="K221" i="3"/>
  <c r="L221" i="3" s="1"/>
  <c r="M129" i="3"/>
  <c r="K65" i="3"/>
  <c r="L65" i="3" s="1"/>
  <c r="L1618" i="3"/>
  <c r="L1283" i="3"/>
  <c r="L1240" i="3"/>
  <c r="L1107" i="3"/>
  <c r="L775" i="3"/>
  <c r="L1658" i="3"/>
  <c r="L1106" i="3"/>
  <c r="K1610" i="3"/>
  <c r="L1610" i="3" s="1"/>
  <c r="K1482" i="3"/>
  <c r="L1482" i="3" s="1"/>
  <c r="K1198" i="3"/>
  <c r="L1198" i="3" s="1"/>
  <c r="K1083" i="3"/>
  <c r="L1083" i="3" s="1"/>
  <c r="L1130" i="3"/>
  <c r="L33" i="3"/>
  <c r="L1082" i="3"/>
  <c r="L1301" i="3"/>
  <c r="L1293" i="3"/>
  <c r="L1285" i="3"/>
  <c r="L1277" i="3"/>
  <c r="L1269" i="3"/>
  <c r="L1261" i="3"/>
  <c r="L1253" i="3"/>
  <c r="L1245" i="3"/>
  <c r="L1237" i="3"/>
  <c r="L1229" i="3"/>
  <c r="L1221" i="3"/>
  <c r="L1213" i="3"/>
  <c r="L1205" i="3"/>
  <c r="L1197" i="3"/>
  <c r="L1189" i="3"/>
  <c r="L1181" i="3"/>
  <c r="L1173" i="3"/>
  <c r="L1165" i="3"/>
  <c r="L1157" i="3"/>
  <c r="L1149" i="3"/>
  <c r="L1141" i="3"/>
  <c r="L1133" i="3"/>
  <c r="L1125" i="3"/>
  <c r="L1117" i="3"/>
  <c r="L1109" i="3"/>
  <c r="L1101" i="3"/>
  <c r="L1093" i="3"/>
  <c r="L1085" i="3"/>
  <c r="L1689" i="3"/>
  <c r="L1673" i="3"/>
  <c r="L1657" i="3"/>
  <c r="L1641" i="3"/>
  <c r="L1625" i="3"/>
  <c r="L1609" i="3"/>
  <c r="L1593" i="3"/>
  <c r="L1569" i="3"/>
  <c r="L1553" i="3"/>
  <c r="L1537" i="3"/>
  <c r="L1521" i="3"/>
  <c r="L1505" i="3"/>
  <c r="L1489" i="3"/>
  <c r="L1473" i="3"/>
  <c r="L1457" i="3"/>
  <c r="L1441" i="3"/>
  <c r="L1425" i="3"/>
  <c r="L1409" i="3"/>
  <c r="L1393" i="3"/>
  <c r="L1377" i="3"/>
  <c r="L1361" i="3"/>
  <c r="L1345" i="3"/>
  <c r="L1329" i="3"/>
  <c r="L1313" i="3"/>
  <c r="L1695" i="3"/>
  <c r="L1683" i="3"/>
  <c r="L1675" i="3"/>
  <c r="L1667" i="3"/>
  <c r="L1659" i="3"/>
  <c r="L1651" i="3"/>
  <c r="L1643" i="3"/>
  <c r="L1639" i="3"/>
  <c r="L1631" i="3"/>
  <c r="L1619" i="3"/>
  <c r="L1615" i="3"/>
  <c r="L1603" i="3"/>
  <c r="L1595" i="3"/>
  <c r="L1587" i="3"/>
  <c r="L1579" i="3"/>
  <c r="L1571" i="3"/>
  <c r="L1563" i="3"/>
  <c r="L1555" i="3"/>
  <c r="L1547" i="3"/>
  <c r="L1543" i="3"/>
  <c r="L1531" i="3"/>
  <c r="L1527" i="3"/>
  <c r="L1519" i="3"/>
  <c r="L1507" i="3"/>
  <c r="L1499" i="3"/>
  <c r="L1491" i="3"/>
  <c r="L1483" i="3"/>
  <c r="L1475" i="3"/>
  <c r="L1467" i="3"/>
  <c r="L1463" i="3"/>
  <c r="L1451" i="3"/>
  <c r="L1443" i="3"/>
  <c r="L1435" i="3"/>
  <c r="L1427" i="3"/>
  <c r="L1423" i="3"/>
  <c r="L1415" i="3"/>
  <c r="L1407" i="3"/>
  <c r="L1395" i="3"/>
  <c r="L1387" i="3"/>
  <c r="L1379" i="3"/>
  <c r="L1371" i="3"/>
  <c r="L1363" i="3"/>
  <c r="L1355" i="3"/>
  <c r="L1351" i="3"/>
  <c r="L1343" i="3"/>
  <c r="L1335" i="3"/>
  <c r="L1327" i="3"/>
  <c r="L1319" i="3"/>
  <c r="L1311" i="3"/>
  <c r="L1307" i="3"/>
  <c r="L1291" i="3"/>
  <c r="L1275" i="3"/>
  <c r="L1259" i="3"/>
  <c r="L1243" i="3"/>
  <c r="L1227" i="3"/>
  <c r="L1211" i="3"/>
  <c r="L1195" i="3"/>
  <c r="L1191" i="3"/>
  <c r="L1183" i="3"/>
  <c r="L1159" i="3"/>
  <c r="L1151" i="3"/>
  <c r="L1127" i="3"/>
  <c r="L1111" i="3"/>
  <c r="L1103" i="3"/>
  <c r="L1071" i="3"/>
  <c r="L1063" i="3"/>
  <c r="L1047" i="3"/>
  <c r="L1039" i="3"/>
  <c r="L1015" i="3"/>
  <c r="L991" i="3"/>
  <c r="L971" i="3"/>
  <c r="L967" i="3"/>
  <c r="L927" i="3"/>
  <c r="L911" i="3"/>
  <c r="L907" i="3"/>
  <c r="L899" i="3"/>
  <c r="L879" i="3"/>
  <c r="L863" i="3"/>
  <c r="L859" i="3"/>
  <c r="L851" i="3"/>
  <c r="L831" i="3"/>
  <c r="L827" i="3"/>
  <c r="L819" i="3"/>
  <c r="L799" i="3"/>
  <c r="L795" i="3"/>
  <c r="L787" i="3"/>
  <c r="L779" i="3"/>
  <c r="L771" i="3"/>
  <c r="L751" i="3"/>
  <c r="L747" i="3"/>
  <c r="L739" i="3"/>
  <c r="L719" i="3"/>
  <c r="L715" i="3"/>
  <c r="L707" i="3"/>
  <c r="L687" i="3"/>
  <c r="L683" i="3"/>
  <c r="L675" i="3"/>
  <c r="L655" i="3"/>
  <c r="L651" i="3"/>
  <c r="L643" i="3"/>
  <c r="L623" i="3"/>
  <c r="L619" i="3"/>
  <c r="L611" i="3"/>
  <c r="L591" i="3"/>
  <c r="L587" i="3"/>
  <c r="L579" i="3"/>
  <c r="L563" i="3"/>
  <c r="L559" i="3"/>
  <c r="L555" i="3"/>
  <c r="L543" i="3"/>
  <c r="L539" i="3"/>
  <c r="L531" i="3"/>
  <c r="L527" i="3"/>
  <c r="L523" i="3"/>
  <c r="L515" i="3"/>
  <c r="L511" i="3"/>
  <c r="L507" i="3"/>
  <c r="L499" i="3"/>
  <c r="L495" i="3"/>
  <c r="L491" i="3"/>
  <c r="L483" i="3"/>
  <c r="L479" i="3"/>
  <c r="L475" i="3"/>
  <c r="L467" i="3"/>
  <c r="L459" i="3"/>
  <c r="L455" i="3"/>
  <c r="L451" i="3"/>
  <c r="L447" i="3"/>
  <c r="L439" i="3"/>
  <c r="L435" i="3"/>
  <c r="L431" i="3"/>
  <c r="L427" i="3"/>
  <c r="L423" i="3"/>
  <c r="L415" i="3"/>
  <c r="L407" i="3"/>
  <c r="L403" i="3"/>
  <c r="L399" i="3"/>
  <c r="L395" i="3"/>
  <c r="L391" i="3"/>
  <c r="L387" i="3"/>
  <c r="L383" i="3"/>
  <c r="L375" i="3"/>
  <c r="L371" i="3"/>
  <c r="L367" i="3"/>
  <c r="L363" i="3"/>
  <c r="L359" i="3"/>
  <c r="L355" i="3"/>
  <c r="L351" i="3"/>
  <c r="L343" i="3"/>
  <c r="L339" i="3"/>
  <c r="L335" i="3"/>
  <c r="L331" i="3"/>
  <c r="L327" i="3"/>
  <c r="L323" i="3"/>
  <c r="L319" i="3"/>
  <c r="L315" i="3"/>
  <c r="L311" i="3"/>
  <c r="L303" i="3"/>
  <c r="L299" i="3"/>
  <c r="L295" i="3"/>
  <c r="L291" i="3"/>
  <c r="L287" i="3"/>
  <c r="L283" i="3"/>
  <c r="L279" i="3"/>
  <c r="L275" i="3"/>
  <c r="L271" i="3"/>
  <c r="L267" i="3"/>
  <c r="L263" i="3"/>
  <c r="L259" i="3"/>
  <c r="L255" i="3"/>
  <c r="L251" i="3"/>
  <c r="L247" i="3"/>
  <c r="L243" i="3"/>
  <c r="L239" i="3"/>
  <c r="L235" i="3"/>
  <c r="L231" i="3"/>
  <c r="L227" i="3"/>
  <c r="L219" i="3"/>
  <c r="L215" i="3"/>
  <c r="L211" i="3"/>
  <c r="L207" i="3"/>
  <c r="L203" i="3"/>
  <c r="L199" i="3"/>
  <c r="L195" i="3"/>
  <c r="L191" i="3"/>
  <c r="L187" i="3"/>
  <c r="L183" i="3"/>
  <c r="L175" i="3"/>
  <c r="L171" i="3"/>
  <c r="L167" i="3"/>
  <c r="L163" i="3"/>
  <c r="L159" i="3"/>
  <c r="L155" i="3"/>
  <c r="L151" i="3"/>
  <c r="L147" i="3"/>
  <c r="L143" i="3"/>
  <c r="L139" i="3"/>
  <c r="L135" i="3"/>
  <c r="L131" i="3"/>
  <c r="L127" i="3"/>
  <c r="L123" i="3"/>
  <c r="L119" i="3"/>
  <c r="L115" i="3"/>
  <c r="L111" i="3"/>
  <c r="L107" i="3"/>
  <c r="L103" i="3"/>
  <c r="L99" i="3"/>
  <c r="L95" i="3"/>
  <c r="L91" i="3"/>
  <c r="L87" i="3"/>
  <c r="L83" i="3"/>
  <c r="L79" i="3"/>
  <c r="L75" i="3"/>
  <c r="L71" i="3"/>
  <c r="L67" i="3"/>
  <c r="L63" i="3"/>
  <c r="L59" i="3"/>
  <c r="L55" i="3"/>
  <c r="L51" i="3"/>
  <c r="L47" i="3"/>
  <c r="L43" i="3"/>
  <c r="L39" i="3"/>
  <c r="L35" i="3"/>
  <c r="L31" i="3"/>
  <c r="L27" i="3"/>
  <c r="L23" i="3"/>
  <c r="L19" i="3"/>
  <c r="L15" i="3"/>
  <c r="L11" i="3"/>
  <c r="L7" i="3"/>
  <c r="L3" i="3"/>
  <c r="L1147" i="3"/>
  <c r="L1066" i="3"/>
  <c r="L547" i="3"/>
  <c r="L1694" i="3"/>
  <c r="L1686" i="3"/>
  <c r="L1678" i="3"/>
  <c r="L1670" i="3"/>
  <c r="L1662" i="3"/>
  <c r="L1654" i="3"/>
  <c r="L1646" i="3"/>
  <c r="L1638" i="3"/>
  <c r="L1630" i="3"/>
  <c r="L1622" i="3"/>
  <c r="L1614" i="3"/>
  <c r="L1606" i="3"/>
  <c r="L1598" i="3"/>
  <c r="L1590" i="3"/>
  <c r="L1582" i="3"/>
  <c r="L1574" i="3"/>
  <c r="L1566" i="3"/>
  <c r="L1558" i="3"/>
  <c r="L1550" i="3"/>
  <c r="L1542" i="3"/>
  <c r="L1534" i="3"/>
  <c r="L1526" i="3"/>
  <c r="L1518" i="3"/>
  <c r="L1510" i="3"/>
  <c r="L1502" i="3"/>
  <c r="L1494" i="3"/>
  <c r="L1486" i="3"/>
  <c r="L1478" i="3"/>
  <c r="L1470" i="3"/>
  <c r="L1462" i="3"/>
  <c r="L1454" i="3"/>
  <c r="L1446" i="3"/>
  <c r="L1438" i="3"/>
  <c r="L1430" i="3"/>
  <c r="L1422" i="3"/>
  <c r="L1414" i="3"/>
  <c r="L1406" i="3"/>
  <c r="L1398" i="3"/>
  <c r="L1390" i="3"/>
  <c r="L1382" i="3"/>
  <c r="L1374" i="3"/>
  <c r="L1366" i="3"/>
  <c r="L1358" i="3"/>
  <c r="L1350" i="3"/>
  <c r="L1342" i="3"/>
  <c r="L1334" i="3"/>
  <c r="L1326" i="3"/>
  <c r="L1318" i="3"/>
  <c r="L1310" i="3"/>
  <c r="L1290" i="3"/>
  <c r="L1279" i="3"/>
  <c r="L1258" i="3"/>
  <c r="L1247" i="3"/>
  <c r="L1226" i="3"/>
  <c r="L1215" i="3"/>
  <c r="L1194" i="3"/>
  <c r="L1179" i="3"/>
  <c r="L1131" i="3"/>
  <c r="L1115" i="3"/>
  <c r="L1099" i="3"/>
  <c r="L1067" i="3"/>
  <c r="L1051" i="3"/>
  <c r="L1019" i="3"/>
  <c r="L1003" i="3"/>
  <c r="L987" i="3"/>
  <c r="L970" i="3"/>
  <c r="L919" i="3"/>
  <c r="L887" i="3"/>
  <c r="L855" i="3"/>
  <c r="L823" i="3"/>
  <c r="L791" i="3"/>
  <c r="L759" i="3"/>
  <c r="L727" i="3"/>
  <c r="L695" i="3"/>
  <c r="L663" i="3"/>
  <c r="L631" i="3"/>
  <c r="L599" i="3"/>
  <c r="L567" i="3"/>
  <c r="L535" i="3"/>
  <c r="L503" i="3"/>
  <c r="L471" i="3"/>
  <c r="L1305" i="3"/>
  <c r="L1297" i="3"/>
  <c r="L1289" i="3"/>
  <c r="L1281" i="3"/>
  <c r="L1273" i="3"/>
  <c r="L1265" i="3"/>
  <c r="L1257" i="3"/>
  <c r="L1249" i="3"/>
  <c r="L1241" i="3"/>
  <c r="L1233" i="3"/>
  <c r="L1225" i="3"/>
  <c r="L1217" i="3"/>
  <c r="L1209" i="3"/>
  <c r="L1201" i="3"/>
  <c r="L1193" i="3"/>
  <c r="L1185" i="3"/>
  <c r="L1177" i="3"/>
  <c r="L1169" i="3"/>
  <c r="L1161" i="3"/>
  <c r="L1153" i="3"/>
  <c r="L1145" i="3"/>
  <c r="L1137" i="3"/>
  <c r="L1129" i="3"/>
  <c r="L1121" i="3"/>
  <c r="L1113" i="3"/>
  <c r="L1105" i="3"/>
  <c r="L1097" i="3"/>
  <c r="L1089" i="3"/>
  <c r="L1081" i="3"/>
  <c r="L1697" i="3"/>
  <c r="L1681" i="3"/>
  <c r="L1665" i="3"/>
  <c r="L1649" i="3"/>
  <c r="L1633" i="3"/>
  <c r="L1617" i="3"/>
  <c r="L1601" i="3"/>
  <c r="L1585" i="3"/>
  <c r="L1577" i="3"/>
  <c r="L1561" i="3"/>
  <c r="L1545" i="3"/>
  <c r="L1529" i="3"/>
  <c r="L1513" i="3"/>
  <c r="L1497" i="3"/>
  <c r="L1481" i="3"/>
  <c r="L1465" i="3"/>
  <c r="L1449" i="3"/>
  <c r="L1433" i="3"/>
  <c r="L1417" i="3"/>
  <c r="L1401" i="3"/>
  <c r="L1385" i="3"/>
  <c r="L1369" i="3"/>
  <c r="L1353" i="3"/>
  <c r="L1337" i="3"/>
  <c r="L1321" i="3"/>
  <c r="L1699" i="3"/>
  <c r="L1691" i="3"/>
  <c r="L1687" i="3"/>
  <c r="L1679" i="3"/>
  <c r="L1671" i="3"/>
  <c r="L1663" i="3"/>
  <c r="L1655" i="3"/>
  <c r="L1647" i="3"/>
  <c r="L1635" i="3"/>
  <c r="L1627" i="3"/>
  <c r="L1623" i="3"/>
  <c r="L1611" i="3"/>
  <c r="L1607" i="3"/>
  <c r="L1599" i="3"/>
  <c r="L1591" i="3"/>
  <c r="L1583" i="3"/>
  <c r="L1575" i="3"/>
  <c r="L1567" i="3"/>
  <c r="L1559" i="3"/>
  <c r="L1551" i="3"/>
  <c r="L1539" i="3"/>
  <c r="L1535" i="3"/>
  <c r="L1523" i="3"/>
  <c r="L1515" i="3"/>
  <c r="L1511" i="3"/>
  <c r="L1503" i="3"/>
  <c r="L1495" i="3"/>
  <c r="L1487" i="3"/>
  <c r="L1479" i="3"/>
  <c r="L1471" i="3"/>
  <c r="L1459" i="3"/>
  <c r="L1455" i="3"/>
  <c r="L1447" i="3"/>
  <c r="L1439" i="3"/>
  <c r="L1431" i="3"/>
  <c r="L1419" i="3"/>
  <c r="L1411" i="3"/>
  <c r="L1403" i="3"/>
  <c r="L1399" i="3"/>
  <c r="L1391" i="3"/>
  <c r="L1383" i="3"/>
  <c r="L1375" i="3"/>
  <c r="L1367" i="3"/>
  <c r="L1359" i="3"/>
  <c r="L1347" i="3"/>
  <c r="L1339" i="3"/>
  <c r="L1331" i="3"/>
  <c r="L1323" i="3"/>
  <c r="L1315" i="3"/>
  <c r="L1303" i="3"/>
  <c r="L1287" i="3"/>
  <c r="L1271" i="3"/>
  <c r="L1255" i="3"/>
  <c r="L1239" i="3"/>
  <c r="L1223" i="3"/>
  <c r="L1207" i="3"/>
  <c r="L1175" i="3"/>
  <c r="L1167" i="3"/>
  <c r="L1143" i="3"/>
  <c r="L1135" i="3"/>
  <c r="L1119" i="3"/>
  <c r="L1095" i="3"/>
  <c r="L1087" i="3"/>
  <c r="L1079" i="3"/>
  <c r="L1055" i="3"/>
  <c r="L1031" i="3"/>
  <c r="L1023" i="3"/>
  <c r="L1007" i="3"/>
  <c r="L999" i="3"/>
  <c r="L983" i="3"/>
  <c r="L975" i="3"/>
  <c r="L963" i="3"/>
  <c r="L955" i="3"/>
  <c r="L951" i="3"/>
  <c r="L943" i="3"/>
  <c r="L939" i="3"/>
  <c r="L931" i="3"/>
  <c r="L923" i="3"/>
  <c r="L915" i="3"/>
  <c r="L895" i="3"/>
  <c r="L891" i="3"/>
  <c r="L883" i="3"/>
  <c r="L875" i="3"/>
  <c r="L867" i="3"/>
  <c r="L847" i="3"/>
  <c r="L843" i="3"/>
  <c r="L835" i="3"/>
  <c r="L815" i="3"/>
  <c r="L811" i="3"/>
  <c r="L803" i="3"/>
  <c r="L783" i="3"/>
  <c r="L767" i="3"/>
  <c r="L763" i="3"/>
  <c r="L755" i="3"/>
  <c r="L735" i="3"/>
  <c r="L731" i="3"/>
  <c r="L723" i="3"/>
  <c r="L703" i="3"/>
  <c r="L699" i="3"/>
  <c r="L691" i="3"/>
  <c r="L671" i="3"/>
  <c r="L667" i="3"/>
  <c r="L659" i="3"/>
  <c r="L639" i="3"/>
  <c r="L635" i="3"/>
  <c r="L627" i="3"/>
  <c r="L607" i="3"/>
  <c r="L603" i="3"/>
  <c r="L595" i="3"/>
  <c r="L575" i="3"/>
  <c r="L571" i="3"/>
  <c r="L463" i="3"/>
  <c r="L1302" i="3"/>
  <c r="L1298" i="3"/>
  <c r="L1286" i="3"/>
  <c r="L1282" i="3"/>
  <c r="L1270" i="3"/>
  <c r="L1266" i="3"/>
  <c r="L1254" i="3"/>
  <c r="L1250" i="3"/>
  <c r="L1238" i="3"/>
  <c r="L1234" i="3"/>
  <c r="L1222" i="3"/>
  <c r="L1218" i="3"/>
  <c r="L1206" i="3"/>
  <c r="L1202" i="3"/>
  <c r="L1190" i="3"/>
  <c r="L1182" i="3"/>
  <c r="L1174" i="3"/>
  <c r="L1166" i="3"/>
  <c r="L1158" i="3"/>
  <c r="L1150" i="3"/>
  <c r="L1142" i="3"/>
  <c r="L1134" i="3"/>
  <c r="L1126" i="3"/>
  <c r="L1118" i="3"/>
  <c r="L1110" i="3"/>
  <c r="L1102" i="3"/>
  <c r="L1094" i="3"/>
  <c r="L1086" i="3"/>
  <c r="L1078" i="3"/>
  <c r="L1070" i="3"/>
  <c r="L1062" i="3"/>
  <c r="L1054" i="3"/>
  <c r="L1046" i="3"/>
  <c r="L1038" i="3"/>
  <c r="L1030" i="3"/>
  <c r="L1022" i="3"/>
  <c r="L1014" i="3"/>
  <c r="L1006" i="3"/>
  <c r="L998" i="3"/>
  <c r="L990" i="3"/>
  <c r="L982" i="3"/>
  <c r="L974" i="3"/>
  <c r="L966" i="3"/>
  <c r="L962" i="3"/>
  <c r="L954" i="3"/>
  <c r="L950" i="3"/>
  <c r="L946" i="3"/>
  <c r="L942" i="3"/>
  <c r="L938" i="3"/>
  <c r="L930" i="3"/>
  <c r="L926" i="3"/>
  <c r="L922" i="3"/>
  <c r="L914" i="3"/>
  <c r="L910" i="3"/>
  <c r="L906" i="3"/>
  <c r="L898" i="3"/>
  <c r="L894" i="3"/>
  <c r="L890" i="3"/>
  <c r="L882" i="3"/>
  <c r="L878" i="3"/>
  <c r="L874" i="3"/>
  <c r="L866" i="3"/>
  <c r="L862" i="3"/>
  <c r="L858" i="3"/>
  <c r="L850" i="3"/>
  <c r="L846" i="3"/>
  <c r="L842" i="3"/>
  <c r="L834" i="3"/>
  <c r="L830" i="3"/>
  <c r="L826" i="3"/>
  <c r="L818" i="3"/>
  <c r="L814" i="3"/>
  <c r="L810" i="3"/>
  <c r="L802" i="3"/>
  <c r="L798" i="3"/>
  <c r="L794" i="3"/>
  <c r="L786" i="3"/>
  <c r="L782" i="3"/>
  <c r="L778" i="3"/>
  <c r="L770" i="3"/>
  <c r="L766" i="3"/>
  <c r="L762" i="3"/>
  <c r="L754" i="3"/>
  <c r="L750" i="3"/>
  <c r="L746" i="3"/>
  <c r="L738" i="3"/>
  <c r="L734" i="3"/>
  <c r="L730" i="3"/>
  <c r="L722" i="3"/>
  <c r="L718" i="3"/>
  <c r="L714" i="3"/>
  <c r="L706" i="3"/>
  <c r="L702" i="3"/>
  <c r="L698" i="3"/>
  <c r="L690" i="3"/>
  <c r="L686" i="3"/>
  <c r="L682" i="3"/>
  <c r="L674" i="3"/>
  <c r="L670" i="3"/>
  <c r="L666" i="3"/>
  <c r="L658" i="3"/>
  <c r="L654" i="3"/>
  <c r="L650" i="3"/>
  <c r="L642" i="3"/>
  <c r="L638" i="3"/>
  <c r="L634" i="3"/>
  <c r="L626" i="3"/>
  <c r="L622" i="3"/>
  <c r="L618" i="3"/>
  <c r="L610" i="3"/>
  <c r="L606" i="3"/>
  <c r="L602" i="3"/>
  <c r="L594" i="3"/>
  <c r="L590" i="3"/>
  <c r="L586" i="3"/>
  <c r="L578" i="3"/>
  <c r="L574" i="3"/>
  <c r="L570" i="3"/>
  <c r="L562" i="3"/>
  <c r="L558" i="3"/>
  <c r="L554" i="3"/>
  <c r="L546" i="3"/>
  <c r="L542" i="3"/>
  <c r="L538" i="3"/>
  <c r="L530" i="3"/>
  <c r="L526" i="3"/>
  <c r="L522" i="3"/>
  <c r="L514" i="3"/>
  <c r="L510" i="3"/>
  <c r="L506" i="3"/>
  <c r="L498" i="3"/>
  <c r="L494" i="3"/>
  <c r="L490" i="3"/>
  <c r="L482" i="3"/>
  <c r="L478" i="3"/>
  <c r="L474" i="3"/>
  <c r="L466" i="3"/>
  <c r="L462" i="3"/>
  <c r="L458" i="3"/>
  <c r="L454" i="3"/>
  <c r="L450" i="3"/>
  <c r="L446" i="3"/>
  <c r="L442" i="3"/>
  <c r="L438" i="3"/>
  <c r="L434" i="3"/>
  <c r="L430" i="3"/>
  <c r="L426" i="3"/>
  <c r="L422" i="3"/>
  <c r="L418" i="3"/>
  <c r="L414" i="3"/>
  <c r="L410" i="3"/>
  <c r="L406" i="3"/>
  <c r="L402" i="3"/>
  <c r="L398" i="3"/>
  <c r="L394" i="3"/>
  <c r="L390" i="3"/>
  <c r="L386" i="3"/>
  <c r="L382" i="3"/>
  <c r="L378" i="3"/>
  <c r="L374" i="3"/>
  <c r="L370" i="3"/>
  <c r="L366" i="3"/>
  <c r="L362" i="3"/>
  <c r="L358" i="3"/>
  <c r="L354" i="3"/>
  <c r="L350" i="3"/>
  <c r="L346" i="3"/>
  <c r="L342" i="3"/>
  <c r="L338" i="3"/>
  <c r="L334" i="3"/>
  <c r="L330" i="3"/>
  <c r="L326" i="3"/>
  <c r="L322" i="3"/>
  <c r="L318" i="3"/>
  <c r="L314" i="3"/>
  <c r="L310" i="3"/>
  <c r="L306" i="3"/>
  <c r="L302" i="3"/>
  <c r="L298" i="3"/>
  <c r="L294" i="3"/>
  <c r="L290" i="3"/>
  <c r="L286" i="3"/>
  <c r="L282" i="3"/>
  <c r="L278" i="3"/>
  <c r="L274" i="3"/>
  <c r="L270" i="3"/>
  <c r="L266" i="3"/>
  <c r="L262" i="3"/>
  <c r="L258" i="3"/>
  <c r="L254" i="3"/>
  <c r="L250" i="3"/>
  <c r="L246" i="3"/>
  <c r="L242" i="3"/>
  <c r="L238" i="3"/>
  <c r="L234" i="3"/>
  <c r="L230" i="3"/>
  <c r="L226" i="3"/>
  <c r="L222" i="3"/>
  <c r="L218" i="3"/>
  <c r="L214" i="3"/>
  <c r="L210" i="3"/>
  <c r="L206" i="3"/>
  <c r="L202" i="3"/>
  <c r="L198" i="3"/>
  <c r="L194" i="3"/>
  <c r="L190" i="3"/>
  <c r="L186" i="3"/>
  <c r="L182" i="3"/>
  <c r="L178" i="3"/>
  <c r="L174" i="3"/>
  <c r="L170" i="3"/>
  <c r="L166" i="3"/>
  <c r="L162" i="3"/>
  <c r="L158" i="3"/>
  <c r="L154" i="3"/>
  <c r="L150" i="3"/>
  <c r="L146" i="3"/>
  <c r="L142" i="3"/>
  <c r="L138" i="3"/>
  <c r="L134" i="3"/>
  <c r="L130" i="3"/>
  <c r="L126" i="3"/>
  <c r="L122" i="3"/>
  <c r="L118" i="3"/>
  <c r="L114" i="3"/>
  <c r="L110" i="3"/>
  <c r="L106" i="3"/>
  <c r="L102" i="3"/>
  <c r="L98" i="3"/>
  <c r="L94" i="3"/>
  <c r="L90" i="3"/>
  <c r="L86" i="3"/>
  <c r="L82" i="3"/>
  <c r="L78" i="3"/>
  <c r="L74" i="3"/>
  <c r="L70" i="3"/>
  <c r="L66" i="3"/>
  <c r="L62" i="3"/>
  <c r="L58" i="3"/>
  <c r="L54" i="3"/>
  <c r="L50" i="3"/>
  <c r="L46" i="3"/>
  <c r="L42" i="3"/>
  <c r="L38" i="3"/>
  <c r="L34" i="3"/>
  <c r="L30" i="3"/>
  <c r="L26" i="3"/>
  <c r="L22" i="3"/>
  <c r="L18" i="3"/>
  <c r="L14" i="3"/>
  <c r="L10" i="3"/>
  <c r="L6" i="3"/>
  <c r="L2" i="3"/>
  <c r="L1146" i="3"/>
  <c r="L419" i="3"/>
  <c r="L1701" i="3"/>
  <c r="L1693" i="3"/>
  <c r="L1685" i="3"/>
  <c r="L1677" i="3"/>
  <c r="L1669" i="3"/>
  <c r="L1661" i="3"/>
  <c r="L1653" i="3"/>
  <c r="L1645" i="3"/>
  <c r="L1637" i="3"/>
  <c r="L1629" i="3"/>
  <c r="L1621" i="3"/>
  <c r="L1613" i="3"/>
  <c r="L1605" i="3"/>
  <c r="L1597" i="3"/>
  <c r="L1589" i="3"/>
  <c r="L1581" i="3"/>
  <c r="L1573" i="3"/>
  <c r="L1565" i="3"/>
  <c r="L1557" i="3"/>
  <c r="L1549" i="3"/>
  <c r="L1541" i="3"/>
  <c r="L1533" i="3"/>
  <c r="L1525" i="3"/>
  <c r="L1517" i="3"/>
  <c r="L1509" i="3"/>
  <c r="L1501" i="3"/>
  <c r="L1493" i="3"/>
  <c r="L1485" i="3"/>
  <c r="L1477" i="3"/>
  <c r="L1469" i="3"/>
  <c r="L1461" i="3"/>
  <c r="L1453" i="3"/>
  <c r="L1445" i="3"/>
  <c r="L1437" i="3"/>
  <c r="L1429" i="3"/>
  <c r="L1421" i="3"/>
  <c r="L1413" i="3"/>
  <c r="L1405" i="3"/>
  <c r="L1397" i="3"/>
  <c r="L1389" i="3"/>
  <c r="L1381" i="3"/>
  <c r="L1373" i="3"/>
  <c r="L1365" i="3"/>
  <c r="L1357" i="3"/>
  <c r="L1349" i="3"/>
  <c r="L1341" i="3"/>
  <c r="L1333" i="3"/>
  <c r="L1325" i="3"/>
  <c r="L1317" i="3"/>
  <c r="L1309" i="3"/>
  <c r="L1299" i="3"/>
  <c r="L1278" i="3"/>
  <c r="L1267" i="3"/>
  <c r="L1246" i="3"/>
  <c r="L1235" i="3"/>
  <c r="L1214" i="3"/>
  <c r="L1203" i="3"/>
  <c r="L1178" i="3"/>
  <c r="L1162" i="3"/>
  <c r="L1114" i="3"/>
  <c r="L1098" i="3"/>
  <c r="L1050" i="3"/>
  <c r="L1034" i="3"/>
  <c r="L1018" i="3"/>
  <c r="L1002" i="3"/>
  <c r="L986" i="3"/>
  <c r="L947" i="3"/>
  <c r="L918" i="3"/>
  <c r="L886" i="3"/>
  <c r="L854" i="3"/>
  <c r="L822" i="3"/>
  <c r="L790" i="3"/>
  <c r="L758" i="3"/>
  <c r="L726" i="3"/>
  <c r="L694" i="3"/>
  <c r="L662" i="3"/>
  <c r="L630" i="3"/>
  <c r="L598" i="3"/>
  <c r="L566" i="3"/>
  <c r="L534" i="3"/>
  <c r="L502" i="3"/>
  <c r="L470" i="3"/>
  <c r="L411" i="3"/>
  <c r="L347" i="3"/>
  <c r="L179" i="3"/>
  <c r="L1077" i="3"/>
  <c r="L1073" i="3"/>
  <c r="L1069" i="3"/>
  <c r="L1065" i="3"/>
  <c r="L1061" i="3"/>
  <c r="L1057" i="3"/>
  <c r="L1053" i="3"/>
  <c r="L1049" i="3"/>
  <c r="L1045" i="3"/>
  <c r="L1041" i="3"/>
  <c r="L1037" i="3"/>
  <c r="L1033" i="3"/>
  <c r="L1029" i="3"/>
  <c r="L1025" i="3"/>
  <c r="L1021" i="3"/>
  <c r="L1017" i="3"/>
  <c r="L1013" i="3"/>
  <c r="L1009" i="3"/>
  <c r="L1005" i="3"/>
  <c r="L1001" i="3"/>
  <c r="L997" i="3"/>
  <c r="L989" i="3"/>
  <c r="L985" i="3"/>
  <c r="L981" i="3"/>
  <c r="L977" i="3"/>
  <c r="L961" i="3"/>
  <c r="L957" i="3"/>
  <c r="L945" i="3"/>
  <c r="L937" i="3"/>
  <c r="L933" i="3"/>
  <c r="L929" i="3"/>
  <c r="L925" i="3"/>
  <c r="L921" i="3"/>
  <c r="L917" i="3"/>
  <c r="L913" i="3"/>
  <c r="L909" i="3"/>
  <c r="L905" i="3"/>
  <c r="L901" i="3"/>
  <c r="L897" i="3"/>
  <c r="L893" i="3"/>
  <c r="L889" i="3"/>
  <c r="L885" i="3"/>
  <c r="L881" i="3"/>
  <c r="L877" i="3"/>
  <c r="L873" i="3"/>
  <c r="L869" i="3"/>
  <c r="L861" i="3"/>
  <c r="L857" i="3"/>
  <c r="L853" i="3"/>
  <c r="L849" i="3"/>
  <c r="L845" i="3"/>
  <c r="L841" i="3"/>
  <c r="L837" i="3"/>
  <c r="L829" i="3"/>
  <c r="L825" i="3"/>
  <c r="L821" i="3"/>
  <c r="L817" i="3"/>
  <c r="L813" i="3"/>
  <c r="L809" i="3"/>
  <c r="L805" i="3"/>
  <c r="L797" i="3"/>
  <c r="L793" i="3"/>
  <c r="L789" i="3"/>
  <c r="L785" i="3"/>
  <c r="L781" i="3"/>
  <c r="L777" i="3"/>
  <c r="L773" i="3"/>
  <c r="L769" i="3"/>
  <c r="L765" i="3"/>
  <c r="L761" i="3"/>
  <c r="L757" i="3"/>
  <c r="L753" i="3"/>
  <c r="L749" i="3"/>
  <c r="L745" i="3"/>
  <c r="L741" i="3"/>
  <c r="L733" i="3"/>
  <c r="L729" i="3"/>
  <c r="L725" i="3"/>
  <c r="L721" i="3"/>
  <c r="L717" i="3"/>
  <c r="L713" i="3"/>
  <c r="L709" i="3"/>
  <c r="L701" i="3"/>
  <c r="L697" i="3"/>
  <c r="L693" i="3"/>
  <c r="L689" i="3"/>
  <c r="L685" i="3"/>
  <c r="L681" i="3"/>
  <c r="L677" i="3"/>
  <c r="L669" i="3"/>
  <c r="L665" i="3"/>
  <c r="L661" i="3"/>
  <c r="L657" i="3"/>
  <c r="L653" i="3"/>
  <c r="L649" i="3"/>
  <c r="L645" i="3"/>
  <c r="L641" i="3"/>
  <c r="L637" i="3"/>
  <c r="L633" i="3"/>
  <c r="L629" i="3"/>
  <c r="L625" i="3"/>
  <c r="L621" i="3"/>
  <c r="L617" i="3"/>
  <c r="L613" i="3"/>
  <c r="L605" i="3"/>
  <c r="L601" i="3"/>
  <c r="L597" i="3"/>
  <c r="L593" i="3"/>
  <c r="L589" i="3"/>
  <c r="L585" i="3"/>
  <c r="L581" i="3"/>
  <c r="L577" i="3"/>
  <c r="L573" i="3"/>
  <c r="L569" i="3"/>
  <c r="L565" i="3"/>
  <c r="L561" i="3"/>
  <c r="L557" i="3"/>
  <c r="L553" i="3"/>
  <c r="L549" i="3"/>
  <c r="L545" i="3"/>
  <c r="L541" i="3"/>
  <c r="L537" i="3"/>
  <c r="L533" i="3"/>
  <c r="L529" i="3"/>
  <c r="L525" i="3"/>
  <c r="L521" i="3"/>
  <c r="L517" i="3"/>
  <c r="L513" i="3"/>
  <c r="L509" i="3"/>
  <c r="L505" i="3"/>
  <c r="L501" i="3"/>
  <c r="L497" i="3"/>
  <c r="L493" i="3"/>
  <c r="L489" i="3"/>
  <c r="L485" i="3"/>
  <c r="L481" i="3"/>
  <c r="L477" i="3"/>
  <c r="L473" i="3"/>
  <c r="L469" i="3"/>
  <c r="L465" i="3"/>
  <c r="L461" i="3"/>
  <c r="L457" i="3"/>
  <c r="L453" i="3"/>
  <c r="L449" i="3"/>
  <c r="L445" i="3"/>
  <c r="L441" i="3"/>
  <c r="L437" i="3"/>
  <c r="L433" i="3"/>
  <c r="L429" i="3"/>
  <c r="L425" i="3"/>
  <c r="L421" i="3"/>
  <c r="L417" i="3"/>
  <c r="L413" i="3"/>
  <c r="L409" i="3"/>
  <c r="L405" i="3"/>
  <c r="L401" i="3"/>
  <c r="L397" i="3"/>
  <c r="L393" i="3"/>
  <c r="L389" i="3"/>
  <c r="L385" i="3"/>
  <c r="L381" i="3"/>
  <c r="L377" i="3"/>
  <c r="L373" i="3"/>
  <c r="L369" i="3"/>
  <c r="L365" i="3"/>
  <c r="L361" i="3"/>
  <c r="L357" i="3"/>
  <c r="L353" i="3"/>
  <c r="L349" i="3"/>
  <c r="L345" i="3"/>
  <c r="L341" i="3"/>
  <c r="L337" i="3"/>
  <c r="L333" i="3"/>
  <c r="L325" i="3"/>
  <c r="L321" i="3"/>
  <c r="L317" i="3"/>
  <c r="L313" i="3"/>
  <c r="L309" i="3"/>
  <c r="L305" i="3"/>
  <c r="L301" i="3"/>
  <c r="L297" i="3"/>
  <c r="L293" i="3"/>
  <c r="L289" i="3"/>
  <c r="L281" i="3"/>
  <c r="L277" i="3"/>
  <c r="L273" i="3"/>
  <c r="L269" i="3"/>
  <c r="L261" i="3"/>
  <c r="L257" i="3"/>
  <c r="L253" i="3"/>
  <c r="L249" i="3"/>
  <c r="L245" i="3"/>
  <c r="L241" i="3"/>
  <c r="L237" i="3"/>
  <c r="L233" i="3"/>
  <c r="L229" i="3"/>
  <c r="L225" i="3"/>
  <c r="L217" i="3"/>
  <c r="L213" i="3"/>
  <c r="L209" i="3"/>
  <c r="L197" i="3"/>
  <c r="L193" i="3"/>
  <c r="L189" i="3"/>
  <c r="L185" i="3"/>
  <c r="L181" i="3"/>
  <c r="L177" i="3"/>
  <c r="L173" i="3"/>
  <c r="L169" i="3"/>
  <c r="L165" i="3"/>
  <c r="L161" i="3"/>
  <c r="L153" i="3"/>
  <c r="L149" i="3"/>
  <c r="L141" i="3"/>
  <c r="L137" i="3"/>
  <c r="L133" i="3"/>
  <c r="L125" i="3"/>
  <c r="L117" i="3"/>
  <c r="L113" i="3"/>
  <c r="L109" i="3"/>
  <c r="L105" i="3"/>
  <c r="L101" i="3"/>
  <c r="L93" i="3"/>
  <c r="L89" i="3"/>
  <c r="L85" i="3"/>
  <c r="L81" i="3"/>
  <c r="L77" i="3"/>
  <c r="L73" i="3"/>
  <c r="L69" i="3"/>
  <c r="L53" i="3"/>
  <c r="L49" i="3"/>
  <c r="L45" i="3"/>
  <c r="L41" i="3"/>
  <c r="L37" i="3"/>
  <c r="L29" i="3"/>
  <c r="L25" i="3"/>
  <c r="L21" i="3"/>
  <c r="L17" i="3"/>
  <c r="L13" i="3"/>
  <c r="L9" i="3"/>
  <c r="L5" i="3"/>
  <c r="L993" i="3"/>
  <c r="L941" i="3"/>
  <c r="L145" i="3"/>
  <c r="L61" i="3"/>
  <c r="L1700" i="3"/>
  <c r="L1696" i="3"/>
  <c r="L1692" i="3"/>
  <c r="L1688" i="3"/>
  <c r="L1684" i="3"/>
  <c r="L1680" i="3"/>
  <c r="L1676" i="3"/>
  <c r="L1672" i="3"/>
  <c r="L1668" i="3"/>
  <c r="L1664" i="3"/>
  <c r="L1660" i="3"/>
  <c r="L1656" i="3"/>
  <c r="L1652" i="3"/>
  <c r="L1648" i="3"/>
  <c r="L1644" i="3"/>
  <c r="L1640" i="3"/>
  <c r="L1636" i="3"/>
  <c r="L1632" i="3"/>
  <c r="L1628" i="3"/>
  <c r="L1624" i="3"/>
  <c r="L1620" i="3"/>
  <c r="L1616" i="3"/>
  <c r="L1612" i="3"/>
  <c r="L1608" i="3"/>
  <c r="L1604" i="3"/>
  <c r="L1600" i="3"/>
  <c r="L1596" i="3"/>
  <c r="L1592" i="3"/>
  <c r="L1588" i="3"/>
  <c r="L1584" i="3"/>
  <c r="L1580" i="3"/>
  <c r="L1576" i="3"/>
  <c r="L1572" i="3"/>
  <c r="L1568" i="3"/>
  <c r="L1564" i="3"/>
  <c r="L1560" i="3"/>
  <c r="L1556" i="3"/>
  <c r="L1552" i="3"/>
  <c r="L1548" i="3"/>
  <c r="L1544" i="3"/>
  <c r="L1540" i="3"/>
  <c r="L1536" i="3"/>
  <c r="L1532" i="3"/>
  <c r="L1528" i="3"/>
  <c r="L1524" i="3"/>
  <c r="L1520" i="3"/>
  <c r="L1516" i="3"/>
  <c r="L1512" i="3"/>
  <c r="L1508" i="3"/>
  <c r="L1504" i="3"/>
  <c r="L1500" i="3"/>
  <c r="L1496" i="3"/>
  <c r="L1492" i="3"/>
  <c r="L1488" i="3"/>
  <c r="L1484" i="3"/>
  <c r="L1480" i="3"/>
  <c r="L1476" i="3"/>
  <c r="L1472" i="3"/>
  <c r="L1468" i="3"/>
  <c r="L1464" i="3"/>
  <c r="L1460" i="3"/>
  <c r="L1456" i="3"/>
  <c r="L1452" i="3"/>
  <c r="L1448" i="3"/>
  <c r="L1444" i="3"/>
  <c r="L1440" i="3"/>
  <c r="L1436" i="3"/>
  <c r="L1432" i="3"/>
  <c r="L1428" i="3"/>
  <c r="L1424" i="3"/>
  <c r="L1420" i="3"/>
  <c r="L1416" i="3"/>
  <c r="L1412" i="3"/>
  <c r="L1408" i="3"/>
  <c r="L1404" i="3"/>
  <c r="L1400" i="3"/>
  <c r="L1396" i="3"/>
  <c r="L1392" i="3"/>
  <c r="L1388" i="3"/>
  <c r="L1384" i="3"/>
  <c r="L1380" i="3"/>
  <c r="L1376" i="3"/>
  <c r="L1372" i="3"/>
  <c r="L1368" i="3"/>
  <c r="L1364" i="3"/>
  <c r="L1360" i="3"/>
  <c r="L1356" i="3"/>
  <c r="L1352" i="3"/>
  <c r="L1348" i="3"/>
  <c r="L1344" i="3"/>
  <c r="L1340" i="3"/>
  <c r="L1336" i="3"/>
  <c r="L1332" i="3"/>
  <c r="L1328" i="3"/>
  <c r="L1324" i="3"/>
  <c r="L1320" i="3"/>
  <c r="L1316" i="3"/>
  <c r="L1312" i="3"/>
  <c r="L1308" i="3"/>
  <c r="L1292" i="3"/>
  <c r="L1276" i="3"/>
  <c r="L1260" i="3"/>
  <c r="L1244" i="3"/>
  <c r="L1228" i="3"/>
  <c r="L1212" i="3"/>
  <c r="L1196" i="3"/>
  <c r="L965" i="3"/>
  <c r="L460" i="3"/>
  <c r="L428" i="3"/>
  <c r="L396" i="3"/>
  <c r="L364" i="3"/>
  <c r="L329" i="3"/>
  <c r="L244" i="3"/>
  <c r="L201" i="3"/>
  <c r="L97" i="3"/>
  <c r="L1188" i="3"/>
  <c r="L1184" i="3"/>
  <c r="L1180" i="3"/>
  <c r="L1176" i="3"/>
  <c r="L1172" i="3"/>
  <c r="L1168" i="3"/>
  <c r="L1164" i="3"/>
  <c r="L1160" i="3"/>
  <c r="L1156" i="3"/>
  <c r="L1152" i="3"/>
  <c r="L1148" i="3"/>
  <c r="L1144" i="3"/>
  <c r="L1140" i="3"/>
  <c r="L1136" i="3"/>
  <c r="L1132" i="3"/>
  <c r="L1128" i="3"/>
  <c r="L1124" i="3"/>
  <c r="L1120" i="3"/>
  <c r="L1116" i="3"/>
  <c r="L1112" i="3"/>
  <c r="L1108" i="3"/>
  <c r="L1104" i="3"/>
  <c r="L1100" i="3"/>
  <c r="L1096" i="3"/>
  <c r="L1092" i="3"/>
  <c r="L1088" i="3"/>
  <c r="L1084" i="3"/>
  <c r="L1080" i="3"/>
  <c r="L1076" i="3"/>
  <c r="L1072" i="3"/>
  <c r="L1068" i="3"/>
  <c r="L1064" i="3"/>
  <c r="L1060" i="3"/>
  <c r="L1056" i="3"/>
  <c r="L1052" i="3"/>
  <c r="L1048" i="3"/>
  <c r="L1044" i="3"/>
  <c r="L1040" i="3"/>
  <c r="L1036" i="3"/>
  <c r="L1032" i="3"/>
  <c r="L1028" i="3"/>
  <c r="L1024" i="3"/>
  <c r="L1020" i="3"/>
  <c r="L1016" i="3"/>
  <c r="L1012" i="3"/>
  <c r="L1008" i="3"/>
  <c r="L1004" i="3"/>
  <c r="L1000" i="3"/>
  <c r="L996" i="3"/>
  <c r="L992" i="3"/>
  <c r="L988" i="3"/>
  <c r="L984" i="3"/>
  <c r="L980" i="3"/>
  <c r="L976" i="3"/>
  <c r="L972" i="3"/>
  <c r="L968" i="3"/>
  <c r="L964" i="3"/>
  <c r="L960" i="3"/>
  <c r="L956" i="3"/>
  <c r="L952" i="3"/>
  <c r="L948" i="3"/>
  <c r="L944" i="3"/>
  <c r="L940" i="3"/>
  <c r="L936" i="3"/>
  <c r="L932" i="3"/>
  <c r="L928" i="3"/>
  <c r="L924" i="3"/>
  <c r="L920" i="3"/>
  <c r="L916" i="3"/>
  <c r="L912" i="3"/>
  <c r="L908" i="3"/>
  <c r="L904" i="3"/>
  <c r="L900" i="3"/>
  <c r="L896" i="3"/>
  <c r="L892" i="3"/>
  <c r="L888" i="3"/>
  <c r="L884" i="3"/>
  <c r="L880" i="3"/>
  <c r="L876" i="3"/>
  <c r="L872" i="3"/>
  <c r="L868" i="3"/>
  <c r="L864" i="3"/>
  <c r="L860" i="3"/>
  <c r="L856" i="3"/>
  <c r="L852" i="3"/>
  <c r="L848" i="3"/>
  <c r="L844" i="3"/>
  <c r="L840" i="3"/>
  <c r="L836" i="3"/>
  <c r="L832" i="3"/>
  <c r="L828" i="3"/>
  <c r="L824" i="3"/>
  <c r="L820" i="3"/>
  <c r="L816" i="3"/>
  <c r="L812" i="3"/>
  <c r="L808" i="3"/>
  <c r="L804" i="3"/>
  <c r="L800" i="3"/>
  <c r="L796" i="3"/>
  <c r="L792" i="3"/>
  <c r="L788" i="3"/>
  <c r="L784" i="3"/>
  <c r="L780" i="3"/>
  <c r="L776" i="3"/>
  <c r="L772" i="3"/>
  <c r="L768" i="3"/>
  <c r="L764" i="3"/>
  <c r="L760" i="3"/>
  <c r="L756" i="3"/>
  <c r="L752" i="3"/>
  <c r="L748" i="3"/>
  <c r="L744" i="3"/>
  <c r="L740" i="3"/>
  <c r="L736" i="3"/>
  <c r="L732" i="3"/>
  <c r="L728" i="3"/>
  <c r="L724" i="3"/>
  <c r="L720" i="3"/>
  <c r="L716" i="3"/>
  <c r="L712" i="3"/>
  <c r="L708" i="3"/>
  <c r="L704" i="3"/>
  <c r="L700" i="3"/>
  <c r="L696" i="3"/>
  <c r="L692" i="3"/>
  <c r="L688" i="3"/>
  <c r="L684" i="3"/>
  <c r="L680" i="3"/>
  <c r="L676" i="3"/>
  <c r="L672" i="3"/>
  <c r="L668" i="3"/>
  <c r="L664" i="3"/>
  <c r="L660" i="3"/>
  <c r="L656" i="3"/>
  <c r="L652" i="3"/>
  <c r="L648" i="3"/>
  <c r="L644" i="3"/>
  <c r="L640" i="3"/>
  <c r="L636" i="3"/>
  <c r="L632" i="3"/>
  <c r="L628" i="3"/>
  <c r="L624" i="3"/>
  <c r="L620" i="3"/>
  <c r="L616" i="3"/>
  <c r="L612" i="3"/>
  <c r="L608" i="3"/>
  <c r="L604" i="3"/>
  <c r="L600" i="3"/>
  <c r="L596" i="3"/>
  <c r="L592" i="3"/>
  <c r="L588" i="3"/>
  <c r="L584" i="3"/>
  <c r="L580" i="3"/>
  <c r="L576" i="3"/>
  <c r="L572" i="3"/>
  <c r="L568" i="3"/>
  <c r="L564" i="3"/>
  <c r="L560" i="3"/>
  <c r="L556" i="3"/>
  <c r="L552" i="3"/>
  <c r="L548" i="3"/>
  <c r="L544" i="3"/>
  <c r="L540" i="3"/>
  <c r="L536" i="3"/>
  <c r="L532" i="3"/>
  <c r="L528" i="3"/>
  <c r="L524" i="3"/>
  <c r="L520" i="3"/>
  <c r="L516" i="3"/>
  <c r="L512" i="3"/>
  <c r="L508" i="3"/>
  <c r="L504" i="3"/>
  <c r="L500" i="3"/>
  <c r="L496" i="3"/>
  <c r="L492" i="3"/>
  <c r="L488" i="3"/>
  <c r="L484" i="3"/>
  <c r="L480" i="3"/>
  <c r="L476" i="3"/>
  <c r="L472" i="3"/>
  <c r="L468" i="3"/>
  <c r="L464" i="3"/>
  <c r="L456" i="3"/>
  <c r="L452" i="3"/>
  <c r="L448" i="3"/>
  <c r="L440" i="3"/>
  <c r="L436" i="3"/>
  <c r="L432" i="3"/>
  <c r="L424" i="3"/>
  <c r="L420" i="3"/>
  <c r="L416" i="3"/>
  <c r="L408" i="3"/>
  <c r="L404" i="3"/>
  <c r="L400" i="3"/>
  <c r="L392" i="3"/>
  <c r="L388" i="3"/>
  <c r="L384" i="3"/>
  <c r="L376" i="3"/>
  <c r="L372" i="3"/>
  <c r="L368" i="3"/>
  <c r="L360" i="3"/>
  <c r="L356" i="3"/>
  <c r="L352" i="3"/>
  <c r="L344" i="3"/>
  <c r="L340" i="3"/>
  <c r="L336" i="3"/>
  <c r="L332" i="3"/>
  <c r="L324" i="3"/>
  <c r="L320" i="3"/>
  <c r="L316" i="3"/>
  <c r="L312" i="3"/>
  <c r="L304" i="3"/>
  <c r="L300" i="3"/>
  <c r="L296" i="3"/>
  <c r="L292" i="3"/>
  <c r="L288" i="3"/>
  <c r="L284" i="3"/>
  <c r="L280" i="3"/>
  <c r="L276" i="3"/>
  <c r="L272" i="3"/>
  <c r="L268" i="3"/>
  <c r="L260" i="3"/>
  <c r="L256" i="3"/>
  <c r="L252" i="3"/>
  <c r="L248" i="3"/>
  <c r="L240" i="3"/>
  <c r="L236" i="3"/>
  <c r="L232" i="3"/>
  <c r="L228" i="3"/>
  <c r="L224" i="3"/>
  <c r="L220" i="3"/>
  <c r="L216" i="3"/>
  <c r="L212" i="3"/>
  <c r="L208" i="3"/>
  <c r="L204" i="3"/>
  <c r="L196" i="3"/>
  <c r="L192" i="3"/>
  <c r="L188" i="3"/>
  <c r="L184" i="3"/>
  <c r="L176" i="3"/>
  <c r="L172" i="3"/>
  <c r="L168" i="3"/>
  <c r="L164" i="3"/>
  <c r="L160" i="3"/>
  <c r="L156" i="3"/>
  <c r="L152" i="3"/>
  <c r="L148" i="3"/>
  <c r="L144" i="3"/>
  <c r="L140" i="3"/>
  <c r="L136" i="3"/>
  <c r="L132" i="3"/>
  <c r="L124" i="3"/>
  <c r="L120" i="3"/>
  <c r="L116" i="3"/>
  <c r="L112" i="3"/>
  <c r="L108" i="3"/>
  <c r="L104" i="3"/>
  <c r="L100" i="3"/>
  <c r="L92" i="3"/>
  <c r="L88" i="3"/>
  <c r="L84" i="3"/>
  <c r="L80" i="3"/>
  <c r="L76" i="3"/>
  <c r="L72" i="3"/>
  <c r="L68" i="3"/>
  <c r="L60" i="3"/>
  <c r="L56" i="3"/>
  <c r="L52" i="3"/>
  <c r="L48" i="3"/>
  <c r="L44" i="3"/>
  <c r="L40" i="3"/>
  <c r="L36" i="3"/>
  <c r="L28" i="3"/>
  <c r="L24" i="3"/>
  <c r="L20" i="3"/>
  <c r="L16" i="3"/>
  <c r="L12" i="3"/>
  <c r="L8" i="3"/>
  <c r="L4" i="3"/>
  <c r="L973" i="3"/>
  <c r="L865" i="3"/>
  <c r="L833" i="3"/>
  <c r="L801" i="3"/>
  <c r="L737" i="3"/>
  <c r="L705" i="3"/>
  <c r="L673" i="3"/>
  <c r="L609" i="3"/>
  <c r="L205" i="3"/>
  <c r="L121" i="3"/>
  <c r="L57" i="3"/>
  <c r="L1296" i="3"/>
  <c r="L1280" i="3"/>
  <c r="L1264" i="3"/>
  <c r="L1248" i="3"/>
  <c r="L1232" i="3"/>
  <c r="L1216" i="3"/>
  <c r="L1200" i="3"/>
  <c r="L953" i="3"/>
  <c r="L328" i="3"/>
  <c r="L285" i="3"/>
  <c r="L200" i="3"/>
  <c r="L157" i="3"/>
  <c r="L96" i="3"/>
  <c r="L32" i="3"/>
  <c r="L1702" i="3" l="1"/>
  <c r="M32" i="3"/>
  <c r="M1280" i="3"/>
  <c r="M737" i="3"/>
  <c r="M36" i="3"/>
  <c r="M88" i="3"/>
  <c r="M124" i="3"/>
  <c r="M144" i="3"/>
  <c r="M196" i="3"/>
  <c r="M252" i="3"/>
  <c r="M304" i="3"/>
  <c r="M344" i="3"/>
  <c r="M408" i="3"/>
  <c r="M452" i="3"/>
  <c r="M520" i="3"/>
  <c r="M568" i="3"/>
  <c r="M600" i="3"/>
  <c r="M648" i="3"/>
  <c r="M680" i="3"/>
  <c r="M728" i="3"/>
  <c r="M776" i="3"/>
  <c r="M808" i="3"/>
  <c r="M856" i="3"/>
  <c r="M904" i="3"/>
  <c r="M936" i="3"/>
  <c r="M984" i="3"/>
  <c r="M1016" i="3"/>
  <c r="M1080" i="3"/>
  <c r="M1128" i="3"/>
  <c r="M1160" i="3"/>
  <c r="M364" i="3"/>
  <c r="M1244" i="3"/>
  <c r="M1340" i="3"/>
  <c r="M1388" i="3"/>
  <c r="M1420" i="3"/>
  <c r="M1468" i="3"/>
  <c r="M1516" i="3"/>
  <c r="M1548" i="3"/>
  <c r="M1596" i="3"/>
  <c r="M1628" i="3"/>
  <c r="M1676" i="3"/>
  <c r="M145" i="3"/>
  <c r="M45" i="3"/>
  <c r="M109" i="3"/>
  <c r="M153" i="3"/>
  <c r="M213" i="3"/>
  <c r="M249" i="3"/>
  <c r="M305" i="3"/>
  <c r="M357" i="3"/>
  <c r="M389" i="3"/>
  <c r="M437" i="3"/>
  <c r="M469" i="3"/>
  <c r="M517" i="3"/>
  <c r="M549" i="3"/>
  <c r="M597" i="3"/>
  <c r="M649" i="3"/>
  <c r="M685" i="3"/>
  <c r="M741" i="3"/>
  <c r="M773" i="3"/>
  <c r="M825" i="3"/>
  <c r="M881" i="3"/>
  <c r="M929" i="3"/>
  <c r="M985" i="3"/>
  <c r="M1053" i="3"/>
  <c r="M347" i="3"/>
  <c r="M790" i="3"/>
  <c r="M1018" i="3"/>
  <c r="M1278" i="3"/>
  <c r="M1389" i="3"/>
  <c r="M1453" i="3"/>
  <c r="M1549" i="3"/>
  <c r="M1613" i="3"/>
  <c r="M419" i="3"/>
  <c r="M26" i="3"/>
  <c r="M74" i="3"/>
  <c r="M122" i="3"/>
  <c r="M154" i="3"/>
  <c r="M202" i="3"/>
  <c r="M250" i="3"/>
  <c r="M282" i="3"/>
  <c r="M330" i="3"/>
  <c r="M378" i="3"/>
  <c r="M410" i="3"/>
  <c r="M458" i="3"/>
  <c r="M522" i="3"/>
  <c r="M562" i="3"/>
  <c r="M626" i="3"/>
  <c r="M714" i="3"/>
  <c r="M1126" i="3"/>
  <c r="M1519" i="3"/>
  <c r="M1216" i="3"/>
  <c r="M205" i="3"/>
  <c r="M16" i="3"/>
  <c r="M72" i="3"/>
  <c r="M108" i="3"/>
  <c r="M176" i="3"/>
  <c r="M216" i="3"/>
  <c r="M272" i="3"/>
  <c r="M324" i="3"/>
  <c r="M368" i="3"/>
  <c r="M432" i="3"/>
  <c r="M472" i="3"/>
  <c r="M504" i="3"/>
  <c r="M552" i="3"/>
  <c r="M584" i="3"/>
  <c r="M632" i="3"/>
  <c r="M664" i="3"/>
  <c r="M712" i="3"/>
  <c r="M744" i="3"/>
  <c r="M792" i="3"/>
  <c r="M840" i="3"/>
  <c r="M872" i="3"/>
  <c r="M920" i="3"/>
  <c r="M952" i="3"/>
  <c r="M1000" i="3"/>
  <c r="M1032" i="3"/>
  <c r="M1064" i="3"/>
  <c r="M1096" i="3"/>
  <c r="M1144" i="3"/>
  <c r="M97" i="3"/>
  <c r="M965" i="3"/>
  <c r="M1324" i="3"/>
  <c r="M1356" i="3"/>
  <c r="M1404" i="3"/>
  <c r="M1452" i="3"/>
  <c r="M1500" i="3"/>
  <c r="M1532" i="3"/>
  <c r="M1580" i="3"/>
  <c r="M1612" i="3"/>
  <c r="M1644" i="3"/>
  <c r="M1692" i="3"/>
  <c r="M25" i="3"/>
  <c r="M73" i="3"/>
  <c r="M133" i="3"/>
  <c r="M173" i="3"/>
  <c r="M233" i="3"/>
  <c r="M289" i="3"/>
  <c r="M321" i="3"/>
  <c r="M373" i="3"/>
  <c r="M421" i="3"/>
  <c r="M453" i="3"/>
  <c r="M501" i="3"/>
  <c r="M533" i="3"/>
  <c r="M581" i="3"/>
  <c r="M617" i="3"/>
  <c r="M665" i="3"/>
  <c r="M701" i="3"/>
  <c r="M757" i="3"/>
  <c r="M809" i="3"/>
  <c r="M845" i="3"/>
  <c r="M897" i="3"/>
  <c r="M957" i="3"/>
  <c r="M1005" i="3"/>
  <c r="M1037" i="3"/>
  <c r="M1069" i="3"/>
  <c r="M662" i="3"/>
  <c r="M918" i="3"/>
  <c r="M1214" i="3"/>
  <c r="M1325" i="3"/>
  <c r="M1421" i="3"/>
  <c r="M1485" i="3"/>
  <c r="M1581" i="3"/>
  <c r="M1677" i="3"/>
  <c r="M10" i="3"/>
  <c r="M58" i="3"/>
  <c r="M90" i="3"/>
  <c r="M138" i="3"/>
  <c r="M170" i="3"/>
  <c r="M218" i="3"/>
  <c r="M266" i="3"/>
  <c r="M298" i="3"/>
  <c r="M346" i="3"/>
  <c r="M394" i="3"/>
  <c r="M442" i="3"/>
  <c r="M478" i="3"/>
  <c r="M542" i="3"/>
  <c r="M606" i="3"/>
  <c r="M650" i="3"/>
  <c r="M690" i="3"/>
  <c r="M734" i="3"/>
  <c r="M778" i="3"/>
  <c r="M818" i="3"/>
  <c r="M842" i="3"/>
  <c r="M882" i="3"/>
  <c r="M926" i="3"/>
  <c r="M966" i="3"/>
  <c r="M1030" i="3"/>
  <c r="M1062" i="3"/>
  <c r="M1158" i="3"/>
  <c r="M1222" i="3"/>
  <c r="M1254" i="3"/>
  <c r="M571" i="3"/>
  <c r="M659" i="3"/>
  <c r="M699" i="3"/>
  <c r="M783" i="3"/>
  <c r="M835" i="3"/>
  <c r="M915" i="3"/>
  <c r="M975" i="3"/>
  <c r="M1087" i="3"/>
  <c r="M1143" i="3"/>
  <c r="M1287" i="3"/>
  <c r="M1331" i="3"/>
  <c r="M1399" i="3"/>
  <c r="M1459" i="3"/>
  <c r="M1495" i="3"/>
  <c r="M1559" i="3"/>
  <c r="M1623" i="3"/>
  <c r="M1687" i="3"/>
  <c r="M1337" i="3"/>
  <c r="M1465" i="3"/>
  <c r="M1529" i="3"/>
  <c r="M1649" i="3"/>
  <c r="M1113" i="3"/>
  <c r="M1177" i="3"/>
  <c r="M1209" i="3"/>
  <c r="M1273" i="3"/>
  <c r="M567" i="3"/>
  <c r="M695" i="3"/>
  <c r="M970" i="3"/>
  <c r="M1051" i="3"/>
  <c r="M1226" i="3"/>
  <c r="M1334" i="3"/>
  <c r="M1398" i="3"/>
  <c r="M1494" i="3"/>
  <c r="M1147" i="3"/>
  <c r="M31" i="3"/>
  <c r="M47" i="3"/>
  <c r="M79" i="3"/>
  <c r="M111" i="3"/>
  <c r="M127" i="3"/>
  <c r="M159" i="3"/>
  <c r="M195" i="3"/>
  <c r="M231" i="3"/>
  <c r="M263" i="3"/>
  <c r="M279" i="3"/>
  <c r="M315" i="3"/>
  <c r="M351" i="3"/>
  <c r="M387" i="3"/>
  <c r="M403" i="3"/>
  <c r="M447" i="3"/>
  <c r="M491" i="3"/>
  <c r="M511" i="3"/>
  <c r="M559" i="3"/>
  <c r="M643" i="3"/>
  <c r="M719" i="3"/>
  <c r="M771" i="3"/>
  <c r="M851" i="3"/>
  <c r="M967" i="3"/>
  <c r="M1039" i="3"/>
  <c r="M1159" i="3"/>
  <c r="M1275" i="3"/>
  <c r="M1319" i="3"/>
  <c r="M1379" i="3"/>
  <c r="M1443" i="3"/>
  <c r="M1475" i="3"/>
  <c r="M1543" i="3"/>
  <c r="M1603" i="3"/>
  <c r="M1667" i="3"/>
  <c r="M1377" i="3"/>
  <c r="M1441" i="3"/>
  <c r="M1569" i="3"/>
  <c r="M1085" i="3"/>
  <c r="M1149" i="3"/>
  <c r="M1181" i="3"/>
  <c r="M1245" i="3"/>
  <c r="M1082" i="3"/>
  <c r="M1658" i="3"/>
  <c r="M221" i="3"/>
  <c r="M443" i="3"/>
  <c r="M839" i="3"/>
  <c r="M1295" i="3"/>
  <c r="M307" i="3"/>
  <c r="M486" i="3"/>
  <c r="M1698" i="3"/>
  <c r="M551" i="3"/>
  <c r="M1059" i="3"/>
  <c r="M348" i="3"/>
  <c r="M1042" i="3"/>
  <c r="M96" i="3"/>
  <c r="M1232" i="3"/>
  <c r="M609" i="3"/>
  <c r="M4" i="3"/>
  <c r="M40" i="3"/>
  <c r="M76" i="3"/>
  <c r="M92" i="3"/>
  <c r="M132" i="3"/>
  <c r="M164" i="3"/>
  <c r="M184" i="3"/>
  <c r="M220" i="3"/>
  <c r="M256" i="3"/>
  <c r="M292" i="3"/>
  <c r="M312" i="3"/>
  <c r="M352" i="3"/>
  <c r="M392" i="3"/>
  <c r="M436" i="3"/>
  <c r="M456" i="3"/>
  <c r="M492" i="3"/>
  <c r="M524" i="3"/>
  <c r="M556" i="3"/>
  <c r="M572" i="3"/>
  <c r="M604" i="3"/>
  <c r="M620" i="3"/>
  <c r="M652" i="3"/>
  <c r="M684" i="3"/>
  <c r="M700" i="3"/>
  <c r="M732" i="3"/>
  <c r="M764" i="3"/>
  <c r="M796" i="3"/>
  <c r="M828" i="3"/>
  <c r="M860" i="3"/>
  <c r="M876" i="3"/>
  <c r="M908" i="3"/>
  <c r="M956" i="3"/>
  <c r="M988" i="3"/>
  <c r="M1020" i="3"/>
  <c r="M1036" i="3"/>
  <c r="M1068" i="3"/>
  <c r="M1100" i="3"/>
  <c r="M1132" i="3"/>
  <c r="M1164" i="3"/>
  <c r="M201" i="3"/>
  <c r="M1196" i="3"/>
  <c r="M1312" i="3"/>
  <c r="M1344" i="3"/>
  <c r="M1360" i="3"/>
  <c r="M1392" i="3"/>
  <c r="M1424" i="3"/>
  <c r="M1456" i="3"/>
  <c r="M1488" i="3"/>
  <c r="M1520" i="3"/>
  <c r="M1552" i="3"/>
  <c r="M1584" i="3"/>
  <c r="M1616" i="3"/>
  <c r="M1648" i="3"/>
  <c r="M1680" i="3"/>
  <c r="M1696" i="3"/>
  <c r="M29" i="3"/>
  <c r="M93" i="3"/>
  <c r="M137" i="3"/>
  <c r="M161" i="3"/>
  <c r="M177" i="3"/>
  <c r="M217" i="3"/>
  <c r="M237" i="3"/>
  <c r="M273" i="3"/>
  <c r="M293" i="3"/>
  <c r="M345" i="3"/>
  <c r="M361" i="3"/>
  <c r="M393" i="3"/>
  <c r="M409" i="3"/>
  <c r="M441" i="3"/>
  <c r="M473" i="3"/>
  <c r="M489" i="3"/>
  <c r="M521" i="3"/>
  <c r="M553" i="3"/>
  <c r="M569" i="3"/>
  <c r="M601" i="3"/>
  <c r="M637" i="3"/>
  <c r="M669" i="3"/>
  <c r="M689" i="3"/>
  <c r="M725" i="3"/>
  <c r="M761" i="3"/>
  <c r="M777" i="3"/>
  <c r="M829" i="3"/>
  <c r="M869" i="3"/>
  <c r="M901" i="3"/>
  <c r="M933" i="3"/>
  <c r="M989" i="3"/>
  <c r="M1009" i="3"/>
  <c r="M1041" i="3"/>
  <c r="M1073" i="3"/>
  <c r="M411" i="3"/>
  <c r="M694" i="3"/>
  <c r="M947" i="3"/>
  <c r="M1162" i="3"/>
  <c r="M1299" i="3"/>
  <c r="M1333" i="3"/>
  <c r="M1397" i="3"/>
  <c r="M1461" i="3"/>
  <c r="M1525" i="3"/>
  <c r="M1557" i="3"/>
  <c r="M1621" i="3"/>
  <c r="M1653" i="3"/>
  <c r="M1146" i="3"/>
  <c r="M30" i="3"/>
  <c r="M62" i="3"/>
  <c r="M94" i="3"/>
  <c r="M126" i="3"/>
  <c r="M158" i="3"/>
  <c r="M190" i="3"/>
  <c r="M222" i="3"/>
  <c r="M254" i="3"/>
  <c r="M286" i="3"/>
  <c r="M302" i="3"/>
  <c r="M334" i="3"/>
  <c r="M350" i="3"/>
  <c r="M382" i="3"/>
  <c r="M414" i="3"/>
  <c r="M446" i="3"/>
  <c r="M482" i="3"/>
  <c r="M506" i="3"/>
  <c r="M546" i="3"/>
  <c r="M590" i="3"/>
  <c r="M634" i="3"/>
  <c r="M674" i="3"/>
  <c r="M718" i="3"/>
  <c r="M738" i="3"/>
  <c r="M782" i="3"/>
  <c r="M802" i="3"/>
  <c r="M846" i="3"/>
  <c r="M890" i="3"/>
  <c r="M930" i="3"/>
  <c r="M950" i="3"/>
  <c r="M1006" i="3"/>
  <c r="M1070" i="3"/>
  <c r="M1134" i="3"/>
  <c r="M1202" i="3"/>
  <c r="M1234" i="3"/>
  <c r="M1298" i="3"/>
  <c r="M627" i="3"/>
  <c r="M703" i="3"/>
  <c r="M755" i="3"/>
  <c r="M843" i="3"/>
  <c r="M923" i="3"/>
  <c r="M983" i="3"/>
  <c r="M1031" i="3"/>
  <c r="M1167" i="3"/>
  <c r="M1303" i="3"/>
  <c r="M1339" i="3"/>
  <c r="M1403" i="3"/>
  <c r="M1471" i="3"/>
  <c r="M1503" i="3"/>
  <c r="M1567" i="3"/>
  <c r="M1627" i="3"/>
  <c r="M1691" i="3"/>
  <c r="M1417" i="3"/>
  <c r="M1545" i="3"/>
  <c r="M1665" i="3"/>
  <c r="M1121" i="3"/>
  <c r="M1185" i="3"/>
  <c r="M1249" i="3"/>
  <c r="M471" i="3"/>
  <c r="M599" i="3"/>
  <c r="M855" i="3"/>
  <c r="M1067" i="3"/>
  <c r="M1179" i="3"/>
  <c r="M1310" i="3"/>
  <c r="M1374" i="3"/>
  <c r="M1438" i="3"/>
  <c r="M1502" i="3"/>
  <c r="M1534" i="3"/>
  <c r="M1598" i="3"/>
  <c r="M1630" i="3"/>
  <c r="M1694" i="3"/>
  <c r="M19" i="3"/>
  <c r="M51" i="3"/>
  <c r="M83" i="3"/>
  <c r="M99" i="3"/>
  <c r="M131" i="3"/>
  <c r="M163" i="3"/>
  <c r="M199" i="3"/>
  <c r="M235" i="3"/>
  <c r="M251" i="3"/>
  <c r="M283" i="3"/>
  <c r="M319" i="3"/>
  <c r="M355" i="3"/>
  <c r="M391" i="3"/>
  <c r="M407" i="3"/>
  <c r="M451" i="3"/>
  <c r="M495" i="3"/>
  <c r="M539" i="3"/>
  <c r="M611" i="3"/>
  <c r="M651" i="3"/>
  <c r="M739" i="3"/>
  <c r="M819" i="3"/>
  <c r="M971" i="3"/>
  <c r="M1111" i="3"/>
  <c r="M1227" i="3"/>
  <c r="M1327" i="3"/>
  <c r="M1423" i="3"/>
  <c r="M1547" i="3"/>
  <c r="M1579" i="3"/>
  <c r="M1615" i="3"/>
  <c r="M1643" i="3"/>
  <c r="M1675" i="3"/>
  <c r="M1329" i="3"/>
  <c r="M1393" i="3"/>
  <c r="M1457" i="3"/>
  <c r="M1521" i="3"/>
  <c r="M1593" i="3"/>
  <c r="M1657" i="3"/>
  <c r="M1093" i="3"/>
  <c r="M1125" i="3"/>
  <c r="M1157" i="3"/>
  <c r="M1189" i="3"/>
  <c r="M1221" i="3"/>
  <c r="M1253" i="3"/>
  <c r="M1285" i="3"/>
  <c r="M33" i="3"/>
  <c r="M1482" i="3"/>
  <c r="M775" i="3"/>
  <c r="M1618" i="3"/>
  <c r="M1171" i="3"/>
  <c r="M647" i="3"/>
  <c r="M1035" i="3"/>
  <c r="M1224" i="3"/>
  <c r="M1272" i="3"/>
  <c r="M583" i="3"/>
  <c r="M1219" i="3"/>
  <c r="M742" i="3"/>
  <c r="M870" i="3"/>
  <c r="M1314" i="3"/>
  <c r="M1362" i="3"/>
  <c r="M1442" i="3"/>
  <c r="M1490" i="3"/>
  <c r="M1204" i="3"/>
  <c r="M223" i="3"/>
  <c r="M807" i="3"/>
  <c r="M1043" i="3"/>
  <c r="M1208" i="3"/>
  <c r="M1011" i="3"/>
  <c r="M743" i="3"/>
  <c r="M979" i="3"/>
  <c r="M264" i="3"/>
  <c r="M157" i="3"/>
  <c r="M953" i="3"/>
  <c r="M1248" i="3"/>
  <c r="M57" i="3"/>
  <c r="M673" i="3"/>
  <c r="M833" i="3"/>
  <c r="M8" i="3"/>
  <c r="M24" i="3"/>
  <c r="M44" i="3"/>
  <c r="M60" i="3"/>
  <c r="M80" i="3"/>
  <c r="M100" i="3"/>
  <c r="M116" i="3"/>
  <c r="M136" i="3"/>
  <c r="M152" i="3"/>
  <c r="M168" i="3"/>
  <c r="M188" i="3"/>
  <c r="M208" i="3"/>
  <c r="M224" i="3"/>
  <c r="M240" i="3"/>
  <c r="M260" i="3"/>
  <c r="M280" i="3"/>
  <c r="M296" i="3"/>
  <c r="M316" i="3"/>
  <c r="M336" i="3"/>
  <c r="M356" i="3"/>
  <c r="M376" i="3"/>
  <c r="M400" i="3"/>
  <c r="M420" i="3"/>
  <c r="M440" i="3"/>
  <c r="M464" i="3"/>
  <c r="M480" i="3"/>
  <c r="M496" i="3"/>
  <c r="M512" i="3"/>
  <c r="M528" i="3"/>
  <c r="M544" i="3"/>
  <c r="M560" i="3"/>
  <c r="M576" i="3"/>
  <c r="M592" i="3"/>
  <c r="M608" i="3"/>
  <c r="M624" i="3"/>
  <c r="M640" i="3"/>
  <c r="M656" i="3"/>
  <c r="M672" i="3"/>
  <c r="M688" i="3"/>
  <c r="M704" i="3"/>
  <c r="M720" i="3"/>
  <c r="M736" i="3"/>
  <c r="M752" i="3"/>
  <c r="M768" i="3"/>
  <c r="M784" i="3"/>
  <c r="M800" i="3"/>
  <c r="M816" i="3"/>
  <c r="M832" i="3"/>
  <c r="M848" i="3"/>
  <c r="M864" i="3"/>
  <c r="M880" i="3"/>
  <c r="M896" i="3"/>
  <c r="M912" i="3"/>
  <c r="M928" i="3"/>
  <c r="M944" i="3"/>
  <c r="M960" i="3"/>
  <c r="M976" i="3"/>
  <c r="M992" i="3"/>
  <c r="M1008" i="3"/>
  <c r="M1024" i="3"/>
  <c r="M1040" i="3"/>
  <c r="M1056" i="3"/>
  <c r="M1072" i="3"/>
  <c r="M1088" i="3"/>
  <c r="M1104" i="3"/>
  <c r="M1120" i="3"/>
  <c r="M1136" i="3"/>
  <c r="M1152" i="3"/>
  <c r="M1168" i="3"/>
  <c r="M1184" i="3"/>
  <c r="M244" i="3"/>
  <c r="M428" i="3"/>
  <c r="M1212" i="3"/>
  <c r="M1276" i="3"/>
  <c r="M1316" i="3"/>
  <c r="M1332" i="3"/>
  <c r="M1348" i="3"/>
  <c r="M1364" i="3"/>
  <c r="M1380" i="3"/>
  <c r="M1396" i="3"/>
  <c r="M1412" i="3"/>
  <c r="M1428" i="3"/>
  <c r="M1444" i="3"/>
  <c r="M1460" i="3"/>
  <c r="M1476" i="3"/>
  <c r="M1492" i="3"/>
  <c r="M1508" i="3"/>
  <c r="M1524" i="3"/>
  <c r="M1540" i="3"/>
  <c r="M1556" i="3"/>
  <c r="M1572" i="3"/>
  <c r="M1588" i="3"/>
  <c r="M1604" i="3"/>
  <c r="M1620" i="3"/>
  <c r="M1636" i="3"/>
  <c r="M1652" i="3"/>
  <c r="M1668" i="3"/>
  <c r="M1684" i="3"/>
  <c r="M1700" i="3"/>
  <c r="M993" i="3"/>
  <c r="M17" i="3"/>
  <c r="M37" i="3"/>
  <c r="M53" i="3"/>
  <c r="M81" i="3"/>
  <c r="M101" i="3"/>
  <c r="M117" i="3"/>
  <c r="M141" i="3"/>
  <c r="M165" i="3"/>
  <c r="M181" i="3"/>
  <c r="M197" i="3"/>
  <c r="M225" i="3"/>
  <c r="M241" i="3"/>
  <c r="M257" i="3"/>
  <c r="M277" i="3"/>
  <c r="M297" i="3"/>
  <c r="M313" i="3"/>
  <c r="M333" i="3"/>
  <c r="M349" i="3"/>
  <c r="M365" i="3"/>
  <c r="M381" i="3"/>
  <c r="M397" i="3"/>
  <c r="M413" i="3"/>
  <c r="M429" i="3"/>
  <c r="M445" i="3"/>
  <c r="M461" i="3"/>
  <c r="M477" i="3"/>
  <c r="M493" i="3"/>
  <c r="M509" i="3"/>
  <c r="M525" i="3"/>
  <c r="M541" i="3"/>
  <c r="M557" i="3"/>
  <c r="M573" i="3"/>
  <c r="M589" i="3"/>
  <c r="M605" i="3"/>
  <c r="M625" i="3"/>
  <c r="M641" i="3"/>
  <c r="M657" i="3"/>
  <c r="M677" i="3"/>
  <c r="M693" i="3"/>
  <c r="M713" i="3"/>
  <c r="M729" i="3"/>
  <c r="M749" i="3"/>
  <c r="M765" i="3"/>
  <c r="M781" i="3"/>
  <c r="M797" i="3"/>
  <c r="M817" i="3"/>
  <c r="M837" i="3"/>
  <c r="M853" i="3"/>
  <c r="M873" i="3"/>
  <c r="M889" i="3"/>
  <c r="M905" i="3"/>
  <c r="M921" i="3"/>
  <c r="M937" i="3"/>
  <c r="M977" i="3"/>
  <c r="M997" i="3"/>
  <c r="M1013" i="3"/>
  <c r="M1029" i="3"/>
  <c r="M1045" i="3"/>
  <c r="M1061" i="3"/>
  <c r="M1077" i="3"/>
  <c r="M470" i="3"/>
  <c r="M598" i="3"/>
  <c r="M726" i="3"/>
  <c r="M854" i="3"/>
  <c r="M986" i="3"/>
  <c r="M1050" i="3"/>
  <c r="M1178" i="3"/>
  <c r="M1246" i="3"/>
  <c r="M1309" i="3"/>
  <c r="M1341" i="3"/>
  <c r="M1373" i="3"/>
  <c r="M1405" i="3"/>
  <c r="M1437" i="3"/>
  <c r="M1469" i="3"/>
  <c r="M1501" i="3"/>
  <c r="M1533" i="3"/>
  <c r="M1565" i="3"/>
  <c r="M1597" i="3"/>
  <c r="M1629" i="3"/>
  <c r="M1661" i="3"/>
  <c r="M1693" i="3"/>
  <c r="M2" i="3"/>
  <c r="M18" i="3"/>
  <c r="M34" i="3"/>
  <c r="M50" i="3"/>
  <c r="M66" i="3"/>
  <c r="M82" i="3"/>
  <c r="M98" i="3"/>
  <c r="M114" i="3"/>
  <c r="M130" i="3"/>
  <c r="M146" i="3"/>
  <c r="M162" i="3"/>
  <c r="M178" i="3"/>
  <c r="M194" i="3"/>
  <c r="M210" i="3"/>
  <c r="M226" i="3"/>
  <c r="M242" i="3"/>
  <c r="M258" i="3"/>
  <c r="M274" i="3"/>
  <c r="M290" i="3"/>
  <c r="M306" i="3"/>
  <c r="M322" i="3"/>
  <c r="M338" i="3"/>
  <c r="M354" i="3"/>
  <c r="M370" i="3"/>
  <c r="M386" i="3"/>
  <c r="M402" i="3"/>
  <c r="M418" i="3"/>
  <c r="M434" i="3"/>
  <c r="M450" i="3"/>
  <c r="M466" i="3"/>
  <c r="M490" i="3"/>
  <c r="M510" i="3"/>
  <c r="M530" i="3"/>
  <c r="M554" i="3"/>
  <c r="M574" i="3"/>
  <c r="M594" i="3"/>
  <c r="M618" i="3"/>
  <c r="M638" i="3"/>
  <c r="M658" i="3"/>
  <c r="M682" i="3"/>
  <c r="M702" i="3"/>
  <c r="M722" i="3"/>
  <c r="M746" i="3"/>
  <c r="M766" i="3"/>
  <c r="M786" i="3"/>
  <c r="M810" i="3"/>
  <c r="M830" i="3"/>
  <c r="M850" i="3"/>
  <c r="M874" i="3"/>
  <c r="M894" i="3"/>
  <c r="M914" i="3"/>
  <c r="M938" i="3"/>
  <c r="M954" i="3"/>
  <c r="M982" i="3"/>
  <c r="M1014" i="3"/>
  <c r="M1046" i="3"/>
  <c r="M1078" i="3"/>
  <c r="M1110" i="3"/>
  <c r="M1142" i="3"/>
  <c r="M1174" i="3"/>
  <c r="M1206" i="3"/>
  <c r="M1238" i="3"/>
  <c r="M1270" i="3"/>
  <c r="M1302" i="3"/>
  <c r="M595" i="3"/>
  <c r="M635" i="3"/>
  <c r="M671" i="3"/>
  <c r="M723" i="3"/>
  <c r="M763" i="3"/>
  <c r="M811" i="3"/>
  <c r="M847" i="3"/>
  <c r="M891" i="3"/>
  <c r="M931" i="3"/>
  <c r="M955" i="3"/>
  <c r="M999" i="3"/>
  <c r="M1055" i="3"/>
  <c r="M1119" i="3"/>
  <c r="M1175" i="3"/>
  <c r="M1255" i="3"/>
  <c r="M1315" i="3"/>
  <c r="M1347" i="3"/>
  <c r="M1383" i="3"/>
  <c r="M1411" i="3"/>
  <c r="M1447" i="3"/>
  <c r="M1479" i="3"/>
  <c r="M1511" i="3"/>
  <c r="M1539" i="3"/>
  <c r="M1575" i="3"/>
  <c r="M1607" i="3"/>
  <c r="M1635" i="3"/>
  <c r="M1671" i="3"/>
  <c r="M1699" i="3"/>
  <c r="M1369" i="3"/>
  <c r="M1433" i="3"/>
  <c r="M1497" i="3"/>
  <c r="M1561" i="3"/>
  <c r="M1617" i="3"/>
  <c r="M1681" i="3"/>
  <c r="M1097" i="3"/>
  <c r="M1129" i="3"/>
  <c r="M1161" i="3"/>
  <c r="M1193" i="3"/>
  <c r="M1225" i="3"/>
  <c r="M1257" i="3"/>
  <c r="M1289" i="3"/>
  <c r="M503" i="3"/>
  <c r="M631" i="3"/>
  <c r="M759" i="3"/>
  <c r="M887" i="3"/>
  <c r="M1003" i="3"/>
  <c r="M1099" i="3"/>
  <c r="M1194" i="3"/>
  <c r="M1258" i="3"/>
  <c r="M1318" i="3"/>
  <c r="M1350" i="3"/>
  <c r="M1382" i="3"/>
  <c r="M1414" i="3"/>
  <c r="M1446" i="3"/>
  <c r="M1478" i="3"/>
  <c r="M1510" i="3"/>
  <c r="M1542" i="3"/>
  <c r="M1574" i="3"/>
  <c r="M1606" i="3"/>
  <c r="M1638" i="3"/>
  <c r="M1670" i="3"/>
  <c r="M547" i="3"/>
  <c r="M7" i="3"/>
  <c r="M23" i="3"/>
  <c r="M39" i="3"/>
  <c r="M55" i="3"/>
  <c r="M71" i="3"/>
  <c r="M87" i="3"/>
  <c r="M103" i="3"/>
  <c r="M119" i="3"/>
  <c r="M135" i="3"/>
  <c r="M151" i="3"/>
  <c r="M167" i="3"/>
  <c r="M187" i="3"/>
  <c r="M203" i="3"/>
  <c r="M219" i="3"/>
  <c r="M239" i="3"/>
  <c r="M255" i="3"/>
  <c r="M271" i="3"/>
  <c r="M287" i="3"/>
  <c r="M303" i="3"/>
  <c r="M323" i="3"/>
  <c r="M339" i="3"/>
  <c r="M359" i="3"/>
  <c r="M375" i="3"/>
  <c r="M395" i="3"/>
  <c r="M415" i="3"/>
  <c r="M435" i="3"/>
  <c r="M455" i="3"/>
  <c r="M479" i="3"/>
  <c r="M499" i="3"/>
  <c r="M523" i="3"/>
  <c r="M543" i="3"/>
  <c r="M579" i="3"/>
  <c r="M619" i="3"/>
  <c r="M655" i="3"/>
  <c r="M707" i="3"/>
  <c r="M747" i="3"/>
  <c r="M787" i="3"/>
  <c r="M827" i="3"/>
  <c r="M863" i="3"/>
  <c r="M911" i="3"/>
  <c r="M991" i="3"/>
  <c r="M1063" i="3"/>
  <c r="M1127" i="3"/>
  <c r="M1191" i="3"/>
  <c r="M1243" i="3"/>
  <c r="M1307" i="3"/>
  <c r="M1335" i="3"/>
  <c r="M1363" i="3"/>
  <c r="M1395" i="3"/>
  <c r="M1427" i="3"/>
  <c r="M1463" i="3"/>
  <c r="M1491" i="3"/>
  <c r="M1527" i="3"/>
  <c r="M1555" i="3"/>
  <c r="M1587" i="3"/>
  <c r="M1619" i="3"/>
  <c r="M1651" i="3"/>
  <c r="M1683" i="3"/>
  <c r="M1345" i="3"/>
  <c r="M1409" i="3"/>
  <c r="M1473" i="3"/>
  <c r="M1537" i="3"/>
  <c r="M1609" i="3"/>
  <c r="M1673" i="3"/>
  <c r="M1101" i="3"/>
  <c r="M1133" i="3"/>
  <c r="M1165" i="3"/>
  <c r="M1197" i="3"/>
  <c r="M1229" i="3"/>
  <c r="M1261" i="3"/>
  <c r="M1293" i="3"/>
  <c r="M1130" i="3"/>
  <c r="M1610" i="3"/>
  <c r="M1107" i="3"/>
  <c r="M65" i="3"/>
  <c r="M969" i="3"/>
  <c r="M1300" i="3"/>
  <c r="M679" i="3"/>
  <c r="M1123" i="3"/>
  <c r="M1199" i="3"/>
  <c r="M1252" i="3"/>
  <c r="M1530" i="3"/>
  <c r="M903" i="3"/>
  <c r="M1251" i="3"/>
  <c r="M1262" i="3"/>
  <c r="M1075" i="3"/>
  <c r="M487" i="3"/>
  <c r="M871" i="3"/>
  <c r="M1236" i="3"/>
  <c r="M1256" i="3"/>
  <c r="M1570" i="3"/>
  <c r="M412" i="3"/>
  <c r="M285" i="3"/>
  <c r="M973" i="3"/>
  <c r="M52" i="3"/>
  <c r="M160" i="3"/>
  <c r="M232" i="3"/>
  <c r="M288" i="3"/>
  <c r="M388" i="3"/>
  <c r="M488" i="3"/>
  <c r="M536" i="3"/>
  <c r="M616" i="3"/>
  <c r="M696" i="3"/>
  <c r="M760" i="3"/>
  <c r="M824" i="3"/>
  <c r="M888" i="3"/>
  <c r="M968" i="3"/>
  <c r="M1048" i="3"/>
  <c r="M1112" i="3"/>
  <c r="M1176" i="3"/>
  <c r="M1308" i="3"/>
  <c r="M1372" i="3"/>
  <c r="M1436" i="3"/>
  <c r="M1484" i="3"/>
  <c r="M1564" i="3"/>
  <c r="M1660" i="3"/>
  <c r="M9" i="3"/>
  <c r="M89" i="3"/>
  <c r="M189" i="3"/>
  <c r="M269" i="3"/>
  <c r="M341" i="3"/>
  <c r="M405" i="3"/>
  <c r="M485" i="3"/>
  <c r="M565" i="3"/>
  <c r="M633" i="3"/>
  <c r="M721" i="3"/>
  <c r="M789" i="3"/>
  <c r="M861" i="3"/>
  <c r="M913" i="3"/>
  <c r="M1021" i="3"/>
  <c r="M534" i="3"/>
  <c r="M1114" i="3"/>
  <c r="M1357" i="3"/>
  <c r="M1517" i="3"/>
  <c r="M1645" i="3"/>
  <c r="M42" i="3"/>
  <c r="M106" i="3"/>
  <c r="M186" i="3"/>
  <c r="M234" i="3"/>
  <c r="M314" i="3"/>
  <c r="M362" i="3"/>
  <c r="M426" i="3"/>
  <c r="M498" i="3"/>
  <c r="M586" i="3"/>
  <c r="M670" i="3"/>
  <c r="M754" i="3"/>
  <c r="M798" i="3"/>
  <c r="M862" i="3"/>
  <c r="M906" i="3"/>
  <c r="M946" i="3"/>
  <c r="M998" i="3"/>
  <c r="M1094" i="3"/>
  <c r="M1190" i="3"/>
  <c r="M1286" i="3"/>
  <c r="M607" i="3"/>
  <c r="M735" i="3"/>
  <c r="M875" i="3"/>
  <c r="M943" i="3"/>
  <c r="M1023" i="3"/>
  <c r="M1223" i="3"/>
  <c r="M1367" i="3"/>
  <c r="M1431" i="3"/>
  <c r="M1523" i="3"/>
  <c r="M1591" i="3"/>
  <c r="M1655" i="3"/>
  <c r="M1401" i="3"/>
  <c r="M1585" i="3"/>
  <c r="M1081" i="3"/>
  <c r="M1145" i="3"/>
  <c r="M1241" i="3"/>
  <c r="M1305" i="3"/>
  <c r="M823" i="3"/>
  <c r="M1131" i="3"/>
  <c r="M1290" i="3"/>
  <c r="M1366" i="3"/>
  <c r="M1430" i="3"/>
  <c r="M1462" i="3"/>
  <c r="M1526" i="3"/>
  <c r="M1558" i="3"/>
  <c r="M1590" i="3"/>
  <c r="M1622" i="3"/>
  <c r="M1654" i="3"/>
  <c r="M1686" i="3"/>
  <c r="M15" i="3"/>
  <c r="M63" i="3"/>
  <c r="M95" i="3"/>
  <c r="M143" i="3"/>
  <c r="M175" i="3"/>
  <c r="M211" i="3"/>
  <c r="M247" i="3"/>
  <c r="M295" i="3"/>
  <c r="M331" i="3"/>
  <c r="M367" i="3"/>
  <c r="M427" i="3"/>
  <c r="M467" i="3"/>
  <c r="M531" i="3"/>
  <c r="M591" i="3"/>
  <c r="M683" i="3"/>
  <c r="M799" i="3"/>
  <c r="M899" i="3"/>
  <c r="M1103" i="3"/>
  <c r="M1211" i="3"/>
  <c r="M1351" i="3"/>
  <c r="M1415" i="3"/>
  <c r="M1507" i="3"/>
  <c r="M1571" i="3"/>
  <c r="M1639" i="3"/>
  <c r="M1313" i="3"/>
  <c r="M1505" i="3"/>
  <c r="M1641" i="3"/>
  <c r="M1117" i="3"/>
  <c r="M1213" i="3"/>
  <c r="M1277" i="3"/>
  <c r="M1198" i="3"/>
  <c r="M1283" i="3"/>
  <c r="M959" i="3"/>
  <c r="M1163" i="3"/>
  <c r="M1268" i="3"/>
  <c r="M1155" i="3"/>
  <c r="M978" i="3"/>
  <c r="M1263" i="3"/>
  <c r="M995" i="3"/>
  <c r="M180" i="3"/>
  <c r="M328" i="3"/>
  <c r="M1296" i="3"/>
  <c r="M801" i="3"/>
  <c r="M20" i="3"/>
  <c r="M56" i="3"/>
  <c r="M112" i="3"/>
  <c r="M148" i="3"/>
  <c r="M204" i="3"/>
  <c r="M236" i="3"/>
  <c r="M276" i="3"/>
  <c r="M332" i="3"/>
  <c r="M372" i="3"/>
  <c r="M416" i="3"/>
  <c r="M476" i="3"/>
  <c r="M508" i="3"/>
  <c r="M540" i="3"/>
  <c r="M588" i="3"/>
  <c r="M636" i="3"/>
  <c r="M668" i="3"/>
  <c r="M716" i="3"/>
  <c r="M748" i="3"/>
  <c r="M780" i="3"/>
  <c r="M812" i="3"/>
  <c r="M844" i="3"/>
  <c r="M892" i="3"/>
  <c r="M924" i="3"/>
  <c r="M940" i="3"/>
  <c r="M972" i="3"/>
  <c r="M1004" i="3"/>
  <c r="M1052" i="3"/>
  <c r="M1084" i="3"/>
  <c r="M1116" i="3"/>
  <c r="M1148" i="3"/>
  <c r="M1180" i="3"/>
  <c r="M396" i="3"/>
  <c r="M1260" i="3"/>
  <c r="M1328" i="3"/>
  <c r="M1376" i="3"/>
  <c r="M1408" i="3"/>
  <c r="M1440" i="3"/>
  <c r="M1472" i="3"/>
  <c r="M1504" i="3"/>
  <c r="M1536" i="3"/>
  <c r="M1568" i="3"/>
  <c r="M1600" i="3"/>
  <c r="M1632" i="3"/>
  <c r="M1664" i="3"/>
  <c r="M941" i="3"/>
  <c r="M13" i="3"/>
  <c r="M49" i="3"/>
  <c r="M77" i="3"/>
  <c r="M113" i="3"/>
  <c r="M193" i="3"/>
  <c r="M253" i="3"/>
  <c r="M309" i="3"/>
  <c r="M325" i="3"/>
  <c r="M377" i="3"/>
  <c r="M425" i="3"/>
  <c r="M457" i="3"/>
  <c r="M505" i="3"/>
  <c r="M537" i="3"/>
  <c r="M585" i="3"/>
  <c r="M621" i="3"/>
  <c r="M653" i="3"/>
  <c r="M709" i="3"/>
  <c r="M745" i="3"/>
  <c r="M793" i="3"/>
  <c r="M813" i="3"/>
  <c r="M849" i="3"/>
  <c r="M885" i="3"/>
  <c r="M917" i="3"/>
  <c r="M961" i="3"/>
  <c r="M1025" i="3"/>
  <c r="M1057" i="3"/>
  <c r="M566" i="3"/>
  <c r="M822" i="3"/>
  <c r="M1034" i="3"/>
  <c r="M1235" i="3"/>
  <c r="M1365" i="3"/>
  <c r="M1429" i="3"/>
  <c r="M1493" i="3"/>
  <c r="M1589" i="3"/>
  <c r="M1685" i="3"/>
  <c r="M14" i="3"/>
  <c r="M46" i="3"/>
  <c r="M78" i="3"/>
  <c r="M110" i="3"/>
  <c r="M142" i="3"/>
  <c r="M174" i="3"/>
  <c r="M206" i="3"/>
  <c r="M238" i="3"/>
  <c r="M270" i="3"/>
  <c r="M318" i="3"/>
  <c r="M366" i="3"/>
  <c r="M398" i="3"/>
  <c r="M430" i="3"/>
  <c r="M462" i="3"/>
  <c r="M526" i="3"/>
  <c r="M570" i="3"/>
  <c r="M610" i="3"/>
  <c r="M654" i="3"/>
  <c r="M698" i="3"/>
  <c r="M762" i="3"/>
  <c r="M826" i="3"/>
  <c r="M866" i="3"/>
  <c r="M910" i="3"/>
  <c r="M974" i="3"/>
  <c r="M1038" i="3"/>
  <c r="M1102" i="3"/>
  <c r="M1166" i="3"/>
  <c r="M1266" i="3"/>
  <c r="M575" i="3"/>
  <c r="M667" i="3"/>
  <c r="M803" i="3"/>
  <c r="M883" i="3"/>
  <c r="M951" i="3"/>
  <c r="M1095" i="3"/>
  <c r="M1239" i="3"/>
  <c r="M1375" i="3"/>
  <c r="M1439" i="3"/>
  <c r="M1535" i="3"/>
  <c r="M1599" i="3"/>
  <c r="M1663" i="3"/>
  <c r="M1353" i="3"/>
  <c r="M1481" i="3"/>
  <c r="M1601" i="3"/>
  <c r="M1089" i="3"/>
  <c r="M1153" i="3"/>
  <c r="M1217" i="3"/>
  <c r="M1281" i="3"/>
  <c r="M727" i="3"/>
  <c r="M987" i="3"/>
  <c r="M1247" i="3"/>
  <c r="M1342" i="3"/>
  <c r="M1406" i="3"/>
  <c r="M1470" i="3"/>
  <c r="M1566" i="3"/>
  <c r="M1662" i="3"/>
  <c r="M3" i="3"/>
  <c r="M35" i="3"/>
  <c r="M67" i="3"/>
  <c r="M115" i="3"/>
  <c r="M147" i="3"/>
  <c r="M183" i="3"/>
  <c r="M215" i="3"/>
  <c r="M267" i="3"/>
  <c r="M299" i="3"/>
  <c r="M335" i="3"/>
  <c r="M371" i="3"/>
  <c r="M431" i="3"/>
  <c r="M475" i="3"/>
  <c r="M515" i="3"/>
  <c r="M563" i="3"/>
  <c r="M687" i="3"/>
  <c r="M779" i="3"/>
  <c r="M859" i="3"/>
  <c r="M907" i="3"/>
  <c r="M1047" i="3"/>
  <c r="M1183" i="3"/>
  <c r="M1291" i="3"/>
  <c r="M1355" i="3"/>
  <c r="M1387" i="3"/>
  <c r="M1451" i="3"/>
  <c r="M1483" i="3"/>
  <c r="M1187" i="3"/>
  <c r="M200" i="3"/>
  <c r="M1200" i="3"/>
  <c r="M1264" i="3"/>
  <c r="M121" i="3"/>
  <c r="M705" i="3"/>
  <c r="M865" i="3"/>
  <c r="M12" i="3"/>
  <c r="M28" i="3"/>
  <c r="M48" i="3"/>
  <c r="M68" i="3"/>
  <c r="M84" i="3"/>
  <c r="M104" i="3"/>
  <c r="M120" i="3"/>
  <c r="M140" i="3"/>
  <c r="M156" i="3"/>
  <c r="M172" i="3"/>
  <c r="M192" i="3"/>
  <c r="M212" i="3"/>
  <c r="M228" i="3"/>
  <c r="M248" i="3"/>
  <c r="M268" i="3"/>
  <c r="M284" i="3"/>
  <c r="M300" i="3"/>
  <c r="M320" i="3"/>
  <c r="M340" i="3"/>
  <c r="M360" i="3"/>
  <c r="M384" i="3"/>
  <c r="M404" i="3"/>
  <c r="M424" i="3"/>
  <c r="M448" i="3"/>
  <c r="M468" i="3"/>
  <c r="M484" i="3"/>
  <c r="M500" i="3"/>
  <c r="M516" i="3"/>
  <c r="M532" i="3"/>
  <c r="M548" i="3"/>
  <c r="M564" i="3"/>
  <c r="M580" i="3"/>
  <c r="M596" i="3"/>
  <c r="M612" i="3"/>
  <c r="M628" i="3"/>
  <c r="M644" i="3"/>
  <c r="M660" i="3"/>
  <c r="M676" i="3"/>
  <c r="M692" i="3"/>
  <c r="M708" i="3"/>
  <c r="M724" i="3"/>
  <c r="M740" i="3"/>
  <c r="M756" i="3"/>
  <c r="M772" i="3"/>
  <c r="M788" i="3"/>
  <c r="M804" i="3"/>
  <c r="M820" i="3"/>
  <c r="M836" i="3"/>
  <c r="M852" i="3"/>
  <c r="M868" i="3"/>
  <c r="M884" i="3"/>
  <c r="M900" i="3"/>
  <c r="M916" i="3"/>
  <c r="M932" i="3"/>
  <c r="M948" i="3"/>
  <c r="M964" i="3"/>
  <c r="M980" i="3"/>
  <c r="M996" i="3"/>
  <c r="M1012" i="3"/>
  <c r="M1028" i="3"/>
  <c r="M1044" i="3"/>
  <c r="M1060" i="3"/>
  <c r="M1076" i="3"/>
  <c r="M1092" i="3"/>
  <c r="M1108" i="3"/>
  <c r="M1124" i="3"/>
  <c r="M1140" i="3"/>
  <c r="M1156" i="3"/>
  <c r="M1172" i="3"/>
  <c r="M1188" i="3"/>
  <c r="M329" i="3"/>
  <c r="M460" i="3"/>
  <c r="M1228" i="3"/>
  <c r="M1292" i="3"/>
  <c r="M1320" i="3"/>
  <c r="M1336" i="3"/>
  <c r="M1352" i="3"/>
  <c r="M1368" i="3"/>
  <c r="M1384" i="3"/>
  <c r="M1400" i="3"/>
  <c r="M1416" i="3"/>
  <c r="M1432" i="3"/>
  <c r="M1448" i="3"/>
  <c r="M1464" i="3"/>
  <c r="M1480" i="3"/>
  <c r="M1496" i="3"/>
  <c r="M1512" i="3"/>
  <c r="M1528" i="3"/>
  <c r="M1544" i="3"/>
  <c r="M1560" i="3"/>
  <c r="M1576" i="3"/>
  <c r="M1592" i="3"/>
  <c r="M1608" i="3"/>
  <c r="M1624" i="3"/>
  <c r="M1640" i="3"/>
  <c r="M1656" i="3"/>
  <c r="M1672" i="3"/>
  <c r="M1688" i="3"/>
  <c r="M61" i="3"/>
  <c r="M5" i="3"/>
  <c r="M21" i="3"/>
  <c r="M41" i="3"/>
  <c r="M69" i="3"/>
  <c r="M85" i="3"/>
  <c r="M105" i="3"/>
  <c r="M125" i="3"/>
  <c r="M149" i="3"/>
  <c r="M169" i="3"/>
  <c r="M185" i="3"/>
  <c r="M209" i="3"/>
  <c r="M229" i="3"/>
  <c r="M245" i="3"/>
  <c r="M261" i="3"/>
  <c r="M281" i="3"/>
  <c r="M301" i="3"/>
  <c r="M317" i="3"/>
  <c r="M337" i="3"/>
  <c r="M353" i="3"/>
  <c r="M369" i="3"/>
  <c r="M385" i="3"/>
  <c r="M401" i="3"/>
  <c r="M417" i="3"/>
  <c r="M433" i="3"/>
  <c r="M449" i="3"/>
  <c r="M465" i="3"/>
  <c r="M481" i="3"/>
  <c r="M497" i="3"/>
  <c r="M513" i="3"/>
  <c r="M529" i="3"/>
  <c r="M545" i="3"/>
  <c r="M561" i="3"/>
  <c r="M577" i="3"/>
  <c r="M593" i="3"/>
  <c r="M613" i="3"/>
  <c r="M629" i="3"/>
  <c r="M645" i="3"/>
  <c r="M661" i="3"/>
  <c r="M681" i="3"/>
  <c r="M697" i="3"/>
  <c r="M717" i="3"/>
  <c r="M733" i="3"/>
  <c r="M753" i="3"/>
  <c r="M769" i="3"/>
  <c r="M785" i="3"/>
  <c r="M805" i="3"/>
  <c r="M821" i="3"/>
  <c r="M841" i="3"/>
  <c r="M857" i="3"/>
  <c r="M877" i="3"/>
  <c r="M893" i="3"/>
  <c r="M909" i="3"/>
  <c r="M925" i="3"/>
  <c r="M945" i="3"/>
  <c r="M981" i="3"/>
  <c r="M1001" i="3"/>
  <c r="M1017" i="3"/>
  <c r="M1033" i="3"/>
  <c r="M1049" i="3"/>
  <c r="M1065" i="3"/>
  <c r="M179" i="3"/>
  <c r="M502" i="3"/>
  <c r="M630" i="3"/>
  <c r="M758" i="3"/>
  <c r="M886" i="3"/>
  <c r="M1002" i="3"/>
  <c r="M1098" i="3"/>
  <c r="M1203" i="3"/>
  <c r="M1267" i="3"/>
  <c r="M1317" i="3"/>
  <c r="M1349" i="3"/>
  <c r="M1381" i="3"/>
  <c r="M1413" i="3"/>
  <c r="M1445" i="3"/>
  <c r="M1477" i="3"/>
  <c r="M1509" i="3"/>
  <c r="M1541" i="3"/>
  <c r="M1573" i="3"/>
  <c r="M1605" i="3"/>
  <c r="M1637" i="3"/>
  <c r="M1669" i="3"/>
  <c r="M1701" i="3"/>
  <c r="M6" i="3"/>
  <c r="M22" i="3"/>
  <c r="M38" i="3"/>
  <c r="M54" i="3"/>
  <c r="M70" i="3"/>
  <c r="M86" i="3"/>
  <c r="M102" i="3"/>
  <c r="M118" i="3"/>
  <c r="M134" i="3"/>
  <c r="M150" i="3"/>
  <c r="M166" i="3"/>
  <c r="M182" i="3"/>
  <c r="M198" i="3"/>
  <c r="M214" i="3"/>
  <c r="M230" i="3"/>
  <c r="M246" i="3"/>
  <c r="M262" i="3"/>
  <c r="M278" i="3"/>
  <c r="M294" i="3"/>
  <c r="M310" i="3"/>
  <c r="M326" i="3"/>
  <c r="M342" i="3"/>
  <c r="M358" i="3"/>
  <c r="M374" i="3"/>
  <c r="M390" i="3"/>
  <c r="M406" i="3"/>
  <c r="M422" i="3"/>
  <c r="M438" i="3"/>
  <c r="M454" i="3"/>
  <c r="M474" i="3"/>
  <c r="M494" i="3"/>
  <c r="M514" i="3"/>
  <c r="M538" i="3"/>
  <c r="M558" i="3"/>
  <c r="M578" i="3"/>
  <c r="M602" i="3"/>
  <c r="M622" i="3"/>
  <c r="M642" i="3"/>
  <c r="M666" i="3"/>
  <c r="M686" i="3"/>
  <c r="M706" i="3"/>
  <c r="M730" i="3"/>
  <c r="M750" i="3"/>
  <c r="M770" i="3"/>
  <c r="M794" i="3"/>
  <c r="M814" i="3"/>
  <c r="M834" i="3"/>
  <c r="M858" i="3"/>
  <c r="M878" i="3"/>
  <c r="M898" i="3"/>
  <c r="M922" i="3"/>
  <c r="M942" i="3"/>
  <c r="M962" i="3"/>
  <c r="M990" i="3"/>
  <c r="M1022" i="3"/>
  <c r="M1054" i="3"/>
  <c r="M1086" i="3"/>
  <c r="M1118" i="3"/>
  <c r="M1150" i="3"/>
  <c r="M1182" i="3"/>
  <c r="M1218" i="3"/>
  <c r="M1250" i="3"/>
  <c r="M1282" i="3"/>
  <c r="M463" i="3"/>
  <c r="M603" i="3"/>
  <c r="M639" i="3"/>
  <c r="M691" i="3"/>
  <c r="M731" i="3"/>
  <c r="M767" i="3"/>
  <c r="M815" i="3"/>
  <c r="M867" i="3"/>
  <c r="M895" i="3"/>
  <c r="M939" i="3"/>
  <c r="M963" i="3"/>
  <c r="M1007" i="3"/>
  <c r="M1079" i="3"/>
  <c r="M1135" i="3"/>
  <c r="M1207" i="3"/>
  <c r="M1271" i="3"/>
  <c r="M1323" i="3"/>
  <c r="M1359" i="3"/>
  <c r="M1391" i="3"/>
  <c r="M1419" i="3"/>
  <c r="M1455" i="3"/>
  <c r="M1487" i="3"/>
  <c r="M1515" i="3"/>
  <c r="M1551" i="3"/>
  <c r="M1583" i="3"/>
  <c r="M1611" i="3"/>
  <c r="M1647" i="3"/>
  <c r="M1679" i="3"/>
  <c r="M1321" i="3"/>
  <c r="M1385" i="3"/>
  <c r="M1449" i="3"/>
  <c r="M1513" i="3"/>
  <c r="M1577" i="3"/>
  <c r="M1633" i="3"/>
  <c r="M1697" i="3"/>
  <c r="M1105" i="3"/>
  <c r="M1137" i="3"/>
  <c r="M1169" i="3"/>
  <c r="M1201" i="3"/>
  <c r="M1233" i="3"/>
  <c r="M1265" i="3"/>
  <c r="M1297" i="3"/>
  <c r="M535" i="3"/>
  <c r="M663" i="3"/>
  <c r="M791" i="3"/>
  <c r="M919" i="3"/>
  <c r="M1019" i="3"/>
  <c r="M1115" i="3"/>
  <c r="M1215" i="3"/>
  <c r="M1279" i="3"/>
  <c r="M1326" i="3"/>
  <c r="M1358" i="3"/>
  <c r="M1390" i="3"/>
  <c r="M1422" i="3"/>
  <c r="M1454" i="3"/>
  <c r="M1486" i="3"/>
  <c r="M1518" i="3"/>
  <c r="M1550" i="3"/>
  <c r="M1582" i="3"/>
  <c r="M1614" i="3"/>
  <c r="M1646" i="3"/>
  <c r="M1678" i="3"/>
  <c r="M1066" i="3"/>
  <c r="M11" i="3"/>
  <c r="M27" i="3"/>
  <c r="M43" i="3"/>
  <c r="M59" i="3"/>
  <c r="M75" i="3"/>
  <c r="M91" i="3"/>
  <c r="M107" i="3"/>
  <c r="M123" i="3"/>
  <c r="M139" i="3"/>
  <c r="M155" i="3"/>
  <c r="M171" i="3"/>
  <c r="M191" i="3"/>
  <c r="M207" i="3"/>
  <c r="M227" i="3"/>
  <c r="M243" i="3"/>
  <c r="M259" i="3"/>
  <c r="M275" i="3"/>
  <c r="M291" i="3"/>
  <c r="M311" i="3"/>
  <c r="M327" i="3"/>
  <c r="M343" i="3"/>
  <c r="M363" i="3"/>
  <c r="M383" i="3"/>
  <c r="M399" i="3"/>
  <c r="M423" i="3"/>
  <c r="M439" i="3"/>
  <c r="M459" i="3"/>
  <c r="M483" i="3"/>
  <c r="M507" i="3"/>
  <c r="M527" i="3"/>
  <c r="M555" i="3"/>
  <c r="M587" i="3"/>
  <c r="M623" i="3"/>
  <c r="M675" i="3"/>
  <c r="M715" i="3"/>
  <c r="M751" i="3"/>
  <c r="M795" i="3"/>
  <c r="M831" i="3"/>
  <c r="M879" i="3"/>
  <c r="M927" i="3"/>
  <c r="M1015" i="3"/>
  <c r="M1071" i="3"/>
  <c r="M1151" i="3"/>
  <c r="M1195" i="3"/>
  <c r="M1259" i="3"/>
  <c r="M1311" i="3"/>
  <c r="M1343" i="3"/>
  <c r="M1371" i="3"/>
  <c r="M1407" i="3"/>
  <c r="M1435" i="3"/>
  <c r="M1467" i="3"/>
  <c r="M1499" i="3"/>
  <c r="M1531" i="3"/>
  <c r="M1563" i="3"/>
  <c r="M1595" i="3"/>
  <c r="M1631" i="3"/>
  <c r="M1659" i="3"/>
  <c r="M1695" i="3"/>
  <c r="M1361" i="3"/>
  <c r="M1425" i="3"/>
  <c r="M1489" i="3"/>
  <c r="M1553" i="3"/>
  <c r="M1625" i="3"/>
  <c r="M1689" i="3"/>
  <c r="M1109" i="3"/>
  <c r="M1141" i="3"/>
  <c r="M1173" i="3"/>
  <c r="M1205" i="3"/>
  <c r="M1237" i="3"/>
  <c r="M1269" i="3"/>
  <c r="M1301" i="3"/>
  <c r="M1083" i="3"/>
  <c r="M1106" i="3"/>
  <c r="M1240" i="3"/>
  <c r="M615" i="3"/>
  <c r="M379" i="3"/>
  <c r="M711" i="3"/>
  <c r="M1139" i="3"/>
  <c r="M1231" i="3"/>
  <c r="M1192" i="3"/>
  <c r="M1354" i="3"/>
  <c r="M1027" i="3"/>
  <c r="M1288" i="3"/>
  <c r="M1220" i="3"/>
  <c r="M519" i="3"/>
  <c r="M935" i="3"/>
  <c r="M1304" i="3"/>
  <c r="M1284" i="3"/>
  <c r="M614" i="3"/>
  <c r="M64" i="3"/>
</calcChain>
</file>

<file path=xl/sharedStrings.xml><?xml version="1.0" encoding="utf-8"?>
<sst xmlns="http://schemas.openxmlformats.org/spreadsheetml/2006/main" count="20669" uniqueCount="1786">
  <si>
    <t>Order ID</t>
  </si>
  <si>
    <t>Order Date</t>
  </si>
  <si>
    <t>Product</t>
  </si>
  <si>
    <t>Category</t>
  </si>
  <si>
    <t>Quantity</t>
  </si>
  <si>
    <t>Unit Cost</t>
  </si>
  <si>
    <t>Unit Price</t>
  </si>
  <si>
    <t>Discount</t>
  </si>
  <si>
    <t>Region</t>
  </si>
  <si>
    <t>Payment Method</t>
  </si>
  <si>
    <t>Customer Segment</t>
  </si>
  <si>
    <t>ORD10829</t>
  </si>
  <si>
    <t>Pen</t>
  </si>
  <si>
    <t>Stationery</t>
  </si>
  <si>
    <t>South</t>
  </si>
  <si>
    <t>PayPal</t>
  </si>
  <si>
    <t>Corporate</t>
  </si>
  <si>
    <t>ORD11601</t>
  </si>
  <si>
    <t>West</t>
  </si>
  <si>
    <t>Cash</t>
  </si>
  <si>
    <t>Small Business</t>
  </si>
  <si>
    <t>ORD10925</t>
  </si>
  <si>
    <t>T-Shirt</t>
  </si>
  <si>
    <t>Fashion</t>
  </si>
  <si>
    <t>East</t>
  </si>
  <si>
    <t>ORD11569</t>
  </si>
  <si>
    <t>Notebook</t>
  </si>
  <si>
    <t>Debit Card</t>
  </si>
  <si>
    <t>ORD10613</t>
  </si>
  <si>
    <t>ORD10383</t>
  </si>
  <si>
    <t>Smartphone</t>
  </si>
  <si>
    <t>Electronics</t>
  </si>
  <si>
    <t>Bank Transfer</t>
  </si>
  <si>
    <t>ORD11004</t>
  </si>
  <si>
    <t>Laptop</t>
  </si>
  <si>
    <t>Consumer</t>
  </si>
  <si>
    <t>ORD10004</t>
  </si>
  <si>
    <t>Desk</t>
  </si>
  <si>
    <t>Furniture</t>
  </si>
  <si>
    <t>ORD10378</t>
  </si>
  <si>
    <t>North</t>
  </si>
  <si>
    <t>ORD11636</t>
  </si>
  <si>
    <t>Shoes</t>
  </si>
  <si>
    <t>ORD10885</t>
  </si>
  <si>
    <t>Headphones</t>
  </si>
  <si>
    <t>ORD10312</t>
  </si>
  <si>
    <t>Coffee Maker</t>
  </si>
  <si>
    <t>Home Appliances</t>
  </si>
  <si>
    <t>ORD11023</t>
  </si>
  <si>
    <t>Blender</t>
  </si>
  <si>
    <t>ORD10702</t>
  </si>
  <si>
    <t>ORD10337</t>
  </si>
  <si>
    <t>Credit Card</t>
  </si>
  <si>
    <t>ORD11217</t>
  </si>
  <si>
    <t>Office Chair</t>
  </si>
  <si>
    <t>ORD10069</t>
  </si>
  <si>
    <t>Bookshelf</t>
  </si>
  <si>
    <t>ORD11275</t>
  </si>
  <si>
    <t>ORD10681</t>
  </si>
  <si>
    <t>ORD10765</t>
  </si>
  <si>
    <t>Jeans</t>
  </si>
  <si>
    <t>ORD11081</t>
  </si>
  <si>
    <t>Microwave</t>
  </si>
  <si>
    <t>ORD11335</t>
  </si>
  <si>
    <t>ORD10856</t>
  </si>
  <si>
    <t>ORD10685</t>
  </si>
  <si>
    <t>ORD10489</t>
  </si>
  <si>
    <t>ORD11631</t>
  </si>
  <si>
    <t>ORD10143</t>
  </si>
  <si>
    <t>ORD10709</t>
  </si>
  <si>
    <t>ORD11219</t>
  </si>
  <si>
    <t>ORD11681</t>
  </si>
  <si>
    <t>ORD10319</t>
  </si>
  <si>
    <t>ORD10687</t>
  </si>
  <si>
    <t>ORD11480</t>
  </si>
  <si>
    <t>ORD10666</t>
  </si>
  <si>
    <t>ORD11099</t>
  </si>
  <si>
    <t>ORD11628</t>
  </si>
  <si>
    <t>ORD10232</t>
  </si>
  <si>
    <t>ORD10768</t>
  </si>
  <si>
    <t>ORD10205</t>
  </si>
  <si>
    <t>Est</t>
  </si>
  <si>
    <t>ORD11278</t>
  </si>
  <si>
    <t>ORD10733</t>
  </si>
  <si>
    <t>ORD11351</t>
  </si>
  <si>
    <t>ORD10467</t>
  </si>
  <si>
    <t>ORD11529</t>
  </si>
  <si>
    <t>ORD10225</t>
  </si>
  <si>
    <t>ORD10092</t>
  </si>
  <si>
    <t>ORD10543</t>
  </si>
  <si>
    <t>ORD10138</t>
  </si>
  <si>
    <t>ORD10530</t>
  </si>
  <si>
    <t>ORD10889</t>
  </si>
  <si>
    <t>ORD11512</t>
  </si>
  <si>
    <t>ORD10886</t>
  </si>
  <si>
    <t>ORD10409</t>
  </si>
  <si>
    <t>ORD10061</t>
  </si>
  <si>
    <t>ORD10266</t>
  </si>
  <si>
    <t>ORD10400</t>
  </si>
  <si>
    <t>ORD11663</t>
  </si>
  <si>
    <t>ORD11588</t>
  </si>
  <si>
    <t>ORD10330</t>
  </si>
  <si>
    <t>ORD11383</t>
  </si>
  <si>
    <t>ORD10648</t>
  </si>
  <si>
    <t>ORD10630</t>
  </si>
  <si>
    <t>ORD10644</t>
  </si>
  <si>
    <t>ORD11340</t>
  </si>
  <si>
    <t>ORD11504</t>
  </si>
  <si>
    <t>ORD10506</t>
  </si>
  <si>
    <t>ORD10322</t>
  </si>
  <si>
    <t>ORD11539</t>
  </si>
  <si>
    <t>Wst</t>
  </si>
  <si>
    <t>ORD10327</t>
  </si>
  <si>
    <t>ORD10957</t>
  </si>
  <si>
    <t>ORD10844</t>
  </si>
  <si>
    <t>ORD10863</t>
  </si>
  <si>
    <t>ORD10248</t>
  </si>
  <si>
    <t>ORD10565</t>
  </si>
  <si>
    <t>ORD11677</t>
  </si>
  <si>
    <t>ORD11377</t>
  </si>
  <si>
    <t>ORD10481</t>
  </si>
  <si>
    <t>ORD11541</t>
  </si>
  <si>
    <t>ORD10023</t>
  </si>
  <si>
    <t>ORD11616</t>
  </si>
  <si>
    <t>ORD10664</t>
  </si>
  <si>
    <t>ORD10191</t>
  </si>
  <si>
    <t>ORD10508</t>
  </si>
  <si>
    <t>ORD10325</t>
  </si>
  <si>
    <t>ORD11581</t>
  </si>
  <si>
    <t>ORD10166</t>
  </si>
  <si>
    <t>ORD10113</t>
  </si>
  <si>
    <t>Norrth</t>
  </si>
  <si>
    <t>ORD10696</t>
  </si>
  <si>
    <t>ORD10209</t>
  </si>
  <si>
    <t>ORD10323</t>
  </si>
  <si>
    <t>ORD10753</t>
  </si>
  <si>
    <t>ORD11208</t>
  </si>
  <si>
    <t>ORD11510</t>
  </si>
  <si>
    <t>ORD10459</t>
  </si>
  <si>
    <t>ORD11042</t>
  </si>
  <si>
    <t>ORD10609</t>
  </si>
  <si>
    <t>ORD10399</t>
  </si>
  <si>
    <t>ORD10621</t>
  </si>
  <si>
    <t>ORD10942</t>
  </si>
  <si>
    <t>ORD11680</t>
  </si>
  <si>
    <t>ORD11583</t>
  </si>
  <si>
    <t>ORD10989</t>
  </si>
  <si>
    <t>ORD10153</t>
  </si>
  <si>
    <t>ORD11049</t>
  </si>
  <si>
    <t>ORD10176</t>
  </si>
  <si>
    <t>ORD10513</t>
  </si>
  <si>
    <t>ORD10350</t>
  </si>
  <si>
    <t>ORD10267</t>
  </si>
  <si>
    <t>ORD10428</t>
  </si>
  <si>
    <t>ORD11544</t>
  </si>
  <si>
    <t>ORD10149</t>
  </si>
  <si>
    <t>ORD11145</t>
  </si>
  <si>
    <t>ORD11109</t>
  </si>
  <si>
    <t>ORD11346</t>
  </si>
  <si>
    <t>ORD10024</t>
  </si>
  <si>
    <t>ORD10600</t>
  </si>
  <si>
    <t>ORD11195</t>
  </si>
  <si>
    <t>ORD11683</t>
  </si>
  <si>
    <t>ORD10801</t>
  </si>
  <si>
    <t>ORD11263</t>
  </si>
  <si>
    <t>ORD10710</t>
  </si>
  <si>
    <t>ORD11284</t>
  </si>
  <si>
    <t>ORD11034</t>
  </si>
  <si>
    <t>ORD11294</t>
  </si>
  <si>
    <t>Sout</t>
  </si>
  <si>
    <t>ORD10100</t>
  </si>
  <si>
    <t>ORD11058</t>
  </si>
  <si>
    <t>ORD10482</t>
  </si>
  <si>
    <t>ORD10917</t>
  </si>
  <si>
    <t>ORD10223</t>
  </si>
  <si>
    <t>ORD11572</t>
  </si>
  <si>
    <t>ORD11620</t>
  </si>
  <si>
    <t>ORD11124</t>
  </si>
  <si>
    <t>ORD10321</t>
  </si>
  <si>
    <t>ORD11032</t>
  </si>
  <si>
    <t>ORD11357</t>
  </si>
  <si>
    <t>ORD10352</t>
  </si>
  <si>
    <t>ORD10686</t>
  </si>
  <si>
    <t>ORD11615</t>
  </si>
  <si>
    <t>ORD10638</t>
  </si>
  <si>
    <t>ORD10050</t>
  </si>
  <si>
    <t>ORD10651</t>
  </si>
  <si>
    <t>ORD11031</t>
  </si>
  <si>
    <t>ORD10136</t>
  </si>
  <si>
    <t>ORD11455</t>
  </si>
  <si>
    <t>ORD11071</t>
  </si>
  <si>
    <t>ORD10645</t>
  </si>
  <si>
    <t>ORD10510</t>
  </si>
  <si>
    <t>ORD10064</t>
  </si>
  <si>
    <t>ORD11655</t>
  </si>
  <si>
    <t>ORD10387</t>
  </si>
  <si>
    <t>ORD11301</t>
  </si>
  <si>
    <t>ORD10196</t>
  </si>
  <si>
    <t>ORD11391</t>
  </si>
  <si>
    <t>ORD11567</t>
  </si>
  <si>
    <t>ORD11637</t>
  </si>
  <si>
    <t>ORD10579</t>
  </si>
  <si>
    <t>ORD11193</t>
  </si>
  <si>
    <t>ORD11469</t>
  </si>
  <si>
    <t>ORD10626</t>
  </si>
  <si>
    <t>ORD11289</t>
  </si>
  <si>
    <t>ORD11515</t>
  </si>
  <si>
    <t>ORD10787</t>
  </si>
  <si>
    <t>ORD10444</t>
  </si>
  <si>
    <t>ORD11439</t>
  </si>
  <si>
    <t>ORD10251</t>
  </si>
  <si>
    <t>ORD10816</t>
  </si>
  <si>
    <t>ORD10167</t>
  </si>
  <si>
    <t>ORD10184</t>
  </si>
  <si>
    <t>ORD10234</t>
  </si>
  <si>
    <t>ORD10391</t>
  </si>
  <si>
    <t>ORD10155</t>
  </si>
  <si>
    <t>ORD11106</t>
  </si>
  <si>
    <t>ORD11367</t>
  </si>
  <si>
    <t>ORD10794</t>
  </si>
  <si>
    <t>ORD11640</t>
  </si>
  <si>
    <t>ORD10363</t>
  </si>
  <si>
    <t>ORD10568</t>
  </si>
  <si>
    <t>ORD10434</t>
  </si>
  <si>
    <t>ORD10573</t>
  </si>
  <si>
    <t>ORD11000</t>
  </si>
  <si>
    <t>ORD11464</t>
  </si>
  <si>
    <t>ORD10053</t>
  </si>
  <si>
    <t>ORD10492</t>
  </si>
  <si>
    <t>ORD10389</t>
  </si>
  <si>
    <t>ORD10976</t>
  </si>
  <si>
    <t>ORD10179</t>
  </si>
  <si>
    <t>ORD10734</t>
  </si>
  <si>
    <t>ORD10835</t>
  </si>
  <si>
    <t>ORD10594</t>
  </si>
  <si>
    <t>ORD10276</t>
  </si>
  <si>
    <t>ORD10081</t>
  </si>
  <si>
    <t>ORD10665</t>
  </si>
  <si>
    <t>ORD11400</t>
  </si>
  <si>
    <t>ORD11061</t>
  </si>
  <si>
    <t>ORD11347</t>
  </si>
  <si>
    <t>ORD10825</t>
  </si>
  <si>
    <t>ORD10610</t>
  </si>
  <si>
    <t>ORD10982</t>
  </si>
  <si>
    <t>ORD11110</t>
  </si>
  <si>
    <t>ORD10271</t>
  </si>
  <si>
    <t>ORD10719</t>
  </si>
  <si>
    <t>ORD10671</t>
  </si>
  <si>
    <t>ORD10721</t>
  </si>
  <si>
    <t>ORD11475</t>
  </si>
  <si>
    <t>ORD10716</t>
  </si>
  <si>
    <t>ORD11310</t>
  </si>
  <si>
    <t>ORD10853</t>
  </si>
  <si>
    <t>ORD10559</t>
  </si>
  <si>
    <t>ORD10558</t>
  </si>
  <si>
    <t>ORD10735</t>
  </si>
  <si>
    <t>ORD11158</t>
  </si>
  <si>
    <t>ORD11389</t>
  </si>
  <si>
    <t>ORD11259</t>
  </si>
  <si>
    <t>ORD10473</t>
  </si>
  <si>
    <t>ORD11688</t>
  </si>
  <si>
    <t>ORD10194</t>
  </si>
  <si>
    <t>ORD10339</t>
  </si>
  <si>
    <t>ORD10307</t>
  </si>
  <si>
    <t>ORD11613</t>
  </si>
  <si>
    <t>ORD10505</t>
  </si>
  <si>
    <t>ORD11521</t>
  </si>
  <si>
    <t>ORD10273</t>
  </si>
  <si>
    <t>ORD10912</t>
  </si>
  <si>
    <t>ORD10099</t>
  </si>
  <si>
    <t>ORD11654</t>
  </si>
  <si>
    <t>ORD10414</t>
  </si>
  <si>
    <t>ORD10417</t>
  </si>
  <si>
    <t>ORD11181</t>
  </si>
  <si>
    <t>ORD10060</t>
  </si>
  <si>
    <t>ORD10629</t>
  </si>
  <si>
    <t>ORD10045</t>
  </si>
  <si>
    <t>ORD10418</t>
  </si>
  <si>
    <t>ORD10361</t>
  </si>
  <si>
    <t>ORD10193</t>
  </si>
  <si>
    <t>ORD10819</t>
  </si>
  <si>
    <t>ORD11365</t>
  </si>
  <si>
    <t>ORD10011</t>
  </si>
  <si>
    <t>ORD10523</t>
  </si>
  <si>
    <t>ORD11356</t>
  </si>
  <si>
    <t>ORD11402</t>
  </si>
  <si>
    <t>ORD10589</t>
  </si>
  <si>
    <t>ORD10324</t>
  </si>
  <si>
    <t>ORD10270</t>
  </si>
  <si>
    <t>ORD10329</t>
  </si>
  <si>
    <t>ORD10960</t>
  </si>
  <si>
    <t>ORD10407</t>
  </si>
  <si>
    <t>ORD10670</t>
  </si>
  <si>
    <t>ORD10751</t>
  </si>
  <si>
    <t>ORD11607</t>
  </si>
  <si>
    <t>ORD10587</t>
  </si>
  <si>
    <t>ORD10163</t>
  </si>
  <si>
    <t>ORD11468</t>
  </si>
  <si>
    <t>ORD10306</t>
  </si>
  <si>
    <t>ORD11030</t>
  </si>
  <si>
    <t>ORD10924</t>
  </si>
  <si>
    <t>ORD10695</t>
  </si>
  <si>
    <t>ORD10706</t>
  </si>
  <si>
    <t>ORD11006</t>
  </si>
  <si>
    <t>ORD11621</t>
  </si>
  <si>
    <t>ORD11261</t>
  </si>
  <si>
    <t>ORD11203</t>
  </si>
  <si>
    <t>ORD10549</t>
  </si>
  <si>
    <t>ORD11650</t>
  </si>
  <si>
    <t>ORD10272</t>
  </si>
  <si>
    <t>ORD11355</t>
  </si>
  <si>
    <t>ORD10244</t>
  </si>
  <si>
    <t>ORD11117</t>
  </si>
  <si>
    <t>ORD10777</t>
  </si>
  <si>
    <t>ORD10177</t>
  </si>
  <si>
    <t>ORD10746</t>
  </si>
  <si>
    <t>ORD11232</t>
  </si>
  <si>
    <t>ORD11037</t>
  </si>
  <si>
    <t>ORD10255</t>
  </si>
  <si>
    <t>ORD10375</t>
  </si>
  <si>
    <t>ORD11560</t>
  </si>
  <si>
    <t>ORD10521</t>
  </si>
  <si>
    <t>ORD11274</t>
  </si>
  <si>
    <t>ORD10864</t>
  </si>
  <si>
    <t>ORD11315</t>
  </si>
  <si>
    <t>ORD10724</t>
  </si>
  <si>
    <t>ORD11484</t>
  </si>
  <si>
    <t>ORD10119</t>
  </si>
  <si>
    <t>ORD10553</t>
  </si>
  <si>
    <t>ORD11642</t>
  </si>
  <si>
    <t>ORD10916</t>
  </si>
  <si>
    <t>ORD11382</t>
  </si>
  <si>
    <t>ORD11108</t>
  </si>
  <si>
    <t>ORD11089</t>
  </si>
  <si>
    <t>ORD11133</t>
  </si>
  <si>
    <t>ORD10278</t>
  </si>
  <si>
    <t>ORD10833</t>
  </si>
  <si>
    <t>ORD11159</t>
  </si>
  <si>
    <t>ORD10063</t>
  </si>
  <si>
    <t>ORD11311</t>
  </si>
  <si>
    <t>ORD10001</t>
  </si>
  <si>
    <t>ORD10988</t>
  </si>
  <si>
    <t>ORD11409</t>
  </si>
  <si>
    <t>ORD10014</t>
  </si>
  <si>
    <t>ORD10756</t>
  </si>
  <si>
    <t>ORD10126</t>
  </si>
  <si>
    <t>ORD10311</t>
  </si>
  <si>
    <t>ORD10679</t>
  </si>
  <si>
    <t>ORD10162</t>
  </si>
  <si>
    <t>ORD11131</t>
  </si>
  <si>
    <t>ORD11554</t>
  </si>
  <si>
    <t>ORD11524</t>
  </si>
  <si>
    <t>ORD10608</t>
  </si>
  <si>
    <t>ORD10978</t>
  </si>
  <si>
    <t>ORD10404</t>
  </si>
  <si>
    <t>ORD11223</t>
  </si>
  <si>
    <t>ORD10914</t>
  </si>
  <si>
    <t>ORD10766</t>
  </si>
  <si>
    <t>ORD10200</t>
  </si>
  <si>
    <t>ORD11143</t>
  </si>
  <si>
    <t>ORD11332</t>
  </si>
  <si>
    <t>ORD11428</t>
  </si>
  <si>
    <t>ORD10084</t>
  </si>
  <si>
    <t>ORD11170</t>
  </si>
  <si>
    <t>ORD10439</t>
  </si>
  <si>
    <t>ORD11646</t>
  </si>
  <si>
    <t>ORD10495</t>
  </si>
  <si>
    <t>ORD10369</t>
  </si>
  <si>
    <t>ORD11044</t>
  </si>
  <si>
    <t>ORD11648</t>
  </si>
  <si>
    <t>ORD11604</t>
  </si>
  <si>
    <t>ORD11251</t>
  </si>
  <si>
    <t>ORD11226</t>
  </si>
  <si>
    <t>ORD10812</t>
  </si>
  <si>
    <t>ORD11562</t>
  </si>
  <si>
    <t>ORD10836</t>
  </si>
  <si>
    <t>ORD11237</t>
  </si>
  <si>
    <t>ORD10132</t>
  </si>
  <si>
    <t>ORD11059</t>
  </si>
  <si>
    <t>ORD11525</t>
  </si>
  <si>
    <t>ORD10250</t>
  </si>
  <si>
    <t>ORD10148</t>
  </si>
  <si>
    <t>ORD10013</t>
  </si>
  <si>
    <t>ORD11682</t>
  </si>
  <si>
    <t>ORD10866</t>
  </si>
  <si>
    <t>ORD11419</t>
  </si>
  <si>
    <t>ORD11114</t>
  </si>
  <si>
    <t>ORD10393</t>
  </si>
  <si>
    <t>ORD10310</t>
  </si>
  <si>
    <t>ORD10117</t>
  </si>
  <si>
    <t>ORD10296</t>
  </si>
  <si>
    <t>ORD10748</t>
  </si>
  <si>
    <t>ORD10584</t>
  </si>
  <si>
    <t>ORD10263</t>
  </si>
  <si>
    <t>ORD11608</t>
  </si>
  <si>
    <t>ORD10926</t>
  </si>
  <si>
    <t>ORD10120</t>
  </si>
  <si>
    <t>ORD11500</t>
  </si>
  <si>
    <t>ORD10186</t>
  </si>
  <si>
    <t>ORD10631</t>
  </si>
  <si>
    <t>ORD11048</t>
  </si>
  <si>
    <t>ORD10450</t>
  </si>
  <si>
    <t>ORD11305</t>
  </si>
  <si>
    <t>ORD11187</t>
  </si>
  <si>
    <t>ORD10913</t>
  </si>
  <si>
    <t>ORD10840</t>
  </si>
  <si>
    <t>ORD11250</t>
  </si>
  <si>
    <t>ORD10348</t>
  </si>
  <si>
    <t>ORD10046</t>
  </si>
  <si>
    <t>ORD11169</t>
  </si>
  <si>
    <t>ORD10377</t>
  </si>
  <si>
    <t>ORD11273</t>
  </si>
  <si>
    <t>ORD10171</t>
  </si>
  <si>
    <t>ORD11531</t>
  </si>
  <si>
    <t>ORD11206</t>
  </si>
  <si>
    <t>ORD11024</t>
  </si>
  <si>
    <t>ORD11508</t>
  </si>
  <si>
    <t>ORD10778</t>
  </si>
  <si>
    <t>ORD10351</t>
  </si>
  <si>
    <t>ORD10048</t>
  </si>
  <si>
    <t>ORD10780</t>
  </si>
  <si>
    <t>ORD10282</t>
  </si>
  <si>
    <t>ORD10723</t>
  </si>
  <si>
    <t>ORD10187</t>
  </si>
  <si>
    <t>ORD10385</t>
  </si>
  <si>
    <t>ORD11202</t>
  </si>
  <si>
    <t>ORD10570</t>
  </si>
  <si>
    <t>ORD11215</t>
  </si>
  <si>
    <t>ORD11579</t>
  </si>
  <si>
    <t>ORD11345</t>
  </si>
  <si>
    <t>ORD11128</t>
  </si>
  <si>
    <t>ORD10544</t>
  </si>
  <si>
    <t>ORD11485</t>
  </si>
  <si>
    <t>ORD11516</t>
  </si>
  <si>
    <t>ORD10776</t>
  </si>
  <si>
    <t>ORD11314</t>
  </si>
  <si>
    <t>ORD11603</t>
  </si>
  <si>
    <t>ORD11669</t>
  </si>
  <si>
    <t>ORD11338</t>
  </si>
  <si>
    <t>ORD10961</t>
  </si>
  <si>
    <t>ORD11180</t>
  </si>
  <si>
    <t>ORD10708</t>
  </si>
  <si>
    <t>ORD11087</t>
  </si>
  <si>
    <t>ORD10345</t>
  </si>
  <si>
    <t>ORD11513</t>
  </si>
  <si>
    <t>ORD10080</t>
  </si>
  <si>
    <t>ORD10019</t>
  </si>
  <si>
    <t>ORD11107</t>
  </si>
  <si>
    <t>ORD11413</t>
  </si>
  <si>
    <t>ORD11060</t>
  </si>
  <si>
    <t>ORD10380</t>
  </si>
  <si>
    <t>ORD10152</t>
  </si>
  <si>
    <t>ORD10792</t>
  </si>
  <si>
    <t>ORD10328</t>
  </si>
  <si>
    <t>ORD11360</t>
  </si>
  <si>
    <t>ORD11486</t>
  </si>
  <si>
    <t>ORD10392</t>
  </si>
  <si>
    <t>ORD10406</t>
  </si>
  <si>
    <t>ORD10781</t>
  </si>
  <si>
    <t>ORD11550</t>
  </si>
  <si>
    <t>ORD10715</t>
  </si>
  <si>
    <t>ORD10438</t>
  </si>
  <si>
    <t>ORD10851</t>
  </si>
  <si>
    <t>ORD11580</t>
  </si>
  <si>
    <t>ORD11316</t>
  </si>
  <si>
    <t>ORD10457</t>
  </si>
  <si>
    <t>ORD10093</t>
  </si>
  <si>
    <t>ORD10583</t>
  </si>
  <si>
    <t>ORD11436</t>
  </si>
  <si>
    <t>ORD11644</t>
  </si>
  <si>
    <t>ORD11155</t>
  </si>
  <si>
    <t>ORD10779</t>
  </si>
  <si>
    <t>ORD11364</t>
  </si>
  <si>
    <t>ORD10635</t>
  </si>
  <si>
    <t>ORD11220</t>
  </si>
  <si>
    <t>ORD11674</t>
  </si>
  <si>
    <t>ORD10121</t>
  </si>
  <si>
    <t>ORD11333</t>
  </si>
  <si>
    <t>ORD11186</t>
  </si>
  <si>
    <t>ORD11417</t>
  </si>
  <si>
    <t>ORD10134</t>
  </si>
  <si>
    <t>ORD11592</t>
  </si>
  <si>
    <t>ORD10941</t>
  </si>
  <si>
    <t>ORD11227</t>
  </si>
  <si>
    <t>ORD11078</t>
  </si>
  <si>
    <t>ORD10740</t>
  </si>
  <si>
    <t>ORD11136</t>
  </si>
  <si>
    <t>ORD10541</t>
  </si>
  <si>
    <t>ORD10672</t>
  </si>
  <si>
    <t>ORD11197</t>
  </si>
  <si>
    <t>ORD10605</t>
  </si>
  <si>
    <t>ORD10371</t>
  </si>
  <si>
    <t>ORD10174</t>
  </si>
  <si>
    <t>ORD11348</t>
  </si>
  <si>
    <t>ORD11661</t>
  </si>
  <si>
    <t>ORD10150</t>
  </si>
  <si>
    <t>ORD10938</t>
  </si>
  <si>
    <t>ORD10722</t>
  </si>
  <si>
    <t>ORD10453</t>
  </si>
  <si>
    <t>ORD10850</t>
  </si>
  <si>
    <t>ORD10642</t>
  </si>
  <si>
    <t>ORD11605</t>
  </si>
  <si>
    <t>ORD10441</t>
  </si>
  <si>
    <t>ORD10449</t>
  </si>
  <si>
    <t>ORD10501</t>
  </si>
  <si>
    <t>ORD10895</t>
  </si>
  <si>
    <t>ORD11665</t>
  </si>
  <si>
    <t>ORD11694</t>
  </si>
  <si>
    <t>ORD10806</t>
  </si>
  <si>
    <t>ORD10470</t>
  </si>
  <si>
    <t>ORD11418</t>
  </si>
  <si>
    <t>ORD11134</t>
  </si>
  <si>
    <t>ORD11012</t>
  </si>
  <si>
    <t>ORD10764</t>
  </si>
  <si>
    <t>ORD10729</t>
  </si>
  <si>
    <t>ORD10726</t>
  </si>
  <si>
    <t>ORD10680</t>
  </si>
  <si>
    <t>ORD10463</t>
  </si>
  <si>
    <t>ORD11152</t>
  </si>
  <si>
    <t>ORD10992</t>
  </si>
  <si>
    <t>ORD10156</t>
  </si>
  <si>
    <t>ORD10952</t>
  </si>
  <si>
    <t>ORD10088</t>
  </si>
  <si>
    <t>ORD11320</t>
  </si>
  <si>
    <t>ORD11050</t>
  </si>
  <si>
    <t>ORD10738</t>
  </si>
  <si>
    <t>ORD10104</t>
  </si>
  <si>
    <t>ORD10883</t>
  </si>
  <si>
    <t>ORD10860</t>
  </si>
  <si>
    <t>ORD11503</t>
  </si>
  <si>
    <t>ORD11458</t>
  </si>
  <si>
    <t>ORD11184</t>
  </si>
  <si>
    <t>ORD11386</t>
  </si>
  <si>
    <t>ORD10858</t>
  </si>
  <si>
    <t>ORD11196</t>
  </si>
  <si>
    <t>ORD10773</t>
  </si>
  <si>
    <t>ORD10217</t>
  </si>
  <si>
    <t>ORD11624</t>
  </si>
  <si>
    <t>ORD11063</t>
  </si>
  <si>
    <t>ORD11499</t>
  </si>
  <si>
    <t>ORD10991</t>
  </si>
  <si>
    <t>ORD11666</t>
  </si>
  <si>
    <t>ORD11430</t>
  </si>
  <si>
    <t>ORD10542</t>
  </si>
  <si>
    <t>ORD10990</t>
  </si>
  <si>
    <t>ORD11488</t>
  </si>
  <si>
    <t>ORD11548</t>
  </si>
  <si>
    <t>ORD10358</t>
  </si>
  <si>
    <t>ORD10910</t>
  </si>
  <si>
    <t>ORD10422</t>
  </si>
  <si>
    <t>ORD10107</t>
  </si>
  <si>
    <t>ORD10068</t>
  </si>
  <si>
    <t>ORD11586</t>
  </si>
  <si>
    <t>ORD11255</t>
  </si>
  <si>
    <t>ORD10963</t>
  </si>
  <si>
    <t>ORD10947</t>
  </si>
  <si>
    <t>ORD10261</t>
  </si>
  <si>
    <t>ORD10659</t>
  </si>
  <si>
    <t>ORD10995</t>
  </si>
  <si>
    <t>ORD10849</t>
  </si>
  <si>
    <t>ORD11384</t>
  </si>
  <si>
    <t>ORD10784</t>
  </si>
  <si>
    <t>ORD10290</t>
  </si>
  <si>
    <t>ORD10477</t>
  </si>
  <si>
    <t>ORD10649</t>
  </si>
  <si>
    <t>ORD10986</t>
  </si>
  <si>
    <t>ORD11684</t>
  </si>
  <si>
    <t>ORD10615</t>
  </si>
  <si>
    <t>ORD11574</t>
  </si>
  <si>
    <t>ORD10697</t>
  </si>
  <si>
    <t>ORD11177</t>
  </si>
  <si>
    <t>ORD11425</t>
  </si>
  <si>
    <t>ORD11523</t>
  </si>
  <si>
    <t>ORD10525</t>
  </si>
  <si>
    <t>ORD11496</t>
  </si>
  <si>
    <t>ORD10979</t>
  </si>
  <si>
    <t>ORD10893</t>
  </si>
  <si>
    <t>ORD10533</t>
  </si>
  <si>
    <t>ORD11092</t>
  </si>
  <si>
    <t>ORD10810</t>
  </si>
  <si>
    <t>ORD10675</t>
  </si>
  <si>
    <t>ORD10955</t>
  </si>
  <si>
    <t>ORD10586</t>
  </si>
  <si>
    <t>ORD11462</t>
  </si>
  <si>
    <t>ORD11097</t>
  </si>
  <si>
    <t>ORD10106</t>
  </si>
  <si>
    <t>ORD10519</t>
  </si>
  <si>
    <t>ORD10821</t>
  </si>
  <si>
    <t>ORD10460</t>
  </si>
  <si>
    <t>ORD10823</t>
  </si>
  <si>
    <t>ORD10772</t>
  </si>
  <si>
    <t>ORD11538</t>
  </si>
  <si>
    <t>ORD10884</t>
  </si>
  <si>
    <t>ORD11639</t>
  </si>
  <si>
    <t>ORD10791</t>
  </si>
  <si>
    <t>ORD10265</t>
  </si>
  <si>
    <t>ORD11460</t>
  </si>
  <si>
    <t>ORD10566</t>
  </si>
  <si>
    <t>ORD10304</t>
  </si>
  <si>
    <t>ORD10279</t>
  </si>
  <si>
    <t>ORD10641</t>
  </si>
  <si>
    <t>ORD10923</t>
  </si>
  <si>
    <t>ORD10813</t>
  </si>
  <si>
    <t>ORD11396</t>
  </si>
  <si>
    <t>ORD10576</t>
  </si>
  <si>
    <t>ORD10336</t>
  </si>
  <si>
    <t>ORD11696</t>
  </si>
  <si>
    <t>ORD11454</t>
  </si>
  <si>
    <t>ORD10286</t>
  </si>
  <si>
    <t>ORD10763</t>
  </si>
  <si>
    <t>ORD11385</t>
  </si>
  <si>
    <t>ORD11394</t>
  </si>
  <si>
    <t>ORD10526</t>
  </si>
  <si>
    <t>ORD10585</t>
  </si>
  <si>
    <t>ORD10239</t>
  </si>
  <si>
    <t>ORD11189</t>
  </si>
  <si>
    <t>ORD11293</t>
  </si>
  <si>
    <t>ORD10496</t>
  </si>
  <si>
    <t>ORD11157</t>
  </si>
  <si>
    <t>ORD10915</t>
  </si>
  <si>
    <t>ORD11614</t>
  </si>
  <si>
    <t>ORD10436</t>
  </si>
  <si>
    <t>ORD10669</t>
  </si>
  <si>
    <t>ORD10115</t>
  </si>
  <si>
    <t>ORD10416</t>
  </si>
  <si>
    <t>ORD10182</t>
  </si>
  <si>
    <t>ORD10683</t>
  </si>
  <si>
    <t>ORD11478</t>
  </si>
  <si>
    <t>ORD11633</t>
  </si>
  <si>
    <t>ORD10667</t>
  </si>
  <si>
    <t>ORD10831</t>
  </si>
  <si>
    <t>ORD10047</t>
  </si>
  <si>
    <t>ORD11334</t>
  </si>
  <si>
    <t>ORD10556</t>
  </si>
  <si>
    <t>ORD11456</t>
  </si>
  <si>
    <t>ORD11350</t>
  </si>
  <si>
    <t>ORD10367</t>
  </si>
  <si>
    <t>ORD10228</t>
  </si>
  <si>
    <t>ORD10628</t>
  </si>
  <si>
    <t>ORD11200</t>
  </si>
  <si>
    <t>ORD11235</t>
  </si>
  <si>
    <t>ORD11553</t>
  </si>
  <si>
    <t>ORD11675</t>
  </si>
  <si>
    <t>ORD11472</t>
  </si>
  <si>
    <t>ORD11213</t>
  </si>
  <si>
    <t>ORD10466</t>
  </si>
  <si>
    <t>ORD11103</t>
  </si>
  <si>
    <t>ORD11019</t>
  </si>
  <si>
    <t>ORD11209</t>
  </si>
  <si>
    <t>ORD11295</t>
  </si>
  <si>
    <t>ORD10922</t>
  </si>
  <si>
    <t>ORD10305</t>
  </si>
  <si>
    <t>ORD11319</t>
  </si>
  <si>
    <t>ORD11411</t>
  </si>
  <si>
    <t>ORD10901</t>
  </si>
  <si>
    <t>ORD10269</t>
  </si>
  <si>
    <t>ORD10127</t>
  </si>
  <si>
    <t>ORD10469</t>
  </si>
  <si>
    <t>ORD10357</t>
  </si>
  <si>
    <t>ORD10030</t>
  </si>
  <si>
    <t>ORD11126</t>
  </si>
  <si>
    <t>ORD10905</t>
  </si>
  <si>
    <t>ORD10872</t>
  </si>
  <si>
    <t>ORD10257</t>
  </si>
  <si>
    <t>ORD10158</t>
  </si>
  <si>
    <t>ORD10897</t>
  </si>
  <si>
    <t>ORD11327</t>
  </si>
  <si>
    <t>ORD10426</t>
  </si>
  <si>
    <t>ORD10747</t>
  </si>
  <si>
    <t>ORD10474</t>
  </si>
  <si>
    <t>ORD10027</t>
  </si>
  <si>
    <t>ORD11600</t>
  </si>
  <si>
    <t>ORD10395</t>
  </si>
  <si>
    <t>ORD10545</t>
  </si>
  <si>
    <t>ORD11283</t>
  </si>
  <si>
    <t>ORD10074</t>
  </si>
  <si>
    <t>ORD11388</t>
  </si>
  <si>
    <t>ORD10315</t>
  </si>
  <si>
    <t>ORD11431</t>
  </si>
  <si>
    <t>ORD10075</t>
  </si>
  <si>
    <t>ORD10591</t>
  </si>
  <si>
    <t>ORD10775</t>
  </si>
  <si>
    <t>ORD11459</t>
  </si>
  <si>
    <t>ORD10703</t>
  </si>
  <si>
    <t>ORD10455</t>
  </si>
  <si>
    <t>ORD11234</t>
  </si>
  <si>
    <t>ORD10619</t>
  </si>
  <si>
    <t>ORD10140</t>
  </si>
  <si>
    <t>ORD11353</t>
  </si>
  <si>
    <t>ORD11435</t>
  </si>
  <si>
    <t>ORD10536</t>
  </si>
  <si>
    <t>ORD11123</t>
  </si>
  <si>
    <t>ORD11645</t>
  </si>
  <si>
    <t>ORD11617</t>
  </si>
  <si>
    <t>ORD11055</t>
  </si>
  <si>
    <t>ORD11297</t>
  </si>
  <si>
    <t>ORD11021</t>
  </si>
  <si>
    <t>ORD11035</t>
  </si>
  <si>
    <t>ORD10660</t>
  </si>
  <si>
    <t>ORD10101</t>
  </si>
  <si>
    <t>ORD11190</t>
  </si>
  <si>
    <t>ORD11260</t>
  </si>
  <si>
    <t>ORD10832</t>
  </si>
  <si>
    <t>ORD11065</t>
  </si>
  <si>
    <t>ORD11245</t>
  </si>
  <si>
    <t>ORD10461</t>
  </si>
  <si>
    <t>ORD11667</t>
  </si>
  <si>
    <t>ORD11277</t>
  </si>
  <si>
    <t>ORD11487</t>
  </si>
  <si>
    <t>ORD11009</t>
  </si>
  <si>
    <t>ORD11185</t>
  </si>
  <si>
    <t>ORD11534</t>
  </si>
  <si>
    <t>ORD11129</t>
  </si>
  <si>
    <t>ORD11412</t>
  </si>
  <si>
    <t>ORD10799</t>
  </si>
  <si>
    <t>ORD11352</t>
  </si>
  <si>
    <t>ORD10713</t>
  </si>
  <si>
    <t>ORD10354</t>
  </si>
  <si>
    <t>ORD10379</t>
  </si>
  <si>
    <t>ORD10783</t>
  </si>
  <si>
    <t>ORD11457</t>
  </si>
  <si>
    <t>ORD10219</t>
  </si>
  <si>
    <t>ORD10983</t>
  </si>
  <si>
    <t>ORD10071</t>
  </si>
  <si>
    <t>ORD11551</t>
  </si>
  <si>
    <t>ORD11122</t>
  </si>
  <si>
    <t>ORD10811</t>
  </si>
  <si>
    <t>ORD11627</t>
  </si>
  <si>
    <t>ORD10410</t>
  </si>
  <si>
    <t>ORD11303</t>
  </si>
  <si>
    <t>ORD11326</t>
  </si>
  <si>
    <t>ORD11230</t>
  </si>
  <si>
    <t>ORD10563</t>
  </si>
  <si>
    <t>ORD10252</t>
  </si>
  <si>
    <t>ORD10493</t>
  </si>
  <si>
    <t>ORD10593</t>
  </si>
  <si>
    <t>ORD10220</t>
  </si>
  <si>
    <t>ORD11657</t>
  </si>
  <si>
    <t>ORD10516</t>
  </si>
  <si>
    <t>ORD11007</t>
  </si>
  <si>
    <t>ORD10029</t>
  </si>
  <si>
    <t>ORD11635</t>
  </si>
  <si>
    <t>ORD10761</t>
  </si>
  <si>
    <t>ORD10848</t>
  </si>
  <si>
    <t>ORD11533</t>
  </si>
  <si>
    <t>ORD11501</t>
  </si>
  <si>
    <t>ORD10054</t>
  </si>
  <si>
    <t>ORD10874</t>
  </si>
  <si>
    <t>ORD11154</t>
  </si>
  <si>
    <t>ORD11376</t>
  </si>
  <si>
    <t>ORD11393</t>
  </si>
  <si>
    <t>ORD11557</t>
  </si>
  <si>
    <t>ORD10887</t>
  </si>
  <si>
    <t>ORD10515</t>
  </si>
  <si>
    <t>ORD10423</t>
  </si>
  <si>
    <t>ORD11532</t>
  </si>
  <si>
    <t>ORD11269</t>
  </si>
  <si>
    <t>ORD10079</t>
  </si>
  <si>
    <t>ORD11025</t>
  </si>
  <si>
    <t>ORD10430</t>
  </si>
  <si>
    <t>ORD10569</t>
  </si>
  <si>
    <t>ORD11005</t>
  </si>
  <si>
    <t>ORD11686</t>
  </si>
  <si>
    <t>ORD10212</t>
  </si>
  <si>
    <t>ORD11027</t>
  </si>
  <si>
    <t>ORD10786</t>
  </si>
  <si>
    <t>ORD11083</t>
  </si>
  <si>
    <t>ORD10904</t>
  </si>
  <si>
    <t>ORD11584</t>
  </si>
  <si>
    <t>ORD11280</t>
  </si>
  <si>
    <t>ORD10235</t>
  </si>
  <si>
    <t>ORD10717</t>
  </si>
  <si>
    <t>ORD10288</t>
  </si>
  <si>
    <t>ORD11075</t>
  </si>
  <si>
    <t>ORD10116</t>
  </si>
  <si>
    <t>ORD11043</t>
  </si>
  <si>
    <t>ORD10634</t>
  </si>
  <si>
    <t>ORD10657</t>
  </si>
  <si>
    <t>ORD10762</t>
  </si>
  <si>
    <t>ORD10771</t>
  </si>
  <si>
    <t>ORD10535</t>
  </si>
  <si>
    <t>ORD10026</t>
  </si>
  <si>
    <t>ORD10017</t>
  </si>
  <si>
    <t>ORD10663</t>
  </si>
  <si>
    <t>ORD11543</t>
  </si>
  <si>
    <t>ORD10511</t>
  </si>
  <si>
    <t>ORD11047</t>
  </si>
  <si>
    <t>ORD11016</t>
  </si>
  <si>
    <t>ORD11214</t>
  </si>
  <si>
    <t>ORD11041</t>
  </si>
  <si>
    <t>ORD10294</t>
  </si>
  <si>
    <t>ORD11699</t>
  </si>
  <si>
    <t>ORD11070</t>
  </si>
  <si>
    <t>ORD11514</t>
  </si>
  <si>
    <t>ORD10707</t>
  </si>
  <si>
    <t>ORD10415</t>
  </si>
  <si>
    <t>ORD11088</t>
  </si>
  <si>
    <t>ORD11679</t>
  </si>
  <si>
    <t>ORD11540</t>
  </si>
  <si>
    <t>ORD10859</t>
  </si>
  <si>
    <t>ORD11201</t>
  </si>
  <si>
    <t>ORD10105</t>
  </si>
  <si>
    <t>ORD11231</t>
  </si>
  <si>
    <t>ORD10944</t>
  </si>
  <si>
    <t>ORD11296</t>
  </si>
  <si>
    <t>ORD10999</t>
  </si>
  <si>
    <t>ORD10691</t>
  </si>
  <si>
    <t>ORD11288</t>
  </si>
  <si>
    <t>ORD11272</t>
  </si>
  <si>
    <t>ORD11228</t>
  </si>
  <si>
    <t>ORD11668</t>
  </si>
  <si>
    <t>ORD11471</t>
  </si>
  <si>
    <t>ORD10879</t>
  </si>
  <si>
    <t>ORD11119</t>
  </si>
  <si>
    <t>ORD11270</t>
  </si>
  <si>
    <t>ORD10737</t>
  </si>
  <si>
    <t>ORD11240</t>
  </si>
  <si>
    <t>ORD10302</t>
  </si>
  <si>
    <t>ORD10238</t>
  </si>
  <si>
    <t>ORD10241</t>
  </si>
  <si>
    <t>ORD11507</t>
  </si>
  <si>
    <t>ORD10022</t>
  </si>
  <si>
    <t>ORD10902</t>
  </si>
  <si>
    <t>ORD11403</t>
  </si>
  <si>
    <t>ORD11368</t>
  </si>
  <si>
    <t>ORD10289</t>
  </si>
  <si>
    <t>ORD10110</t>
  </si>
  <si>
    <t>ORD10168</t>
  </si>
  <si>
    <t>ORD10123</t>
  </si>
  <si>
    <t>ORD10420</t>
  </si>
  <si>
    <t>ORD10698</t>
  </si>
  <si>
    <t>ORD10769</t>
  </si>
  <si>
    <t>ORD10246</t>
  </si>
  <si>
    <t>ORD11397</t>
  </si>
  <si>
    <t>ORD10411</t>
  </si>
  <si>
    <t>ORD10603</t>
  </si>
  <si>
    <t>ORD10972</t>
  </si>
  <si>
    <t>ORD10918</t>
  </si>
  <si>
    <t>ORD11354</t>
  </si>
  <si>
    <t>ORD10247</t>
  </si>
  <si>
    <t>ORD10135</t>
  </si>
  <si>
    <t>ORD11358</t>
  </si>
  <si>
    <t>ORD10095</t>
  </si>
  <si>
    <t>ORD11290</t>
  </si>
  <si>
    <t>ORD11570</t>
  </si>
  <si>
    <t>ORD11449</t>
  </si>
  <si>
    <t>ORD11056</t>
  </si>
  <si>
    <t>ORD10427</t>
  </si>
  <si>
    <t>ORD11257</t>
  </si>
  <si>
    <t>ORD10359</t>
  </si>
  <si>
    <t>ORD11127</t>
  </si>
  <si>
    <t>ORD11670</t>
  </si>
  <si>
    <t>ORD10491</t>
  </si>
  <si>
    <t>ORD10340</t>
  </si>
  <si>
    <t>ORD11461</t>
  </si>
  <si>
    <t>ORD11064</t>
  </si>
  <si>
    <t>ORD11051</t>
  </si>
  <si>
    <t>ORD11424</t>
  </si>
  <si>
    <t>ORD10828</t>
  </si>
  <si>
    <t>ORD11176</t>
  </si>
  <si>
    <t>ORD10841</t>
  </si>
  <si>
    <t>ORD11148</t>
  </si>
  <si>
    <t>ORD10253</t>
  </si>
  <si>
    <t>ORD11610</t>
  </si>
  <si>
    <t>ORD11434</t>
  </si>
  <si>
    <t>ORD11322</t>
  </si>
  <si>
    <t>ORD11467</t>
  </si>
  <si>
    <t>ORD11337</t>
  </si>
  <si>
    <t>ORD10058</t>
  </si>
  <si>
    <t>ORD10548</t>
  </si>
  <si>
    <t>ORD10590</t>
  </si>
  <si>
    <t>ORD10009</t>
  </si>
  <si>
    <t>ORD10561</t>
  </si>
  <si>
    <t>ORD11325</t>
  </si>
  <si>
    <t>ORD11697</t>
  </si>
  <si>
    <t>ORD11039</t>
  </si>
  <si>
    <t>ORD11634</t>
  </si>
  <si>
    <t>ORD11641</t>
  </si>
  <si>
    <t>ORD11112</t>
  </si>
  <si>
    <t>ORD11178</t>
  </si>
  <si>
    <t>ORD10446</t>
  </si>
  <si>
    <t>ORD11527</t>
  </si>
  <si>
    <t>ORD10334</t>
  </si>
  <si>
    <t>ORD11096</t>
  </si>
  <si>
    <t>ORD11672</t>
  </si>
  <si>
    <t>ORD10137</t>
  </si>
  <si>
    <t>ORD10577</t>
  </si>
  <si>
    <t>ORD10598</t>
  </si>
  <si>
    <t>ORD11476</t>
  </si>
  <si>
    <t>ORD10757</t>
  </si>
  <si>
    <t>ORD11238</t>
  </si>
  <si>
    <t>ORD10852</t>
  </si>
  <si>
    <t>ORD11408</t>
  </si>
  <si>
    <t>ORD10291</t>
  </si>
  <si>
    <t>ORD10552</t>
  </si>
  <si>
    <t>ORD10898</t>
  </si>
  <si>
    <t>ORD11161</t>
  </si>
  <si>
    <t>ORD11568</t>
  </si>
  <si>
    <t>ORD10037</t>
  </si>
  <si>
    <t>ORD11519</t>
  </si>
  <si>
    <t>ORD10309</t>
  </si>
  <si>
    <t>ORD10980</t>
  </si>
  <si>
    <t>ORD11494</t>
  </si>
  <si>
    <t>ORD11229</t>
  </si>
  <si>
    <t>ORD10237</t>
  </si>
  <si>
    <t>ORD11312</t>
  </si>
  <si>
    <t>ORD11171</t>
  </si>
  <si>
    <t>ORD10243</t>
  </si>
  <si>
    <t>ORD11306</t>
  </si>
  <si>
    <t>ORD11609</t>
  </si>
  <si>
    <t>ORD11537</t>
  </si>
  <si>
    <t>ORD10240</t>
  </si>
  <si>
    <t>ORD10817</t>
  </si>
  <si>
    <t>ORD11125</t>
  </si>
  <si>
    <t>ORD10527</t>
  </si>
  <si>
    <t>ORD11448</t>
  </si>
  <si>
    <t>ORD10183</t>
  </si>
  <si>
    <t>ORD11285</t>
  </si>
  <si>
    <t>ORD10676</t>
  </si>
  <si>
    <t>ORD10668</t>
  </si>
  <si>
    <t>ORD10808</t>
  </si>
  <si>
    <t>ORD11344</t>
  </si>
  <si>
    <t>ORD10894</t>
  </si>
  <si>
    <t>ORD10689</t>
  </si>
  <si>
    <t>ORD11321</t>
  </si>
  <si>
    <t>ORD11105</t>
  </si>
  <si>
    <t>ORD10774</t>
  </si>
  <si>
    <t>ORD10012</t>
  </si>
  <si>
    <t>ORD10878</t>
  </si>
  <si>
    <t>ORD11252</t>
  </si>
  <si>
    <t>ORD10934</t>
  </si>
  <si>
    <t>ORD10008</t>
  </si>
  <si>
    <t>ORD10218</t>
  </si>
  <si>
    <t>ORD11477</t>
  </si>
  <si>
    <t>ORD10933</t>
  </si>
  <si>
    <t>ORD11593</t>
  </si>
  <si>
    <t>ORD11276</t>
  </si>
  <si>
    <t>ORD11029</t>
  </si>
  <si>
    <t>ORD10818</t>
  </si>
  <si>
    <t>ORD10909</t>
  </si>
  <si>
    <t>ORD11086</t>
  </si>
  <si>
    <t>ORD10977</t>
  </si>
  <si>
    <t>ORD10057</t>
  </si>
  <si>
    <t>ORD10690</t>
  </si>
  <si>
    <t>ORD11591</t>
  </si>
  <si>
    <t>ORD10754</t>
  </si>
  <si>
    <t>ORD10164</t>
  </si>
  <si>
    <t>ORD10741</t>
  </si>
  <si>
    <t>ORD11555</t>
  </si>
  <si>
    <t>ORD11018</t>
  </si>
  <si>
    <t>ORD10789</t>
  </si>
  <si>
    <t>ORD10192</t>
  </si>
  <si>
    <t>ORD10509</t>
  </si>
  <si>
    <t>ORD10249</t>
  </si>
  <si>
    <t>ORD11221</t>
  </si>
  <si>
    <t>ORD11629</t>
  </si>
  <si>
    <t>ORD10485</t>
  </si>
  <si>
    <t>ORD10041</t>
  </si>
  <si>
    <t>ORD10462</t>
  </si>
  <si>
    <t>ORD10643</t>
  </si>
  <si>
    <t>ORD11405</t>
  </si>
  <si>
    <t>ORD10056</t>
  </si>
  <si>
    <t>ORD10674</t>
  </si>
  <si>
    <t>ORD10281</t>
  </si>
  <si>
    <t>ORD10728</t>
  </si>
  <si>
    <t>ORD11102</t>
  </si>
  <si>
    <t>ORD11233</t>
  </si>
  <si>
    <t>ORD10892</t>
  </si>
  <si>
    <t>ORD10078</t>
  </si>
  <si>
    <t>ORD11243</t>
  </si>
  <si>
    <t>ORD10636</t>
  </si>
  <si>
    <t>ORD10875</t>
  </si>
  <si>
    <t>ORD11249</t>
  </si>
  <si>
    <t>ORD10342</t>
  </si>
  <si>
    <t>ORD10317</t>
  </si>
  <si>
    <t>ORD11074</t>
  </si>
  <si>
    <t>ORD11199</t>
  </si>
  <si>
    <t>ORD10034</t>
  </si>
  <si>
    <t>ORD10539</t>
  </si>
  <si>
    <t>ORD10606</t>
  </si>
  <si>
    <t>ORD11139</t>
  </si>
  <si>
    <t>ORD10333</t>
  </si>
  <si>
    <t>ORD10640</t>
  </si>
  <si>
    <t>ORD10432</t>
  </si>
  <si>
    <t>ORD11589</t>
  </si>
  <si>
    <t>ORD10233</t>
  </si>
  <si>
    <t>ORD10165</t>
  </si>
  <si>
    <t>ORD10846</t>
  </si>
  <si>
    <t>ORD10601</t>
  </si>
  <si>
    <t>ORD11254</t>
  </si>
  <si>
    <t>ORD10021</t>
  </si>
  <si>
    <t>ORD10953</t>
  </si>
  <si>
    <t>ORD10341</t>
  </si>
  <si>
    <t>ORD11135</t>
  </si>
  <si>
    <t>ORD11173</t>
  </si>
  <si>
    <t>ORD10260</t>
  </si>
  <si>
    <t>ORD11256</t>
  </si>
  <si>
    <t>ORD11522</t>
  </si>
  <si>
    <t>ORD11191</t>
  </si>
  <si>
    <t>ORD11038</t>
  </si>
  <si>
    <t>ORD10582</t>
  </si>
  <si>
    <t>ORD11422</t>
  </si>
  <si>
    <t>ORD10188</t>
  </si>
  <si>
    <t>ORD10557</t>
  </si>
  <si>
    <t>ORD10214</t>
  </si>
  <si>
    <t>ORD11445</t>
  </si>
  <si>
    <t>ORD10031</t>
  </si>
  <si>
    <t>ORD11542</t>
  </si>
  <si>
    <t>ORD11342</t>
  </si>
  <si>
    <t>ORD11362</t>
  </si>
  <si>
    <t>ORD10465</t>
  </si>
  <si>
    <t>ORD11566</t>
  </si>
  <si>
    <t>ORD11446</t>
  </si>
  <si>
    <t>ORD11094</t>
  </si>
  <si>
    <t>ORD10968</t>
  </si>
  <si>
    <t>ORD10494</t>
  </si>
  <si>
    <t>ORD10588</t>
  </si>
  <si>
    <t>ORD10483</t>
  </si>
  <si>
    <t>ORD11118</t>
  </si>
  <si>
    <t>ORD10571</t>
  </si>
  <si>
    <t>ORD10581</t>
  </si>
  <si>
    <t>ORD10480</t>
  </si>
  <si>
    <t>ORD10366</t>
  </si>
  <si>
    <t>ORD11140</t>
  </si>
  <si>
    <t>ORD10694</t>
  </si>
  <si>
    <t>ORD10869</t>
  </si>
  <si>
    <t>ORD10231</t>
  </si>
  <si>
    <t>ORD10210</t>
  </si>
  <si>
    <t>ORD11239</t>
  </si>
  <si>
    <t>ORD11111</t>
  </si>
  <si>
    <t>ORD10298</t>
  </si>
  <si>
    <t>ORD11318</t>
  </si>
  <si>
    <t>ORD10195</t>
  </si>
  <si>
    <t>ORD11192</t>
  </si>
  <si>
    <t>ORD10945</t>
  </si>
  <si>
    <t>ORD10151</t>
  </si>
  <si>
    <t>ORD10295</t>
  </si>
  <si>
    <t>ORD10303</t>
  </si>
  <si>
    <t>ORD11174</t>
  </si>
  <si>
    <t>ORD11072</t>
  </si>
  <si>
    <t>ORD10705</t>
  </si>
  <si>
    <t>ORD10607</t>
  </si>
  <si>
    <t>ORD10701</t>
  </si>
  <si>
    <t>ORD10139</t>
  </si>
  <si>
    <t>ORD10820</t>
  </si>
  <si>
    <t>ORD11395</t>
  </si>
  <si>
    <t>ORD11224</t>
  </si>
  <si>
    <t>ORD10443</t>
  </si>
  <si>
    <t>ORD11264</t>
  </si>
  <si>
    <t>ORD11481</t>
  </si>
  <si>
    <t>ORD10739</t>
  </si>
  <si>
    <t>ORD11366</t>
  </si>
  <si>
    <t>ORD11564</t>
  </si>
  <si>
    <t>ORD10861</t>
  </si>
  <si>
    <t>ORD10906</t>
  </si>
  <si>
    <t>ORD11369</t>
  </si>
  <si>
    <t>ORD10448</t>
  </si>
  <si>
    <t>ORD11052</t>
  </si>
  <si>
    <t>ORD10654</t>
  </si>
  <si>
    <t>ORD10809</t>
  </si>
  <si>
    <t>ORD10032</t>
  </si>
  <si>
    <t>ORD11079</t>
  </si>
  <si>
    <t>ORD11258</t>
  </si>
  <si>
    <t>ORD10275</t>
  </si>
  <si>
    <t>ORD10596</t>
  </si>
  <si>
    <t>ORD11466</t>
  </si>
  <si>
    <t>ORD10720</t>
  </si>
  <si>
    <t>ORD10744</t>
  </si>
  <si>
    <t>ORD11659</t>
  </si>
  <si>
    <t>ORD10854</t>
  </si>
  <si>
    <t>ORD10173</t>
  </si>
  <si>
    <t>ORD10951</t>
  </si>
  <si>
    <t>ORD11698</t>
  </si>
  <si>
    <t>ORD10807</t>
  </si>
  <si>
    <t>ORD10398</t>
  </si>
  <si>
    <t>ORD10390</t>
  </si>
  <si>
    <t>ORD10431</t>
  </si>
  <si>
    <t>ORD10000</t>
  </si>
  <si>
    <t>ORD10639</t>
  </si>
  <si>
    <t>ORD10512</t>
  </si>
  <si>
    <t>ORD10732</t>
  </si>
  <si>
    <t>ORD10130</t>
  </si>
  <si>
    <t>ORD10699</t>
  </si>
  <si>
    <t>ORD10144</t>
  </si>
  <si>
    <t>ORD10537</t>
  </si>
  <si>
    <t>ORD10520</t>
  </si>
  <si>
    <t>ORD10653</t>
  </si>
  <si>
    <t>ORD10451</t>
  </si>
  <si>
    <t>ORD11375</t>
  </si>
  <si>
    <t>ORD11339</t>
  </si>
  <si>
    <t>ORD11590</t>
  </si>
  <si>
    <t>ORD11578</t>
  </si>
  <si>
    <t>ORD10456</t>
  </si>
  <si>
    <t>ORD10507</t>
  </si>
  <si>
    <t>ORD10445</t>
  </si>
  <si>
    <t>ORD10890</t>
  </si>
  <si>
    <t>ORD11144</t>
  </si>
  <si>
    <t>ORD10488</t>
  </si>
  <si>
    <t>ORD10693</t>
  </si>
  <si>
    <t>ORD10554</t>
  </si>
  <si>
    <t>ORD10125</t>
  </si>
  <si>
    <t>ORD10447</t>
  </si>
  <si>
    <t>ORD10964</t>
  </si>
  <si>
    <t>ORD11225</t>
  </si>
  <si>
    <t>ORD10907</t>
  </si>
  <si>
    <t>ORD10932</t>
  </si>
  <si>
    <t>ORD10962</t>
  </si>
  <si>
    <t>ORD11651</t>
  </si>
  <si>
    <t>ORD10394</t>
  </si>
  <si>
    <t>ORD10230</t>
  </si>
  <si>
    <t>ORD10131</t>
  </si>
  <si>
    <t>ORD10055</t>
  </si>
  <si>
    <t>ORD11053</t>
  </si>
  <si>
    <t>ORD11291</t>
  </si>
  <si>
    <t>ORD10714</t>
  </si>
  <si>
    <t>ORD10711</t>
  </si>
  <si>
    <t>ORD11001</t>
  </si>
  <si>
    <t>ORD10479</t>
  </si>
  <si>
    <t>ORD10124</t>
  </si>
  <si>
    <t>ORD11558</t>
  </si>
  <si>
    <t>ORD11236</t>
  </si>
  <si>
    <t>ORD10647</t>
  </si>
  <si>
    <t>ORD10595</t>
  </si>
  <si>
    <t>ORD10617</t>
  </si>
  <si>
    <t>ORD11138</t>
  </si>
  <si>
    <t>ORD10656</t>
  </si>
  <si>
    <t>ORD10567</t>
  </si>
  <si>
    <t>ORD10730</t>
  </si>
  <si>
    <t>ORD10899</t>
  </si>
  <si>
    <t>ORD10546</t>
  </si>
  <si>
    <t>ORD10331</t>
  </si>
  <si>
    <t>ORD11470</t>
  </si>
  <si>
    <t>ORD11598</t>
  </si>
  <si>
    <t>ORD10882</t>
  </si>
  <si>
    <t>ORD11095</t>
  </si>
  <si>
    <t>ORD10855</t>
  </si>
  <si>
    <t>ORD11100</t>
  </si>
  <si>
    <t>ORD11244</t>
  </si>
  <si>
    <t>ORD11535</t>
  </si>
  <si>
    <t>ORD11571</t>
  </si>
  <si>
    <t>ORD10224</t>
  </si>
  <si>
    <t>ORD11497</t>
  </si>
  <si>
    <t>ORD10862</t>
  </si>
  <si>
    <t>ORD11453</t>
  </si>
  <si>
    <t>ORD10316</t>
  </si>
  <si>
    <t>ORD10085</t>
  </si>
  <si>
    <t>ORD11182</t>
  </si>
  <si>
    <t>ORD10277</t>
  </si>
  <si>
    <t>ORD10625</t>
  </si>
  <si>
    <t>ORD11359</t>
  </si>
  <si>
    <t>ORD11216</t>
  </si>
  <si>
    <t>ORD10343</t>
  </si>
  <si>
    <t>ORD11695</t>
  </si>
  <si>
    <t>ORD11632</t>
  </si>
  <si>
    <t>ORD10028</t>
  </si>
  <si>
    <t>ORD10293</t>
  </si>
  <si>
    <t>ORD10206</t>
  </si>
  <si>
    <t>ORD10437</t>
  </si>
  <si>
    <t>ORD10497</t>
  </si>
  <si>
    <t>ORD11498</t>
  </si>
  <si>
    <t>ORD10299</t>
  </si>
  <si>
    <t>ORD11517</t>
  </si>
  <si>
    <t>ORD10258</t>
  </si>
  <si>
    <t>ORD10197</t>
  </si>
  <si>
    <t>ORD10745</t>
  </si>
  <si>
    <t>ORD10452</t>
  </si>
  <si>
    <t>ORD10413</t>
  </si>
  <si>
    <t>ORD11090</t>
  </si>
  <si>
    <t>ORD10318</t>
  </si>
  <si>
    <t>ORD11630</t>
  </si>
  <si>
    <t>ORD11149</t>
  </si>
  <si>
    <t>ORD11511</t>
  </si>
  <si>
    <t>ORD10592</t>
  </si>
  <si>
    <t>ORD11505</t>
  </si>
  <si>
    <t>ORD10803</t>
  </si>
  <si>
    <t>ORD10673</t>
  </si>
  <si>
    <t>ORD10388</t>
  </si>
  <si>
    <t>ORD11331</t>
  </si>
  <si>
    <t>ORD10373</t>
  </si>
  <si>
    <t>ORD11253</t>
  </si>
  <si>
    <t>ORD11299</t>
  </si>
  <si>
    <t>ORD11410</t>
  </si>
  <si>
    <t>ORD10189</t>
  </si>
  <si>
    <t>ORD10870</t>
  </si>
  <si>
    <t>ORD11474</t>
  </si>
  <si>
    <t>ORD11597</t>
  </si>
  <si>
    <t>ORD11582</t>
  </si>
  <si>
    <t>ORD10752</t>
  </si>
  <si>
    <t>ORD11183</t>
  </si>
  <si>
    <t>ORD10332</t>
  </si>
  <si>
    <t>ORD10102</t>
  </si>
  <si>
    <t>ORD10839</t>
  </si>
  <si>
    <t>ORD10871</t>
  </si>
  <si>
    <t>ORD10958</t>
  </si>
  <si>
    <t>ORD10692</t>
  </si>
  <si>
    <t>ORD11465</t>
  </si>
  <si>
    <t>ORD11142</t>
  </si>
  <si>
    <t>ORD10612</t>
  </si>
  <si>
    <t>ORD11692</t>
  </si>
  <si>
    <t>ORD10402</t>
  </si>
  <si>
    <t>ORD11656</t>
  </si>
  <si>
    <t>ORD10804</t>
  </si>
  <si>
    <t>ORD10020</t>
  </si>
  <si>
    <t>ORD10954</t>
  </si>
  <si>
    <t>ORD10313</t>
  </si>
  <si>
    <t>ORD10562</t>
  </si>
  <si>
    <t>ORD10096</t>
  </si>
  <si>
    <t>ORD10181</t>
  </si>
  <si>
    <t>ORD11307</t>
  </si>
  <si>
    <t>ORD10956</t>
  </si>
  <si>
    <t>ORD10797</t>
  </si>
  <si>
    <t>ORD10921</t>
  </si>
  <si>
    <t>ORD10347</t>
  </si>
  <si>
    <t>ORD10981</t>
  </si>
  <si>
    <t>ORD11526</t>
  </si>
  <si>
    <t>ORD11407</t>
  </si>
  <si>
    <t>ORD11536</t>
  </si>
  <si>
    <t>ORD11518</t>
  </si>
  <si>
    <t>ORD10518</t>
  </si>
  <si>
    <t>ORD11067</t>
  </si>
  <si>
    <t>ORD10364</t>
  </si>
  <si>
    <t>ORD11150</t>
  </si>
  <si>
    <t>ORD11045</t>
  </si>
  <si>
    <t>ORD10499</t>
  </si>
  <si>
    <t>ORD10994</t>
  </si>
  <si>
    <t>ORD10222</t>
  </si>
  <si>
    <t>ORD10486</t>
  </si>
  <si>
    <t>ORD11286</t>
  </si>
  <si>
    <t>ORD10355</t>
  </si>
  <si>
    <t>ORD10226</t>
  </si>
  <si>
    <t>ORD10301</t>
  </si>
  <si>
    <t>ORD10118</t>
  </si>
  <si>
    <t>ORD11010</t>
  </si>
  <si>
    <t>ORD11212</t>
  </si>
  <si>
    <t>ORD11576</t>
  </si>
  <si>
    <t>ORD11587</t>
  </si>
  <si>
    <t>ORD10396</t>
  </si>
  <si>
    <t>ORD10498</t>
  </si>
  <si>
    <t>ORD10133</t>
  </si>
  <si>
    <t>ORD10637</t>
  </si>
  <si>
    <t>ORD10254</t>
  </si>
  <si>
    <t>ORD11643</t>
  </si>
  <si>
    <t>ORD11057</t>
  </si>
  <si>
    <t>ORD11443</t>
  </si>
  <si>
    <t>ORD10109</t>
  </si>
  <si>
    <t>ORD11380</t>
  </si>
  <si>
    <t>ORD10881</t>
  </si>
  <si>
    <t>ORD10943</t>
  </si>
  <si>
    <t>ORD10368</t>
  </si>
  <si>
    <t>ORD11406</t>
  </si>
  <si>
    <t>ORD10256</t>
  </si>
  <si>
    <t>ORD10010</t>
  </si>
  <si>
    <t>ORD11653</t>
  </si>
  <si>
    <t>ORD10578</t>
  </si>
  <si>
    <t>ORD10678</t>
  </si>
  <si>
    <t>ORD10974</t>
  </si>
  <si>
    <t>ORD11164</t>
  </si>
  <si>
    <t>ORD10236</t>
  </si>
  <si>
    <t>ORD10532</t>
  </si>
  <si>
    <t>ORD11444</t>
  </si>
  <si>
    <t>ORD11116</t>
  </si>
  <si>
    <t>ORD10476</t>
  </si>
  <si>
    <t>ORD10245</t>
  </si>
  <si>
    <t>ORD10320</t>
  </si>
  <si>
    <t>ORD10798</t>
  </si>
  <si>
    <t>ORD11612</t>
  </si>
  <si>
    <t>ORD10572</t>
  </si>
  <si>
    <t>ORD10419</t>
  </si>
  <si>
    <t>ORD10867</t>
  </si>
  <si>
    <t>ORD10145</t>
  </si>
  <si>
    <t>ORD10169</t>
  </si>
  <si>
    <t>ORD10618</t>
  </si>
  <si>
    <t>ORD11298</t>
  </si>
  <si>
    <t>ORD11426</t>
  </si>
  <si>
    <t>ORD10712</t>
  </si>
  <si>
    <t>ORD11017</t>
  </si>
  <si>
    <t>ORD10973</t>
  </si>
  <si>
    <t>ORD11266</t>
  </si>
  <si>
    <t>ORD11113</t>
  </si>
  <si>
    <t>ORD10035</t>
  </si>
  <si>
    <t>ORD10845</t>
  </si>
  <si>
    <t>ORD11132</t>
  </si>
  <si>
    <t>ORD10429</t>
  </si>
  <si>
    <t>ORD10157</t>
  </si>
  <si>
    <t>ORD11166</t>
  </si>
  <si>
    <t>ORD10805</t>
  </si>
  <si>
    <t>ORD11146</t>
  </si>
  <si>
    <t>ORD10073</t>
  </si>
  <si>
    <t>ORD10308</t>
  </si>
  <si>
    <t>ORD11450</t>
  </si>
  <si>
    <t>ORD10086</t>
  </si>
  <si>
    <t>ORD10007</t>
  </si>
  <si>
    <t>ORD11423</t>
  </si>
  <si>
    <t>ORD11549</t>
  </si>
  <si>
    <t>ORD10514</t>
  </si>
  <si>
    <t>ORD11618</t>
  </si>
  <si>
    <t>ORD10440</t>
  </si>
  <si>
    <t>ORD10454</t>
  </si>
  <si>
    <t>ORD10349</t>
  </si>
  <si>
    <t>ORD11020</t>
  </si>
  <si>
    <t>ORD11282</t>
  </si>
  <si>
    <t>ORD10346</t>
  </si>
  <si>
    <t>ORD10227</t>
  </si>
  <si>
    <t>ORD11491</t>
  </si>
  <si>
    <t>ORD10382</t>
  </si>
  <si>
    <t>ORD11493</t>
  </si>
  <si>
    <t>ORD11489</t>
  </si>
  <si>
    <t>ORD10750</t>
  </si>
  <si>
    <t>ORD10662</t>
  </si>
  <si>
    <t>ORD10966</t>
  </si>
  <si>
    <t>ORD11302</t>
  </si>
  <si>
    <t>ORD10560</t>
  </si>
  <si>
    <t>ORD11427</t>
  </si>
  <si>
    <t>ORD10623</t>
  </si>
  <si>
    <t>ORD11595</t>
  </si>
  <si>
    <t>ORD10365</t>
  </si>
  <si>
    <t>ORD10468</t>
  </si>
  <si>
    <t>ORD10502</t>
  </si>
  <si>
    <t>ORD10700</t>
  </si>
  <si>
    <t>ORD11371</t>
  </si>
  <si>
    <t>ORD10555</t>
  </si>
  <si>
    <t>ORD10216</t>
  </si>
  <si>
    <t>ORD11287</t>
  </si>
  <si>
    <t>ORD11372</t>
  </si>
  <si>
    <t>ORD10198</t>
  </si>
  <si>
    <t>ORD11167</t>
  </si>
  <si>
    <t>ORD10718</t>
  </si>
  <si>
    <t>ORD10356</t>
  </si>
  <si>
    <t>ORD10650</t>
  </si>
  <si>
    <t>ORD11483</t>
  </si>
  <si>
    <t>ORD10487</t>
  </si>
  <si>
    <t>ORD11330</t>
  </si>
  <si>
    <t>ORD11210</t>
  </si>
  <si>
    <t>ORD10547</t>
  </si>
  <si>
    <t>ORD11361</t>
  </si>
  <si>
    <t>ORD10464</t>
  </si>
  <si>
    <t>ORD10161</t>
  </si>
  <si>
    <t>ORD10682</t>
  </si>
  <si>
    <t>ORD10529</t>
  </si>
  <si>
    <t>ORD10360</t>
  </si>
  <si>
    <t>ORD11421</t>
  </si>
  <si>
    <t>ORD10094</t>
  </si>
  <si>
    <t>ORD10076</t>
  </si>
  <si>
    <t>ORD10632</t>
  </si>
  <si>
    <t>ORD11433</t>
  </si>
  <si>
    <t>ORD10408</t>
  </si>
  <si>
    <t>ORD11392</t>
  </si>
  <si>
    <t>ORD10475</t>
  </si>
  <si>
    <t>ORD10604</t>
  </si>
  <si>
    <t>ORD11602</t>
  </si>
  <si>
    <t>ORD10208</t>
  </si>
  <si>
    <t>ORD10042</t>
  </si>
  <si>
    <t>ORD10742</t>
  </si>
  <si>
    <t>ORD10103</t>
  </si>
  <si>
    <t>ORD10620</t>
  </si>
  <si>
    <t>ORD11619</t>
  </si>
  <si>
    <t>ORD10038</t>
  </si>
  <si>
    <t>ORD10090</t>
  </si>
  <si>
    <t>ORD10815</t>
  </si>
  <si>
    <t>ORD10040</t>
  </si>
  <si>
    <t>ORD11440</t>
  </si>
  <si>
    <t>ORD11573</t>
  </si>
  <si>
    <t>ORD10370</t>
  </si>
  <si>
    <t>ORD10911</t>
  </si>
  <si>
    <t>ORD10655</t>
  </si>
  <si>
    <t>ORD10652</t>
  </si>
  <si>
    <t>ORD10971</t>
  </si>
  <si>
    <t>ORD10087</t>
  </si>
  <si>
    <t>ORD11130</t>
  </si>
  <si>
    <t>ORD11080</t>
  </si>
  <si>
    <t>ORD10097</t>
  </si>
  <si>
    <t>ORD11687</t>
  </si>
  <si>
    <t>ORD11120</t>
  </si>
  <si>
    <t>ORD11373</t>
  </si>
  <si>
    <t>ORD10066</t>
  </si>
  <si>
    <t>ORD10661</t>
  </si>
  <si>
    <t>ORD10002</t>
  </si>
  <si>
    <t>ORD10550</t>
  </si>
  <si>
    <t>ORD10484</t>
  </si>
  <si>
    <t>ORD10903</t>
  </si>
  <si>
    <t>ORD10597</t>
  </si>
  <si>
    <t>ORD11204</t>
  </si>
  <si>
    <t>ORD10112</t>
  </si>
  <si>
    <t>ORD11211</t>
  </si>
  <si>
    <t>ORD10993</t>
  </si>
  <si>
    <t>ORD11207</t>
  </si>
  <si>
    <t>ORD11479</t>
  </si>
  <si>
    <t>ORD10221</t>
  </si>
  <si>
    <t>ORD10822</t>
  </si>
  <si>
    <t>ORD10401</t>
  </si>
  <si>
    <t>ORD11432</t>
  </si>
  <si>
    <t>ORD11271</t>
  </si>
  <si>
    <t>ORD10442</t>
  </si>
  <si>
    <t>ORD11546</t>
  </si>
  <si>
    <t>ORD10843</t>
  </si>
  <si>
    <t>ORD10950</t>
  </si>
  <si>
    <t>ORD11545</t>
  </si>
  <si>
    <t>ORD10372</t>
  </si>
  <si>
    <t>ORD10802</t>
  </si>
  <si>
    <t>ORD11399</t>
  </si>
  <si>
    <t>ORD10704</t>
  </si>
  <si>
    <t>ORD10297</t>
  </si>
  <si>
    <t>ORD10928</t>
  </si>
  <si>
    <t>ORD11165</t>
  </si>
  <si>
    <t>ORD10759</t>
  </si>
  <si>
    <t>ORD10800</t>
  </si>
  <si>
    <t>ORD11198</t>
  </si>
  <si>
    <t>ORD10018</t>
  </si>
  <si>
    <t>ORD10490</t>
  </si>
  <si>
    <t>ORD11304</t>
  </si>
  <si>
    <t>ORD11363</t>
  </si>
  <si>
    <t>ORD10602</t>
  </si>
  <si>
    <t>ORD10931</t>
  </si>
  <si>
    <t>ORD11530</t>
  </si>
  <si>
    <t>ORD10736</t>
  </si>
  <si>
    <t>ORD11689</t>
  </si>
  <si>
    <t>ORD10940</t>
  </si>
  <si>
    <t>ORD10283</t>
  </si>
  <si>
    <t>ORD11414</t>
  </si>
  <si>
    <t>ORD10725</t>
  </si>
  <si>
    <t>ORD11442</t>
  </si>
  <si>
    <t>ORD10211</t>
  </si>
  <si>
    <t>ORD11091</t>
  </si>
  <si>
    <t>ORD11066</t>
  </si>
  <si>
    <t>ORD10433</t>
  </si>
  <si>
    <t>ORD10814</t>
  </si>
  <si>
    <t>ORD11658</t>
  </si>
  <si>
    <t>ORD10948</t>
  </si>
  <si>
    <t>ORD11324</t>
  </si>
  <si>
    <t>ORD10888</t>
  </si>
  <si>
    <t>ORD10077</t>
  </si>
  <si>
    <t>ORD10190</t>
  </si>
  <si>
    <t>ORD11328</t>
  </si>
  <si>
    <t>ORD10528</t>
  </si>
  <si>
    <t>ORD11502</t>
  </si>
  <si>
    <t>ORD11084</t>
  </si>
  <si>
    <t>ORD10611</t>
  </si>
  <si>
    <t>ORD10412</t>
  </si>
  <si>
    <t>ORD11625</t>
  </si>
  <si>
    <t>ORD11495</t>
  </si>
  <si>
    <t>ORD10967</t>
  </si>
  <si>
    <t>ORD11556</t>
  </si>
  <si>
    <t>ORD10935</t>
  </si>
  <si>
    <t>ORD11265</t>
  </si>
  <si>
    <t>ORD10580</t>
  </si>
  <si>
    <t>ORD11085</t>
  </si>
  <si>
    <t>ORD10790</t>
  </si>
  <si>
    <t>ORD10268</t>
  </si>
  <si>
    <t>ORD10785</t>
  </si>
  <si>
    <t>ORD10287</t>
  </si>
  <si>
    <t>ORD11638</t>
  </si>
  <si>
    <t>ORD10564</t>
  </si>
  <si>
    <t>ORD11069</t>
  </si>
  <si>
    <t>ORD10919</t>
  </si>
  <si>
    <t>ORD11437</t>
  </si>
  <si>
    <t>ORD10036</t>
  </si>
  <si>
    <t>ORD11676</t>
  </si>
  <si>
    <t>ORD11281</t>
  </si>
  <si>
    <t>ORD10141</t>
  </si>
  <si>
    <t>ORD10770</t>
  </si>
  <si>
    <t>ORD10788</t>
  </si>
  <si>
    <t>ORD11401</t>
  </si>
  <si>
    <t>ORD10826</t>
  </si>
  <si>
    <t>ORD10044</t>
  </si>
  <si>
    <t>ORD10362</t>
  </si>
  <si>
    <t>ORD11379</t>
  </si>
  <si>
    <t>ORD11370</t>
  </si>
  <si>
    <t>ORD10202</t>
  </si>
  <si>
    <t>ORD10504</t>
  </si>
  <si>
    <t>ORD10782</t>
  </si>
  <si>
    <t>ORD10262</t>
  </si>
  <si>
    <t>ORD10929</t>
  </si>
  <si>
    <t>ORD10259</t>
  </si>
  <si>
    <t>ORD10207</t>
  </si>
  <si>
    <t>ORD11416</t>
  </si>
  <si>
    <t>ORD10997</t>
  </si>
  <si>
    <t>ORD10970</t>
  </si>
  <si>
    <t>ORD10767</t>
  </si>
  <si>
    <t>ORD11160</t>
  </si>
  <si>
    <t>ORD10072</t>
  </si>
  <si>
    <t>ORD11313</t>
  </si>
  <si>
    <t>ORD10280</t>
  </si>
  <si>
    <t>ORD10003</t>
  </si>
  <si>
    <t>ORD11076</t>
  </si>
  <si>
    <t>ORD10338</t>
  </si>
  <si>
    <t>ORD11115</t>
  </si>
  <si>
    <t>ORD10627</t>
  </si>
  <si>
    <t>ORD11673</t>
  </si>
  <si>
    <t>ORD10531</t>
  </si>
  <si>
    <t>ORD11693</t>
  </si>
  <si>
    <t>ORD10049</t>
  </si>
  <si>
    <t>ORD10458</t>
  </si>
  <si>
    <t>ORD10091</t>
  </si>
  <si>
    <t>ORD10274</t>
  </si>
  <si>
    <t>ORD10199</t>
  </si>
  <si>
    <t>ORD10534</t>
  </si>
  <si>
    <t>ORD11596</t>
  </si>
  <si>
    <t>ORD11179</t>
  </si>
  <si>
    <t>ORD11509</t>
  </si>
  <si>
    <t>ORD10965</t>
  </si>
  <si>
    <t>ORD10381</t>
  </si>
  <si>
    <t>ORD11156</t>
  </si>
  <si>
    <t>ORD11387</t>
  </si>
  <si>
    <t>ORD10677</t>
  </si>
  <si>
    <t>ORD10033</t>
  </si>
  <si>
    <t>ORD11292</t>
  </si>
  <si>
    <t>ORD11649</t>
  </si>
  <si>
    <t>ORD10180</t>
  </si>
  <si>
    <t>ORD11046</t>
  </si>
  <si>
    <t>ORD10930</t>
  </si>
  <si>
    <t>ORD10142</t>
  </si>
  <si>
    <t>ORD11098</t>
  </si>
  <si>
    <t>ORD11559</t>
  </si>
  <si>
    <t>ORD11565</t>
  </si>
  <si>
    <t>ORD11671</t>
  </si>
  <si>
    <t>ORD11121</t>
  </si>
  <si>
    <t>ORD10344</t>
  </si>
  <si>
    <t>ORD10070</t>
  </si>
  <si>
    <t>ORD10959</t>
  </si>
  <si>
    <t>ORD10314</t>
  </si>
  <si>
    <t>ORD11561</t>
  </si>
  <si>
    <t>ORD10284</t>
  </si>
  <si>
    <t>ORD10830</t>
  </si>
  <si>
    <t>ORD10335</t>
  </si>
  <si>
    <t>ORD10614</t>
  </si>
  <si>
    <t>ORD11137</t>
  </si>
  <si>
    <t>ORD10880</t>
  </si>
  <si>
    <t>ORD10403</t>
  </si>
  <si>
    <t>ORD11398</t>
  </si>
  <si>
    <t>ORD10842</t>
  </si>
  <si>
    <t>ORD10059</t>
  </si>
  <si>
    <t>ORD11300</t>
  </si>
  <si>
    <t>ORD11660</t>
  </si>
  <si>
    <t>ORD10731</t>
  </si>
  <si>
    <t>ORD10435</t>
  </si>
  <si>
    <t>ORD11241</t>
  </si>
  <si>
    <t>ORD11492</t>
  </si>
  <si>
    <t>ORD11308</t>
  </si>
  <si>
    <t>ORD10146</t>
  </si>
  <si>
    <t>ORD11151</t>
  </si>
  <si>
    <t>ORD11390</t>
  </si>
  <si>
    <t>ORD11163</t>
  </si>
  <si>
    <t>ORD11175</t>
  </si>
  <si>
    <t>ORD11247</t>
  </si>
  <si>
    <t>ORD10551</t>
  </si>
  <si>
    <t>ORD11611</t>
  </si>
  <si>
    <t>ORD11577</t>
  </si>
  <si>
    <t>ORD10185</t>
  </si>
  <si>
    <t>ORD11662</t>
  </si>
  <si>
    <t>ORD10159</t>
  </si>
  <si>
    <t>ORD10229</t>
  </si>
  <si>
    <t>ORD11141</t>
  </si>
  <si>
    <t>ORD11028</t>
  </si>
  <si>
    <t>ORD11309</t>
  </si>
  <si>
    <t>ORD10891</t>
  </si>
  <si>
    <t>ORD10827</t>
  </si>
  <si>
    <t>ORD11153</t>
  </si>
  <si>
    <t>ORD11011</t>
  </si>
  <si>
    <t>ORD11022</t>
  </si>
  <si>
    <t>ORD10111</t>
  </si>
  <si>
    <t>ORD10122</t>
  </si>
  <si>
    <t>ORD10147</t>
  </si>
  <si>
    <t>ORD10170</t>
  </si>
  <si>
    <t>ORD11420</t>
  </si>
  <si>
    <t>ORD10098</t>
  </si>
  <si>
    <t>ORD10927</t>
  </si>
  <si>
    <t>ORD10946</t>
  </si>
  <si>
    <t>ORD10154</t>
  </si>
  <si>
    <t>ORD10043</t>
  </si>
  <si>
    <t>ORD11104</t>
  </si>
  <si>
    <t>ORD10975</t>
  </si>
  <si>
    <t>ORD10478</t>
  </si>
  <si>
    <t>ORD11026</t>
  </si>
  <si>
    <t>ORD11349</t>
  </si>
  <si>
    <t>ORD10743</t>
  </si>
  <si>
    <t>ORD10749</t>
  </si>
  <si>
    <t>ORD10353</t>
  </si>
  <si>
    <t>ORD10425</t>
  </si>
  <si>
    <t>ORD11585</t>
  </si>
  <si>
    <t>ORD11599</t>
  </si>
  <si>
    <t>ORD11606</t>
  </si>
  <si>
    <t>ORD10128</t>
  </si>
  <si>
    <t>ORD11490</t>
  </si>
  <si>
    <t>ORD11429</t>
  </si>
  <si>
    <t>ORD11563</t>
  </si>
  <si>
    <t>ORD10175</t>
  </si>
  <si>
    <t>ORD10015</t>
  </si>
  <si>
    <t>ORD11647</t>
  </si>
  <si>
    <t>ORD11172</t>
  </si>
  <si>
    <t>ORD11268</t>
  </si>
  <si>
    <t>ORD11077</t>
  </si>
  <si>
    <t>ORD11082</t>
  </si>
  <si>
    <t>ORD10374</t>
  </si>
  <si>
    <t>ORD10292</t>
  </si>
  <si>
    <t>ORD10178</t>
  </si>
  <si>
    <t>ORD10684</t>
  </si>
  <si>
    <t>ORD11013</t>
  </si>
  <si>
    <t>ORD10985</t>
  </si>
  <si>
    <t>ORD10052</t>
  </si>
  <si>
    <t>ORD10873</t>
  </si>
  <si>
    <t>ORD11622</t>
  </si>
  <si>
    <t>ORD11205</t>
  </si>
  <si>
    <t>ORD10421</t>
  </si>
  <si>
    <t>ORD11528</t>
  </si>
  <si>
    <t>ORD11267</t>
  </si>
  <si>
    <t>ORD11547</t>
  </si>
  <si>
    <t>ORD10646</t>
  </si>
  <si>
    <t>ORD10996</t>
  </si>
  <si>
    <t>ORD11162</t>
  </si>
  <si>
    <t>ORD10384</t>
  </si>
  <si>
    <t>ORD10089</t>
  </si>
  <si>
    <t>ORD10622</t>
  </si>
  <si>
    <t>ORD11194</t>
  </si>
  <si>
    <t>ORD11691</t>
  </si>
  <si>
    <t>ORD11262</t>
  </si>
  <si>
    <t>ORD10386</t>
  </si>
  <si>
    <t>ORD10424</t>
  </si>
  <si>
    <t>ORD11451</t>
  </si>
  <si>
    <t>ORD10937</t>
  </si>
  <si>
    <t>ORD10624</t>
  </si>
  <si>
    <t>ORD10599</t>
  </si>
  <si>
    <t>ORD10838</t>
  </si>
  <si>
    <t>ORD11101</t>
  </si>
  <si>
    <t>ORD10633</t>
  </si>
  <si>
    <t>ORD11246</t>
  </si>
  <si>
    <t>ORD11482</t>
  </si>
  <si>
    <t>ORD10397</t>
  </si>
  <si>
    <t>ORD10908</t>
  </si>
  <si>
    <t>ORD10824</t>
  </si>
  <si>
    <t>ORD11678</t>
  </si>
  <si>
    <t>ORD11552</t>
  </si>
  <si>
    <t>ORD11054</t>
  </si>
  <si>
    <t>ORD11188</t>
  </si>
  <si>
    <t>ORD10039</t>
  </si>
  <si>
    <t>ORD10896</t>
  </si>
  <si>
    <t>ORD10204</t>
  </si>
  <si>
    <t>ORD10760</t>
  </si>
  <si>
    <t>ORD11036</t>
  </si>
  <si>
    <t>ORD10062</t>
  </si>
  <si>
    <t>ORD10524</t>
  </si>
  <si>
    <t>ORD11218</t>
  </si>
  <si>
    <t>ORD10795</t>
  </si>
  <si>
    <t>ORD10005</t>
  </si>
  <si>
    <t>ORD10834</t>
  </si>
  <si>
    <t>ORD11093</t>
  </si>
  <si>
    <t>ORD10793</t>
  </si>
  <si>
    <t>ORD10998</t>
  </si>
  <si>
    <t>ORD10172</t>
  </si>
  <si>
    <t>ORD10082</t>
  </si>
  <si>
    <t>ORD10025</t>
  </si>
  <si>
    <t>ORD11575</t>
  </si>
  <si>
    <t>ORD10160</t>
  </si>
  <si>
    <t>ORD11664</t>
  </si>
  <si>
    <t>ORD10405</t>
  </si>
  <si>
    <t>ORD10984</t>
  </si>
  <si>
    <t>ORD10300</t>
  </si>
  <si>
    <t>ORD11404</t>
  </si>
  <si>
    <t>ORD10616</t>
  </si>
  <si>
    <t>ORD11463</t>
  </si>
  <si>
    <t>ORD10264</t>
  </si>
  <si>
    <t>ORD11002</t>
  </si>
  <si>
    <t>ORD10688</t>
  </si>
  <si>
    <t>ORD11438</t>
  </si>
  <si>
    <t>ORD10847</t>
  </si>
  <si>
    <t>ORD11623</t>
  </si>
  <si>
    <t>ORD10215</t>
  </si>
  <si>
    <t>ORD11068</t>
  </si>
  <si>
    <t>ORD10949</t>
  </si>
  <si>
    <t>ORD11473</t>
  </si>
  <si>
    <t>ORD10114</t>
  </si>
  <si>
    <t>ORD10129</t>
  </si>
  <si>
    <t>ORD11062</t>
  </si>
  <si>
    <t>ORD11014</t>
  </si>
  <si>
    <t>ORD10575</t>
  </si>
  <si>
    <t>ORD10574</t>
  </si>
  <si>
    <t>ORD10016</t>
  </si>
  <si>
    <t>ORD10538</t>
  </si>
  <si>
    <t>ORD11168</t>
  </si>
  <si>
    <t>ORD11690</t>
  </si>
  <si>
    <t>ORD11317</t>
  </si>
  <si>
    <t>ORD11008</t>
  </si>
  <si>
    <t>ORD11378</t>
  </si>
  <si>
    <t>ORD10203</t>
  </si>
  <si>
    <t>ORD11343</t>
  </si>
  <si>
    <t>ORD11652</t>
  </si>
  <si>
    <t>ORD11336</t>
  </si>
  <si>
    <t>ORD10376</t>
  </si>
  <si>
    <t>ORD10083</t>
  </si>
  <si>
    <t>ORD11323</t>
  </si>
  <si>
    <t>ORD10837</t>
  </si>
  <si>
    <t>ORD11594</t>
  </si>
  <si>
    <t>ORD10471</t>
  </si>
  <si>
    <t>ORD10796</t>
  </si>
  <si>
    <t>ORD11452</t>
  </si>
  <si>
    <t>ORD10876</t>
  </si>
  <si>
    <t>ORD10939</t>
  </si>
  <si>
    <t>ORD10877</t>
  </si>
  <si>
    <t>ORD10868</t>
  </si>
  <si>
    <t>ORD11506</t>
  </si>
  <si>
    <t>ORD11381</t>
  </si>
  <si>
    <t>ORD10540</t>
  </si>
  <si>
    <t>ORD10857</t>
  </si>
  <si>
    <t>ORD10472</t>
  </si>
  <si>
    <t>ORD11341</t>
  </si>
  <si>
    <t>ORD10755</t>
  </si>
  <si>
    <t>ORD11248</t>
  </si>
  <si>
    <t>ORD10503</t>
  </si>
  <si>
    <t>ORD11003</t>
  </si>
  <si>
    <t>ORD11147</t>
  </si>
  <si>
    <t>ORD10987</t>
  </si>
  <si>
    <t>ORD11415</t>
  </si>
  <si>
    <t>ORD11329</t>
  </si>
  <si>
    <t>ORD10522</t>
  </si>
  <si>
    <t>ORD11040</t>
  </si>
  <si>
    <t>ORD11073</t>
  </si>
  <si>
    <t>ORD10326</t>
  </si>
  <si>
    <t>ORD10865</t>
  </si>
  <si>
    <t>ORD10758</t>
  </si>
  <si>
    <t>ORD10067</t>
  </si>
  <si>
    <t>ORD10213</t>
  </si>
  <si>
    <t>ORD10900</t>
  </si>
  <si>
    <t>ORD10201</t>
  </si>
  <si>
    <t>ORD11033</t>
  </si>
  <si>
    <t>ORD10065</t>
  </si>
  <si>
    <t>ORD10920</t>
  </si>
  <si>
    <t>ORD11374</t>
  </si>
  <si>
    <t>ORD10108</t>
  </si>
  <si>
    <t>ORD10969</t>
  </si>
  <si>
    <t>ORD10517</t>
  </si>
  <si>
    <t>ORD11242</t>
  </si>
  <si>
    <t>ORD10242</t>
  </si>
  <si>
    <t>ORD10051</t>
  </si>
  <si>
    <t>ORD11685</t>
  </si>
  <si>
    <t>ORD11441</t>
  </si>
  <si>
    <t>ORD10936</t>
  </si>
  <si>
    <t>ORD10658</t>
  </si>
  <si>
    <t>ORD11626</t>
  </si>
  <si>
    <t>ORD11222</t>
  </si>
  <si>
    <t>ORD11520</t>
  </si>
  <si>
    <t>ORD10006</t>
  </si>
  <si>
    <t>ORD10285</t>
  </si>
  <si>
    <t>ORD11015</t>
  </si>
  <si>
    <t>ORD10500</t>
  </si>
  <si>
    <t>ORD11447</t>
  </si>
  <si>
    <t>ORD10727</t>
  </si>
  <si>
    <t>ORD11279</t>
  </si>
  <si>
    <t>Total Cost</t>
  </si>
  <si>
    <t>Revenue</t>
  </si>
  <si>
    <t>Discount Amount</t>
  </si>
  <si>
    <t>Total_Revenue</t>
  </si>
  <si>
    <t>Profit</t>
  </si>
  <si>
    <t>Sum of Total_Revenue</t>
  </si>
  <si>
    <t>Row Labels</t>
  </si>
  <si>
    <t>Grand Total</t>
  </si>
  <si>
    <t>Column Labels</t>
  </si>
  <si>
    <t>Sum of Revenue</t>
  </si>
  <si>
    <t>Sum of Profit</t>
  </si>
  <si>
    <t>Count of Order ID</t>
  </si>
  <si>
    <t>category_revenue</t>
  </si>
  <si>
    <t>category_profit</t>
  </si>
  <si>
    <t>Sum of Quantity</t>
  </si>
  <si>
    <t>Product perfomance</t>
  </si>
  <si>
    <t>Region sales&amp;profit</t>
  </si>
  <si>
    <t>Payment method</t>
  </si>
  <si>
    <t>2023</t>
  </si>
  <si>
    <t>2024</t>
  </si>
  <si>
    <t>Jan</t>
  </si>
  <si>
    <t>Feb</t>
  </si>
  <si>
    <t>Mar</t>
  </si>
  <si>
    <t>Apr</t>
  </si>
  <si>
    <t>May</t>
  </si>
  <si>
    <t>Jun</t>
  </si>
  <si>
    <t>Jul</t>
  </si>
  <si>
    <t>Aug</t>
  </si>
  <si>
    <t>Sep</t>
  </si>
  <si>
    <t>Oct</t>
  </si>
  <si>
    <t>Nov</t>
  </si>
  <si>
    <t>Dec</t>
  </si>
  <si>
    <t>Customer seg. Order</t>
  </si>
  <si>
    <t>KPIs</t>
  </si>
  <si>
    <t>Customer segment</t>
  </si>
  <si>
    <t>Profit Margin</t>
  </si>
  <si>
    <t>Total cost</t>
  </si>
  <si>
    <t>profit margin</t>
  </si>
  <si>
    <t>YoY</t>
  </si>
  <si>
    <t>YoY profit_marg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</si>
</sst>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14" fontId="0" fillId="0" borderId="0" xfId="0" applyNumberFormat="1"/>
    <xf numFmtId="164" fontId="0" fillId="0" borderId="0" xfId="0" applyNumberFormat="1"/>
    <xf numFmtId="165" fontId="0" fillId="0" borderId="0" xfId="0" applyNumberFormat="1"/>
    <xf numFmtId="9"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7" fillId="33" borderId="0" xfId="0" applyFon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6" fontId="0" fillId="0" borderId="0" xfId="0" applyNumberFormat="1"/>
    <xf numFmtId="9" fontId="0" fillId="0" borderId="0" xfId="42" applyFont="1"/>
    <xf numFmtId="0" fontId="17" fillId="34" borderId="0" xfId="0" applyFont="1" applyFill="1"/>
    <xf numFmtId="16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7">
    <dxf>
      <numFmt numFmtId="2" formatCode="0.00"/>
    </dxf>
    <dxf>
      <numFmt numFmtId="2" formatCode="0.00"/>
    </dxf>
    <dxf>
      <numFmt numFmtId="167" formatCode="&quot;$&quot;#,##0"/>
    </dxf>
    <dxf>
      <numFmt numFmtId="2" formatCode="0.00"/>
    </dxf>
    <dxf>
      <numFmt numFmtId="167" formatCode="&quot;$&quot;#,##0"/>
    </dxf>
    <dxf>
      <numFmt numFmtId="2" formatCode="0.00"/>
    </dxf>
    <dxf>
      <numFmt numFmtId="167" formatCode="&quot;$&quot;#,##0"/>
    </dxf>
    <dxf>
      <numFmt numFmtId="167" formatCode="&quot;$&quot;#,##0"/>
    </dxf>
    <dxf>
      <numFmt numFmtId="167" formatCode="&quot;$&quot;#,##0"/>
    </dxf>
    <dxf>
      <numFmt numFmtId="2" formatCode="0.00"/>
    </dxf>
    <dxf>
      <numFmt numFmtId="167" formatCode="&quot;$&quot;#,##0"/>
    </dxf>
    <dxf>
      <numFmt numFmtId="2" formatCode="0.00"/>
    </dxf>
    <dxf>
      <numFmt numFmtId="167" formatCode="&quot;$&quot;#,##0"/>
    </dxf>
    <dxf>
      <numFmt numFmtId="2" formatCode="0.00"/>
    </dxf>
    <dxf>
      <numFmt numFmtId="2" formatCode="0.00"/>
    </dxf>
    <dxf>
      <font>
        <color rgb="FF006100"/>
      </font>
      <fill>
        <patternFill>
          <bgColor rgb="FFC6EFCE"/>
        </patternFill>
      </fill>
    </dxf>
    <dxf>
      <numFmt numFmtId="164" formatCode="0.0"/>
    </dxf>
    <dxf>
      <numFmt numFmtId="164" formatCode="0.0"/>
    </dxf>
    <dxf>
      <numFmt numFmtId="164" formatCode="0.0"/>
    </dxf>
    <dxf>
      <numFmt numFmtId="164" formatCode="0.0"/>
    </dxf>
    <dxf>
      <numFmt numFmtId="0" formatCode="General"/>
    </dxf>
    <dxf>
      <numFmt numFmtId="0" formatCode="General"/>
    </dxf>
    <dxf>
      <numFmt numFmtId="13" formatCode="0%"/>
    </dxf>
    <dxf>
      <numFmt numFmtId="13"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numFmt numFmtId="19" formatCode="m/d/yyyy"/>
    </dxf>
    <dxf>
      <numFmt numFmtId="19" formatCode="m/d/yyyy"/>
    </dxf>
    <dxf>
      <numFmt numFmtId="19" formatCode="m/d/yyyy"/>
    </dxf>
  </dxfs>
  <tableStyles count="0" defaultTableStyle="TableStyleMedium2" defaultPivotStyle="PivotStyleLight16"/>
  <colors>
    <mruColors>
      <color rgb="FF980A14"/>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rgbClr val="0070C0"/>
            </a:solidFill>
            <a:ln>
              <a:noFill/>
            </a:ln>
            <a:effectLst/>
          </c:spPr>
          <c:invertIfNegative val="0"/>
          <c:cat>
            <c:strRef>
              <c:f>Pivot!$A$3:$A$8</c:f>
              <c:strCache>
                <c:ptCount val="5"/>
                <c:pt idx="0">
                  <c:v>Fashion</c:v>
                </c:pt>
                <c:pt idx="1">
                  <c:v>Home Appliances</c:v>
                </c:pt>
                <c:pt idx="2">
                  <c:v>Furniture</c:v>
                </c:pt>
                <c:pt idx="3">
                  <c:v>Electronics</c:v>
                </c:pt>
                <c:pt idx="4">
                  <c:v>Stationery</c:v>
                </c:pt>
              </c:strCache>
            </c:strRef>
          </c:cat>
          <c:val>
            <c:numRef>
              <c:f>Pivot!$B$3:$B$8</c:f>
              <c:numCache>
                <c:formatCode>"$"#,##0</c:formatCode>
                <c:ptCount val="5"/>
                <c:pt idx="0">
                  <c:v>640166.57950000023</c:v>
                </c:pt>
                <c:pt idx="1">
                  <c:v>630588.95199999982</c:v>
                </c:pt>
                <c:pt idx="2">
                  <c:v>623805.69999999995</c:v>
                </c:pt>
                <c:pt idx="3">
                  <c:v>618481.63350000035</c:v>
                </c:pt>
                <c:pt idx="4">
                  <c:v>332914.77099999989</c:v>
                </c:pt>
              </c:numCache>
            </c:numRef>
          </c:val>
          <c:extLst>
            <c:ext xmlns:c16="http://schemas.microsoft.com/office/drawing/2014/chart" uri="{C3380CC4-5D6E-409C-BE32-E72D297353CC}">
              <c16:uniqueId val="{00000000-00D4-469F-B190-D625B04B8711}"/>
            </c:ext>
          </c:extLst>
        </c:ser>
        <c:dLbls>
          <c:showLegendKey val="0"/>
          <c:showVal val="0"/>
          <c:showCatName val="0"/>
          <c:showSerName val="0"/>
          <c:showPercent val="0"/>
          <c:showBubbleSize val="0"/>
        </c:dLbls>
        <c:gapWidth val="219"/>
        <c:overlap val="-27"/>
        <c:axId val="1752823151"/>
        <c:axId val="1752827471"/>
      </c:barChart>
      <c:catAx>
        <c:axId val="175282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2827471"/>
        <c:crosses val="autoZero"/>
        <c:auto val="1"/>
        <c:lblAlgn val="ctr"/>
        <c:lblOffset val="100"/>
        <c:noMultiLvlLbl val="0"/>
      </c:catAx>
      <c:valAx>
        <c:axId val="1752827471"/>
        <c:scaling>
          <c:orientation val="minMax"/>
        </c:scaling>
        <c:delete val="1"/>
        <c:axPos val="l"/>
        <c:numFmt formatCode="&quot;$&quot;#,##0" sourceLinked="1"/>
        <c:majorTickMark val="out"/>
        <c:minorTickMark val="none"/>
        <c:tickLblPos val="nextTo"/>
        <c:crossAx val="1752823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Pivot!$J$20</c:f>
              <c:strCache>
                <c:ptCount val="1"/>
                <c:pt idx="0">
                  <c:v>Total</c:v>
                </c:pt>
              </c:strCache>
            </c:strRef>
          </c:tx>
          <c:spPr>
            <a:solidFill>
              <a:schemeClr val="accent1"/>
            </a:solidFill>
            <a:ln>
              <a:noFill/>
            </a:ln>
            <a:effectLst/>
          </c:spPr>
          <c:invertIfNegative val="0"/>
          <c:cat>
            <c:strRef>
              <c:f>Pivot!$I$21:$I$33</c:f>
              <c:strCache>
                <c:ptCount val="12"/>
                <c:pt idx="0">
                  <c:v>Jan</c:v>
                </c:pt>
                <c:pt idx="1">
                  <c:v>May</c:v>
                </c:pt>
                <c:pt idx="2">
                  <c:v>Apr</c:v>
                </c:pt>
                <c:pt idx="3">
                  <c:v>Oct</c:v>
                </c:pt>
                <c:pt idx="4">
                  <c:v>Feb</c:v>
                </c:pt>
                <c:pt idx="5">
                  <c:v>Dec</c:v>
                </c:pt>
                <c:pt idx="6">
                  <c:v>Nov</c:v>
                </c:pt>
                <c:pt idx="7">
                  <c:v>Aug</c:v>
                </c:pt>
                <c:pt idx="8">
                  <c:v>Jul</c:v>
                </c:pt>
                <c:pt idx="9">
                  <c:v>Sep</c:v>
                </c:pt>
                <c:pt idx="10">
                  <c:v>Jun</c:v>
                </c:pt>
                <c:pt idx="11">
                  <c:v>Mar</c:v>
                </c:pt>
              </c:strCache>
            </c:strRef>
          </c:cat>
          <c:val>
            <c:numRef>
              <c:f>Pivot!$J$21:$J$33</c:f>
              <c:numCache>
                <c:formatCode>0.00</c:formatCode>
                <c:ptCount val="12"/>
                <c:pt idx="0">
                  <c:v>157</c:v>
                </c:pt>
                <c:pt idx="1">
                  <c:v>155</c:v>
                </c:pt>
                <c:pt idx="2">
                  <c:v>152</c:v>
                </c:pt>
                <c:pt idx="3">
                  <c:v>149</c:v>
                </c:pt>
                <c:pt idx="4">
                  <c:v>148</c:v>
                </c:pt>
                <c:pt idx="5">
                  <c:v>143</c:v>
                </c:pt>
                <c:pt idx="6">
                  <c:v>141</c:v>
                </c:pt>
                <c:pt idx="7">
                  <c:v>139</c:v>
                </c:pt>
                <c:pt idx="8">
                  <c:v>138</c:v>
                </c:pt>
                <c:pt idx="9">
                  <c:v>131</c:v>
                </c:pt>
                <c:pt idx="10">
                  <c:v>124</c:v>
                </c:pt>
                <c:pt idx="11">
                  <c:v>123</c:v>
                </c:pt>
              </c:numCache>
            </c:numRef>
          </c:val>
          <c:extLst>
            <c:ext xmlns:c16="http://schemas.microsoft.com/office/drawing/2014/chart" uri="{C3380CC4-5D6E-409C-BE32-E72D297353CC}">
              <c16:uniqueId val="{00000000-AE47-464E-8E30-54EE39D0A373}"/>
            </c:ext>
          </c:extLst>
        </c:ser>
        <c:dLbls>
          <c:showLegendKey val="0"/>
          <c:showVal val="0"/>
          <c:showCatName val="0"/>
          <c:showSerName val="0"/>
          <c:showPercent val="0"/>
          <c:showBubbleSize val="0"/>
        </c:dLbls>
        <c:gapWidth val="150"/>
        <c:axId val="657580687"/>
        <c:axId val="657581647"/>
      </c:barChart>
      <c:catAx>
        <c:axId val="65758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7581647"/>
        <c:crosses val="autoZero"/>
        <c:auto val="1"/>
        <c:lblAlgn val="ctr"/>
        <c:lblOffset val="100"/>
        <c:noMultiLvlLbl val="0"/>
      </c:catAx>
      <c:valAx>
        <c:axId val="657581647"/>
        <c:scaling>
          <c:orientation val="minMax"/>
        </c:scaling>
        <c:delete val="1"/>
        <c:axPos val="l"/>
        <c:numFmt formatCode="0.00" sourceLinked="1"/>
        <c:majorTickMark val="none"/>
        <c:minorTickMark val="none"/>
        <c:tickLblPos val="nextTo"/>
        <c:crossAx val="6575806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[retail_messy_dataset.excel.xlsx]Pivot!PivotTable9</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Pivot!$F$20</c:f>
              <c:strCache>
                <c:ptCount val="1"/>
                <c:pt idx="0">
                  <c:v>Sum of Total_Revenue</c:v>
                </c:pt>
              </c:strCache>
            </c:strRef>
          </c:tx>
          <c:spPr>
            <a:ln w="28575" cap="rnd">
              <a:solidFill>
                <a:schemeClr val="accent1">
                  <a:lumMod val="50000"/>
                </a:schemeClr>
              </a:solidFill>
              <a:round/>
            </a:ln>
            <a:effectLst/>
          </c:spPr>
          <c:marker>
            <c:symbol val="none"/>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Pivot!$E$21:$E$23</c:f>
              <c:strCache>
                <c:ptCount val="2"/>
                <c:pt idx="0">
                  <c:v>2023</c:v>
                </c:pt>
                <c:pt idx="1">
                  <c:v>2024</c:v>
                </c:pt>
              </c:strCache>
            </c:strRef>
          </c:cat>
          <c:val>
            <c:numRef>
              <c:f>Pivot!$F$21:$F$23</c:f>
              <c:numCache>
                <c:formatCode>"$"#,##0</c:formatCode>
                <c:ptCount val="2"/>
                <c:pt idx="0">
                  <c:v>1439683.764</c:v>
                </c:pt>
                <c:pt idx="1">
                  <c:v>1406273.871999999</c:v>
                </c:pt>
              </c:numCache>
            </c:numRef>
          </c:val>
          <c:smooth val="0"/>
          <c:extLst>
            <c:ext xmlns:c16="http://schemas.microsoft.com/office/drawing/2014/chart" uri="{C3380CC4-5D6E-409C-BE32-E72D297353CC}">
              <c16:uniqueId val="{00000000-5990-4157-BA76-C49EE7BAAE1B}"/>
            </c:ext>
          </c:extLst>
        </c:ser>
        <c:ser>
          <c:idx val="1"/>
          <c:order val="1"/>
          <c:tx>
            <c:strRef>
              <c:f>Pivot!$G$20</c:f>
              <c:strCache>
                <c:ptCount val="1"/>
                <c:pt idx="0">
                  <c:v>Sum of Profit</c:v>
                </c:pt>
              </c:strCache>
            </c:strRef>
          </c:tx>
          <c:spPr>
            <a:ln w="28575" cap="rnd">
              <a:solidFill>
                <a:schemeClr val="accent1">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Pivot!$E$21:$E$23</c:f>
              <c:strCache>
                <c:ptCount val="2"/>
                <c:pt idx="0">
                  <c:v>2023</c:v>
                </c:pt>
                <c:pt idx="1">
                  <c:v>2024</c:v>
                </c:pt>
              </c:strCache>
            </c:strRef>
          </c:cat>
          <c:val>
            <c:numRef>
              <c:f>Pivot!$G$21:$G$23</c:f>
              <c:numCache>
                <c:formatCode>"$"#,##0</c:formatCode>
                <c:ptCount val="2"/>
                <c:pt idx="0">
                  <c:v>391579.88400000025</c:v>
                </c:pt>
                <c:pt idx="1">
                  <c:v>369120.04200000019</c:v>
                </c:pt>
              </c:numCache>
            </c:numRef>
          </c:val>
          <c:smooth val="0"/>
          <c:extLst>
            <c:ext xmlns:c16="http://schemas.microsoft.com/office/drawing/2014/chart" uri="{C3380CC4-5D6E-409C-BE32-E72D297353CC}">
              <c16:uniqueId val="{00000001-CB14-450C-A9A5-5A6BD1CC67EE}"/>
            </c:ext>
          </c:extLst>
        </c:ser>
        <c:dLbls>
          <c:dLblPos val="t"/>
          <c:showLegendKey val="0"/>
          <c:showVal val="1"/>
          <c:showCatName val="0"/>
          <c:showSerName val="0"/>
          <c:showPercent val="0"/>
          <c:showBubbleSize val="0"/>
        </c:dLbls>
        <c:smooth val="0"/>
        <c:axId val="657561007"/>
        <c:axId val="657574447"/>
      </c:lineChart>
      <c:catAx>
        <c:axId val="65756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7574447"/>
        <c:crosses val="autoZero"/>
        <c:auto val="1"/>
        <c:lblAlgn val="ctr"/>
        <c:lblOffset val="100"/>
        <c:noMultiLvlLbl val="0"/>
      </c:catAx>
      <c:valAx>
        <c:axId val="65757444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657561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[retail_messy_dataset.excel.xlsx]Pivot!PivotTable11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s>
    <c:plotArea>
      <c:layout/>
      <c:barChart>
        <c:barDir val="col"/>
        <c:grouping val="stacked"/>
        <c:varyColors val="0"/>
        <c:ser>
          <c:idx val="0"/>
          <c:order val="0"/>
          <c:tx>
            <c:strRef>
              <c:f>Pivot!$R$20:$R$21</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Pivot!$Q$22:$Q$24</c:f>
              <c:strCache>
                <c:ptCount val="2"/>
                <c:pt idx="0">
                  <c:v>2023</c:v>
                </c:pt>
                <c:pt idx="1">
                  <c:v>2024</c:v>
                </c:pt>
              </c:strCache>
            </c:strRef>
          </c:cat>
          <c:val>
            <c:numRef>
              <c:f>Pivot!$R$22:$R$24</c:f>
              <c:numCache>
                <c:formatCode>General</c:formatCode>
                <c:ptCount val="2"/>
                <c:pt idx="0">
                  <c:v>200</c:v>
                </c:pt>
                <c:pt idx="1">
                  <c:v>195</c:v>
                </c:pt>
              </c:numCache>
            </c:numRef>
          </c:val>
          <c:extLst>
            <c:ext xmlns:c16="http://schemas.microsoft.com/office/drawing/2014/chart" uri="{C3380CC4-5D6E-409C-BE32-E72D297353CC}">
              <c16:uniqueId val="{00000000-E782-4490-B87D-91D78E10199D}"/>
            </c:ext>
          </c:extLst>
        </c:ser>
        <c:ser>
          <c:idx val="1"/>
          <c:order val="1"/>
          <c:tx>
            <c:strRef>
              <c:f>Pivot!$S$20:$S$21</c:f>
              <c:strCache>
                <c:ptCount val="1"/>
                <c:pt idx="0">
                  <c:v>North</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Pivot!$Q$22:$Q$24</c:f>
              <c:strCache>
                <c:ptCount val="2"/>
                <c:pt idx="0">
                  <c:v>2023</c:v>
                </c:pt>
                <c:pt idx="1">
                  <c:v>2024</c:v>
                </c:pt>
              </c:strCache>
            </c:strRef>
          </c:cat>
          <c:val>
            <c:numRef>
              <c:f>Pivot!$S$22:$S$24</c:f>
              <c:numCache>
                <c:formatCode>General</c:formatCode>
                <c:ptCount val="2"/>
                <c:pt idx="0">
                  <c:v>217</c:v>
                </c:pt>
                <c:pt idx="1">
                  <c:v>204</c:v>
                </c:pt>
              </c:numCache>
            </c:numRef>
          </c:val>
          <c:extLst>
            <c:ext xmlns:c16="http://schemas.microsoft.com/office/drawing/2014/chart" uri="{C3380CC4-5D6E-409C-BE32-E72D297353CC}">
              <c16:uniqueId val="{00000000-C0F4-44F1-BE05-4AB7B34E87A3}"/>
            </c:ext>
          </c:extLst>
        </c:ser>
        <c:ser>
          <c:idx val="2"/>
          <c:order val="2"/>
          <c:tx>
            <c:strRef>
              <c:f>Pivot!$T$20:$T$21</c:f>
              <c:strCache>
                <c:ptCount val="1"/>
                <c:pt idx="0">
                  <c:v>South</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Pivot!$Q$22:$Q$24</c:f>
              <c:strCache>
                <c:ptCount val="2"/>
                <c:pt idx="0">
                  <c:v>2023</c:v>
                </c:pt>
                <c:pt idx="1">
                  <c:v>2024</c:v>
                </c:pt>
              </c:strCache>
            </c:strRef>
          </c:cat>
          <c:val>
            <c:numRef>
              <c:f>Pivot!$T$22:$T$24</c:f>
              <c:numCache>
                <c:formatCode>General</c:formatCode>
                <c:ptCount val="2"/>
                <c:pt idx="0">
                  <c:v>219</c:v>
                </c:pt>
                <c:pt idx="1">
                  <c:v>217</c:v>
                </c:pt>
              </c:numCache>
            </c:numRef>
          </c:val>
          <c:extLst>
            <c:ext xmlns:c16="http://schemas.microsoft.com/office/drawing/2014/chart" uri="{C3380CC4-5D6E-409C-BE32-E72D297353CC}">
              <c16:uniqueId val="{00000001-C0F4-44F1-BE05-4AB7B34E87A3}"/>
            </c:ext>
          </c:extLst>
        </c:ser>
        <c:ser>
          <c:idx val="3"/>
          <c:order val="3"/>
          <c:tx>
            <c:strRef>
              <c:f>Pivot!$U$20:$U$21</c:f>
              <c:strCache>
                <c:ptCount val="1"/>
                <c:pt idx="0">
                  <c:v>West</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Pivot!$Q$22:$Q$24</c:f>
              <c:strCache>
                <c:ptCount val="2"/>
                <c:pt idx="0">
                  <c:v>2023</c:v>
                </c:pt>
                <c:pt idx="1">
                  <c:v>2024</c:v>
                </c:pt>
              </c:strCache>
            </c:strRef>
          </c:cat>
          <c:val>
            <c:numRef>
              <c:f>Pivot!$U$22:$U$24</c:f>
              <c:numCache>
                <c:formatCode>General</c:formatCode>
                <c:ptCount val="2"/>
                <c:pt idx="0">
                  <c:v>241</c:v>
                </c:pt>
                <c:pt idx="1">
                  <c:v>207</c:v>
                </c:pt>
              </c:numCache>
            </c:numRef>
          </c:val>
          <c:extLst>
            <c:ext xmlns:c16="http://schemas.microsoft.com/office/drawing/2014/chart" uri="{C3380CC4-5D6E-409C-BE32-E72D297353CC}">
              <c16:uniqueId val="{00000002-C0F4-44F1-BE05-4AB7B34E87A3}"/>
            </c:ext>
          </c:extLst>
        </c:ser>
        <c:dLbls>
          <c:dLblPos val="ctr"/>
          <c:showLegendKey val="0"/>
          <c:showVal val="1"/>
          <c:showCatName val="0"/>
          <c:showSerName val="0"/>
          <c:showPercent val="0"/>
          <c:showBubbleSize val="0"/>
        </c:dLbls>
        <c:gapWidth val="150"/>
        <c:overlap val="100"/>
        <c:axId val="657566287"/>
        <c:axId val="657562447"/>
      </c:barChart>
      <c:catAx>
        <c:axId val="65756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7562447"/>
        <c:crosses val="autoZero"/>
        <c:auto val="1"/>
        <c:lblAlgn val="ctr"/>
        <c:lblOffset val="100"/>
        <c:noMultiLvlLbl val="0"/>
      </c:catAx>
      <c:valAx>
        <c:axId val="657562447"/>
        <c:scaling>
          <c:orientation val="minMax"/>
        </c:scaling>
        <c:delete val="1"/>
        <c:axPos val="l"/>
        <c:numFmt formatCode="General" sourceLinked="1"/>
        <c:majorTickMark val="none"/>
        <c:minorTickMark val="none"/>
        <c:tickLblPos val="nextTo"/>
        <c:crossAx val="65756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solidFill>
              <a:schemeClr val="accent1"/>
            </a:solidFill>
            <a:ln>
              <a:noFill/>
            </a:ln>
            <a:effectLst/>
          </c:spPr>
          <c:invertIfNegative val="0"/>
          <c:cat>
            <c:strRef>
              <c:f>Pivot!$D$3:$D$8</c:f>
              <c:strCache>
                <c:ptCount val="5"/>
                <c:pt idx="0">
                  <c:v>Fashion</c:v>
                </c:pt>
                <c:pt idx="1">
                  <c:v>Furniture</c:v>
                </c:pt>
                <c:pt idx="2">
                  <c:v>Home Appliances</c:v>
                </c:pt>
                <c:pt idx="3">
                  <c:v>Electronics</c:v>
                </c:pt>
                <c:pt idx="4">
                  <c:v>Stationery</c:v>
                </c:pt>
              </c:strCache>
            </c:strRef>
          </c:cat>
          <c:val>
            <c:numRef>
              <c:f>Pivot!$E$3:$E$8</c:f>
              <c:numCache>
                <c:formatCode>"$"#,##0</c:formatCode>
                <c:ptCount val="5"/>
                <c:pt idx="0">
                  <c:v>171988.53950000001</c:v>
                </c:pt>
                <c:pt idx="1">
                  <c:v>166807.29</c:v>
                </c:pt>
                <c:pt idx="2">
                  <c:v>166636.182</c:v>
                </c:pt>
                <c:pt idx="3">
                  <c:v>165403.3035000001</c:v>
                </c:pt>
                <c:pt idx="4">
                  <c:v>89864.611000000034</c:v>
                </c:pt>
              </c:numCache>
            </c:numRef>
          </c:val>
          <c:extLst>
            <c:ext xmlns:c16="http://schemas.microsoft.com/office/drawing/2014/chart" uri="{C3380CC4-5D6E-409C-BE32-E72D297353CC}">
              <c16:uniqueId val="{00000000-5ECC-4ACF-B7F1-A248D821EB59}"/>
            </c:ext>
          </c:extLst>
        </c:ser>
        <c:dLbls>
          <c:showLegendKey val="0"/>
          <c:showVal val="0"/>
          <c:showCatName val="0"/>
          <c:showSerName val="0"/>
          <c:showPercent val="0"/>
          <c:showBubbleSize val="0"/>
        </c:dLbls>
        <c:gapWidth val="219"/>
        <c:overlap val="-27"/>
        <c:axId val="1752879311"/>
        <c:axId val="1752880271"/>
      </c:barChart>
      <c:catAx>
        <c:axId val="175287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2880271"/>
        <c:crosses val="autoZero"/>
        <c:auto val="1"/>
        <c:lblAlgn val="ctr"/>
        <c:lblOffset val="100"/>
        <c:noMultiLvlLbl val="0"/>
      </c:catAx>
      <c:valAx>
        <c:axId val="1752880271"/>
        <c:scaling>
          <c:orientation val="minMax"/>
        </c:scaling>
        <c:delete val="1"/>
        <c:axPos val="l"/>
        <c:numFmt formatCode="&quot;$&quot;#,##0" sourceLinked="1"/>
        <c:majorTickMark val="none"/>
        <c:minorTickMark val="none"/>
        <c:tickLblPos val="nextTo"/>
        <c:crossAx val="1752879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[retail_messy_dataset.excel.xlsx]Pivot!PivotTable13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Pivot!$Y$14</c:f>
              <c:strCache>
                <c:ptCount val="1"/>
                <c:pt idx="0">
                  <c:v>Total</c:v>
                </c:pt>
              </c:strCache>
            </c:strRef>
          </c:tx>
          <c:spPr>
            <a:solidFill>
              <a:schemeClr val="accent1"/>
            </a:solidFill>
            <a:ln>
              <a:noFill/>
            </a:ln>
            <a:effectLst/>
          </c:spPr>
          <c:invertIfNegative val="0"/>
          <c:cat>
            <c:strRef>
              <c:f>Pivot!$X$15:$X$29</c:f>
              <c:strCache>
                <c:ptCount val="14"/>
                <c:pt idx="0">
                  <c:v>Blender</c:v>
                </c:pt>
                <c:pt idx="1">
                  <c:v>Jeans</c:v>
                </c:pt>
                <c:pt idx="2">
                  <c:v>Office Chair</c:v>
                </c:pt>
                <c:pt idx="3">
                  <c:v>Smartphone</c:v>
                </c:pt>
                <c:pt idx="4">
                  <c:v>T-Shirt</c:v>
                </c:pt>
                <c:pt idx="5">
                  <c:v>Microwave</c:v>
                </c:pt>
                <c:pt idx="6">
                  <c:v>Shoes</c:v>
                </c:pt>
                <c:pt idx="7">
                  <c:v>Headphones</c:v>
                </c:pt>
                <c:pt idx="8">
                  <c:v>Bookshelf</c:v>
                </c:pt>
                <c:pt idx="9">
                  <c:v>Desk</c:v>
                </c:pt>
                <c:pt idx="10">
                  <c:v>Laptop</c:v>
                </c:pt>
                <c:pt idx="11">
                  <c:v>Coffee Maker</c:v>
                </c:pt>
                <c:pt idx="12">
                  <c:v>Notebook</c:v>
                </c:pt>
                <c:pt idx="13">
                  <c:v>Pen</c:v>
                </c:pt>
              </c:strCache>
            </c:strRef>
          </c:cat>
          <c:val>
            <c:numRef>
              <c:f>Pivot!$Y$15:$Y$29</c:f>
              <c:numCache>
                <c:formatCode>"$"#,##0</c:formatCode>
                <c:ptCount val="14"/>
                <c:pt idx="0">
                  <c:v>232261.85600000003</c:v>
                </c:pt>
                <c:pt idx="1">
                  <c:v>218079.5895</c:v>
                </c:pt>
                <c:pt idx="2">
                  <c:v>217967.0910000001</c:v>
                </c:pt>
                <c:pt idx="3">
                  <c:v>213736.83799999993</c:v>
                </c:pt>
                <c:pt idx="4">
                  <c:v>211997.5719999999</c:v>
                </c:pt>
                <c:pt idx="5">
                  <c:v>211125.08550000004</c:v>
                </c:pt>
                <c:pt idx="6">
                  <c:v>210089.41800000001</c:v>
                </c:pt>
                <c:pt idx="7">
                  <c:v>209665.65549999994</c:v>
                </c:pt>
                <c:pt idx="8">
                  <c:v>208745.5245</c:v>
                </c:pt>
                <c:pt idx="9">
                  <c:v>197093.08449999994</c:v>
                </c:pt>
                <c:pt idx="10">
                  <c:v>195079.14</c:v>
                </c:pt>
                <c:pt idx="11">
                  <c:v>187202.01050000003</c:v>
                </c:pt>
                <c:pt idx="12">
                  <c:v>178209.75099999996</c:v>
                </c:pt>
                <c:pt idx="13">
                  <c:v>154705.02000000002</c:v>
                </c:pt>
              </c:numCache>
            </c:numRef>
          </c:val>
          <c:extLst>
            <c:ext xmlns:c16="http://schemas.microsoft.com/office/drawing/2014/chart" uri="{C3380CC4-5D6E-409C-BE32-E72D297353CC}">
              <c16:uniqueId val="{00000000-7CB9-47C7-97F2-862F012EF433}"/>
            </c:ext>
          </c:extLst>
        </c:ser>
        <c:dLbls>
          <c:showLegendKey val="0"/>
          <c:showVal val="0"/>
          <c:showCatName val="0"/>
          <c:showSerName val="0"/>
          <c:showPercent val="0"/>
          <c:showBubbleSize val="0"/>
        </c:dLbls>
        <c:gapWidth val="219"/>
        <c:overlap val="-27"/>
        <c:axId val="944280384"/>
        <c:axId val="944280864"/>
      </c:barChart>
      <c:catAx>
        <c:axId val="94428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44280864"/>
        <c:crosses val="autoZero"/>
        <c:auto val="1"/>
        <c:lblAlgn val="ctr"/>
        <c:lblOffset val="100"/>
        <c:noMultiLvlLbl val="0"/>
      </c:catAx>
      <c:valAx>
        <c:axId val="944280864"/>
        <c:scaling>
          <c:orientation val="minMax"/>
        </c:scaling>
        <c:delete val="1"/>
        <c:axPos val="l"/>
        <c:numFmt formatCode="&quot;$&quot;#,##0" sourceLinked="1"/>
        <c:majorTickMark val="none"/>
        <c:minorTickMark val="none"/>
        <c:tickLblPos val="nextTo"/>
        <c:crossAx val="944280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Pivot!$U$29</c:f>
              <c:strCache>
                <c:ptCount val="1"/>
                <c:pt idx="0">
                  <c:v>Total</c:v>
                </c:pt>
              </c:strCache>
            </c:strRef>
          </c:tx>
          <c:spPr>
            <a:solidFill>
              <a:schemeClr val="accent1"/>
            </a:solidFill>
            <a:ln>
              <a:noFill/>
            </a:ln>
            <a:effectLst/>
          </c:spPr>
          <c:invertIfNegative val="0"/>
          <c:cat>
            <c:strRef>
              <c:f>Pivot!$T$30:$T$44</c:f>
              <c:strCache>
                <c:ptCount val="14"/>
                <c:pt idx="0">
                  <c:v>Blender</c:v>
                </c:pt>
                <c:pt idx="1">
                  <c:v>Smartphone</c:v>
                </c:pt>
                <c:pt idx="2">
                  <c:v>Jeans</c:v>
                </c:pt>
                <c:pt idx="3">
                  <c:v>Office Chair</c:v>
                </c:pt>
                <c:pt idx="4">
                  <c:v>T-Shirt</c:v>
                </c:pt>
                <c:pt idx="5">
                  <c:v>Headphones</c:v>
                </c:pt>
                <c:pt idx="6">
                  <c:v>Bookshelf</c:v>
                </c:pt>
                <c:pt idx="7">
                  <c:v>Shoes</c:v>
                </c:pt>
                <c:pt idx="8">
                  <c:v>Microwave</c:v>
                </c:pt>
                <c:pt idx="9">
                  <c:v>Desk</c:v>
                </c:pt>
                <c:pt idx="10">
                  <c:v>Laptop</c:v>
                </c:pt>
                <c:pt idx="11">
                  <c:v>Coffee Maker</c:v>
                </c:pt>
                <c:pt idx="12">
                  <c:v>Notebook</c:v>
                </c:pt>
                <c:pt idx="13">
                  <c:v>Pen</c:v>
                </c:pt>
              </c:strCache>
            </c:strRef>
          </c:cat>
          <c:val>
            <c:numRef>
              <c:f>Pivot!$U$30:$U$44</c:f>
              <c:numCache>
                <c:formatCode>"$"#,##0</c:formatCode>
                <c:ptCount val="14"/>
                <c:pt idx="0">
                  <c:v>65362.635999999984</c:v>
                </c:pt>
                <c:pt idx="1">
                  <c:v>58827.747999999978</c:v>
                </c:pt>
                <c:pt idx="2">
                  <c:v>58789.749500000034</c:v>
                </c:pt>
                <c:pt idx="3">
                  <c:v>58680.040999999997</c:v>
                </c:pt>
                <c:pt idx="4">
                  <c:v>58264.412000000011</c:v>
                </c:pt>
                <c:pt idx="5">
                  <c:v>56623.395500000013</c:v>
                </c:pt>
                <c:pt idx="6">
                  <c:v>55909.904500000004</c:v>
                </c:pt>
                <c:pt idx="7">
                  <c:v>54934.37799999999</c:v>
                </c:pt>
                <c:pt idx="8">
                  <c:v>53601.755499999999</c:v>
                </c:pt>
                <c:pt idx="9">
                  <c:v>52217.344499999992</c:v>
                </c:pt>
                <c:pt idx="10">
                  <c:v>49952.160000000011</c:v>
                </c:pt>
                <c:pt idx="11">
                  <c:v>47671.790500000017</c:v>
                </c:pt>
                <c:pt idx="12">
                  <c:v>45826.71100000001</c:v>
                </c:pt>
                <c:pt idx="13">
                  <c:v>44037.900000000009</c:v>
                </c:pt>
              </c:numCache>
            </c:numRef>
          </c:val>
          <c:extLst>
            <c:ext xmlns:c16="http://schemas.microsoft.com/office/drawing/2014/chart" uri="{C3380CC4-5D6E-409C-BE32-E72D297353CC}">
              <c16:uniqueId val="{00000000-BD18-4203-9F0E-367C410A4E99}"/>
            </c:ext>
          </c:extLst>
        </c:ser>
        <c:dLbls>
          <c:showLegendKey val="0"/>
          <c:showVal val="0"/>
          <c:showCatName val="0"/>
          <c:showSerName val="0"/>
          <c:showPercent val="0"/>
          <c:showBubbleSize val="0"/>
        </c:dLbls>
        <c:gapWidth val="219"/>
        <c:overlap val="-27"/>
        <c:axId val="950035871"/>
        <c:axId val="950035391"/>
      </c:barChart>
      <c:catAx>
        <c:axId val="95003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0035391"/>
        <c:crosses val="autoZero"/>
        <c:auto val="1"/>
        <c:lblAlgn val="ctr"/>
        <c:lblOffset val="100"/>
        <c:noMultiLvlLbl val="0"/>
      </c:catAx>
      <c:valAx>
        <c:axId val="950035391"/>
        <c:scaling>
          <c:orientation val="minMax"/>
        </c:scaling>
        <c:delete val="1"/>
        <c:axPos val="l"/>
        <c:numFmt formatCode="&quot;$&quot;#,##0" sourceLinked="1"/>
        <c:majorTickMark val="none"/>
        <c:minorTickMark val="none"/>
        <c:tickLblPos val="nextTo"/>
        <c:crossAx val="950035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6.7001639693670617E-3"/>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layout>
            <c:manualLayout>
              <c:x val="4.4817927170868348E-2"/>
              <c:y val="-6.7001639693670617E-3"/>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4.1083099906629318E-2"/>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layout>
            <c:manualLayout>
              <c:x val="3.7348272642390254E-2"/>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Pivot!$M$2</c:f>
              <c:strCache>
                <c:ptCount val="1"/>
                <c:pt idx="0">
                  <c:v>Sum of Total_Revenue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C9BA-4EBE-97B2-FFA54399B5F0}"/>
              </c:ext>
            </c:extLst>
          </c:dPt>
          <c:dLbls>
            <c:dLbl>
              <c:idx val="0"/>
              <c:layout>
                <c:manualLayout>
                  <c:x val="0"/>
                  <c:y val="6.70016396936706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BA-4EBE-97B2-FFA54399B5F0}"/>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Pivot!$L$3:$L$6</c:f>
              <c:strCache>
                <c:ptCount val="3"/>
                <c:pt idx="0">
                  <c:v>Consumer</c:v>
                </c:pt>
                <c:pt idx="1">
                  <c:v>Small Business</c:v>
                </c:pt>
                <c:pt idx="2">
                  <c:v>Corporate</c:v>
                </c:pt>
              </c:strCache>
            </c:strRef>
          </c:cat>
          <c:val>
            <c:numRef>
              <c:f>Pivot!$M$3:$M$6</c:f>
              <c:numCache>
                <c:formatCode>"$"#,##0</c:formatCode>
                <c:ptCount val="3"/>
                <c:pt idx="0">
                  <c:v>1002767.1879999995</c:v>
                </c:pt>
                <c:pt idx="1">
                  <c:v>952807.39749999996</c:v>
                </c:pt>
                <c:pt idx="2">
                  <c:v>890383.05049999978</c:v>
                </c:pt>
              </c:numCache>
            </c:numRef>
          </c:val>
          <c:extLst>
            <c:ext xmlns:c16="http://schemas.microsoft.com/office/drawing/2014/chart" uri="{C3380CC4-5D6E-409C-BE32-E72D297353CC}">
              <c16:uniqueId val="{00000000-C9BA-4EBE-97B2-FFA54399B5F0}"/>
            </c:ext>
          </c:extLst>
        </c:ser>
        <c:ser>
          <c:idx val="1"/>
          <c:order val="1"/>
          <c:tx>
            <c:strRef>
              <c:f>Pivot!$N$2</c:f>
              <c:strCache>
                <c:ptCount val="1"/>
                <c:pt idx="0">
                  <c:v>Sum of Profit</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0426-4BEF-9CE3-C95FF7AA9A05}"/>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0426-4BEF-9CE3-C95FF7AA9A0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26-4BEF-9CE3-C95FF7AA9A05}"/>
              </c:ext>
            </c:extLst>
          </c:dPt>
          <c:dLbls>
            <c:dLbl>
              <c:idx val="0"/>
              <c:layout>
                <c:manualLayout>
                  <c:x val="3.734827264239025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26-4BEF-9CE3-C95FF7AA9A05}"/>
                </c:ext>
              </c:extLst>
            </c:dLbl>
            <c:dLbl>
              <c:idx val="1"/>
              <c:layout>
                <c:manualLayout>
                  <c:x val="4.4817927170868348E-2"/>
                  <c:y val="-6.70016396936706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426-4BEF-9CE3-C95FF7AA9A05}"/>
                </c:ext>
              </c:extLst>
            </c:dLbl>
            <c:dLbl>
              <c:idx val="2"/>
              <c:layout>
                <c:manualLayout>
                  <c:x val="4.108309990662931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26-4BEF-9CE3-C95FF7AA9A05}"/>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Pivot!$L$3:$L$6</c:f>
              <c:strCache>
                <c:ptCount val="3"/>
                <c:pt idx="0">
                  <c:v>Consumer</c:v>
                </c:pt>
                <c:pt idx="1">
                  <c:v>Small Business</c:v>
                </c:pt>
                <c:pt idx="2">
                  <c:v>Corporate</c:v>
                </c:pt>
              </c:strCache>
            </c:strRef>
          </c:cat>
          <c:val>
            <c:numRef>
              <c:f>Pivot!$N$3:$N$6</c:f>
              <c:numCache>
                <c:formatCode>"$"#,##0</c:formatCode>
                <c:ptCount val="3"/>
                <c:pt idx="0">
                  <c:v>275082.91800000006</c:v>
                </c:pt>
                <c:pt idx="1">
                  <c:v>247650.65750000026</c:v>
                </c:pt>
                <c:pt idx="2">
                  <c:v>237966.35050000003</c:v>
                </c:pt>
              </c:numCache>
            </c:numRef>
          </c:val>
          <c:extLst>
            <c:ext xmlns:c16="http://schemas.microsoft.com/office/drawing/2014/chart" uri="{C3380CC4-5D6E-409C-BE32-E72D297353CC}">
              <c16:uniqueId val="{00000001-C9BA-4EBE-97B2-FFA54399B5F0}"/>
            </c:ext>
          </c:extLst>
        </c:ser>
        <c:dLbls>
          <c:showLegendKey val="0"/>
          <c:showVal val="1"/>
          <c:showCatName val="0"/>
          <c:showSerName val="0"/>
          <c:showPercent val="0"/>
          <c:showBubbleSize val="0"/>
        </c:dLbls>
        <c:gapWidth val="219"/>
        <c:axId val="1752820751"/>
        <c:axId val="1752829871"/>
      </c:barChart>
      <c:catAx>
        <c:axId val="17528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2829871"/>
        <c:crosses val="autoZero"/>
        <c:auto val="1"/>
        <c:lblAlgn val="ctr"/>
        <c:lblOffset val="100"/>
        <c:noMultiLvlLbl val="0"/>
      </c:catAx>
      <c:valAx>
        <c:axId val="1752829871"/>
        <c:scaling>
          <c:orientation val="minMax"/>
        </c:scaling>
        <c:delete val="1"/>
        <c:axPos val="l"/>
        <c:numFmt formatCode="&quot;$&quot;#,##0" sourceLinked="1"/>
        <c:majorTickMark val="none"/>
        <c:minorTickMark val="none"/>
        <c:tickLblPos val="nextTo"/>
        <c:crossAx val="17528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3.6850911552272769E-2"/>
              <c:y val="-1.1923981494340677E-16"/>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layout>
            <c:manualLayout>
              <c:x val="3.6850911552272769E-2"/>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4.0200994420661204E-2"/>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layout>
            <c:manualLayout>
              <c:x val="4.0200994420661169E-2"/>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Pivot!$Q$2</c:f>
              <c:strCache>
                <c:ptCount val="1"/>
                <c:pt idx="0">
                  <c:v>Sum of Total_Revenue</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Pivot!$P$3:$P$7</c:f>
              <c:strCache>
                <c:ptCount val="4"/>
                <c:pt idx="0">
                  <c:v>South</c:v>
                </c:pt>
                <c:pt idx="1">
                  <c:v>West</c:v>
                </c:pt>
                <c:pt idx="2">
                  <c:v>North</c:v>
                </c:pt>
                <c:pt idx="3">
                  <c:v>East</c:v>
                </c:pt>
              </c:strCache>
            </c:strRef>
          </c:cat>
          <c:val>
            <c:numRef>
              <c:f>Pivot!$Q$3:$Q$7</c:f>
              <c:numCache>
                <c:formatCode>"$"#,##0</c:formatCode>
                <c:ptCount val="4"/>
                <c:pt idx="0">
                  <c:v>757513.59100000025</c:v>
                </c:pt>
                <c:pt idx="1">
                  <c:v>709271.32099999941</c:v>
                </c:pt>
                <c:pt idx="2">
                  <c:v>692968.79750000022</c:v>
                </c:pt>
                <c:pt idx="3">
                  <c:v>686203.92649999983</c:v>
                </c:pt>
              </c:numCache>
            </c:numRef>
          </c:val>
          <c:extLst>
            <c:ext xmlns:c16="http://schemas.microsoft.com/office/drawing/2014/chart" uri="{C3380CC4-5D6E-409C-BE32-E72D297353CC}">
              <c16:uniqueId val="{00000000-4507-4D99-BD99-E0028FA2EB59}"/>
            </c:ext>
          </c:extLst>
        </c:ser>
        <c:ser>
          <c:idx val="1"/>
          <c:order val="1"/>
          <c:tx>
            <c:strRef>
              <c:f>Pivot!$R$2</c:f>
              <c:strCache>
                <c:ptCount val="1"/>
                <c:pt idx="0">
                  <c:v>Sum of Profit</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4507-4D99-BD99-E0028FA2EB5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4507-4D99-BD99-E0028FA2EB59}"/>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507-4D99-BD99-E0028FA2EB59}"/>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4507-4D99-BD99-E0028FA2EB59}"/>
              </c:ext>
            </c:extLst>
          </c:dPt>
          <c:dLbls>
            <c:dLbl>
              <c:idx val="0"/>
              <c:layout>
                <c:manualLayout>
                  <c:x val="4.020099442066116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07-4D99-BD99-E0028FA2EB59}"/>
                </c:ext>
              </c:extLst>
            </c:dLbl>
            <c:dLbl>
              <c:idx val="1"/>
              <c:layout>
                <c:manualLayout>
                  <c:x val="4.020099442066120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07-4D99-BD99-E0028FA2EB59}"/>
                </c:ext>
              </c:extLst>
            </c:dLbl>
            <c:dLbl>
              <c:idx val="2"/>
              <c:layout>
                <c:manualLayout>
                  <c:x val="3.685091155227276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07-4D99-BD99-E0028FA2EB59}"/>
                </c:ext>
              </c:extLst>
            </c:dLbl>
            <c:dLbl>
              <c:idx val="3"/>
              <c:layout>
                <c:manualLayout>
                  <c:x val="3.6850911552272769E-2"/>
                  <c:y val="-1.1923981494340677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07-4D99-BD99-E0028FA2EB59}"/>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Pivot!$P$3:$P$7</c:f>
              <c:strCache>
                <c:ptCount val="4"/>
                <c:pt idx="0">
                  <c:v>South</c:v>
                </c:pt>
                <c:pt idx="1">
                  <c:v>West</c:v>
                </c:pt>
                <c:pt idx="2">
                  <c:v>North</c:v>
                </c:pt>
                <c:pt idx="3">
                  <c:v>East</c:v>
                </c:pt>
              </c:strCache>
            </c:strRef>
          </c:cat>
          <c:val>
            <c:numRef>
              <c:f>Pivot!$R$3:$R$7</c:f>
              <c:numCache>
                <c:formatCode>"$"#,##0</c:formatCode>
                <c:ptCount val="4"/>
                <c:pt idx="0">
                  <c:v>203556.08100000001</c:v>
                </c:pt>
                <c:pt idx="1">
                  <c:v>183847.85100000017</c:v>
                </c:pt>
                <c:pt idx="2">
                  <c:v>185110.97750000001</c:v>
                </c:pt>
                <c:pt idx="3">
                  <c:v>188185.01649999997</c:v>
                </c:pt>
              </c:numCache>
            </c:numRef>
          </c:val>
          <c:extLst>
            <c:ext xmlns:c16="http://schemas.microsoft.com/office/drawing/2014/chart" uri="{C3380CC4-5D6E-409C-BE32-E72D297353CC}">
              <c16:uniqueId val="{00000001-4507-4D99-BD99-E0028FA2EB59}"/>
            </c:ext>
          </c:extLst>
        </c:ser>
        <c:dLbls>
          <c:dLblPos val="outEnd"/>
          <c:showLegendKey val="0"/>
          <c:showVal val="1"/>
          <c:showCatName val="0"/>
          <c:showSerName val="0"/>
          <c:showPercent val="0"/>
          <c:showBubbleSize val="0"/>
        </c:dLbls>
        <c:gapWidth val="182"/>
        <c:axId val="1752862991"/>
        <c:axId val="1752863471"/>
      </c:barChart>
      <c:catAx>
        <c:axId val="1752862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2863471"/>
        <c:crosses val="autoZero"/>
        <c:auto val="1"/>
        <c:lblAlgn val="ctr"/>
        <c:lblOffset val="100"/>
        <c:noMultiLvlLbl val="0"/>
      </c:catAx>
      <c:valAx>
        <c:axId val="1752863471"/>
        <c:scaling>
          <c:orientation val="minMax"/>
        </c:scaling>
        <c:delete val="1"/>
        <c:axPos val="l"/>
        <c:numFmt formatCode="&quot;$&quot;#,##0" sourceLinked="1"/>
        <c:majorTickMark val="out"/>
        <c:minorTickMark val="none"/>
        <c:tickLblPos val="nextTo"/>
        <c:crossAx val="1752862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[retail_messy_dataset.excel.xlsx]Pivot!PivotTable7</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l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lumMod val="50000"/>
            </a:schemeClr>
          </a:solidFill>
          <a:ln w="19050">
            <a:noFill/>
          </a:ln>
          <a:effectLst/>
        </c:spPr>
        <c:dLbl>
          <c:idx val="0"/>
          <c:layout>
            <c:manualLayout>
              <c:x val="3.5717166708384589E-2"/>
              <c:y val="0.10591209488846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lumMod val="75000"/>
            </a:schemeClr>
          </a:solidFill>
          <a:ln w="19050">
            <a:noFill/>
          </a:ln>
          <a:effectLst/>
        </c:spPr>
        <c:dLbl>
          <c:idx val="0"/>
          <c:layout>
            <c:manualLayout>
              <c:x val="4.4800009015816822E-2"/>
              <c:y val="-0.122477602788610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376635747950977"/>
                  <c:h val="0.2250707799197959"/>
                </c:manualLayout>
              </c15:layout>
            </c:ext>
          </c:extLst>
        </c:dLbl>
      </c:pivotFmt>
      <c:pivotFmt>
        <c:idx val="5"/>
        <c:spPr>
          <a:solidFill>
            <a:schemeClr val="accent1">
              <a:lumMod val="60000"/>
              <a:lumOff val="40000"/>
            </a:schemeClr>
          </a:solidFill>
          <a:ln w="19050">
            <a:noFill/>
          </a:ln>
          <a:effectLst/>
        </c:spPr>
        <c:dLbl>
          <c:idx val="0"/>
          <c:layout>
            <c:manualLayout>
              <c:x val="-8.610638901114287E-2"/>
              <c:y val="-4.379877209654459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lumMod val="40000"/>
              <a:lumOff val="60000"/>
            </a:schemeClr>
          </a:solidFill>
          <a:ln w="19050">
            <a:noFill/>
          </a:ln>
          <a:effectLst/>
        </c:spPr>
        <c:dLbl>
          <c:idx val="0"/>
          <c:layout>
            <c:manualLayout>
              <c:x val="-3.0625602784463867E-2"/>
              <c:y val="-6.07869386403157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20000"/>
              <a:lumOff val="80000"/>
            </a:schemeClr>
          </a:solidFill>
          <a:ln w="19050">
            <a:noFill/>
          </a:ln>
          <a:effectLst/>
        </c:spPr>
        <c:dLbl>
          <c:idx val="0"/>
          <c:layout>
            <c:manualLayout>
              <c:x val="-8.1533531127700745E-2"/>
              <c:y val="7.80890801764963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Pivot!$U$2</c:f>
              <c:strCache>
                <c:ptCount val="1"/>
                <c:pt idx="0">
                  <c:v>Total</c:v>
                </c:pt>
              </c:strCache>
            </c:strRef>
          </c:tx>
          <c:spPr>
            <a:solidFill>
              <a:schemeClr val="lt1"/>
            </a:solidFill>
            <a:ln w="19050">
              <a:noFill/>
            </a:ln>
            <a:effectLst/>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3A0F-4178-AF26-68A58A234FAB}"/>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2-3A0F-4178-AF26-68A58A234FAB}"/>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3-3A0F-4178-AF26-68A58A234FAB}"/>
              </c:ext>
            </c:extLst>
          </c:dPt>
          <c:dPt>
            <c:idx val="3"/>
            <c:bubble3D val="0"/>
            <c:spPr>
              <a:solidFill>
                <a:schemeClr val="accent1">
                  <a:lumMod val="40000"/>
                  <a:lumOff val="60000"/>
                </a:schemeClr>
              </a:solidFill>
              <a:ln w="19050">
                <a:noFill/>
              </a:ln>
              <a:effectLst/>
            </c:spPr>
            <c:extLst>
              <c:ext xmlns:c16="http://schemas.microsoft.com/office/drawing/2014/chart" uri="{C3380CC4-5D6E-409C-BE32-E72D297353CC}">
                <c16:uniqueId val="{00000004-3A0F-4178-AF26-68A58A234FAB}"/>
              </c:ext>
            </c:extLst>
          </c:dPt>
          <c:dPt>
            <c:idx val="4"/>
            <c:bubble3D val="0"/>
            <c:spPr>
              <a:solidFill>
                <a:schemeClr val="accent1">
                  <a:lumMod val="20000"/>
                  <a:lumOff val="80000"/>
                </a:schemeClr>
              </a:solidFill>
              <a:ln w="19050">
                <a:noFill/>
              </a:ln>
              <a:effectLst/>
            </c:spPr>
            <c:extLst>
              <c:ext xmlns:c16="http://schemas.microsoft.com/office/drawing/2014/chart" uri="{C3380CC4-5D6E-409C-BE32-E72D297353CC}">
                <c16:uniqueId val="{00000005-3A0F-4178-AF26-68A58A234FAB}"/>
              </c:ext>
            </c:extLst>
          </c:dPt>
          <c:dLbls>
            <c:dLbl>
              <c:idx val="0"/>
              <c:layout>
                <c:manualLayout>
                  <c:x val="3.5717166708384589E-2"/>
                  <c:y val="0.105912094888467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A0F-4178-AF26-68A58A234FAB}"/>
                </c:ext>
              </c:extLst>
            </c:dLbl>
            <c:dLbl>
              <c:idx val="1"/>
              <c:layout>
                <c:manualLayout>
                  <c:x val="4.4800009015816822E-2"/>
                  <c:y val="-0.1224776027886105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376635747950977"/>
                      <c:h val="0.2250707799197959"/>
                    </c:manualLayout>
                  </c15:layout>
                </c:ext>
                <c:ext xmlns:c16="http://schemas.microsoft.com/office/drawing/2014/chart" uri="{C3380CC4-5D6E-409C-BE32-E72D297353CC}">
                  <c16:uniqueId val="{00000002-3A0F-4178-AF26-68A58A234FAB}"/>
                </c:ext>
              </c:extLst>
            </c:dLbl>
            <c:dLbl>
              <c:idx val="2"/>
              <c:layout>
                <c:manualLayout>
                  <c:x val="-8.610638901114287E-2"/>
                  <c:y val="-4.379877209654459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A0F-4178-AF26-68A58A234FAB}"/>
                </c:ext>
              </c:extLst>
            </c:dLbl>
            <c:dLbl>
              <c:idx val="3"/>
              <c:layout>
                <c:manualLayout>
                  <c:x val="-3.0625602784463867E-2"/>
                  <c:y val="-6.07869386403157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A0F-4178-AF26-68A58A234FAB}"/>
                </c:ext>
              </c:extLst>
            </c:dLbl>
            <c:dLbl>
              <c:idx val="4"/>
              <c:layout>
                <c:manualLayout>
                  <c:x val="-8.1533531127700745E-2"/>
                  <c:y val="7.80890801764963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A0F-4178-AF26-68A58A234FA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Pivot!$T$3:$T$8</c:f>
              <c:strCache>
                <c:ptCount val="5"/>
                <c:pt idx="0">
                  <c:v>Debit Card</c:v>
                </c:pt>
                <c:pt idx="1">
                  <c:v>Bank Transfer</c:v>
                </c:pt>
                <c:pt idx="2">
                  <c:v>PayPal</c:v>
                </c:pt>
                <c:pt idx="3">
                  <c:v>Cash</c:v>
                </c:pt>
                <c:pt idx="4">
                  <c:v>Credit Card</c:v>
                </c:pt>
              </c:strCache>
            </c:strRef>
          </c:cat>
          <c:val>
            <c:numRef>
              <c:f>Pivot!$U$3:$U$8</c:f>
              <c:numCache>
                <c:formatCode>"$"#,##0</c:formatCode>
                <c:ptCount val="5"/>
                <c:pt idx="0">
                  <c:v>662422.45700000029</c:v>
                </c:pt>
                <c:pt idx="1">
                  <c:v>602920.37450000003</c:v>
                </c:pt>
                <c:pt idx="2">
                  <c:v>546488.19249999966</c:v>
                </c:pt>
                <c:pt idx="3">
                  <c:v>532166.56450000033</c:v>
                </c:pt>
                <c:pt idx="4">
                  <c:v>501960.04750000028</c:v>
                </c:pt>
              </c:numCache>
            </c:numRef>
          </c:val>
          <c:extLst>
            <c:ext xmlns:c16="http://schemas.microsoft.com/office/drawing/2014/chart" uri="{C3380CC4-5D6E-409C-BE32-E72D297353CC}">
              <c16:uniqueId val="{00000000-3A0F-4178-AF26-68A58A234FAB}"/>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
              <c:y val="-0.156862706348567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0282773574405447E-2"/>
              <c:y val="-0.250980330157707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4275911914684828E-3"/>
              <c:y val="-0.37647049523656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Pivot!$X$2</c:f>
              <c:strCache>
                <c:ptCount val="1"/>
                <c:pt idx="0">
                  <c:v>Total</c:v>
                </c:pt>
              </c:strCache>
            </c:strRef>
          </c:tx>
          <c:spPr>
            <a:solidFill>
              <a:schemeClr val="accent1"/>
            </a:solidFill>
            <a:ln w="19050">
              <a:solidFill>
                <a:schemeClr val="lt1"/>
              </a:solidFill>
            </a:ln>
            <a:effectLst/>
          </c:spPr>
          <c:dPt>
            <c:idx val="0"/>
            <c:bubble3D val="0"/>
            <c:extLst>
              <c:ext xmlns:c16="http://schemas.microsoft.com/office/drawing/2014/chart" uri="{C3380CC4-5D6E-409C-BE32-E72D297353CC}">
                <c16:uniqueId val="{00000003-35FD-4347-BEFC-56A0456E0B5F}"/>
              </c:ext>
            </c:extLst>
          </c:dPt>
          <c:dPt>
            <c:idx val="1"/>
            <c:bubble3D val="0"/>
            <c:extLst>
              <c:ext xmlns:c16="http://schemas.microsoft.com/office/drawing/2014/chart" uri="{C3380CC4-5D6E-409C-BE32-E72D297353CC}">
                <c16:uniqueId val="{00000002-35FD-4347-BEFC-56A0456E0B5F}"/>
              </c:ext>
            </c:extLst>
          </c:dPt>
          <c:dPt>
            <c:idx val="2"/>
            <c:bubble3D val="0"/>
            <c:extLst>
              <c:ext xmlns:c16="http://schemas.microsoft.com/office/drawing/2014/chart" uri="{C3380CC4-5D6E-409C-BE32-E72D297353CC}">
                <c16:uniqueId val="{00000001-35FD-4347-BEFC-56A0456E0B5F}"/>
              </c:ext>
            </c:extLst>
          </c:dPt>
          <c:dLbls>
            <c:dLbl>
              <c:idx val="0"/>
              <c:layout>
                <c:manualLayout>
                  <c:x val="3.4275911914684828E-3"/>
                  <c:y val="-0.376470495236561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FD-4347-BEFC-56A0456E0B5F}"/>
                </c:ext>
              </c:extLst>
            </c:dLbl>
            <c:dLbl>
              <c:idx val="1"/>
              <c:layout>
                <c:manualLayout>
                  <c:x val="1.0282773574405447E-2"/>
                  <c:y val="-0.250980330157707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FD-4347-BEFC-56A0456E0B5F}"/>
                </c:ext>
              </c:extLst>
            </c:dLbl>
            <c:dLbl>
              <c:idx val="2"/>
              <c:layout>
                <c:manualLayout>
                  <c:x val="0"/>
                  <c:y val="-0.156862706348567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5FD-4347-BEFC-56A0456E0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Pivot!$W$3:$W$6</c:f>
              <c:strCache>
                <c:ptCount val="3"/>
                <c:pt idx="0">
                  <c:v>Small Business</c:v>
                </c:pt>
                <c:pt idx="1">
                  <c:v>Corporate</c:v>
                </c:pt>
                <c:pt idx="2">
                  <c:v>Consumer</c:v>
                </c:pt>
              </c:strCache>
            </c:strRef>
          </c:cat>
          <c:val>
            <c:numRef>
              <c:f>Pivot!$X$3:$X$6</c:f>
              <c:numCache>
                <c:formatCode>General</c:formatCode>
                <c:ptCount val="3"/>
                <c:pt idx="0">
                  <c:v>583</c:v>
                </c:pt>
                <c:pt idx="1">
                  <c:v>564</c:v>
                </c:pt>
                <c:pt idx="2">
                  <c:v>553</c:v>
                </c:pt>
              </c:numCache>
            </c:numRef>
          </c:val>
          <c:extLst>
            <c:ext xmlns:c16="http://schemas.microsoft.com/office/drawing/2014/chart" uri="{C3380CC4-5D6E-409C-BE32-E72D297353CC}">
              <c16:uniqueId val="{00000000-35FD-4347-BEFC-56A0456E0B5F}"/>
            </c:ext>
          </c:extLst>
        </c:ser>
        <c:dLbls>
          <c:showLegendKey val="0"/>
          <c:showVal val="1"/>
          <c:showCatName val="0"/>
          <c:showSerName val="0"/>
          <c:showPercent val="0"/>
          <c:showBubbleSize val="0"/>
        </c:dLbls>
        <c:axId val="1713248895"/>
        <c:axId val="1710046895"/>
      </c:areaChart>
      <c:catAx>
        <c:axId val="1713248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10046895"/>
        <c:crosses val="autoZero"/>
        <c:auto val="1"/>
        <c:lblAlgn val="ctr"/>
        <c:lblOffset val="100"/>
        <c:noMultiLvlLbl val="0"/>
      </c:catAx>
      <c:valAx>
        <c:axId val="1710046895"/>
        <c:scaling>
          <c:orientation val="minMax"/>
        </c:scaling>
        <c:delete val="1"/>
        <c:axPos val="l"/>
        <c:numFmt formatCode="General" sourceLinked="1"/>
        <c:majorTickMark val="out"/>
        <c:minorTickMark val="none"/>
        <c:tickLblPos val="nextTo"/>
        <c:crossAx val="1713248895"/>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[retail_messy_dataset.excel.xlsx]Pivot!PivotTable8</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circle"/>
          <c:size val="5"/>
          <c:spPr>
            <a:solidFill>
              <a:schemeClr val="accent1"/>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c:f>
              <c:strCache>
                <c:ptCount val="1"/>
                <c:pt idx="0">
                  <c:v>Sum of Revenue</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lumMod val="50000"/>
                  </a:schemeClr>
                </a:solidFill>
              </a:ln>
              <a:effectLst/>
            </c:spPr>
          </c:marker>
          <c:cat>
            <c:strRef>
              <c:f>Pivot!$A$21:$A$33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Pivot!$B$21:$B$33</c:f>
              <c:numCache>
                <c:formatCode>"$"#,##0</c:formatCode>
                <c:ptCount val="12"/>
                <c:pt idx="0">
                  <c:v>282963.34999999992</c:v>
                </c:pt>
                <c:pt idx="1">
                  <c:v>279308.43999999994</c:v>
                </c:pt>
                <c:pt idx="2">
                  <c:v>243082.21999999997</c:v>
                </c:pt>
                <c:pt idx="3">
                  <c:v>248818.05999999985</c:v>
                </c:pt>
                <c:pt idx="4">
                  <c:v>258517.49000000011</c:v>
                </c:pt>
                <c:pt idx="5">
                  <c:v>219453.05999999994</c:v>
                </c:pt>
                <c:pt idx="6">
                  <c:v>257868.11999999997</c:v>
                </c:pt>
                <c:pt idx="7">
                  <c:v>230820.89000000004</c:v>
                </c:pt>
                <c:pt idx="8">
                  <c:v>237966.43000000005</c:v>
                </c:pt>
                <c:pt idx="9">
                  <c:v>246026.27999999991</c:v>
                </c:pt>
                <c:pt idx="10">
                  <c:v>256747.29000000007</c:v>
                </c:pt>
                <c:pt idx="11">
                  <c:v>242303.69000000003</c:v>
                </c:pt>
              </c:numCache>
            </c:numRef>
          </c:val>
          <c:smooth val="0"/>
          <c:extLst>
            <c:ext xmlns:c16="http://schemas.microsoft.com/office/drawing/2014/chart" uri="{C3380CC4-5D6E-409C-BE32-E72D297353CC}">
              <c16:uniqueId val="{00000000-E315-4FEF-8800-61FF4C230704}"/>
            </c:ext>
          </c:extLst>
        </c:ser>
        <c:ser>
          <c:idx val="1"/>
          <c:order val="1"/>
          <c:tx>
            <c:strRef>
              <c:f>Pivot!$C$20</c:f>
              <c:strCache>
                <c:ptCount val="1"/>
                <c:pt idx="0">
                  <c:v>Sum of Profit</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Pivot!$A$21:$A$33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Pivot!$C$21:$C$33</c:f>
              <c:numCache>
                <c:formatCode>"$"#,##0</c:formatCode>
                <c:ptCount val="12"/>
                <c:pt idx="0">
                  <c:v>75948.964500000016</c:v>
                </c:pt>
                <c:pt idx="1">
                  <c:v>73033.375999999989</c:v>
                </c:pt>
                <c:pt idx="2">
                  <c:v>62522.056999999986</c:v>
                </c:pt>
                <c:pt idx="3">
                  <c:v>59423.726500000033</c:v>
                </c:pt>
                <c:pt idx="4">
                  <c:v>63787.923500000004</c:v>
                </c:pt>
                <c:pt idx="5">
                  <c:v>51223.796999999991</c:v>
                </c:pt>
                <c:pt idx="6">
                  <c:v>62055.900000000031</c:v>
                </c:pt>
                <c:pt idx="7">
                  <c:v>62583.217499999992</c:v>
                </c:pt>
                <c:pt idx="8">
                  <c:v>59506.027500000011</c:v>
                </c:pt>
                <c:pt idx="9">
                  <c:v>63019.582499999982</c:v>
                </c:pt>
                <c:pt idx="10">
                  <c:v>69088.863500000007</c:v>
                </c:pt>
                <c:pt idx="11">
                  <c:v>58506.490499999978</c:v>
                </c:pt>
              </c:numCache>
            </c:numRef>
          </c:val>
          <c:smooth val="0"/>
          <c:extLst>
            <c:ext xmlns:c16="http://schemas.microsoft.com/office/drawing/2014/chart" uri="{C3380CC4-5D6E-409C-BE32-E72D297353CC}">
              <c16:uniqueId val="{00000000-00FE-41B8-926C-9CC85A7CAE36}"/>
            </c:ext>
          </c:extLst>
        </c:ser>
        <c:dLbls>
          <c:showLegendKey val="0"/>
          <c:showVal val="0"/>
          <c:showCatName val="0"/>
          <c:showSerName val="0"/>
          <c:showPercent val="0"/>
          <c:showBubbleSize val="0"/>
        </c:dLbls>
        <c:marker val="1"/>
        <c:smooth val="0"/>
        <c:axId val="657565807"/>
        <c:axId val="657571567"/>
      </c:lineChart>
      <c:catAx>
        <c:axId val="65756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7571567"/>
        <c:crosses val="autoZero"/>
        <c:auto val="1"/>
        <c:lblAlgn val="ctr"/>
        <c:lblOffset val="100"/>
        <c:noMultiLvlLbl val="0"/>
      </c:catAx>
      <c:valAx>
        <c:axId val="65757156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657565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495300</xdr:colOff>
      <xdr:row>2</xdr:row>
      <xdr:rowOff>133350</xdr:rowOff>
    </xdr:from>
    <xdr:to>
      <xdr:col>3</xdr:col>
      <xdr:colOff>381000</xdr:colOff>
      <xdr:row>6</xdr:row>
      <xdr:rowOff>104775</xdr:rowOff>
    </xdr:to>
    <xdr:sp macro="" textlink="">
      <xdr:nvSpPr>
        <xdr:cNvPr id="4" name="Rectangle 3">
          <a:extLst>
            <a:ext uri="{FF2B5EF4-FFF2-40B4-BE49-F238E27FC236}">
              <a16:creationId xmlns:a16="http://schemas.microsoft.com/office/drawing/2014/main" id="{D253F6A7-659C-04A2-65CE-FCF6A33670AA}"/>
            </a:ext>
          </a:extLst>
        </xdr:cNvPr>
        <xdr:cNvSpPr/>
      </xdr:nvSpPr>
      <xdr:spPr>
        <a:xfrm>
          <a:off x="495300" y="514350"/>
          <a:ext cx="1714500"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Revenue</a:t>
          </a:r>
        </a:p>
      </xdr:txBody>
    </xdr:sp>
    <xdr:clientData/>
  </xdr:twoCellAnchor>
  <xdr:twoCellAnchor>
    <xdr:from>
      <xdr:col>3</xdr:col>
      <xdr:colOff>447675</xdr:colOff>
      <xdr:row>2</xdr:row>
      <xdr:rowOff>133350</xdr:rowOff>
    </xdr:from>
    <xdr:to>
      <xdr:col>6</xdr:col>
      <xdr:colOff>419100</xdr:colOff>
      <xdr:row>6</xdr:row>
      <xdr:rowOff>104775</xdr:rowOff>
    </xdr:to>
    <xdr:sp macro="" textlink="">
      <xdr:nvSpPr>
        <xdr:cNvPr id="5" name="Rectangle 4">
          <a:extLst>
            <a:ext uri="{FF2B5EF4-FFF2-40B4-BE49-F238E27FC236}">
              <a16:creationId xmlns:a16="http://schemas.microsoft.com/office/drawing/2014/main" id="{B2B1A8F0-1598-2775-C77A-1B2440A131C7}"/>
            </a:ext>
          </a:extLst>
        </xdr:cNvPr>
        <xdr:cNvSpPr/>
      </xdr:nvSpPr>
      <xdr:spPr>
        <a:xfrm>
          <a:off x="2276475" y="514350"/>
          <a:ext cx="1800225"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Profit</a:t>
          </a:r>
        </a:p>
      </xdr:txBody>
    </xdr:sp>
    <xdr:clientData/>
  </xdr:twoCellAnchor>
  <xdr:twoCellAnchor>
    <xdr:from>
      <xdr:col>6</xdr:col>
      <xdr:colOff>485775</xdr:colOff>
      <xdr:row>2</xdr:row>
      <xdr:rowOff>133350</xdr:rowOff>
    </xdr:from>
    <xdr:to>
      <xdr:col>9</xdr:col>
      <xdr:colOff>457200</xdr:colOff>
      <xdr:row>6</xdr:row>
      <xdr:rowOff>104775</xdr:rowOff>
    </xdr:to>
    <xdr:sp macro="" textlink="">
      <xdr:nvSpPr>
        <xdr:cNvPr id="6" name="Rectangle 5">
          <a:extLst>
            <a:ext uri="{FF2B5EF4-FFF2-40B4-BE49-F238E27FC236}">
              <a16:creationId xmlns:a16="http://schemas.microsoft.com/office/drawing/2014/main" id="{07B83820-DDBE-3EE1-3DE5-86843F6FCE9E}"/>
            </a:ext>
          </a:extLst>
        </xdr:cNvPr>
        <xdr:cNvSpPr/>
      </xdr:nvSpPr>
      <xdr:spPr>
        <a:xfrm>
          <a:off x="4143375" y="514350"/>
          <a:ext cx="1800225"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Quantity</a:t>
          </a:r>
        </a:p>
      </xdr:txBody>
    </xdr:sp>
    <xdr:clientData/>
  </xdr:twoCellAnchor>
  <xdr:twoCellAnchor>
    <xdr:from>
      <xdr:col>0</xdr:col>
      <xdr:colOff>495301</xdr:colOff>
      <xdr:row>6</xdr:row>
      <xdr:rowOff>152402</xdr:rowOff>
    </xdr:from>
    <xdr:to>
      <xdr:col>6</xdr:col>
      <xdr:colOff>409575</xdr:colOff>
      <xdr:row>18</xdr:row>
      <xdr:rowOff>142875</xdr:rowOff>
    </xdr:to>
    <xdr:sp macro="" textlink="">
      <xdr:nvSpPr>
        <xdr:cNvPr id="7" name="Rectangle 6">
          <a:extLst>
            <a:ext uri="{FF2B5EF4-FFF2-40B4-BE49-F238E27FC236}">
              <a16:creationId xmlns:a16="http://schemas.microsoft.com/office/drawing/2014/main" id="{DA8539A5-4A9F-B34B-DC18-DDC3A6FCE16A}"/>
            </a:ext>
          </a:extLst>
        </xdr:cNvPr>
        <xdr:cNvSpPr/>
      </xdr:nvSpPr>
      <xdr:spPr>
        <a:xfrm>
          <a:off x="495301" y="1295402"/>
          <a:ext cx="3571874" cy="2276473"/>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0">
              <a:solidFill>
                <a:schemeClr val="accent1">
                  <a:lumMod val="75000"/>
                </a:schemeClr>
              </a:solidFill>
              <a:latin typeface="+mn-lt"/>
              <a:ea typeface="+mn-ea"/>
              <a:cs typeface="+mn-cs"/>
            </a:rPr>
            <a:t>Category Revenue</a:t>
          </a:r>
        </a:p>
        <a:p>
          <a:pPr marL="0" indent="0" algn="l"/>
          <a:endParaRPr lang="en-US" sz="1200" b="0">
            <a:solidFill>
              <a:schemeClr val="accent1">
                <a:lumMod val="75000"/>
              </a:schemeClr>
            </a:solidFill>
            <a:latin typeface="+mn-lt"/>
            <a:ea typeface="+mn-ea"/>
            <a:cs typeface="+mn-cs"/>
          </a:endParaRPr>
        </a:p>
      </xdr:txBody>
    </xdr:sp>
    <xdr:clientData/>
  </xdr:twoCellAnchor>
  <xdr:twoCellAnchor>
    <xdr:from>
      <xdr:col>6</xdr:col>
      <xdr:colOff>466724</xdr:colOff>
      <xdr:row>6</xdr:row>
      <xdr:rowOff>142877</xdr:rowOff>
    </xdr:from>
    <xdr:to>
      <xdr:col>12</xdr:col>
      <xdr:colOff>590549</xdr:colOff>
      <xdr:row>18</xdr:row>
      <xdr:rowOff>142875</xdr:rowOff>
    </xdr:to>
    <xdr:sp macro="" textlink="">
      <xdr:nvSpPr>
        <xdr:cNvPr id="8" name="Rectangle 7">
          <a:extLst>
            <a:ext uri="{FF2B5EF4-FFF2-40B4-BE49-F238E27FC236}">
              <a16:creationId xmlns:a16="http://schemas.microsoft.com/office/drawing/2014/main" id="{094CDB8A-8275-E909-B58E-535DBAA6EF68}"/>
            </a:ext>
          </a:extLst>
        </xdr:cNvPr>
        <xdr:cNvSpPr/>
      </xdr:nvSpPr>
      <xdr:spPr>
        <a:xfrm>
          <a:off x="4124324" y="1285877"/>
          <a:ext cx="3781425" cy="2285998"/>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0">
              <a:solidFill>
                <a:schemeClr val="accent1">
                  <a:lumMod val="75000"/>
                </a:schemeClr>
              </a:solidFill>
              <a:latin typeface="+mn-lt"/>
              <a:ea typeface="+mn-ea"/>
              <a:cs typeface="+mn-cs"/>
            </a:rPr>
            <a:t>Category Profit</a:t>
          </a:r>
        </a:p>
        <a:p>
          <a:pPr marL="0" indent="0" algn="l"/>
          <a:endParaRPr lang="en-US" sz="1200" b="0">
            <a:solidFill>
              <a:schemeClr val="accent1">
                <a:lumMod val="75000"/>
              </a:schemeClr>
            </a:solidFill>
            <a:latin typeface="+mn-lt"/>
            <a:ea typeface="+mn-ea"/>
            <a:cs typeface="+mn-cs"/>
          </a:endParaRPr>
        </a:p>
      </xdr:txBody>
    </xdr:sp>
    <xdr:clientData/>
  </xdr:twoCellAnchor>
  <xdr:twoCellAnchor>
    <xdr:from>
      <xdr:col>0</xdr:col>
      <xdr:colOff>542925</xdr:colOff>
      <xdr:row>8</xdr:row>
      <xdr:rowOff>19050</xdr:rowOff>
    </xdr:from>
    <xdr:to>
      <xdr:col>6</xdr:col>
      <xdr:colOff>342900</xdr:colOff>
      <xdr:row>18</xdr:row>
      <xdr:rowOff>66675</xdr:rowOff>
    </xdr:to>
    <xdr:graphicFrame macro="">
      <xdr:nvGraphicFramePr>
        <xdr:cNvPr id="9" name="Chart 8">
          <a:extLst>
            <a:ext uri="{FF2B5EF4-FFF2-40B4-BE49-F238E27FC236}">
              <a16:creationId xmlns:a16="http://schemas.microsoft.com/office/drawing/2014/main" id="{3E789554-6327-462A-8ECB-8659AE3C2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523876</xdr:colOff>
      <xdr:row>8</xdr:row>
      <xdr:rowOff>28575</xdr:rowOff>
    </xdr:from>
    <xdr:to>
      <xdr:col>12</xdr:col>
      <xdr:colOff>542925</xdr:colOff>
      <xdr:row>18</xdr:row>
      <xdr:rowOff>66675</xdr:rowOff>
    </xdr:to>
    <xdr:graphicFrame macro="">
      <xdr:nvGraphicFramePr>
        <xdr:cNvPr id="10" name="Chart 9">
          <a:extLst>
            <a:ext uri="{FF2B5EF4-FFF2-40B4-BE49-F238E27FC236}">
              <a16:creationId xmlns:a16="http://schemas.microsoft.com/office/drawing/2014/main" id="{DF18C814-CCAC-473E-9E4C-476266FCB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428625</xdr:colOff>
      <xdr:row>1</xdr:row>
      <xdr:rowOff>9525</xdr:rowOff>
    </xdr:from>
    <xdr:to>
      <xdr:col>5</xdr:col>
      <xdr:colOff>466725</xdr:colOff>
      <xdr:row>3</xdr:row>
      <xdr:rowOff>0</xdr:rowOff>
    </xdr:to>
    <xdr:sp macro="" textlink="">
      <xdr:nvSpPr>
        <xdr:cNvPr id="11" name="TextBox 10">
          <a:extLst>
            <a:ext uri="{FF2B5EF4-FFF2-40B4-BE49-F238E27FC236}">
              <a16:creationId xmlns:a16="http://schemas.microsoft.com/office/drawing/2014/main" id="{3F56D61A-B046-0DC5-1C68-52DE947C33A0}"/>
            </a:ext>
          </a:extLst>
        </xdr:cNvPr>
        <xdr:cNvSpPr txBox="1"/>
      </xdr:nvSpPr>
      <xdr:spPr>
        <a:xfrm>
          <a:off x="428625" y="200025"/>
          <a:ext cx="3086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75000"/>
                </a:schemeClr>
              </a:solidFill>
            </a:rPr>
            <a:t>Category and Product Overview</a:t>
          </a:r>
        </a:p>
      </xdr:txBody>
    </xdr:sp>
    <xdr:clientData/>
  </xdr:twoCellAnchor>
  <xdr:twoCellAnchor>
    <xdr:from>
      <xdr:col>1</xdr:col>
      <xdr:colOff>47625</xdr:colOff>
      <xdr:row>3</xdr:row>
      <xdr:rowOff>180975</xdr:rowOff>
    </xdr:from>
    <xdr:to>
      <xdr:col>3</xdr:col>
      <xdr:colOff>133350</xdr:colOff>
      <xdr:row>5</xdr:row>
      <xdr:rowOff>76200</xdr:rowOff>
    </xdr:to>
    <xdr:sp macro="" textlink="">
      <xdr:nvSpPr>
        <xdr:cNvPr id="13" name="TextBox 12">
          <a:extLst>
            <a:ext uri="{FF2B5EF4-FFF2-40B4-BE49-F238E27FC236}">
              <a16:creationId xmlns:a16="http://schemas.microsoft.com/office/drawing/2014/main" id="{AFB085B9-7341-7FA2-4173-D61461BD171C}"/>
            </a:ext>
          </a:extLst>
        </xdr:cNvPr>
        <xdr:cNvSpPr txBox="1"/>
      </xdr:nvSpPr>
      <xdr:spPr>
        <a:xfrm>
          <a:off x="657225" y="752475"/>
          <a:ext cx="1304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$2,845,958</a:t>
          </a:r>
          <a:r>
            <a:rPr lang="en-US" sz="1400">
              <a:solidFill>
                <a:schemeClr val="accent1">
                  <a:lumMod val="75000"/>
                </a:schemeClr>
              </a:solidFill>
            </a:rPr>
            <a:t> </a:t>
          </a:r>
        </a:p>
      </xdr:txBody>
    </xdr:sp>
    <xdr:clientData/>
  </xdr:twoCellAnchor>
  <xdr:twoCellAnchor>
    <xdr:from>
      <xdr:col>3</xdr:col>
      <xdr:colOff>457200</xdr:colOff>
      <xdr:row>4</xdr:row>
      <xdr:rowOff>0</xdr:rowOff>
    </xdr:from>
    <xdr:to>
      <xdr:col>5</xdr:col>
      <xdr:colOff>123825</xdr:colOff>
      <xdr:row>5</xdr:row>
      <xdr:rowOff>85725</xdr:rowOff>
    </xdr:to>
    <xdr:sp macro="" textlink="">
      <xdr:nvSpPr>
        <xdr:cNvPr id="15" name="TextBox 14">
          <a:extLst>
            <a:ext uri="{FF2B5EF4-FFF2-40B4-BE49-F238E27FC236}">
              <a16:creationId xmlns:a16="http://schemas.microsoft.com/office/drawing/2014/main" id="{3F50BC42-005A-C675-6242-0FF773F8B6A0}"/>
            </a:ext>
          </a:extLst>
        </xdr:cNvPr>
        <xdr:cNvSpPr txBox="1"/>
      </xdr:nvSpPr>
      <xdr:spPr>
        <a:xfrm>
          <a:off x="2286000" y="762000"/>
          <a:ext cx="885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$760,700</a:t>
          </a:r>
          <a:r>
            <a:rPr lang="en-US" sz="1400"/>
            <a:t> </a:t>
          </a:r>
          <a:endParaRPr lang="en-US" sz="1400">
            <a:solidFill>
              <a:schemeClr val="accent1">
                <a:lumMod val="75000"/>
              </a:schemeClr>
            </a:solidFill>
          </a:endParaRPr>
        </a:p>
      </xdr:txBody>
    </xdr:sp>
    <xdr:clientData/>
  </xdr:twoCellAnchor>
  <xdr:twoCellAnchor>
    <xdr:from>
      <xdr:col>7</xdr:col>
      <xdr:colOff>114300</xdr:colOff>
      <xdr:row>4</xdr:row>
      <xdr:rowOff>9525</xdr:rowOff>
    </xdr:from>
    <xdr:to>
      <xdr:col>9</xdr:col>
      <xdr:colOff>200025</xdr:colOff>
      <xdr:row>5</xdr:row>
      <xdr:rowOff>95250</xdr:rowOff>
    </xdr:to>
    <xdr:sp macro="" textlink="">
      <xdr:nvSpPr>
        <xdr:cNvPr id="17" name="TextBox 16">
          <a:extLst>
            <a:ext uri="{FF2B5EF4-FFF2-40B4-BE49-F238E27FC236}">
              <a16:creationId xmlns:a16="http://schemas.microsoft.com/office/drawing/2014/main" id="{A9D749C2-4C7F-12E0-4422-71F6FC58CBD2}"/>
            </a:ext>
          </a:extLst>
        </xdr:cNvPr>
        <xdr:cNvSpPr txBox="1"/>
      </xdr:nvSpPr>
      <xdr:spPr>
        <a:xfrm>
          <a:off x="4381500" y="771525"/>
          <a:ext cx="1304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8502</a:t>
          </a:r>
          <a:r>
            <a:rPr lang="en-US" sz="1800">
              <a:solidFill>
                <a:schemeClr val="accent1">
                  <a:lumMod val="75000"/>
                </a:schemeClr>
              </a:solidFill>
            </a:rPr>
            <a:t> </a:t>
          </a:r>
        </a:p>
      </xdr:txBody>
    </xdr:sp>
    <xdr:clientData/>
  </xdr:twoCellAnchor>
  <xdr:twoCellAnchor>
    <xdr:from>
      <xdr:col>0</xdr:col>
      <xdr:colOff>485775</xdr:colOff>
      <xdr:row>19</xdr:row>
      <xdr:rowOff>2</xdr:rowOff>
    </xdr:from>
    <xdr:to>
      <xdr:col>6</xdr:col>
      <xdr:colOff>419099</xdr:colOff>
      <xdr:row>31</xdr:row>
      <xdr:rowOff>0</xdr:rowOff>
    </xdr:to>
    <xdr:sp macro="" textlink="">
      <xdr:nvSpPr>
        <xdr:cNvPr id="12" name="Rectangle 11">
          <a:extLst>
            <a:ext uri="{FF2B5EF4-FFF2-40B4-BE49-F238E27FC236}">
              <a16:creationId xmlns:a16="http://schemas.microsoft.com/office/drawing/2014/main" id="{9A61EA70-BFDA-B1CC-8CF9-B8BECE3217C8}"/>
            </a:ext>
          </a:extLst>
        </xdr:cNvPr>
        <xdr:cNvSpPr/>
      </xdr:nvSpPr>
      <xdr:spPr>
        <a:xfrm>
          <a:off x="485775" y="3619502"/>
          <a:ext cx="3590924" cy="2285998"/>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0">
              <a:solidFill>
                <a:schemeClr val="accent1">
                  <a:lumMod val="75000"/>
                </a:schemeClr>
              </a:solidFill>
              <a:latin typeface="+mn-lt"/>
              <a:ea typeface="+mn-ea"/>
              <a:cs typeface="+mn-cs"/>
            </a:rPr>
            <a:t>Prroduct Sales</a:t>
          </a:r>
        </a:p>
        <a:p>
          <a:pPr marL="0" indent="0" algn="l"/>
          <a:endParaRPr lang="en-US" sz="1200" b="0">
            <a:solidFill>
              <a:schemeClr val="accent1">
                <a:lumMod val="75000"/>
              </a:schemeClr>
            </a:solidFill>
            <a:latin typeface="+mn-lt"/>
            <a:ea typeface="+mn-ea"/>
            <a:cs typeface="+mn-cs"/>
          </a:endParaRPr>
        </a:p>
      </xdr:txBody>
    </xdr:sp>
    <xdr:clientData/>
  </xdr:twoCellAnchor>
  <xdr:twoCellAnchor>
    <xdr:from>
      <xdr:col>6</xdr:col>
      <xdr:colOff>466724</xdr:colOff>
      <xdr:row>19</xdr:row>
      <xdr:rowOff>2</xdr:rowOff>
    </xdr:from>
    <xdr:to>
      <xdr:col>12</xdr:col>
      <xdr:colOff>590549</xdr:colOff>
      <xdr:row>31</xdr:row>
      <xdr:rowOff>0</xdr:rowOff>
    </xdr:to>
    <xdr:sp macro="" textlink="">
      <xdr:nvSpPr>
        <xdr:cNvPr id="18" name="Rectangle 17">
          <a:extLst>
            <a:ext uri="{FF2B5EF4-FFF2-40B4-BE49-F238E27FC236}">
              <a16:creationId xmlns:a16="http://schemas.microsoft.com/office/drawing/2014/main" id="{479D3738-6663-4F97-B5FE-020B98F102EE}"/>
            </a:ext>
          </a:extLst>
        </xdr:cNvPr>
        <xdr:cNvSpPr/>
      </xdr:nvSpPr>
      <xdr:spPr>
        <a:xfrm>
          <a:off x="4124324" y="3619502"/>
          <a:ext cx="3781425" cy="2285998"/>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0">
              <a:solidFill>
                <a:schemeClr val="accent1">
                  <a:lumMod val="75000"/>
                </a:schemeClr>
              </a:solidFill>
              <a:latin typeface="+mn-lt"/>
              <a:ea typeface="+mn-ea"/>
              <a:cs typeface="+mn-cs"/>
            </a:rPr>
            <a:t>Product Profit</a:t>
          </a:r>
        </a:p>
        <a:p>
          <a:pPr marL="0" indent="0" algn="l"/>
          <a:endParaRPr lang="en-US" sz="1200" b="0">
            <a:solidFill>
              <a:schemeClr val="accent1">
                <a:lumMod val="75000"/>
              </a:schemeClr>
            </a:solidFill>
            <a:latin typeface="+mn-lt"/>
            <a:ea typeface="+mn-ea"/>
            <a:cs typeface="+mn-cs"/>
          </a:endParaRPr>
        </a:p>
      </xdr:txBody>
    </xdr:sp>
    <xdr:clientData/>
  </xdr:twoCellAnchor>
  <xdr:twoCellAnchor>
    <xdr:from>
      <xdr:col>0</xdr:col>
      <xdr:colOff>552449</xdr:colOff>
      <xdr:row>20</xdr:row>
      <xdr:rowOff>85724</xdr:rowOff>
    </xdr:from>
    <xdr:to>
      <xdr:col>6</xdr:col>
      <xdr:colOff>371474</xdr:colOff>
      <xdr:row>30</xdr:row>
      <xdr:rowOff>161925</xdr:rowOff>
    </xdr:to>
    <xdr:graphicFrame macro="">
      <xdr:nvGraphicFramePr>
        <xdr:cNvPr id="19" name="Chart 18">
          <a:extLst>
            <a:ext uri="{FF2B5EF4-FFF2-40B4-BE49-F238E27FC236}">
              <a16:creationId xmlns:a16="http://schemas.microsoft.com/office/drawing/2014/main" id="{B4624D06-6F2D-48A6-BBCD-A1912EDDC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466725</xdr:colOff>
      <xdr:row>20</xdr:row>
      <xdr:rowOff>123825</xdr:rowOff>
    </xdr:from>
    <xdr:to>
      <xdr:col>12</xdr:col>
      <xdr:colOff>542925</xdr:colOff>
      <xdr:row>30</xdr:row>
      <xdr:rowOff>114299</xdr:rowOff>
    </xdr:to>
    <xdr:graphicFrame macro="">
      <xdr:nvGraphicFramePr>
        <xdr:cNvPr id="20" name="Chart 19">
          <a:extLst>
            <a:ext uri="{FF2B5EF4-FFF2-40B4-BE49-F238E27FC236}">
              <a16:creationId xmlns:a16="http://schemas.microsoft.com/office/drawing/2014/main" id="{690CB2A0-5D9E-4A0F-ACFE-50A67185C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514351</xdr:colOff>
      <xdr:row>2</xdr:row>
      <xdr:rowOff>133350</xdr:rowOff>
    </xdr:from>
    <xdr:to>
      <xdr:col>12</xdr:col>
      <xdr:colOff>571501</xdr:colOff>
      <xdr:row>6</xdr:row>
      <xdr:rowOff>104775</xdr:rowOff>
    </xdr:to>
    <xdr:sp macro="" textlink="">
      <xdr:nvSpPr>
        <xdr:cNvPr id="23" name="Rectangle 22">
          <a:extLst>
            <a:ext uri="{FF2B5EF4-FFF2-40B4-BE49-F238E27FC236}">
              <a16:creationId xmlns:a16="http://schemas.microsoft.com/office/drawing/2014/main" id="{5BC83535-2240-FE0D-7F05-F737133C8A41}"/>
            </a:ext>
          </a:extLst>
        </xdr:cNvPr>
        <xdr:cNvSpPr/>
      </xdr:nvSpPr>
      <xdr:spPr>
        <a:xfrm>
          <a:off x="6000751" y="514350"/>
          <a:ext cx="1885950"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Total Order</a:t>
          </a:r>
        </a:p>
      </xdr:txBody>
    </xdr:sp>
    <xdr:clientData/>
  </xdr:twoCellAnchor>
  <xdr:twoCellAnchor>
    <xdr:from>
      <xdr:col>10</xdr:col>
      <xdr:colOff>9525</xdr:colOff>
      <xdr:row>3</xdr:row>
      <xdr:rowOff>161925</xdr:rowOff>
    </xdr:from>
    <xdr:to>
      <xdr:col>12</xdr:col>
      <xdr:colOff>95250</xdr:colOff>
      <xdr:row>5</xdr:row>
      <xdr:rowOff>57150</xdr:rowOff>
    </xdr:to>
    <xdr:sp macro="" textlink="">
      <xdr:nvSpPr>
        <xdr:cNvPr id="24" name="TextBox 23">
          <a:extLst>
            <a:ext uri="{FF2B5EF4-FFF2-40B4-BE49-F238E27FC236}">
              <a16:creationId xmlns:a16="http://schemas.microsoft.com/office/drawing/2014/main" id="{1A0BF0C9-426F-3A63-73D7-A2F3ABED355D}"/>
            </a:ext>
          </a:extLst>
        </xdr:cNvPr>
        <xdr:cNvSpPr txBox="1"/>
      </xdr:nvSpPr>
      <xdr:spPr>
        <a:xfrm>
          <a:off x="6105525" y="733425"/>
          <a:ext cx="1304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1700</a:t>
          </a:r>
          <a:r>
            <a:rPr lang="en-US" sz="1800"/>
            <a:t> </a:t>
          </a:r>
          <a:r>
            <a:rPr lang="en-US" sz="1800">
              <a:solidFill>
                <a:schemeClr val="accent1">
                  <a:lumMod val="75000"/>
                </a:schemeClr>
              </a:solidFill>
            </a:rPr>
            <a:t> </a:t>
          </a:r>
        </a:p>
      </xdr:txBody>
    </xdr:sp>
    <xdr:clientData/>
  </xdr:twoCellAnchor>
  <xdr:twoCellAnchor editAs="oneCell">
    <xdr:from>
      <xdr:col>13</xdr:col>
      <xdr:colOff>0</xdr:colOff>
      <xdr:row>2</xdr:row>
      <xdr:rowOff>133350</xdr:rowOff>
    </xdr:from>
    <xdr:to>
      <xdr:col>14</xdr:col>
      <xdr:colOff>247650</xdr:colOff>
      <xdr:row>8</xdr:row>
      <xdr:rowOff>142875</xdr:rowOff>
    </xdr:to>
    <mc:AlternateContent xmlns:mc="http://schemas.openxmlformats.org/markup-compatibility/2006">
      <mc:Choice xmlns:tsle="http://schemas.microsoft.com/office/drawing/2012/timeslicer" Requires="tsle">
        <xdr:graphicFrame macro="">
          <xdr:nvGraphicFramePr>
            <xdr:cNvPr id="25" name="Order Date 3">
              <a:extLst>
                <a:ext uri="{FF2B5EF4-FFF2-40B4-BE49-F238E27FC236}">
                  <a16:creationId xmlns:a16="http://schemas.microsoft.com/office/drawing/2014/main" id="{AAC87251-0D9B-4FBF-9256-9463F7BFBF7B}"/>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7924800" y="514350"/>
              <a:ext cx="1123950" cy="1152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xdr:colOff>
      <xdr:row>8</xdr:row>
      <xdr:rowOff>142875</xdr:rowOff>
    </xdr:from>
    <xdr:to>
      <xdr:col>14</xdr:col>
      <xdr:colOff>247651</xdr:colOff>
      <xdr:row>17</xdr:row>
      <xdr:rowOff>104774</xdr:rowOff>
    </xdr:to>
    <mc:AlternateContent xmlns:mc="http://schemas.openxmlformats.org/markup-compatibility/2006">
      <mc:Choice xmlns:a14="http://schemas.microsoft.com/office/drawing/2010/main" Requires="a14">
        <xdr:graphicFrame macro="">
          <xdr:nvGraphicFramePr>
            <xdr:cNvPr id="26" name="Category 3">
              <a:extLst>
                <a:ext uri="{FF2B5EF4-FFF2-40B4-BE49-F238E27FC236}">
                  <a16:creationId xmlns:a16="http://schemas.microsoft.com/office/drawing/2014/main" id="{3488E498-F8E2-467D-A1D5-2BB50A5C7D52}"/>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7924801" y="1666875"/>
              <a:ext cx="112395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xdr:colOff>
      <xdr:row>17</xdr:row>
      <xdr:rowOff>123825</xdr:rowOff>
    </xdr:from>
    <xdr:to>
      <xdr:col>14</xdr:col>
      <xdr:colOff>228601</xdr:colOff>
      <xdr:row>31</xdr:row>
      <xdr:rowOff>9525</xdr:rowOff>
    </xdr:to>
    <mc:AlternateContent xmlns:mc="http://schemas.openxmlformats.org/markup-compatibility/2006">
      <mc:Choice xmlns:a14="http://schemas.microsoft.com/office/drawing/2010/main" Requires="a14">
        <xdr:graphicFrame macro="">
          <xdr:nvGraphicFramePr>
            <xdr:cNvPr id="27" name="Product 3">
              <a:extLst>
                <a:ext uri="{FF2B5EF4-FFF2-40B4-BE49-F238E27FC236}">
                  <a16:creationId xmlns:a16="http://schemas.microsoft.com/office/drawing/2014/main" id="{39656844-4D17-448A-94DC-9A08CD2BEB70}"/>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7924801" y="3362325"/>
              <a:ext cx="11049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400050</xdr:colOff>
      <xdr:row>4</xdr:row>
      <xdr:rowOff>19050</xdr:rowOff>
    </xdr:from>
    <xdr:to>
      <xdr:col>6</xdr:col>
      <xdr:colOff>542925</xdr:colOff>
      <xdr:row>6</xdr:row>
      <xdr:rowOff>95250</xdr:rowOff>
    </xdr:to>
    <xdr:sp macro="" textlink="">
      <xdr:nvSpPr>
        <xdr:cNvPr id="2" name="TextBox 1">
          <a:extLst>
            <a:ext uri="{FF2B5EF4-FFF2-40B4-BE49-F238E27FC236}">
              <a16:creationId xmlns:a16="http://schemas.microsoft.com/office/drawing/2014/main" id="{619366F2-7FAA-AF2B-72F1-E5E44DACCC5A}"/>
            </a:ext>
          </a:extLst>
        </xdr:cNvPr>
        <xdr:cNvSpPr txBox="1"/>
      </xdr:nvSpPr>
      <xdr:spPr>
        <a:xfrm>
          <a:off x="3448050" y="781050"/>
          <a:ext cx="7524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0" u="none" strike="noStrike">
              <a:solidFill>
                <a:srgbClr val="00B050"/>
              </a:solidFill>
              <a:effectLst/>
              <a:latin typeface="+mn-lt"/>
              <a:ea typeface="+mn-ea"/>
              <a:cs typeface="+mn-cs"/>
            </a:rPr>
            <a:t> </a:t>
          </a:r>
          <a:r>
            <a:rPr lang="en-US" sz="700" b="1" i="0" u="none" strike="noStrike">
              <a:solidFill>
                <a:schemeClr val="accent1">
                  <a:lumMod val="75000"/>
                </a:schemeClr>
              </a:solidFill>
              <a:effectLst/>
              <a:latin typeface="+mn-lt"/>
              <a:ea typeface="+mn-ea"/>
              <a:cs typeface="+mn-cs"/>
            </a:rPr>
            <a:t>profit</a:t>
          </a:r>
          <a:r>
            <a:rPr lang="en-US" sz="1100" b="1" i="0" u="none" strike="noStrike" baseline="0">
              <a:solidFill>
                <a:srgbClr val="00B050"/>
              </a:solidFill>
              <a:effectLst/>
              <a:latin typeface="+mn-lt"/>
              <a:ea typeface="+mn-ea"/>
              <a:cs typeface="+mn-cs"/>
            </a:rPr>
            <a:t> </a:t>
          </a:r>
          <a:r>
            <a:rPr lang="en-US" sz="700" b="1" i="0" u="none" strike="noStrike">
              <a:solidFill>
                <a:schemeClr val="accent1">
                  <a:lumMod val="75000"/>
                </a:schemeClr>
              </a:solidFill>
              <a:effectLst/>
              <a:latin typeface="+mn-lt"/>
              <a:ea typeface="+mn-ea"/>
              <a:cs typeface="+mn-cs"/>
            </a:rPr>
            <a:t>margin</a:t>
          </a:r>
          <a:r>
            <a:rPr lang="en-US" sz="1100" b="1" i="0" u="none" strike="noStrike" baseline="0">
              <a:solidFill>
                <a:srgbClr val="00B050"/>
              </a:solidFill>
              <a:effectLst/>
              <a:latin typeface="+mn-lt"/>
              <a:ea typeface="+mn-ea"/>
              <a:cs typeface="+mn-cs"/>
            </a:rPr>
            <a:t> </a:t>
          </a:r>
          <a:r>
            <a:rPr lang="en-US" sz="1000" b="1" i="0" u="none" strike="noStrike">
              <a:solidFill>
                <a:srgbClr val="00B050"/>
              </a:solidFill>
              <a:effectLst/>
              <a:latin typeface="+mn-lt"/>
              <a:ea typeface="+mn-ea"/>
              <a:cs typeface="+mn-cs"/>
            </a:rPr>
            <a:t>27</a:t>
          </a:r>
          <a:r>
            <a:rPr lang="en-US" sz="1100" b="1" i="0" u="none" strike="noStrike">
              <a:solidFill>
                <a:srgbClr val="00B050"/>
              </a:solidFill>
              <a:effectLst/>
              <a:latin typeface="+mn-lt"/>
              <a:ea typeface="+mn-ea"/>
              <a:cs typeface="+mn-cs"/>
            </a:rPr>
            <a:t>% </a:t>
          </a:r>
        </a:p>
      </xdr:txBody>
    </xdr:sp>
    <xdr:clientData/>
  </xdr:twoCellAnchor>
  <xdr:twoCellAnchor>
    <xdr:from>
      <xdr:col>1</xdr:col>
      <xdr:colOff>47627</xdr:colOff>
      <xdr:row>5</xdr:row>
      <xdr:rowOff>47624</xdr:rowOff>
    </xdr:from>
    <xdr:to>
      <xdr:col>2</xdr:col>
      <xdr:colOff>200025</xdr:colOff>
      <xdr:row>6</xdr:row>
      <xdr:rowOff>76200</xdr:rowOff>
    </xdr:to>
    <xdr:sp macro="" textlink="">
      <xdr:nvSpPr>
        <xdr:cNvPr id="21" name="TextBox 20">
          <a:extLst>
            <a:ext uri="{FF2B5EF4-FFF2-40B4-BE49-F238E27FC236}">
              <a16:creationId xmlns:a16="http://schemas.microsoft.com/office/drawing/2014/main" id="{BCABED19-73EC-94E6-997D-191F50894130}"/>
            </a:ext>
          </a:extLst>
        </xdr:cNvPr>
        <xdr:cNvSpPr txBox="1"/>
      </xdr:nvSpPr>
      <xdr:spPr>
        <a:xfrm>
          <a:off x="657227" y="1000124"/>
          <a:ext cx="761998"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FF0000"/>
              </a:solidFill>
            </a:rPr>
            <a:t>YoY</a:t>
          </a:r>
          <a:r>
            <a:rPr lang="en-US" sz="800" baseline="0">
              <a:solidFill>
                <a:srgbClr val="FF0000"/>
              </a:solidFill>
            </a:rPr>
            <a:t>  </a:t>
          </a:r>
          <a:r>
            <a:rPr lang="en-US" sz="1000" b="0" i="0" u="none" strike="noStrike">
              <a:solidFill>
                <a:srgbClr val="FF0000"/>
              </a:solidFill>
              <a:effectLst/>
              <a:latin typeface="+mn-lt"/>
              <a:ea typeface="+mn-ea"/>
              <a:cs typeface="+mn-cs"/>
            </a:rPr>
            <a:t>-2%</a:t>
          </a:r>
          <a:r>
            <a:rPr lang="en-US" sz="800">
              <a:solidFill>
                <a:srgbClr val="FF0000"/>
              </a:solidFill>
              <a:effectLst/>
            </a:rPr>
            <a:t> </a:t>
          </a:r>
          <a:endParaRPr lang="en-US" sz="800">
            <a:solidFill>
              <a:srgbClr val="FF0000"/>
            </a:solidFill>
          </a:endParaRPr>
        </a:p>
      </xdr:txBody>
    </xdr:sp>
    <xdr:clientData/>
  </xdr:twoCellAnchor>
  <xdr:twoCellAnchor>
    <xdr:from>
      <xdr:col>3</xdr:col>
      <xdr:colOff>476252</xdr:colOff>
      <xdr:row>5</xdr:row>
      <xdr:rowOff>57149</xdr:rowOff>
    </xdr:from>
    <xdr:to>
      <xdr:col>5</xdr:col>
      <xdr:colOff>19050</xdr:colOff>
      <xdr:row>6</xdr:row>
      <xdr:rowOff>85725</xdr:rowOff>
    </xdr:to>
    <xdr:sp macro="" textlink="">
      <xdr:nvSpPr>
        <xdr:cNvPr id="28" name="TextBox 27">
          <a:extLst>
            <a:ext uri="{FF2B5EF4-FFF2-40B4-BE49-F238E27FC236}">
              <a16:creationId xmlns:a16="http://schemas.microsoft.com/office/drawing/2014/main" id="{E4E60CC6-2897-A6E0-777D-4D582168FE10}"/>
            </a:ext>
          </a:extLst>
        </xdr:cNvPr>
        <xdr:cNvSpPr txBox="1"/>
      </xdr:nvSpPr>
      <xdr:spPr>
        <a:xfrm>
          <a:off x="2305052" y="1009649"/>
          <a:ext cx="761998"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FF0000"/>
              </a:solidFill>
            </a:rPr>
            <a:t>YoY</a:t>
          </a:r>
          <a:r>
            <a:rPr lang="en-US" sz="800" baseline="0">
              <a:solidFill>
                <a:srgbClr val="FF0000"/>
              </a:solidFill>
            </a:rPr>
            <a:t>  </a:t>
          </a:r>
          <a:r>
            <a:rPr lang="en-US" sz="1100" b="0" i="0" u="none" strike="noStrike">
              <a:solidFill>
                <a:srgbClr val="FF0000"/>
              </a:solidFill>
              <a:effectLst/>
              <a:latin typeface="+mn-lt"/>
              <a:ea typeface="+mn-ea"/>
              <a:cs typeface="+mn-cs"/>
            </a:rPr>
            <a:t>-6%</a:t>
          </a:r>
          <a:r>
            <a:rPr lang="en-US" sz="800">
              <a:solidFill>
                <a:srgbClr val="FF0000"/>
              </a:solidFill>
              <a:effectLst/>
            </a:rPr>
            <a:t>  </a:t>
          </a:r>
          <a:endParaRPr lang="en-US" sz="8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3</xdr:row>
      <xdr:rowOff>0</xdr:rowOff>
    </xdr:from>
    <xdr:to>
      <xdr:col>3</xdr:col>
      <xdr:colOff>438150</xdr:colOff>
      <xdr:row>6</xdr:row>
      <xdr:rowOff>161925</xdr:rowOff>
    </xdr:to>
    <xdr:sp macro="" textlink="">
      <xdr:nvSpPr>
        <xdr:cNvPr id="3" name="Rectangle 2">
          <a:extLst>
            <a:ext uri="{FF2B5EF4-FFF2-40B4-BE49-F238E27FC236}">
              <a16:creationId xmlns:a16="http://schemas.microsoft.com/office/drawing/2014/main" id="{21795E09-6CFB-4A64-ABFC-561BE5BF0C17}"/>
            </a:ext>
          </a:extLst>
        </xdr:cNvPr>
        <xdr:cNvSpPr/>
      </xdr:nvSpPr>
      <xdr:spPr>
        <a:xfrm>
          <a:off x="552450" y="571500"/>
          <a:ext cx="1714500"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Revenue</a:t>
          </a:r>
        </a:p>
      </xdr:txBody>
    </xdr:sp>
    <xdr:clientData/>
  </xdr:twoCellAnchor>
  <xdr:twoCellAnchor>
    <xdr:from>
      <xdr:col>3</xdr:col>
      <xdr:colOff>485775</xdr:colOff>
      <xdr:row>2</xdr:row>
      <xdr:rowOff>180975</xdr:rowOff>
    </xdr:from>
    <xdr:to>
      <xdr:col>6</xdr:col>
      <xdr:colOff>457200</xdr:colOff>
      <xdr:row>6</xdr:row>
      <xdr:rowOff>152400</xdr:rowOff>
    </xdr:to>
    <xdr:sp macro="" textlink="">
      <xdr:nvSpPr>
        <xdr:cNvPr id="4" name="Rectangle 3">
          <a:extLst>
            <a:ext uri="{FF2B5EF4-FFF2-40B4-BE49-F238E27FC236}">
              <a16:creationId xmlns:a16="http://schemas.microsoft.com/office/drawing/2014/main" id="{6762A6B2-0901-4F5C-9B54-49BCFA8E0E1F}"/>
            </a:ext>
          </a:extLst>
        </xdr:cNvPr>
        <xdr:cNvSpPr/>
      </xdr:nvSpPr>
      <xdr:spPr>
        <a:xfrm>
          <a:off x="2314575" y="561975"/>
          <a:ext cx="1800225"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Profit</a:t>
          </a:r>
        </a:p>
      </xdr:txBody>
    </xdr:sp>
    <xdr:clientData/>
  </xdr:twoCellAnchor>
  <xdr:twoCellAnchor>
    <xdr:from>
      <xdr:col>6</xdr:col>
      <xdr:colOff>495300</xdr:colOff>
      <xdr:row>3</xdr:row>
      <xdr:rowOff>0</xdr:rowOff>
    </xdr:from>
    <xdr:to>
      <xdr:col>9</xdr:col>
      <xdr:colOff>504825</xdr:colOff>
      <xdr:row>6</xdr:row>
      <xdr:rowOff>161925</xdr:rowOff>
    </xdr:to>
    <xdr:sp macro="" textlink="">
      <xdr:nvSpPr>
        <xdr:cNvPr id="5" name="Rectangle 4">
          <a:extLst>
            <a:ext uri="{FF2B5EF4-FFF2-40B4-BE49-F238E27FC236}">
              <a16:creationId xmlns:a16="http://schemas.microsoft.com/office/drawing/2014/main" id="{6B4D0D6E-FF5D-4950-B6D4-6658EBFD3A74}"/>
            </a:ext>
          </a:extLst>
        </xdr:cNvPr>
        <xdr:cNvSpPr/>
      </xdr:nvSpPr>
      <xdr:spPr>
        <a:xfrm>
          <a:off x="4152900" y="571500"/>
          <a:ext cx="1838325"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Quantity</a:t>
          </a:r>
        </a:p>
      </xdr:txBody>
    </xdr:sp>
    <xdr:clientData/>
  </xdr:twoCellAnchor>
  <xdr:twoCellAnchor>
    <xdr:from>
      <xdr:col>0</xdr:col>
      <xdr:colOff>552449</xdr:colOff>
      <xdr:row>7</xdr:row>
      <xdr:rowOff>38100</xdr:rowOff>
    </xdr:from>
    <xdr:to>
      <xdr:col>6</xdr:col>
      <xdr:colOff>400050</xdr:colOff>
      <xdr:row>19</xdr:row>
      <xdr:rowOff>0</xdr:rowOff>
    </xdr:to>
    <xdr:sp macro="" textlink="">
      <xdr:nvSpPr>
        <xdr:cNvPr id="6" name="Rectangle 5">
          <a:extLst>
            <a:ext uri="{FF2B5EF4-FFF2-40B4-BE49-F238E27FC236}">
              <a16:creationId xmlns:a16="http://schemas.microsoft.com/office/drawing/2014/main" id="{4D7DCC9A-534D-FCCA-51C8-D617A48660F8}"/>
            </a:ext>
          </a:extLst>
        </xdr:cNvPr>
        <xdr:cNvSpPr/>
      </xdr:nvSpPr>
      <xdr:spPr>
        <a:xfrm>
          <a:off x="552449" y="1371600"/>
          <a:ext cx="3505201" cy="224790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200" b="0" i="0" baseline="0">
              <a:solidFill>
                <a:schemeClr val="accent1">
                  <a:lumMod val="75000"/>
                </a:schemeClr>
              </a:solidFill>
              <a:effectLst/>
              <a:latin typeface="+mn-lt"/>
              <a:ea typeface="+mn-ea"/>
              <a:cs typeface="+mn-cs"/>
            </a:rPr>
            <a:t>Customer Segment Revenue &amp; Profit</a:t>
          </a:r>
          <a:endParaRPr lang="en-US" sz="1600" b="0">
            <a:solidFill>
              <a:schemeClr val="accent1">
                <a:lumMod val="75000"/>
              </a:schemeClr>
            </a:solidFill>
            <a:effectLst/>
          </a:endParaRPr>
        </a:p>
      </xdr:txBody>
    </xdr:sp>
    <xdr:clientData/>
  </xdr:twoCellAnchor>
  <xdr:twoCellAnchor>
    <xdr:from>
      <xdr:col>6</xdr:col>
      <xdr:colOff>457199</xdr:colOff>
      <xdr:row>7</xdr:row>
      <xdr:rowOff>47625</xdr:rowOff>
    </xdr:from>
    <xdr:to>
      <xdr:col>13</xdr:col>
      <xdr:colOff>9524</xdr:colOff>
      <xdr:row>19</xdr:row>
      <xdr:rowOff>0</xdr:rowOff>
    </xdr:to>
    <xdr:sp macro="" textlink="">
      <xdr:nvSpPr>
        <xdr:cNvPr id="7" name="Rectangle 6">
          <a:extLst>
            <a:ext uri="{FF2B5EF4-FFF2-40B4-BE49-F238E27FC236}">
              <a16:creationId xmlns:a16="http://schemas.microsoft.com/office/drawing/2014/main" id="{660C0852-A784-D047-81AF-B9E179BF4928}"/>
            </a:ext>
          </a:extLst>
        </xdr:cNvPr>
        <xdr:cNvSpPr/>
      </xdr:nvSpPr>
      <xdr:spPr>
        <a:xfrm>
          <a:off x="4114799" y="1381125"/>
          <a:ext cx="3819525" cy="223837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0">
              <a:solidFill>
                <a:schemeClr val="accent1">
                  <a:lumMod val="75000"/>
                </a:schemeClr>
              </a:solidFill>
              <a:latin typeface="+mn-lt"/>
              <a:ea typeface="+mn-ea"/>
              <a:cs typeface="+mn-cs"/>
            </a:rPr>
            <a:t>Region Sales</a:t>
          </a:r>
          <a:r>
            <a:rPr lang="en-US" sz="1200" b="0" baseline="0">
              <a:solidFill>
                <a:schemeClr val="accent1">
                  <a:lumMod val="75000"/>
                </a:schemeClr>
              </a:solidFill>
              <a:latin typeface="+mn-lt"/>
              <a:ea typeface="+mn-ea"/>
              <a:cs typeface="+mn-cs"/>
            </a:rPr>
            <a:t> &amp; Profit</a:t>
          </a:r>
          <a:endParaRPr lang="en-US" sz="1200" b="0">
            <a:solidFill>
              <a:schemeClr val="accent1">
                <a:lumMod val="75000"/>
              </a:schemeClr>
            </a:solidFill>
            <a:latin typeface="+mn-lt"/>
            <a:ea typeface="+mn-ea"/>
            <a:cs typeface="+mn-cs"/>
          </a:endParaRPr>
        </a:p>
      </xdr:txBody>
    </xdr:sp>
    <xdr:clientData/>
  </xdr:twoCellAnchor>
  <xdr:twoCellAnchor>
    <xdr:from>
      <xdr:col>0</xdr:col>
      <xdr:colOff>561974</xdr:colOff>
      <xdr:row>19</xdr:row>
      <xdr:rowOff>85725</xdr:rowOff>
    </xdr:from>
    <xdr:to>
      <xdr:col>6</xdr:col>
      <xdr:colOff>390525</xdr:colOff>
      <xdr:row>32</xdr:row>
      <xdr:rowOff>57150</xdr:rowOff>
    </xdr:to>
    <xdr:sp macro="" textlink="">
      <xdr:nvSpPr>
        <xdr:cNvPr id="8" name="Rectangle 7">
          <a:extLst>
            <a:ext uri="{FF2B5EF4-FFF2-40B4-BE49-F238E27FC236}">
              <a16:creationId xmlns:a16="http://schemas.microsoft.com/office/drawing/2014/main" id="{B57006D2-57B9-29AD-4EFE-56A31BDD23F6}"/>
            </a:ext>
          </a:extLst>
        </xdr:cNvPr>
        <xdr:cNvSpPr/>
      </xdr:nvSpPr>
      <xdr:spPr>
        <a:xfrm>
          <a:off x="561974" y="3705225"/>
          <a:ext cx="3486151" cy="24479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0">
              <a:solidFill>
                <a:schemeClr val="accent1">
                  <a:lumMod val="75000"/>
                </a:schemeClr>
              </a:solidFill>
              <a:latin typeface="+mn-lt"/>
              <a:ea typeface="+mn-ea"/>
              <a:cs typeface="+mn-cs"/>
            </a:rPr>
            <a:t>Payment Method</a:t>
          </a:r>
        </a:p>
      </xdr:txBody>
    </xdr:sp>
    <xdr:clientData/>
  </xdr:twoCellAnchor>
  <xdr:twoCellAnchor>
    <xdr:from>
      <xdr:col>6</xdr:col>
      <xdr:colOff>457199</xdr:colOff>
      <xdr:row>19</xdr:row>
      <xdr:rowOff>95250</xdr:rowOff>
    </xdr:from>
    <xdr:to>
      <xdr:col>13</xdr:col>
      <xdr:colOff>28574</xdr:colOff>
      <xdr:row>32</xdr:row>
      <xdr:rowOff>47625</xdr:rowOff>
    </xdr:to>
    <xdr:sp macro="" textlink="">
      <xdr:nvSpPr>
        <xdr:cNvPr id="9" name="Rectangle 8">
          <a:extLst>
            <a:ext uri="{FF2B5EF4-FFF2-40B4-BE49-F238E27FC236}">
              <a16:creationId xmlns:a16="http://schemas.microsoft.com/office/drawing/2014/main" id="{F0CA3E6F-6A68-B874-4C41-AB9B1B00657E}"/>
            </a:ext>
          </a:extLst>
        </xdr:cNvPr>
        <xdr:cNvSpPr/>
      </xdr:nvSpPr>
      <xdr:spPr>
        <a:xfrm>
          <a:off x="4114799" y="3714750"/>
          <a:ext cx="3838575" cy="242887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0">
              <a:solidFill>
                <a:schemeClr val="accent1">
                  <a:lumMod val="75000"/>
                </a:schemeClr>
              </a:solidFill>
              <a:latin typeface="+mn-lt"/>
              <a:ea typeface="+mn-ea"/>
              <a:cs typeface="+mn-cs"/>
            </a:rPr>
            <a:t>Customer Segment Order</a:t>
          </a:r>
        </a:p>
      </xdr:txBody>
    </xdr:sp>
    <xdr:clientData/>
  </xdr:twoCellAnchor>
  <xdr:twoCellAnchor>
    <xdr:from>
      <xdr:col>1</xdr:col>
      <xdr:colOff>0</xdr:colOff>
      <xdr:row>8</xdr:row>
      <xdr:rowOff>152400</xdr:rowOff>
    </xdr:from>
    <xdr:to>
      <xdr:col>6</xdr:col>
      <xdr:colOff>352425</xdr:colOff>
      <xdr:row>18</xdr:row>
      <xdr:rowOff>142876</xdr:rowOff>
    </xdr:to>
    <xdr:graphicFrame macro="">
      <xdr:nvGraphicFramePr>
        <xdr:cNvPr id="10" name="Chart 9">
          <a:extLst>
            <a:ext uri="{FF2B5EF4-FFF2-40B4-BE49-F238E27FC236}">
              <a16:creationId xmlns:a16="http://schemas.microsoft.com/office/drawing/2014/main" id="{A0AFFDB6-9EE4-4E32-B219-4F8D5F090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466723</xdr:colOff>
      <xdr:row>8</xdr:row>
      <xdr:rowOff>123824</xdr:rowOff>
    </xdr:from>
    <xdr:to>
      <xdr:col>12</xdr:col>
      <xdr:colOff>600074</xdr:colOff>
      <xdr:row>18</xdr:row>
      <xdr:rowOff>171449</xdr:rowOff>
    </xdr:to>
    <xdr:graphicFrame macro="">
      <xdr:nvGraphicFramePr>
        <xdr:cNvPr id="11" name="Chart 10">
          <a:extLst>
            <a:ext uri="{FF2B5EF4-FFF2-40B4-BE49-F238E27FC236}">
              <a16:creationId xmlns:a16="http://schemas.microsoft.com/office/drawing/2014/main" id="{FB48F888-5245-462C-97A3-72958E1E2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19048</xdr:colOff>
      <xdr:row>21</xdr:row>
      <xdr:rowOff>28575</xdr:rowOff>
    </xdr:from>
    <xdr:to>
      <xdr:col>6</xdr:col>
      <xdr:colOff>342900</xdr:colOff>
      <xdr:row>31</xdr:row>
      <xdr:rowOff>152399</xdr:rowOff>
    </xdr:to>
    <xdr:graphicFrame macro="">
      <xdr:nvGraphicFramePr>
        <xdr:cNvPr id="12" name="Chart 11">
          <a:extLst>
            <a:ext uri="{FF2B5EF4-FFF2-40B4-BE49-F238E27FC236}">
              <a16:creationId xmlns:a16="http://schemas.microsoft.com/office/drawing/2014/main" id="{7DFF083E-C7BA-496D-8741-D1B2C29BF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533399</xdr:colOff>
      <xdr:row>21</xdr:row>
      <xdr:rowOff>38100</xdr:rowOff>
    </xdr:from>
    <xdr:to>
      <xdr:col>12</xdr:col>
      <xdr:colOff>581025</xdr:colOff>
      <xdr:row>31</xdr:row>
      <xdr:rowOff>157163</xdr:rowOff>
    </xdr:to>
    <xdr:graphicFrame macro="">
      <xdr:nvGraphicFramePr>
        <xdr:cNvPr id="13" name="Chart 12">
          <a:extLst>
            <a:ext uri="{FF2B5EF4-FFF2-40B4-BE49-F238E27FC236}">
              <a16:creationId xmlns:a16="http://schemas.microsoft.com/office/drawing/2014/main" id="{4BB5069C-63CA-421F-AFE0-50484BDD7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66676</xdr:colOff>
      <xdr:row>4</xdr:row>
      <xdr:rowOff>9525</xdr:rowOff>
    </xdr:from>
    <xdr:to>
      <xdr:col>2</xdr:col>
      <xdr:colOff>466726</xdr:colOff>
      <xdr:row>5</xdr:row>
      <xdr:rowOff>95250</xdr:rowOff>
    </xdr:to>
    <xdr:sp macro="" textlink="">
      <xdr:nvSpPr>
        <xdr:cNvPr id="15" name="TextBox 14">
          <a:extLst>
            <a:ext uri="{FF2B5EF4-FFF2-40B4-BE49-F238E27FC236}">
              <a16:creationId xmlns:a16="http://schemas.microsoft.com/office/drawing/2014/main" id="{1805ADAA-9C1E-4C1B-83CE-951C554232D7}"/>
            </a:ext>
          </a:extLst>
        </xdr:cNvPr>
        <xdr:cNvSpPr txBox="1"/>
      </xdr:nvSpPr>
      <xdr:spPr>
        <a:xfrm>
          <a:off x="676276" y="771525"/>
          <a:ext cx="1009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$2,845,958</a:t>
          </a:r>
          <a:r>
            <a:rPr lang="en-US" sz="1400">
              <a:solidFill>
                <a:schemeClr val="accent1">
                  <a:lumMod val="75000"/>
                </a:schemeClr>
              </a:solidFill>
            </a:rPr>
            <a:t> </a:t>
          </a:r>
        </a:p>
      </xdr:txBody>
    </xdr:sp>
    <xdr:clientData/>
  </xdr:twoCellAnchor>
  <xdr:twoCellAnchor>
    <xdr:from>
      <xdr:col>3</xdr:col>
      <xdr:colOff>514350</xdr:colOff>
      <xdr:row>4</xdr:row>
      <xdr:rowOff>9525</xdr:rowOff>
    </xdr:from>
    <xdr:to>
      <xdr:col>5</xdr:col>
      <xdr:colOff>161925</xdr:colOff>
      <xdr:row>5</xdr:row>
      <xdr:rowOff>95250</xdr:rowOff>
    </xdr:to>
    <xdr:sp macro="" textlink="">
      <xdr:nvSpPr>
        <xdr:cNvPr id="16" name="TextBox 15">
          <a:extLst>
            <a:ext uri="{FF2B5EF4-FFF2-40B4-BE49-F238E27FC236}">
              <a16:creationId xmlns:a16="http://schemas.microsoft.com/office/drawing/2014/main" id="{40AB5C0B-D59E-420C-BFEA-3D3CA2E16BFC}"/>
            </a:ext>
          </a:extLst>
        </xdr:cNvPr>
        <xdr:cNvSpPr txBox="1"/>
      </xdr:nvSpPr>
      <xdr:spPr>
        <a:xfrm>
          <a:off x="2343150" y="771525"/>
          <a:ext cx="8667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$760,700</a:t>
          </a:r>
          <a:r>
            <a:rPr lang="en-US" sz="1400"/>
            <a:t> </a:t>
          </a:r>
          <a:endParaRPr lang="en-US" sz="1400">
            <a:solidFill>
              <a:schemeClr val="accent1">
                <a:lumMod val="75000"/>
              </a:schemeClr>
            </a:solidFill>
          </a:endParaRPr>
        </a:p>
      </xdr:txBody>
    </xdr:sp>
    <xdr:clientData/>
  </xdr:twoCellAnchor>
  <xdr:twoCellAnchor>
    <xdr:from>
      <xdr:col>6</xdr:col>
      <xdr:colOff>485775</xdr:colOff>
      <xdr:row>4</xdr:row>
      <xdr:rowOff>57150</xdr:rowOff>
    </xdr:from>
    <xdr:to>
      <xdr:col>8</xdr:col>
      <xdr:colOff>571500</xdr:colOff>
      <xdr:row>5</xdr:row>
      <xdr:rowOff>142875</xdr:rowOff>
    </xdr:to>
    <xdr:sp macro="" textlink="">
      <xdr:nvSpPr>
        <xdr:cNvPr id="17" name="TextBox 16">
          <a:extLst>
            <a:ext uri="{FF2B5EF4-FFF2-40B4-BE49-F238E27FC236}">
              <a16:creationId xmlns:a16="http://schemas.microsoft.com/office/drawing/2014/main" id="{335D729B-0196-4A7E-80B6-F68F2BB44D78}"/>
            </a:ext>
          </a:extLst>
        </xdr:cNvPr>
        <xdr:cNvSpPr txBox="1"/>
      </xdr:nvSpPr>
      <xdr:spPr>
        <a:xfrm>
          <a:off x="4143375" y="819150"/>
          <a:ext cx="1304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8502</a:t>
          </a:r>
          <a:r>
            <a:rPr lang="en-US" sz="1800">
              <a:solidFill>
                <a:schemeClr val="accent1">
                  <a:lumMod val="75000"/>
                </a:schemeClr>
              </a:solidFill>
            </a:rPr>
            <a:t> </a:t>
          </a:r>
        </a:p>
      </xdr:txBody>
    </xdr:sp>
    <xdr:clientData/>
  </xdr:twoCellAnchor>
  <xdr:twoCellAnchor>
    <xdr:from>
      <xdr:col>0</xdr:col>
      <xdr:colOff>476250</xdr:colOff>
      <xdr:row>1</xdr:row>
      <xdr:rowOff>57150</xdr:rowOff>
    </xdr:from>
    <xdr:to>
      <xdr:col>6</xdr:col>
      <xdr:colOff>95250</xdr:colOff>
      <xdr:row>2</xdr:row>
      <xdr:rowOff>161925</xdr:rowOff>
    </xdr:to>
    <xdr:sp macro="" textlink="">
      <xdr:nvSpPr>
        <xdr:cNvPr id="18" name="TextBox 17">
          <a:extLst>
            <a:ext uri="{FF2B5EF4-FFF2-40B4-BE49-F238E27FC236}">
              <a16:creationId xmlns:a16="http://schemas.microsoft.com/office/drawing/2014/main" id="{11E99EB3-C969-43E1-91A7-34E347A1DC0B}"/>
            </a:ext>
          </a:extLst>
        </xdr:cNvPr>
        <xdr:cNvSpPr txBox="1"/>
      </xdr:nvSpPr>
      <xdr:spPr>
        <a:xfrm>
          <a:off x="476250" y="247650"/>
          <a:ext cx="32766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75000"/>
                </a:schemeClr>
              </a:solidFill>
            </a:rPr>
            <a:t>Customer and Market Overview</a:t>
          </a:r>
        </a:p>
      </xdr:txBody>
    </xdr:sp>
    <xdr:clientData/>
  </xdr:twoCellAnchor>
  <xdr:twoCellAnchor>
    <xdr:from>
      <xdr:col>9</xdr:col>
      <xdr:colOff>542925</xdr:colOff>
      <xdr:row>2</xdr:row>
      <xdr:rowOff>180975</xdr:rowOff>
    </xdr:from>
    <xdr:to>
      <xdr:col>12</xdr:col>
      <xdr:colOff>600075</xdr:colOff>
      <xdr:row>6</xdr:row>
      <xdr:rowOff>152400</xdr:rowOff>
    </xdr:to>
    <xdr:sp macro="" textlink="">
      <xdr:nvSpPr>
        <xdr:cNvPr id="2" name="Rectangle 1">
          <a:extLst>
            <a:ext uri="{FF2B5EF4-FFF2-40B4-BE49-F238E27FC236}">
              <a16:creationId xmlns:a16="http://schemas.microsoft.com/office/drawing/2014/main" id="{3D4833D4-172A-4AEA-B0EA-2C552EBA57D0}"/>
            </a:ext>
          </a:extLst>
        </xdr:cNvPr>
        <xdr:cNvSpPr/>
      </xdr:nvSpPr>
      <xdr:spPr>
        <a:xfrm>
          <a:off x="6029325" y="561975"/>
          <a:ext cx="1885950"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Total Order</a:t>
          </a:r>
        </a:p>
      </xdr:txBody>
    </xdr:sp>
    <xdr:clientData/>
  </xdr:twoCellAnchor>
  <xdr:twoCellAnchor>
    <xdr:from>
      <xdr:col>10</xdr:col>
      <xdr:colOff>38100</xdr:colOff>
      <xdr:row>4</xdr:row>
      <xdr:rowOff>66675</xdr:rowOff>
    </xdr:from>
    <xdr:to>
      <xdr:col>12</xdr:col>
      <xdr:colOff>123825</xdr:colOff>
      <xdr:row>5</xdr:row>
      <xdr:rowOff>152400</xdr:rowOff>
    </xdr:to>
    <xdr:sp macro="" textlink="">
      <xdr:nvSpPr>
        <xdr:cNvPr id="14" name="TextBox 13">
          <a:extLst>
            <a:ext uri="{FF2B5EF4-FFF2-40B4-BE49-F238E27FC236}">
              <a16:creationId xmlns:a16="http://schemas.microsoft.com/office/drawing/2014/main" id="{CA421245-BD68-4E45-8877-6C07F7884F20}"/>
            </a:ext>
          </a:extLst>
        </xdr:cNvPr>
        <xdr:cNvSpPr txBox="1"/>
      </xdr:nvSpPr>
      <xdr:spPr>
        <a:xfrm>
          <a:off x="6134100" y="828675"/>
          <a:ext cx="1304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1700</a:t>
          </a:r>
          <a:r>
            <a:rPr lang="en-US" sz="1800"/>
            <a:t> </a:t>
          </a:r>
          <a:r>
            <a:rPr lang="en-US" sz="1800">
              <a:solidFill>
                <a:schemeClr val="accent1">
                  <a:lumMod val="75000"/>
                </a:schemeClr>
              </a:solidFill>
            </a:rPr>
            <a:t> </a:t>
          </a:r>
        </a:p>
      </xdr:txBody>
    </xdr:sp>
    <xdr:clientData/>
  </xdr:twoCellAnchor>
  <xdr:twoCellAnchor editAs="oneCell">
    <xdr:from>
      <xdr:col>13</xdr:col>
      <xdr:colOff>47625</xdr:colOff>
      <xdr:row>2</xdr:row>
      <xdr:rowOff>171450</xdr:rowOff>
    </xdr:from>
    <xdr:to>
      <xdr:col>15</xdr:col>
      <xdr:colOff>9525</xdr:colOff>
      <xdr:row>8</xdr:row>
      <xdr:rowOff>180975</xdr:rowOff>
    </xdr:to>
    <mc:AlternateContent xmlns:mc="http://schemas.openxmlformats.org/markup-compatibility/2006">
      <mc:Choice xmlns:tsle="http://schemas.microsoft.com/office/drawing/2012/timeslicer" Requires="tsle">
        <xdr:graphicFrame macro="">
          <xdr:nvGraphicFramePr>
            <xdr:cNvPr id="22" name="Order Date 1">
              <a:extLst>
                <a:ext uri="{FF2B5EF4-FFF2-40B4-BE49-F238E27FC236}">
                  <a16:creationId xmlns:a16="http://schemas.microsoft.com/office/drawing/2014/main" id="{6E904928-BF42-4FAB-960E-9E658354C3C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972425" y="552450"/>
              <a:ext cx="1181100" cy="1152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47626</xdr:colOff>
      <xdr:row>9</xdr:row>
      <xdr:rowOff>19050</xdr:rowOff>
    </xdr:from>
    <xdr:to>
      <xdr:col>15</xdr:col>
      <xdr:colOff>9525</xdr:colOff>
      <xdr:row>17</xdr:row>
      <xdr:rowOff>171449</xdr:rowOff>
    </xdr:to>
    <mc:AlternateContent xmlns:mc="http://schemas.openxmlformats.org/markup-compatibility/2006">
      <mc:Choice xmlns:a14="http://schemas.microsoft.com/office/drawing/2010/main" Requires="a14">
        <xdr:graphicFrame macro="">
          <xdr:nvGraphicFramePr>
            <xdr:cNvPr id="23" name="Category 1">
              <a:extLst>
                <a:ext uri="{FF2B5EF4-FFF2-40B4-BE49-F238E27FC236}">
                  <a16:creationId xmlns:a16="http://schemas.microsoft.com/office/drawing/2014/main" id="{9AD75FED-C1BA-4842-A1D8-AED422B95EC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972426" y="1733550"/>
              <a:ext cx="1181099"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57151</xdr:colOff>
      <xdr:row>18</xdr:row>
      <xdr:rowOff>38099</xdr:rowOff>
    </xdr:from>
    <xdr:to>
      <xdr:col>15</xdr:col>
      <xdr:colOff>9525</xdr:colOff>
      <xdr:row>32</xdr:row>
      <xdr:rowOff>47624</xdr:rowOff>
    </xdr:to>
    <mc:AlternateContent xmlns:mc="http://schemas.openxmlformats.org/markup-compatibility/2006">
      <mc:Choice xmlns:a14="http://schemas.microsoft.com/office/drawing/2010/main" Requires="a14">
        <xdr:graphicFrame macro="">
          <xdr:nvGraphicFramePr>
            <xdr:cNvPr id="24" name="Product 1">
              <a:extLst>
                <a:ext uri="{FF2B5EF4-FFF2-40B4-BE49-F238E27FC236}">
                  <a16:creationId xmlns:a16="http://schemas.microsoft.com/office/drawing/2014/main" id="{BE79D43E-8CF0-4F06-9FE0-6483F290754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7981951" y="3467099"/>
              <a:ext cx="1171574" cy="2676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381000</xdr:colOff>
      <xdr:row>4</xdr:row>
      <xdr:rowOff>133351</xdr:rowOff>
    </xdr:from>
    <xdr:to>
      <xdr:col>6</xdr:col>
      <xdr:colOff>552450</xdr:colOff>
      <xdr:row>6</xdr:row>
      <xdr:rowOff>171451</xdr:rowOff>
    </xdr:to>
    <xdr:sp macro="" textlink="">
      <xdr:nvSpPr>
        <xdr:cNvPr id="19" name="TextBox 18">
          <a:extLst>
            <a:ext uri="{FF2B5EF4-FFF2-40B4-BE49-F238E27FC236}">
              <a16:creationId xmlns:a16="http://schemas.microsoft.com/office/drawing/2014/main" id="{09AC7A64-DB32-4241-BB0C-B3E8CF8C4455}"/>
            </a:ext>
          </a:extLst>
        </xdr:cNvPr>
        <xdr:cNvSpPr txBox="1"/>
      </xdr:nvSpPr>
      <xdr:spPr>
        <a:xfrm>
          <a:off x="3429000" y="895351"/>
          <a:ext cx="7810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800" b="1" i="0" u="none" strike="noStrike">
              <a:solidFill>
                <a:schemeClr val="accent1">
                  <a:lumMod val="50000"/>
                </a:schemeClr>
              </a:solidFill>
              <a:effectLst/>
              <a:latin typeface="+mn-lt"/>
              <a:ea typeface="+mn-ea"/>
              <a:cs typeface="+mn-cs"/>
            </a:rPr>
            <a:t> </a:t>
          </a:r>
          <a:r>
            <a:rPr lang="en-US" sz="700" b="1" i="0" u="none" strike="noStrike">
              <a:solidFill>
                <a:schemeClr val="accent1">
                  <a:lumMod val="50000"/>
                </a:schemeClr>
              </a:solidFill>
              <a:effectLst/>
              <a:latin typeface="+mn-lt"/>
              <a:ea typeface="+mn-ea"/>
              <a:cs typeface="+mn-cs"/>
            </a:rPr>
            <a:t>profit</a:t>
          </a:r>
          <a:r>
            <a:rPr lang="en-US" sz="800" b="1" i="0" u="none" strike="noStrike">
              <a:solidFill>
                <a:schemeClr val="accent1">
                  <a:lumMod val="50000"/>
                </a:schemeClr>
              </a:solidFill>
              <a:effectLst/>
              <a:latin typeface="+mn-lt"/>
              <a:ea typeface="+mn-ea"/>
              <a:cs typeface="+mn-cs"/>
            </a:rPr>
            <a:t> </a:t>
          </a:r>
          <a:r>
            <a:rPr lang="en-US" sz="700" b="1" i="0" u="none" strike="noStrike">
              <a:solidFill>
                <a:schemeClr val="accent1">
                  <a:lumMod val="50000"/>
                </a:schemeClr>
              </a:solidFill>
              <a:effectLst/>
              <a:latin typeface="+mn-lt"/>
              <a:ea typeface="+mn-ea"/>
              <a:cs typeface="+mn-cs"/>
            </a:rPr>
            <a:t>margin</a:t>
          </a:r>
          <a:r>
            <a:rPr lang="en-US" sz="800" b="1" i="0" u="none" strike="noStrike">
              <a:solidFill>
                <a:schemeClr val="accent1">
                  <a:lumMod val="50000"/>
                </a:schemeClr>
              </a:solidFill>
              <a:effectLst/>
              <a:latin typeface="+mn-lt"/>
              <a:ea typeface="+mn-ea"/>
              <a:cs typeface="+mn-cs"/>
            </a:rPr>
            <a:t> </a:t>
          </a:r>
          <a:r>
            <a:rPr lang="en-US" sz="1000" b="1" i="0" u="none" strike="noStrike">
              <a:solidFill>
                <a:srgbClr val="00B050"/>
              </a:solidFill>
              <a:effectLst/>
              <a:latin typeface="+mn-lt"/>
              <a:ea typeface="+mn-ea"/>
              <a:cs typeface="+mn-cs"/>
            </a:rPr>
            <a:t>27</a:t>
          </a:r>
          <a:r>
            <a:rPr lang="en-US" sz="1050" b="1" i="0" u="none" strike="noStrike">
              <a:solidFill>
                <a:srgbClr val="00B050"/>
              </a:solidFill>
              <a:effectLst/>
              <a:latin typeface="+mn-lt"/>
              <a:ea typeface="+mn-ea"/>
              <a:cs typeface="+mn-cs"/>
            </a:rPr>
            <a:t>% </a:t>
          </a:r>
          <a:endParaRPr lang="en-US" sz="1100" b="1" i="0" u="none" strike="noStrike">
            <a:solidFill>
              <a:srgbClr val="00B050"/>
            </a:solidFill>
            <a:effectLst/>
            <a:latin typeface="+mn-lt"/>
            <a:ea typeface="+mn-ea"/>
            <a:cs typeface="+mn-cs"/>
          </a:endParaRPr>
        </a:p>
      </xdr:txBody>
    </xdr:sp>
    <xdr:clientData/>
  </xdr:twoCellAnchor>
  <xdr:twoCellAnchor>
    <xdr:from>
      <xdr:col>1</xdr:col>
      <xdr:colOff>76200</xdr:colOff>
      <xdr:row>5</xdr:row>
      <xdr:rowOff>85725</xdr:rowOff>
    </xdr:from>
    <xdr:to>
      <xdr:col>2</xdr:col>
      <xdr:colOff>228598</xdr:colOff>
      <xdr:row>6</xdr:row>
      <xdr:rowOff>114301</xdr:rowOff>
    </xdr:to>
    <xdr:sp macro="" textlink="">
      <xdr:nvSpPr>
        <xdr:cNvPr id="20" name="TextBox 19">
          <a:extLst>
            <a:ext uri="{FF2B5EF4-FFF2-40B4-BE49-F238E27FC236}">
              <a16:creationId xmlns:a16="http://schemas.microsoft.com/office/drawing/2014/main" id="{C489CF94-DB42-46E3-9132-E5B1660CF625}"/>
            </a:ext>
          </a:extLst>
        </xdr:cNvPr>
        <xdr:cNvSpPr txBox="1"/>
      </xdr:nvSpPr>
      <xdr:spPr>
        <a:xfrm>
          <a:off x="685800" y="1038225"/>
          <a:ext cx="761998"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FF0000"/>
              </a:solidFill>
            </a:rPr>
            <a:t>YoY</a:t>
          </a:r>
          <a:r>
            <a:rPr lang="en-US" sz="800" baseline="0">
              <a:solidFill>
                <a:srgbClr val="FF0000"/>
              </a:solidFill>
            </a:rPr>
            <a:t>  </a:t>
          </a:r>
          <a:r>
            <a:rPr lang="en-US" sz="1000" b="0" i="0" u="none" strike="noStrike">
              <a:solidFill>
                <a:srgbClr val="FF0000"/>
              </a:solidFill>
              <a:effectLst/>
              <a:latin typeface="+mn-lt"/>
              <a:ea typeface="+mn-ea"/>
              <a:cs typeface="+mn-cs"/>
            </a:rPr>
            <a:t>-2%</a:t>
          </a:r>
          <a:r>
            <a:rPr lang="en-US" sz="800">
              <a:solidFill>
                <a:srgbClr val="FF0000"/>
              </a:solidFill>
              <a:effectLst/>
            </a:rPr>
            <a:t> </a:t>
          </a:r>
          <a:endParaRPr lang="en-US" sz="800">
            <a:solidFill>
              <a:srgbClr val="FF0000"/>
            </a:solidFill>
          </a:endParaRPr>
        </a:p>
      </xdr:txBody>
    </xdr:sp>
    <xdr:clientData/>
  </xdr:twoCellAnchor>
  <xdr:twoCellAnchor>
    <xdr:from>
      <xdr:col>3</xdr:col>
      <xdr:colOff>542925</xdr:colOff>
      <xdr:row>5</xdr:row>
      <xdr:rowOff>76200</xdr:rowOff>
    </xdr:from>
    <xdr:to>
      <xdr:col>5</xdr:col>
      <xdr:colOff>85723</xdr:colOff>
      <xdr:row>6</xdr:row>
      <xdr:rowOff>104776</xdr:rowOff>
    </xdr:to>
    <xdr:sp macro="" textlink="">
      <xdr:nvSpPr>
        <xdr:cNvPr id="21" name="TextBox 20">
          <a:extLst>
            <a:ext uri="{FF2B5EF4-FFF2-40B4-BE49-F238E27FC236}">
              <a16:creationId xmlns:a16="http://schemas.microsoft.com/office/drawing/2014/main" id="{390D0AAB-3860-4018-BADF-C19916A048DB}"/>
            </a:ext>
          </a:extLst>
        </xdr:cNvPr>
        <xdr:cNvSpPr txBox="1"/>
      </xdr:nvSpPr>
      <xdr:spPr>
        <a:xfrm>
          <a:off x="2371725" y="1028700"/>
          <a:ext cx="761998"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FF0000"/>
              </a:solidFill>
            </a:rPr>
            <a:t>YoY</a:t>
          </a:r>
          <a:r>
            <a:rPr lang="en-US" sz="800" baseline="0">
              <a:solidFill>
                <a:srgbClr val="FF0000"/>
              </a:solidFill>
            </a:rPr>
            <a:t>  </a:t>
          </a:r>
          <a:r>
            <a:rPr lang="en-US" sz="1100" b="0" i="0" u="none" strike="noStrike">
              <a:solidFill>
                <a:srgbClr val="FF0000"/>
              </a:solidFill>
              <a:effectLst/>
              <a:latin typeface="+mn-lt"/>
              <a:ea typeface="+mn-ea"/>
              <a:cs typeface="+mn-cs"/>
            </a:rPr>
            <a:t>-6%</a:t>
          </a:r>
          <a:r>
            <a:rPr lang="en-US" sz="800">
              <a:solidFill>
                <a:srgbClr val="FF0000"/>
              </a:solidFill>
              <a:effectLst/>
            </a:rPr>
            <a:t>  </a:t>
          </a:r>
          <a:endParaRPr lang="en-US" sz="8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552449</xdr:colOff>
      <xdr:row>2</xdr:row>
      <xdr:rowOff>171450</xdr:rowOff>
    </xdr:from>
    <xdr:to>
      <xdr:col>4</xdr:col>
      <xdr:colOff>66674</xdr:colOff>
      <xdr:row>6</xdr:row>
      <xdr:rowOff>142875</xdr:rowOff>
    </xdr:to>
    <xdr:sp macro="" textlink="">
      <xdr:nvSpPr>
        <xdr:cNvPr id="2" name="Rectangle 1">
          <a:extLst>
            <a:ext uri="{FF2B5EF4-FFF2-40B4-BE49-F238E27FC236}">
              <a16:creationId xmlns:a16="http://schemas.microsoft.com/office/drawing/2014/main" id="{0FDDC145-7A83-4823-875F-51A4964268BF}"/>
            </a:ext>
          </a:extLst>
        </xdr:cNvPr>
        <xdr:cNvSpPr/>
      </xdr:nvSpPr>
      <xdr:spPr>
        <a:xfrm>
          <a:off x="552449" y="552450"/>
          <a:ext cx="1952625"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Revenue</a:t>
          </a:r>
        </a:p>
      </xdr:txBody>
    </xdr:sp>
    <xdr:clientData/>
  </xdr:twoCellAnchor>
  <xdr:twoCellAnchor>
    <xdr:from>
      <xdr:col>4</xdr:col>
      <xdr:colOff>104775</xdr:colOff>
      <xdr:row>2</xdr:row>
      <xdr:rowOff>171450</xdr:rowOff>
    </xdr:from>
    <xdr:to>
      <xdr:col>7</xdr:col>
      <xdr:colOff>209550</xdr:colOff>
      <xdr:row>6</xdr:row>
      <xdr:rowOff>142875</xdr:rowOff>
    </xdr:to>
    <xdr:sp macro="" textlink="">
      <xdr:nvSpPr>
        <xdr:cNvPr id="3" name="Rectangle 2">
          <a:extLst>
            <a:ext uri="{FF2B5EF4-FFF2-40B4-BE49-F238E27FC236}">
              <a16:creationId xmlns:a16="http://schemas.microsoft.com/office/drawing/2014/main" id="{C5481A73-6770-449D-8344-B77AC9135231}"/>
            </a:ext>
          </a:extLst>
        </xdr:cNvPr>
        <xdr:cNvSpPr/>
      </xdr:nvSpPr>
      <xdr:spPr>
        <a:xfrm>
          <a:off x="2543175" y="552450"/>
          <a:ext cx="1933575"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Profit</a:t>
          </a:r>
        </a:p>
      </xdr:txBody>
    </xdr:sp>
    <xdr:clientData/>
  </xdr:twoCellAnchor>
  <xdr:twoCellAnchor>
    <xdr:from>
      <xdr:col>7</xdr:col>
      <xdr:colOff>266700</xdr:colOff>
      <xdr:row>2</xdr:row>
      <xdr:rowOff>171450</xdr:rowOff>
    </xdr:from>
    <xdr:to>
      <xdr:col>10</xdr:col>
      <xdr:colOff>352425</xdr:colOff>
      <xdr:row>6</xdr:row>
      <xdr:rowOff>142875</xdr:rowOff>
    </xdr:to>
    <xdr:sp macro="" textlink="">
      <xdr:nvSpPr>
        <xdr:cNvPr id="4" name="Rectangle 3">
          <a:extLst>
            <a:ext uri="{FF2B5EF4-FFF2-40B4-BE49-F238E27FC236}">
              <a16:creationId xmlns:a16="http://schemas.microsoft.com/office/drawing/2014/main" id="{AB76A091-DDC4-48AF-A079-768D34A1CA05}"/>
            </a:ext>
          </a:extLst>
        </xdr:cNvPr>
        <xdr:cNvSpPr/>
      </xdr:nvSpPr>
      <xdr:spPr>
        <a:xfrm>
          <a:off x="4533900" y="552450"/>
          <a:ext cx="1914525"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Quantity</a:t>
          </a:r>
        </a:p>
      </xdr:txBody>
    </xdr:sp>
    <xdr:clientData/>
  </xdr:twoCellAnchor>
  <xdr:twoCellAnchor>
    <xdr:from>
      <xdr:col>1</xdr:col>
      <xdr:colOff>47626</xdr:colOff>
      <xdr:row>4</xdr:row>
      <xdr:rowOff>9525</xdr:rowOff>
    </xdr:from>
    <xdr:to>
      <xdr:col>2</xdr:col>
      <xdr:colOff>504826</xdr:colOff>
      <xdr:row>5</xdr:row>
      <xdr:rowOff>95250</xdr:rowOff>
    </xdr:to>
    <xdr:sp macro="" textlink="">
      <xdr:nvSpPr>
        <xdr:cNvPr id="10" name="TextBox 9">
          <a:extLst>
            <a:ext uri="{FF2B5EF4-FFF2-40B4-BE49-F238E27FC236}">
              <a16:creationId xmlns:a16="http://schemas.microsoft.com/office/drawing/2014/main" id="{03E1CC02-119E-45C2-9F3F-E5A9BE4B65D6}"/>
            </a:ext>
          </a:extLst>
        </xdr:cNvPr>
        <xdr:cNvSpPr txBox="1"/>
      </xdr:nvSpPr>
      <xdr:spPr>
        <a:xfrm>
          <a:off x="657226" y="771525"/>
          <a:ext cx="1066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$2,845,958</a:t>
          </a:r>
          <a:r>
            <a:rPr lang="en-US" sz="1400">
              <a:solidFill>
                <a:schemeClr val="accent1">
                  <a:lumMod val="75000"/>
                </a:schemeClr>
              </a:solidFill>
            </a:rPr>
            <a:t> </a:t>
          </a:r>
        </a:p>
      </xdr:txBody>
    </xdr:sp>
    <xdr:clientData/>
  </xdr:twoCellAnchor>
  <xdr:twoCellAnchor>
    <xdr:from>
      <xdr:col>4</xdr:col>
      <xdr:colOff>134113</xdr:colOff>
      <xdr:row>4</xdr:row>
      <xdr:rowOff>9525</xdr:rowOff>
    </xdr:from>
    <xdr:to>
      <xdr:col>5</xdr:col>
      <xdr:colOff>476251</xdr:colOff>
      <xdr:row>5</xdr:row>
      <xdr:rowOff>95250</xdr:rowOff>
    </xdr:to>
    <xdr:sp macro="" textlink="">
      <xdr:nvSpPr>
        <xdr:cNvPr id="11" name="TextBox 10">
          <a:extLst>
            <a:ext uri="{FF2B5EF4-FFF2-40B4-BE49-F238E27FC236}">
              <a16:creationId xmlns:a16="http://schemas.microsoft.com/office/drawing/2014/main" id="{54E890F1-3223-4B75-847C-D5720B4F71D9}"/>
            </a:ext>
          </a:extLst>
        </xdr:cNvPr>
        <xdr:cNvSpPr txBox="1"/>
      </xdr:nvSpPr>
      <xdr:spPr>
        <a:xfrm>
          <a:off x="2572513" y="771525"/>
          <a:ext cx="951738"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$760,700</a:t>
          </a:r>
          <a:endParaRPr lang="en-US" sz="1400">
            <a:solidFill>
              <a:schemeClr val="accent1">
                <a:lumMod val="75000"/>
              </a:schemeClr>
            </a:solidFill>
          </a:endParaRPr>
        </a:p>
      </xdr:txBody>
    </xdr:sp>
    <xdr:clientData/>
  </xdr:twoCellAnchor>
  <xdr:twoCellAnchor>
    <xdr:from>
      <xdr:col>7</xdr:col>
      <xdr:colOff>333375</xdr:colOff>
      <xdr:row>4</xdr:row>
      <xdr:rowOff>9525</xdr:rowOff>
    </xdr:from>
    <xdr:to>
      <xdr:col>9</xdr:col>
      <xdr:colOff>596039</xdr:colOff>
      <xdr:row>5</xdr:row>
      <xdr:rowOff>95250</xdr:rowOff>
    </xdr:to>
    <xdr:sp macro="" textlink="">
      <xdr:nvSpPr>
        <xdr:cNvPr id="12" name="TextBox 11">
          <a:extLst>
            <a:ext uri="{FF2B5EF4-FFF2-40B4-BE49-F238E27FC236}">
              <a16:creationId xmlns:a16="http://schemas.microsoft.com/office/drawing/2014/main" id="{5F0E55B8-94D0-41F2-AC6F-DD84C92A26DC}"/>
            </a:ext>
          </a:extLst>
        </xdr:cNvPr>
        <xdr:cNvSpPr txBox="1"/>
      </xdr:nvSpPr>
      <xdr:spPr>
        <a:xfrm>
          <a:off x="4600575" y="771525"/>
          <a:ext cx="148186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8502</a:t>
          </a:r>
          <a:r>
            <a:rPr lang="en-US" sz="1800">
              <a:solidFill>
                <a:schemeClr val="accent1">
                  <a:lumMod val="75000"/>
                </a:schemeClr>
              </a:solidFill>
            </a:rPr>
            <a:t> </a:t>
          </a:r>
        </a:p>
      </xdr:txBody>
    </xdr:sp>
    <xdr:clientData/>
  </xdr:twoCellAnchor>
  <xdr:twoCellAnchor>
    <xdr:from>
      <xdr:col>0</xdr:col>
      <xdr:colOff>552449</xdr:colOff>
      <xdr:row>7</xdr:row>
      <xdr:rowOff>28575</xdr:rowOff>
    </xdr:from>
    <xdr:to>
      <xdr:col>7</xdr:col>
      <xdr:colOff>257174</xdr:colOff>
      <xdr:row>18</xdr:row>
      <xdr:rowOff>180975</xdr:rowOff>
    </xdr:to>
    <xdr:sp macro="" textlink="">
      <xdr:nvSpPr>
        <xdr:cNvPr id="13" name="Rectangle 12">
          <a:extLst>
            <a:ext uri="{FF2B5EF4-FFF2-40B4-BE49-F238E27FC236}">
              <a16:creationId xmlns:a16="http://schemas.microsoft.com/office/drawing/2014/main" id="{A399CC57-1696-4FD6-AA84-5B906934369D}"/>
            </a:ext>
          </a:extLst>
        </xdr:cNvPr>
        <xdr:cNvSpPr/>
      </xdr:nvSpPr>
      <xdr:spPr>
        <a:xfrm>
          <a:off x="552449" y="1362075"/>
          <a:ext cx="3971925" cy="224790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200" b="0" i="0" baseline="0">
              <a:solidFill>
                <a:schemeClr val="accent1">
                  <a:lumMod val="75000"/>
                </a:schemeClr>
              </a:solidFill>
              <a:effectLst/>
              <a:latin typeface="+mn-lt"/>
              <a:ea typeface="+mn-ea"/>
              <a:cs typeface="+mn-cs"/>
            </a:rPr>
            <a:t>Monthly Trend</a:t>
          </a:r>
          <a:endParaRPr lang="en-US" sz="1600" b="0">
            <a:solidFill>
              <a:schemeClr val="accent1">
                <a:lumMod val="75000"/>
              </a:schemeClr>
            </a:solidFill>
            <a:effectLst/>
          </a:endParaRPr>
        </a:p>
      </xdr:txBody>
    </xdr:sp>
    <xdr:clientData/>
  </xdr:twoCellAnchor>
  <xdr:twoCellAnchor>
    <xdr:from>
      <xdr:col>7</xdr:col>
      <xdr:colOff>323850</xdr:colOff>
      <xdr:row>7</xdr:row>
      <xdr:rowOff>38100</xdr:rowOff>
    </xdr:from>
    <xdr:to>
      <xdr:col>13</xdr:col>
      <xdr:colOff>485775</xdr:colOff>
      <xdr:row>18</xdr:row>
      <xdr:rowOff>180975</xdr:rowOff>
    </xdr:to>
    <xdr:sp macro="" textlink="">
      <xdr:nvSpPr>
        <xdr:cNvPr id="14" name="Rectangle 13">
          <a:extLst>
            <a:ext uri="{FF2B5EF4-FFF2-40B4-BE49-F238E27FC236}">
              <a16:creationId xmlns:a16="http://schemas.microsoft.com/office/drawing/2014/main" id="{D61EDE5D-4A4E-4F65-BA99-C8F8138675B1}"/>
            </a:ext>
          </a:extLst>
        </xdr:cNvPr>
        <xdr:cNvSpPr/>
      </xdr:nvSpPr>
      <xdr:spPr>
        <a:xfrm>
          <a:off x="4591050" y="1371600"/>
          <a:ext cx="3819525" cy="223837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0">
              <a:solidFill>
                <a:schemeClr val="accent1">
                  <a:lumMod val="75000"/>
                </a:schemeClr>
              </a:solidFill>
              <a:latin typeface="+mn-lt"/>
              <a:ea typeface="+mn-ea"/>
              <a:cs typeface="+mn-cs"/>
            </a:rPr>
            <a:t>Order vs. Month</a:t>
          </a:r>
        </a:p>
      </xdr:txBody>
    </xdr:sp>
    <xdr:clientData/>
  </xdr:twoCellAnchor>
  <xdr:twoCellAnchor>
    <xdr:from>
      <xdr:col>0</xdr:col>
      <xdr:colOff>600075</xdr:colOff>
      <xdr:row>8</xdr:row>
      <xdr:rowOff>85725</xdr:rowOff>
    </xdr:from>
    <xdr:to>
      <xdr:col>7</xdr:col>
      <xdr:colOff>219074</xdr:colOff>
      <xdr:row>18</xdr:row>
      <xdr:rowOff>142875</xdr:rowOff>
    </xdr:to>
    <xdr:graphicFrame macro="">
      <xdr:nvGraphicFramePr>
        <xdr:cNvPr id="15" name="Chart 14">
          <a:extLst>
            <a:ext uri="{FF2B5EF4-FFF2-40B4-BE49-F238E27FC236}">
              <a16:creationId xmlns:a16="http://schemas.microsoft.com/office/drawing/2014/main" id="{A2B7F31C-B561-4BEF-A718-DD34BA5D1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8</xdr:row>
      <xdr:rowOff>76200</xdr:rowOff>
    </xdr:from>
    <xdr:to>
      <xdr:col>13</xdr:col>
      <xdr:colOff>409575</xdr:colOff>
      <xdr:row>18</xdr:row>
      <xdr:rowOff>161924</xdr:rowOff>
    </xdr:to>
    <xdr:graphicFrame macro="">
      <xdr:nvGraphicFramePr>
        <xdr:cNvPr id="16" name="Chart 15">
          <a:extLst>
            <a:ext uri="{FF2B5EF4-FFF2-40B4-BE49-F238E27FC236}">
              <a16:creationId xmlns:a16="http://schemas.microsoft.com/office/drawing/2014/main" id="{C5B8AAC5-6E8B-4F19-9D1A-B2055943E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552449</xdr:colOff>
      <xdr:row>19</xdr:row>
      <xdr:rowOff>57150</xdr:rowOff>
    </xdr:from>
    <xdr:to>
      <xdr:col>7</xdr:col>
      <xdr:colOff>257174</xdr:colOff>
      <xdr:row>31</xdr:row>
      <xdr:rowOff>19050</xdr:rowOff>
    </xdr:to>
    <xdr:sp macro="" textlink="">
      <xdr:nvSpPr>
        <xdr:cNvPr id="17" name="Rectangle 16">
          <a:extLst>
            <a:ext uri="{FF2B5EF4-FFF2-40B4-BE49-F238E27FC236}">
              <a16:creationId xmlns:a16="http://schemas.microsoft.com/office/drawing/2014/main" id="{5AE44394-727D-0F9C-DE10-E6A96275A541}"/>
            </a:ext>
          </a:extLst>
        </xdr:cNvPr>
        <xdr:cNvSpPr/>
      </xdr:nvSpPr>
      <xdr:spPr>
        <a:xfrm>
          <a:off x="552449" y="3676650"/>
          <a:ext cx="3971925" cy="224790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200" b="0" i="0" baseline="0">
              <a:solidFill>
                <a:schemeClr val="accent1">
                  <a:lumMod val="75000"/>
                </a:schemeClr>
              </a:solidFill>
              <a:effectLst/>
              <a:latin typeface="+mn-lt"/>
              <a:ea typeface="+mn-ea"/>
              <a:cs typeface="+mn-cs"/>
            </a:rPr>
            <a:t>Yearly Trend</a:t>
          </a:r>
          <a:endParaRPr lang="en-US" sz="1600" b="0">
            <a:solidFill>
              <a:schemeClr val="accent1">
                <a:lumMod val="75000"/>
              </a:schemeClr>
            </a:solidFill>
            <a:effectLst/>
          </a:endParaRPr>
        </a:p>
      </xdr:txBody>
    </xdr:sp>
    <xdr:clientData/>
  </xdr:twoCellAnchor>
  <xdr:twoCellAnchor>
    <xdr:from>
      <xdr:col>7</xdr:col>
      <xdr:colOff>323850</xdr:colOff>
      <xdr:row>19</xdr:row>
      <xdr:rowOff>66675</xdr:rowOff>
    </xdr:from>
    <xdr:to>
      <xdr:col>13</xdr:col>
      <xdr:colOff>485775</xdr:colOff>
      <xdr:row>31</xdr:row>
      <xdr:rowOff>19050</xdr:rowOff>
    </xdr:to>
    <xdr:sp macro="" textlink="">
      <xdr:nvSpPr>
        <xdr:cNvPr id="18" name="Rectangle 17">
          <a:extLst>
            <a:ext uri="{FF2B5EF4-FFF2-40B4-BE49-F238E27FC236}">
              <a16:creationId xmlns:a16="http://schemas.microsoft.com/office/drawing/2014/main" id="{ACEB0995-3666-34B6-2AA4-488D82EB2D7E}"/>
            </a:ext>
          </a:extLst>
        </xdr:cNvPr>
        <xdr:cNvSpPr/>
      </xdr:nvSpPr>
      <xdr:spPr>
        <a:xfrm>
          <a:off x="4591050" y="3686175"/>
          <a:ext cx="3819525" cy="223837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200" b="0">
              <a:solidFill>
                <a:schemeClr val="accent1">
                  <a:lumMod val="75000"/>
                </a:schemeClr>
              </a:solidFill>
              <a:latin typeface="+mn-lt"/>
              <a:ea typeface="+mn-ea"/>
              <a:cs typeface="+mn-cs"/>
            </a:rPr>
            <a:t>Region Order vs.</a:t>
          </a:r>
          <a:r>
            <a:rPr lang="en-US" sz="1200" b="0" baseline="0">
              <a:solidFill>
                <a:schemeClr val="accent1">
                  <a:lumMod val="75000"/>
                </a:schemeClr>
              </a:solidFill>
              <a:latin typeface="+mn-lt"/>
              <a:ea typeface="+mn-ea"/>
              <a:cs typeface="+mn-cs"/>
            </a:rPr>
            <a:t> Year</a:t>
          </a:r>
          <a:endParaRPr lang="en-US" sz="1200" b="0">
            <a:solidFill>
              <a:schemeClr val="accent1">
                <a:lumMod val="75000"/>
              </a:schemeClr>
            </a:solidFill>
            <a:latin typeface="+mn-lt"/>
            <a:ea typeface="+mn-ea"/>
            <a:cs typeface="+mn-cs"/>
          </a:endParaRPr>
        </a:p>
      </xdr:txBody>
    </xdr:sp>
    <xdr:clientData/>
  </xdr:twoCellAnchor>
  <xdr:twoCellAnchor>
    <xdr:from>
      <xdr:col>1</xdr:col>
      <xdr:colOff>28575</xdr:colOff>
      <xdr:row>20</xdr:row>
      <xdr:rowOff>171450</xdr:rowOff>
    </xdr:from>
    <xdr:to>
      <xdr:col>7</xdr:col>
      <xdr:colOff>142875</xdr:colOff>
      <xdr:row>30</xdr:row>
      <xdr:rowOff>142875</xdr:rowOff>
    </xdr:to>
    <xdr:graphicFrame macro="">
      <xdr:nvGraphicFramePr>
        <xdr:cNvPr id="19" name="Chart 18">
          <a:extLst>
            <a:ext uri="{FF2B5EF4-FFF2-40B4-BE49-F238E27FC236}">
              <a16:creationId xmlns:a16="http://schemas.microsoft.com/office/drawing/2014/main" id="{638BC88F-7B24-4D48-8D3C-0427C7FFE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428625</xdr:colOff>
      <xdr:row>20</xdr:row>
      <xdr:rowOff>114300</xdr:rowOff>
    </xdr:from>
    <xdr:to>
      <xdr:col>13</xdr:col>
      <xdr:colOff>485775</xdr:colOff>
      <xdr:row>30</xdr:row>
      <xdr:rowOff>161926</xdr:rowOff>
    </xdr:to>
    <xdr:graphicFrame macro="">
      <xdr:nvGraphicFramePr>
        <xdr:cNvPr id="20" name="Chart 19">
          <a:extLst>
            <a:ext uri="{FF2B5EF4-FFF2-40B4-BE49-F238E27FC236}">
              <a16:creationId xmlns:a16="http://schemas.microsoft.com/office/drawing/2014/main" id="{04A9854E-25DD-4291-8987-72AB3A73E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428625</xdr:colOff>
      <xdr:row>2</xdr:row>
      <xdr:rowOff>171450</xdr:rowOff>
    </xdr:from>
    <xdr:to>
      <xdr:col>13</xdr:col>
      <xdr:colOff>485775</xdr:colOff>
      <xdr:row>6</xdr:row>
      <xdr:rowOff>142875</xdr:rowOff>
    </xdr:to>
    <xdr:sp macro="" textlink="">
      <xdr:nvSpPr>
        <xdr:cNvPr id="5" name="Rectangle 4">
          <a:extLst>
            <a:ext uri="{FF2B5EF4-FFF2-40B4-BE49-F238E27FC236}">
              <a16:creationId xmlns:a16="http://schemas.microsoft.com/office/drawing/2014/main" id="{82AE4F61-2CB5-4E78-86D3-23C7D06A4B47}"/>
            </a:ext>
          </a:extLst>
        </xdr:cNvPr>
        <xdr:cNvSpPr/>
      </xdr:nvSpPr>
      <xdr:spPr>
        <a:xfrm>
          <a:off x="6524625" y="552450"/>
          <a:ext cx="1885950" cy="733425"/>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accent1">
                  <a:lumMod val="75000"/>
                </a:schemeClr>
              </a:solidFill>
              <a:latin typeface="+mn-lt"/>
              <a:ea typeface="+mn-ea"/>
              <a:cs typeface="+mn-cs"/>
            </a:rPr>
            <a:t>Total Order</a:t>
          </a:r>
        </a:p>
      </xdr:txBody>
    </xdr:sp>
    <xdr:clientData/>
  </xdr:twoCellAnchor>
  <xdr:twoCellAnchor>
    <xdr:from>
      <xdr:col>10</xdr:col>
      <xdr:colOff>514350</xdr:colOff>
      <xdr:row>4</xdr:row>
      <xdr:rowOff>57150</xdr:rowOff>
    </xdr:from>
    <xdr:to>
      <xdr:col>12</xdr:col>
      <xdr:colOff>600075</xdr:colOff>
      <xdr:row>5</xdr:row>
      <xdr:rowOff>142875</xdr:rowOff>
    </xdr:to>
    <xdr:sp macro="" textlink="">
      <xdr:nvSpPr>
        <xdr:cNvPr id="6" name="TextBox 5">
          <a:extLst>
            <a:ext uri="{FF2B5EF4-FFF2-40B4-BE49-F238E27FC236}">
              <a16:creationId xmlns:a16="http://schemas.microsoft.com/office/drawing/2014/main" id="{36B45F09-7C2B-4EF3-8EE6-27166F639297}"/>
            </a:ext>
          </a:extLst>
        </xdr:cNvPr>
        <xdr:cNvSpPr txBox="1"/>
      </xdr:nvSpPr>
      <xdr:spPr>
        <a:xfrm>
          <a:off x="6610350" y="819150"/>
          <a:ext cx="13049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accent1">
                  <a:lumMod val="75000"/>
                </a:schemeClr>
              </a:solidFill>
              <a:effectLst/>
              <a:latin typeface="+mn-lt"/>
              <a:ea typeface="+mn-ea"/>
              <a:cs typeface="+mn-cs"/>
            </a:rPr>
            <a:t>1700</a:t>
          </a:r>
          <a:r>
            <a:rPr lang="en-US" sz="1800"/>
            <a:t> </a:t>
          </a:r>
          <a:r>
            <a:rPr lang="en-US" sz="1800">
              <a:solidFill>
                <a:schemeClr val="accent1">
                  <a:lumMod val="75000"/>
                </a:schemeClr>
              </a:solidFill>
            </a:rPr>
            <a:t> </a:t>
          </a:r>
        </a:p>
      </xdr:txBody>
    </xdr:sp>
    <xdr:clientData/>
  </xdr:twoCellAnchor>
  <xdr:twoCellAnchor editAs="oneCell">
    <xdr:from>
      <xdr:col>13</xdr:col>
      <xdr:colOff>552451</xdr:colOff>
      <xdr:row>2</xdr:row>
      <xdr:rowOff>171450</xdr:rowOff>
    </xdr:from>
    <xdr:to>
      <xdr:col>15</xdr:col>
      <xdr:colOff>457201</xdr:colOff>
      <xdr:row>8</xdr:row>
      <xdr:rowOff>152400</xdr:rowOff>
    </xdr:to>
    <mc:AlternateContent xmlns:mc="http://schemas.openxmlformats.org/markup-compatibility/2006">
      <mc:Choice xmlns:tsle="http://schemas.microsoft.com/office/drawing/2012/timeslicer" Requires="tsle">
        <xdr:graphicFrame macro="">
          <xdr:nvGraphicFramePr>
            <xdr:cNvPr id="21" name="Order Date 2">
              <a:extLst>
                <a:ext uri="{FF2B5EF4-FFF2-40B4-BE49-F238E27FC236}">
                  <a16:creationId xmlns:a16="http://schemas.microsoft.com/office/drawing/2014/main" id="{056EEB6A-AF78-474B-98AD-D69B4645AFEF}"/>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8477251" y="552450"/>
              <a:ext cx="1123950" cy="1123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552451</xdr:colOff>
      <xdr:row>8</xdr:row>
      <xdr:rowOff>171450</xdr:rowOff>
    </xdr:from>
    <xdr:to>
      <xdr:col>15</xdr:col>
      <xdr:colOff>457201</xdr:colOff>
      <xdr:row>17</xdr:row>
      <xdr:rowOff>133349</xdr:rowOff>
    </xdr:to>
    <mc:AlternateContent xmlns:mc="http://schemas.openxmlformats.org/markup-compatibility/2006">
      <mc:Choice xmlns:a14="http://schemas.microsoft.com/office/drawing/2010/main" Requires="a14">
        <xdr:graphicFrame macro="">
          <xdr:nvGraphicFramePr>
            <xdr:cNvPr id="22" name="Category 2">
              <a:extLst>
                <a:ext uri="{FF2B5EF4-FFF2-40B4-BE49-F238E27FC236}">
                  <a16:creationId xmlns:a16="http://schemas.microsoft.com/office/drawing/2014/main" id="{C509EBC9-38B8-43D7-B9C0-9CE4A9B95CAF}"/>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8477251" y="1695450"/>
              <a:ext cx="112395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571501</xdr:colOff>
      <xdr:row>17</xdr:row>
      <xdr:rowOff>152400</xdr:rowOff>
    </xdr:from>
    <xdr:to>
      <xdr:col>15</xdr:col>
      <xdr:colOff>457201</xdr:colOff>
      <xdr:row>31</xdr:row>
      <xdr:rowOff>38100</xdr:rowOff>
    </xdr:to>
    <mc:AlternateContent xmlns:mc="http://schemas.openxmlformats.org/markup-compatibility/2006">
      <mc:Choice xmlns:a14="http://schemas.microsoft.com/office/drawing/2010/main" Requires="a14">
        <xdr:graphicFrame macro="">
          <xdr:nvGraphicFramePr>
            <xdr:cNvPr id="23" name="Product 2">
              <a:extLst>
                <a:ext uri="{FF2B5EF4-FFF2-40B4-BE49-F238E27FC236}">
                  <a16:creationId xmlns:a16="http://schemas.microsoft.com/office/drawing/2014/main" id="{0D9A23B2-79B1-4BDB-9F21-50B13596FD4F}"/>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8496301" y="3390900"/>
              <a:ext cx="1104900"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228600</xdr:colOff>
      <xdr:row>4</xdr:row>
      <xdr:rowOff>161926</xdr:rowOff>
    </xdr:from>
    <xdr:to>
      <xdr:col>7</xdr:col>
      <xdr:colOff>323849</xdr:colOff>
      <xdr:row>6</xdr:row>
      <xdr:rowOff>161925</xdr:rowOff>
    </xdr:to>
    <xdr:sp macro="" textlink="">
      <xdr:nvSpPr>
        <xdr:cNvPr id="7" name="TextBox 6">
          <a:extLst>
            <a:ext uri="{FF2B5EF4-FFF2-40B4-BE49-F238E27FC236}">
              <a16:creationId xmlns:a16="http://schemas.microsoft.com/office/drawing/2014/main" id="{6A1EADC2-A644-454A-AE07-74CCF4C9B408}"/>
            </a:ext>
          </a:extLst>
        </xdr:cNvPr>
        <xdr:cNvSpPr txBox="1"/>
      </xdr:nvSpPr>
      <xdr:spPr>
        <a:xfrm>
          <a:off x="3886200" y="923926"/>
          <a:ext cx="704849"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b="1" i="0" u="none" strike="noStrike">
              <a:solidFill>
                <a:schemeClr val="accent1">
                  <a:lumMod val="50000"/>
                </a:schemeClr>
              </a:solidFill>
              <a:effectLst/>
              <a:latin typeface="+mn-lt"/>
              <a:ea typeface="+mn-ea"/>
              <a:cs typeface="+mn-cs"/>
            </a:rPr>
            <a:t>profit margin </a:t>
          </a:r>
          <a:r>
            <a:rPr lang="en-US" sz="1000" b="1" i="0" u="none" strike="noStrike">
              <a:solidFill>
                <a:srgbClr val="00B050"/>
              </a:solidFill>
              <a:effectLst/>
              <a:latin typeface="+mn-lt"/>
              <a:ea typeface="+mn-ea"/>
              <a:cs typeface="+mn-cs"/>
            </a:rPr>
            <a:t>27% </a:t>
          </a:r>
          <a:endParaRPr lang="en-US" sz="1100" b="1" i="0" u="none" strike="noStrike">
            <a:solidFill>
              <a:srgbClr val="00B050"/>
            </a:solidFill>
            <a:effectLst/>
            <a:latin typeface="+mn-lt"/>
            <a:ea typeface="+mn-ea"/>
            <a:cs typeface="+mn-cs"/>
          </a:endParaRPr>
        </a:p>
      </xdr:txBody>
    </xdr:sp>
    <xdr:clientData/>
  </xdr:twoCellAnchor>
  <xdr:twoCellAnchor>
    <xdr:from>
      <xdr:col>0</xdr:col>
      <xdr:colOff>466725</xdr:colOff>
      <xdr:row>1</xdr:row>
      <xdr:rowOff>38100</xdr:rowOff>
    </xdr:from>
    <xdr:to>
      <xdr:col>4</xdr:col>
      <xdr:colOff>571500</xdr:colOff>
      <xdr:row>2</xdr:row>
      <xdr:rowOff>142875</xdr:rowOff>
    </xdr:to>
    <xdr:sp macro="" textlink="">
      <xdr:nvSpPr>
        <xdr:cNvPr id="8" name="TextBox 7">
          <a:extLst>
            <a:ext uri="{FF2B5EF4-FFF2-40B4-BE49-F238E27FC236}">
              <a16:creationId xmlns:a16="http://schemas.microsoft.com/office/drawing/2014/main" id="{1677CB44-B49E-4119-95F9-D93B5A127DE6}"/>
            </a:ext>
          </a:extLst>
        </xdr:cNvPr>
        <xdr:cNvSpPr txBox="1"/>
      </xdr:nvSpPr>
      <xdr:spPr>
        <a:xfrm>
          <a:off x="466725" y="228600"/>
          <a:ext cx="25431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75000"/>
                </a:schemeClr>
              </a:solidFill>
            </a:rPr>
            <a:t>Time Series and Trend</a:t>
          </a:r>
        </a:p>
      </xdr:txBody>
    </xdr:sp>
    <xdr:clientData/>
  </xdr:twoCellAnchor>
  <xdr:twoCellAnchor>
    <xdr:from>
      <xdr:col>1</xdr:col>
      <xdr:colOff>66674</xdr:colOff>
      <xdr:row>5</xdr:row>
      <xdr:rowOff>66675</xdr:rowOff>
    </xdr:from>
    <xdr:to>
      <xdr:col>2</xdr:col>
      <xdr:colOff>219072</xdr:colOff>
      <xdr:row>6</xdr:row>
      <xdr:rowOff>95251</xdr:rowOff>
    </xdr:to>
    <xdr:sp macro="" textlink="">
      <xdr:nvSpPr>
        <xdr:cNvPr id="9" name="TextBox 8">
          <a:extLst>
            <a:ext uri="{FF2B5EF4-FFF2-40B4-BE49-F238E27FC236}">
              <a16:creationId xmlns:a16="http://schemas.microsoft.com/office/drawing/2014/main" id="{BA16A7D3-CE6D-44EB-A4A2-58C2D0FB1D48}"/>
            </a:ext>
          </a:extLst>
        </xdr:cNvPr>
        <xdr:cNvSpPr txBox="1"/>
      </xdr:nvSpPr>
      <xdr:spPr>
        <a:xfrm>
          <a:off x="676274" y="1019175"/>
          <a:ext cx="761998"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FF0000"/>
              </a:solidFill>
            </a:rPr>
            <a:t>YoY</a:t>
          </a:r>
          <a:r>
            <a:rPr lang="en-US" sz="800" baseline="0">
              <a:solidFill>
                <a:srgbClr val="FF0000"/>
              </a:solidFill>
            </a:rPr>
            <a:t>  </a:t>
          </a:r>
          <a:r>
            <a:rPr lang="en-US" sz="1000" b="0" i="0" u="none" strike="noStrike">
              <a:solidFill>
                <a:srgbClr val="FF0000"/>
              </a:solidFill>
              <a:effectLst/>
              <a:latin typeface="+mn-lt"/>
              <a:ea typeface="+mn-ea"/>
              <a:cs typeface="+mn-cs"/>
            </a:rPr>
            <a:t>-2%</a:t>
          </a:r>
          <a:r>
            <a:rPr lang="en-US" sz="800">
              <a:solidFill>
                <a:srgbClr val="FF0000"/>
              </a:solidFill>
              <a:effectLst/>
            </a:rPr>
            <a:t> </a:t>
          </a:r>
          <a:endParaRPr lang="en-US" sz="800">
            <a:solidFill>
              <a:srgbClr val="FF0000"/>
            </a:solidFill>
          </a:endParaRPr>
        </a:p>
      </xdr:txBody>
    </xdr:sp>
    <xdr:clientData/>
  </xdr:twoCellAnchor>
  <xdr:twoCellAnchor>
    <xdr:from>
      <xdr:col>4</xdr:col>
      <xdr:colOff>152400</xdr:colOff>
      <xdr:row>5</xdr:row>
      <xdr:rowOff>47625</xdr:rowOff>
    </xdr:from>
    <xdr:to>
      <xdr:col>5</xdr:col>
      <xdr:colOff>304798</xdr:colOff>
      <xdr:row>6</xdr:row>
      <xdr:rowOff>76201</xdr:rowOff>
    </xdr:to>
    <xdr:sp macro="" textlink="">
      <xdr:nvSpPr>
        <xdr:cNvPr id="24" name="TextBox 23">
          <a:extLst>
            <a:ext uri="{FF2B5EF4-FFF2-40B4-BE49-F238E27FC236}">
              <a16:creationId xmlns:a16="http://schemas.microsoft.com/office/drawing/2014/main" id="{DB8CA5B1-AB4C-41F3-82F2-F78770EE0C71}"/>
            </a:ext>
          </a:extLst>
        </xdr:cNvPr>
        <xdr:cNvSpPr txBox="1"/>
      </xdr:nvSpPr>
      <xdr:spPr>
        <a:xfrm>
          <a:off x="2590800" y="1000125"/>
          <a:ext cx="761998"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FF0000"/>
              </a:solidFill>
            </a:rPr>
            <a:t>YoY</a:t>
          </a:r>
          <a:r>
            <a:rPr lang="en-US" sz="800" baseline="0">
              <a:solidFill>
                <a:srgbClr val="FF0000"/>
              </a:solidFill>
            </a:rPr>
            <a:t>  </a:t>
          </a:r>
          <a:r>
            <a:rPr lang="en-US" sz="1100" b="0" i="0" u="none" strike="noStrike">
              <a:solidFill>
                <a:srgbClr val="FF0000"/>
              </a:solidFill>
              <a:effectLst/>
              <a:latin typeface="+mn-lt"/>
              <a:ea typeface="+mn-ea"/>
              <a:cs typeface="+mn-cs"/>
            </a:rPr>
            <a:t>-6%</a:t>
          </a:r>
          <a:r>
            <a:rPr lang="en-US" sz="800">
              <a:solidFill>
                <a:srgbClr val="FF0000"/>
              </a:solidFill>
              <a:effectLst/>
            </a:rPr>
            <a:t>  </a:t>
          </a:r>
          <a:endParaRPr lang="en-US" sz="800">
            <a:solidFill>
              <a:srgbClr val="FF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8.513405439815" createdVersion="8" refreshedVersion="8" minRefreshableVersion="3" recordCount="1700" xr:uid="{8770FA85-B9A4-4A52-B47A-850CFF22330B}">
  <cacheSource type="worksheet">
    <worksheetSource name="Table14"/>
  </cacheSource>
  <cacheFields count="19">
    <cacheField name="Order ID" numFmtId="0">
      <sharedItems count="1700">
        <s v="ORD10829"/>
        <s v="ORD11601"/>
        <s v="ORD10925"/>
        <s v="ORD11569"/>
        <s v="ORD10613"/>
        <s v="ORD10383"/>
        <s v="ORD11004"/>
        <s v="ORD10004"/>
        <s v="ORD10378"/>
        <s v="ORD11636"/>
        <s v="ORD10885"/>
        <s v="ORD10312"/>
        <s v="ORD11023"/>
        <s v="ORD10702"/>
        <s v="ORD10337"/>
        <s v="ORD11217"/>
        <s v="ORD10069"/>
        <s v="ORD11275"/>
        <s v="ORD10681"/>
        <s v="ORD10765"/>
        <s v="ORD11081"/>
        <s v="ORD11335"/>
        <s v="ORD10856"/>
        <s v="ORD10685"/>
        <s v="ORD10489"/>
        <s v="ORD11631"/>
        <s v="ORD10143"/>
        <s v="ORD10709"/>
        <s v="ORD11219"/>
        <s v="ORD11681"/>
        <s v="ORD10319"/>
        <s v="ORD10687"/>
        <s v="ORD11480"/>
        <s v="ORD10666"/>
        <s v="ORD11099"/>
        <s v="ORD11628"/>
        <s v="ORD10232"/>
        <s v="ORD10768"/>
        <s v="ORD10205"/>
        <s v="ORD11278"/>
        <s v="ORD10733"/>
        <s v="ORD11351"/>
        <s v="ORD10467"/>
        <s v="ORD11529"/>
        <s v="ORD10225"/>
        <s v="ORD10092"/>
        <s v="ORD10543"/>
        <s v="ORD10138"/>
        <s v="ORD10530"/>
        <s v="ORD10889"/>
        <s v="ORD11512"/>
        <s v="ORD10886"/>
        <s v="ORD10409"/>
        <s v="ORD10061"/>
        <s v="ORD10266"/>
        <s v="ORD10400"/>
        <s v="ORD11663"/>
        <s v="ORD11588"/>
        <s v="ORD10330"/>
        <s v="ORD11383"/>
        <s v="ORD10648"/>
        <s v="ORD10630"/>
        <s v="ORD10644"/>
        <s v="ORD11340"/>
        <s v="ORD11504"/>
        <s v="ORD10506"/>
        <s v="ORD10322"/>
        <s v="ORD11539"/>
        <s v="ORD10327"/>
        <s v="ORD10957"/>
        <s v="ORD10844"/>
        <s v="ORD10863"/>
        <s v="ORD10248"/>
        <s v="ORD10565"/>
        <s v="ORD11677"/>
        <s v="ORD11377"/>
        <s v="ORD10481"/>
        <s v="ORD11541"/>
        <s v="ORD10023"/>
        <s v="ORD11616"/>
        <s v="ORD10664"/>
        <s v="ORD10191"/>
        <s v="ORD10508"/>
        <s v="ORD10325"/>
        <s v="ORD11581"/>
        <s v="ORD10166"/>
        <s v="ORD10113"/>
        <s v="ORD10696"/>
        <s v="ORD10209"/>
        <s v="ORD10323"/>
        <s v="ORD10753"/>
        <s v="ORD11208"/>
        <s v="ORD11510"/>
        <s v="ORD10459"/>
        <s v="ORD11042"/>
        <s v="ORD10609"/>
        <s v="ORD10399"/>
        <s v="ORD10621"/>
        <s v="ORD10942"/>
        <s v="ORD11680"/>
        <s v="ORD11583"/>
        <s v="ORD10989"/>
        <s v="ORD10153"/>
        <s v="ORD11049"/>
        <s v="ORD10176"/>
        <s v="ORD10513"/>
        <s v="ORD10350"/>
        <s v="ORD10267"/>
        <s v="ORD10428"/>
        <s v="ORD11544"/>
        <s v="ORD10149"/>
        <s v="ORD11145"/>
        <s v="ORD11109"/>
        <s v="ORD11346"/>
        <s v="ORD10024"/>
        <s v="ORD10600"/>
        <s v="ORD11195"/>
        <s v="ORD11683"/>
        <s v="ORD10801"/>
        <s v="ORD11263"/>
        <s v="ORD10710"/>
        <s v="ORD11284"/>
        <s v="ORD11034"/>
        <s v="ORD11294"/>
        <s v="ORD10100"/>
        <s v="ORD11058"/>
        <s v="ORD10482"/>
        <s v="ORD10917"/>
        <s v="ORD10223"/>
        <s v="ORD11572"/>
        <s v="ORD11620"/>
        <s v="ORD11124"/>
        <s v="ORD10321"/>
        <s v="ORD11032"/>
        <s v="ORD11357"/>
        <s v="ORD10352"/>
        <s v="ORD10686"/>
        <s v="ORD11615"/>
        <s v="ORD10638"/>
        <s v="ORD10050"/>
        <s v="ORD10651"/>
        <s v="ORD11031"/>
        <s v="ORD10136"/>
        <s v="ORD11455"/>
        <s v="ORD11071"/>
        <s v="ORD10645"/>
        <s v="ORD10510"/>
        <s v="ORD10064"/>
        <s v="ORD11655"/>
        <s v="ORD10387"/>
        <s v="ORD11301"/>
        <s v="ORD10196"/>
        <s v="ORD11391"/>
        <s v="ORD11567"/>
        <s v="ORD11637"/>
        <s v="ORD10579"/>
        <s v="ORD11193"/>
        <s v="ORD11469"/>
        <s v="ORD10626"/>
        <s v="ORD11289"/>
        <s v="ORD11515"/>
        <s v="ORD10787"/>
        <s v="ORD10444"/>
        <s v="ORD11439"/>
        <s v="ORD10251"/>
        <s v="ORD10816"/>
        <s v="ORD10167"/>
        <s v="ORD10184"/>
        <s v="ORD10234"/>
        <s v="ORD10391"/>
        <s v="ORD10155"/>
        <s v="ORD11106"/>
        <s v="ORD11367"/>
        <s v="ORD10794"/>
        <s v="ORD11640"/>
        <s v="ORD10363"/>
        <s v="ORD10568"/>
        <s v="ORD10434"/>
        <s v="ORD10573"/>
        <s v="ORD11000"/>
        <s v="ORD11464"/>
        <s v="ORD10053"/>
        <s v="ORD10492"/>
        <s v="ORD10389"/>
        <s v="ORD10976"/>
        <s v="ORD10179"/>
        <s v="ORD10734"/>
        <s v="ORD10835"/>
        <s v="ORD10594"/>
        <s v="ORD10276"/>
        <s v="ORD10081"/>
        <s v="ORD10665"/>
        <s v="ORD11400"/>
        <s v="ORD11061"/>
        <s v="ORD11347"/>
        <s v="ORD10825"/>
        <s v="ORD10610"/>
        <s v="ORD10982"/>
        <s v="ORD11110"/>
        <s v="ORD10271"/>
        <s v="ORD10719"/>
        <s v="ORD10671"/>
        <s v="ORD10721"/>
        <s v="ORD11475"/>
        <s v="ORD10716"/>
        <s v="ORD11310"/>
        <s v="ORD10853"/>
        <s v="ORD10559"/>
        <s v="ORD10558"/>
        <s v="ORD10735"/>
        <s v="ORD11158"/>
        <s v="ORD11389"/>
        <s v="ORD11259"/>
        <s v="ORD10473"/>
        <s v="ORD11688"/>
        <s v="ORD10194"/>
        <s v="ORD10339"/>
        <s v="ORD10307"/>
        <s v="ORD11613"/>
        <s v="ORD10505"/>
        <s v="ORD11521"/>
        <s v="ORD10273"/>
        <s v="ORD10912"/>
        <s v="ORD10099"/>
        <s v="ORD11654"/>
        <s v="ORD10414"/>
        <s v="ORD10417"/>
        <s v="ORD11181"/>
        <s v="ORD10060"/>
        <s v="ORD10629"/>
        <s v="ORD10045"/>
        <s v="ORD10418"/>
        <s v="ORD10361"/>
        <s v="ORD10193"/>
        <s v="ORD10819"/>
        <s v="ORD11365"/>
        <s v="ORD10011"/>
        <s v="ORD10523"/>
        <s v="ORD11356"/>
        <s v="ORD11402"/>
        <s v="ORD10589"/>
        <s v="ORD10324"/>
        <s v="ORD10270"/>
        <s v="ORD10329"/>
        <s v="ORD10960"/>
        <s v="ORD10407"/>
        <s v="ORD10670"/>
        <s v="ORD10751"/>
        <s v="ORD11607"/>
        <s v="ORD10587"/>
        <s v="ORD10163"/>
        <s v="ORD11468"/>
        <s v="ORD10306"/>
        <s v="ORD11030"/>
        <s v="ORD10924"/>
        <s v="ORD10695"/>
        <s v="ORD10706"/>
        <s v="ORD11006"/>
        <s v="ORD11621"/>
        <s v="ORD11261"/>
        <s v="ORD11203"/>
        <s v="ORD10549"/>
        <s v="ORD11650"/>
        <s v="ORD10272"/>
        <s v="ORD11355"/>
        <s v="ORD10244"/>
        <s v="ORD11117"/>
        <s v="ORD10777"/>
        <s v="ORD10177"/>
        <s v="ORD10746"/>
        <s v="ORD11232"/>
        <s v="ORD11037"/>
        <s v="ORD10255"/>
        <s v="ORD10375"/>
        <s v="ORD11560"/>
        <s v="ORD10521"/>
        <s v="ORD11274"/>
        <s v="ORD10864"/>
        <s v="ORD11315"/>
        <s v="ORD10724"/>
        <s v="ORD11484"/>
        <s v="ORD10119"/>
        <s v="ORD10553"/>
        <s v="ORD11642"/>
        <s v="ORD10916"/>
        <s v="ORD11382"/>
        <s v="ORD11108"/>
        <s v="ORD11089"/>
        <s v="ORD11133"/>
        <s v="ORD10278"/>
        <s v="ORD10833"/>
        <s v="ORD11159"/>
        <s v="ORD10063"/>
        <s v="ORD11311"/>
        <s v="ORD10001"/>
        <s v="ORD10988"/>
        <s v="ORD11409"/>
        <s v="ORD10014"/>
        <s v="ORD10756"/>
        <s v="ORD10126"/>
        <s v="ORD10311"/>
        <s v="ORD10679"/>
        <s v="ORD10162"/>
        <s v="ORD11131"/>
        <s v="ORD11554"/>
        <s v="ORD11524"/>
        <s v="ORD10608"/>
        <s v="ORD10978"/>
        <s v="ORD10404"/>
        <s v="ORD11223"/>
        <s v="ORD10914"/>
        <s v="ORD10766"/>
        <s v="ORD10200"/>
        <s v="ORD11143"/>
        <s v="ORD11332"/>
        <s v="ORD11428"/>
        <s v="ORD10084"/>
        <s v="ORD11170"/>
        <s v="ORD10439"/>
        <s v="ORD11646"/>
        <s v="ORD10495"/>
        <s v="ORD10369"/>
        <s v="ORD11044"/>
        <s v="ORD11648"/>
        <s v="ORD11604"/>
        <s v="ORD11251"/>
        <s v="ORD11226"/>
        <s v="ORD10812"/>
        <s v="ORD11562"/>
        <s v="ORD10836"/>
        <s v="ORD11237"/>
        <s v="ORD10132"/>
        <s v="ORD11059"/>
        <s v="ORD11525"/>
        <s v="ORD10250"/>
        <s v="ORD10148"/>
        <s v="ORD10013"/>
        <s v="ORD11682"/>
        <s v="ORD10866"/>
        <s v="ORD11419"/>
        <s v="ORD11114"/>
        <s v="ORD10393"/>
        <s v="ORD10310"/>
        <s v="ORD10117"/>
        <s v="ORD10296"/>
        <s v="ORD10748"/>
        <s v="ORD10584"/>
        <s v="ORD10263"/>
        <s v="ORD11608"/>
        <s v="ORD10926"/>
        <s v="ORD10120"/>
        <s v="ORD11500"/>
        <s v="ORD10186"/>
        <s v="ORD10631"/>
        <s v="ORD11048"/>
        <s v="ORD10450"/>
        <s v="ORD11305"/>
        <s v="ORD11187"/>
        <s v="ORD10913"/>
        <s v="ORD10840"/>
        <s v="ORD11250"/>
        <s v="ORD10348"/>
        <s v="ORD10046"/>
        <s v="ORD11169"/>
        <s v="ORD10377"/>
        <s v="ORD11273"/>
        <s v="ORD10171"/>
        <s v="ORD11531"/>
        <s v="ORD11206"/>
        <s v="ORD11024"/>
        <s v="ORD11508"/>
        <s v="ORD10778"/>
        <s v="ORD10351"/>
        <s v="ORD10048"/>
        <s v="ORD10780"/>
        <s v="ORD10282"/>
        <s v="ORD10723"/>
        <s v="ORD10187"/>
        <s v="ORD10385"/>
        <s v="ORD11202"/>
        <s v="ORD10570"/>
        <s v="ORD11215"/>
        <s v="ORD11579"/>
        <s v="ORD11345"/>
        <s v="ORD11128"/>
        <s v="ORD10544"/>
        <s v="ORD11485"/>
        <s v="ORD11516"/>
        <s v="ORD10776"/>
        <s v="ORD11314"/>
        <s v="ORD11603"/>
        <s v="ORD11669"/>
        <s v="ORD11338"/>
        <s v="ORD10961"/>
        <s v="ORD11180"/>
        <s v="ORD10708"/>
        <s v="ORD11087"/>
        <s v="ORD10345"/>
        <s v="ORD11513"/>
        <s v="ORD10080"/>
        <s v="ORD10019"/>
        <s v="ORD11107"/>
        <s v="ORD11413"/>
        <s v="ORD11060"/>
        <s v="ORD10380"/>
        <s v="ORD10152"/>
        <s v="ORD10792"/>
        <s v="ORD10328"/>
        <s v="ORD11360"/>
        <s v="ORD11486"/>
        <s v="ORD10392"/>
        <s v="ORD10406"/>
        <s v="ORD10781"/>
        <s v="ORD11550"/>
        <s v="ORD10715"/>
        <s v="ORD10438"/>
        <s v="ORD10851"/>
        <s v="ORD11580"/>
        <s v="ORD11316"/>
        <s v="ORD10457"/>
        <s v="ORD10093"/>
        <s v="ORD10583"/>
        <s v="ORD11436"/>
        <s v="ORD11644"/>
        <s v="ORD11155"/>
        <s v="ORD10779"/>
        <s v="ORD11364"/>
        <s v="ORD10635"/>
        <s v="ORD11220"/>
        <s v="ORD11674"/>
        <s v="ORD10121"/>
        <s v="ORD11333"/>
        <s v="ORD11186"/>
        <s v="ORD11417"/>
        <s v="ORD10134"/>
        <s v="ORD11592"/>
        <s v="ORD10941"/>
        <s v="ORD11227"/>
        <s v="ORD11078"/>
        <s v="ORD10740"/>
        <s v="ORD11136"/>
        <s v="ORD10541"/>
        <s v="ORD10672"/>
        <s v="ORD11197"/>
        <s v="ORD10605"/>
        <s v="ORD10371"/>
        <s v="ORD10174"/>
        <s v="ORD11348"/>
        <s v="ORD11661"/>
        <s v="ORD10150"/>
        <s v="ORD10938"/>
        <s v="ORD10722"/>
        <s v="ORD10453"/>
        <s v="ORD10850"/>
        <s v="ORD10642"/>
        <s v="ORD11605"/>
        <s v="ORD10441"/>
        <s v="ORD10449"/>
        <s v="ORD10501"/>
        <s v="ORD10895"/>
        <s v="ORD11665"/>
        <s v="ORD11694"/>
        <s v="ORD10806"/>
        <s v="ORD10470"/>
        <s v="ORD11418"/>
        <s v="ORD11134"/>
        <s v="ORD11012"/>
        <s v="ORD10764"/>
        <s v="ORD10729"/>
        <s v="ORD10726"/>
        <s v="ORD10680"/>
        <s v="ORD10463"/>
        <s v="ORD11152"/>
        <s v="ORD10992"/>
        <s v="ORD10156"/>
        <s v="ORD10952"/>
        <s v="ORD10088"/>
        <s v="ORD11320"/>
        <s v="ORD11050"/>
        <s v="ORD10738"/>
        <s v="ORD10104"/>
        <s v="ORD10883"/>
        <s v="ORD10860"/>
        <s v="ORD11503"/>
        <s v="ORD11458"/>
        <s v="ORD11184"/>
        <s v="ORD11386"/>
        <s v="ORD10858"/>
        <s v="ORD11196"/>
        <s v="ORD10773"/>
        <s v="ORD10217"/>
        <s v="ORD11624"/>
        <s v="ORD11063"/>
        <s v="ORD11499"/>
        <s v="ORD10991"/>
        <s v="ORD11666"/>
        <s v="ORD11430"/>
        <s v="ORD10542"/>
        <s v="ORD10990"/>
        <s v="ORD11488"/>
        <s v="ORD11548"/>
        <s v="ORD10358"/>
        <s v="ORD10910"/>
        <s v="ORD10422"/>
        <s v="ORD10107"/>
        <s v="ORD10068"/>
        <s v="ORD11586"/>
        <s v="ORD11255"/>
        <s v="ORD10963"/>
        <s v="ORD10947"/>
        <s v="ORD10261"/>
        <s v="ORD10659"/>
        <s v="ORD10995"/>
        <s v="ORD10849"/>
        <s v="ORD11384"/>
        <s v="ORD10784"/>
        <s v="ORD10290"/>
        <s v="ORD10477"/>
        <s v="ORD10649"/>
        <s v="ORD10986"/>
        <s v="ORD11684"/>
        <s v="ORD10615"/>
        <s v="ORD11574"/>
        <s v="ORD10697"/>
        <s v="ORD11177"/>
        <s v="ORD11425"/>
        <s v="ORD11523"/>
        <s v="ORD10525"/>
        <s v="ORD11496"/>
        <s v="ORD10979"/>
        <s v="ORD10893"/>
        <s v="ORD10533"/>
        <s v="ORD11092"/>
        <s v="ORD10810"/>
        <s v="ORD10675"/>
        <s v="ORD10955"/>
        <s v="ORD10586"/>
        <s v="ORD11462"/>
        <s v="ORD11097"/>
        <s v="ORD10106"/>
        <s v="ORD10519"/>
        <s v="ORD10821"/>
        <s v="ORD10460"/>
        <s v="ORD10823"/>
        <s v="ORD10772"/>
        <s v="ORD11538"/>
        <s v="ORD10884"/>
        <s v="ORD11639"/>
        <s v="ORD10791"/>
        <s v="ORD10265"/>
        <s v="ORD11460"/>
        <s v="ORD10566"/>
        <s v="ORD10304"/>
        <s v="ORD10279"/>
        <s v="ORD10641"/>
        <s v="ORD10923"/>
        <s v="ORD10813"/>
        <s v="ORD11396"/>
        <s v="ORD10576"/>
        <s v="ORD10336"/>
        <s v="ORD11696"/>
        <s v="ORD11454"/>
        <s v="ORD10286"/>
        <s v="ORD10763"/>
        <s v="ORD11385"/>
        <s v="ORD11394"/>
        <s v="ORD10526"/>
        <s v="ORD10585"/>
        <s v="ORD10239"/>
        <s v="ORD11189"/>
        <s v="ORD11293"/>
        <s v="ORD10496"/>
        <s v="ORD11157"/>
        <s v="ORD10915"/>
        <s v="ORD11614"/>
        <s v="ORD10436"/>
        <s v="ORD10669"/>
        <s v="ORD10115"/>
        <s v="ORD10416"/>
        <s v="ORD10182"/>
        <s v="ORD10683"/>
        <s v="ORD11478"/>
        <s v="ORD11633"/>
        <s v="ORD10667"/>
        <s v="ORD10831"/>
        <s v="ORD10047"/>
        <s v="ORD11334"/>
        <s v="ORD10556"/>
        <s v="ORD11456"/>
        <s v="ORD11350"/>
        <s v="ORD10367"/>
        <s v="ORD10228"/>
        <s v="ORD10628"/>
        <s v="ORD11200"/>
        <s v="ORD11235"/>
        <s v="ORD11553"/>
        <s v="ORD11675"/>
        <s v="ORD11472"/>
        <s v="ORD11213"/>
        <s v="ORD10466"/>
        <s v="ORD11103"/>
        <s v="ORD11019"/>
        <s v="ORD11209"/>
        <s v="ORD11295"/>
        <s v="ORD10922"/>
        <s v="ORD10305"/>
        <s v="ORD11319"/>
        <s v="ORD11411"/>
        <s v="ORD10901"/>
        <s v="ORD10269"/>
        <s v="ORD10127"/>
        <s v="ORD10469"/>
        <s v="ORD10357"/>
        <s v="ORD10030"/>
        <s v="ORD11126"/>
        <s v="ORD10905"/>
        <s v="ORD10872"/>
        <s v="ORD10257"/>
        <s v="ORD10158"/>
        <s v="ORD10897"/>
        <s v="ORD11327"/>
        <s v="ORD10426"/>
        <s v="ORD10747"/>
        <s v="ORD10474"/>
        <s v="ORD10027"/>
        <s v="ORD11600"/>
        <s v="ORD10395"/>
        <s v="ORD10545"/>
        <s v="ORD11283"/>
        <s v="ORD10074"/>
        <s v="ORD11388"/>
        <s v="ORD10315"/>
        <s v="ORD11431"/>
        <s v="ORD10075"/>
        <s v="ORD10591"/>
        <s v="ORD10775"/>
        <s v="ORD11459"/>
        <s v="ORD10703"/>
        <s v="ORD10455"/>
        <s v="ORD11234"/>
        <s v="ORD10619"/>
        <s v="ORD10140"/>
        <s v="ORD11353"/>
        <s v="ORD11435"/>
        <s v="ORD10536"/>
        <s v="ORD11123"/>
        <s v="ORD11645"/>
        <s v="ORD11617"/>
        <s v="ORD11055"/>
        <s v="ORD11297"/>
        <s v="ORD11021"/>
        <s v="ORD11035"/>
        <s v="ORD10660"/>
        <s v="ORD10101"/>
        <s v="ORD11190"/>
        <s v="ORD11260"/>
        <s v="ORD10832"/>
        <s v="ORD11065"/>
        <s v="ORD11245"/>
        <s v="ORD10461"/>
        <s v="ORD11667"/>
        <s v="ORD11277"/>
        <s v="ORD11487"/>
        <s v="ORD11009"/>
        <s v="ORD11185"/>
        <s v="ORD11534"/>
        <s v="ORD11129"/>
        <s v="ORD11412"/>
        <s v="ORD10799"/>
        <s v="ORD11352"/>
        <s v="ORD10713"/>
        <s v="ORD10354"/>
        <s v="ORD10379"/>
        <s v="ORD10783"/>
        <s v="ORD11457"/>
        <s v="ORD10219"/>
        <s v="ORD10983"/>
        <s v="ORD10071"/>
        <s v="ORD11551"/>
        <s v="ORD11122"/>
        <s v="ORD10811"/>
        <s v="ORD11627"/>
        <s v="ORD10410"/>
        <s v="ORD11303"/>
        <s v="ORD11326"/>
        <s v="ORD11230"/>
        <s v="ORD10563"/>
        <s v="ORD10252"/>
        <s v="ORD10493"/>
        <s v="ORD10593"/>
        <s v="ORD10220"/>
        <s v="ORD11657"/>
        <s v="ORD10516"/>
        <s v="ORD11007"/>
        <s v="ORD10029"/>
        <s v="ORD11635"/>
        <s v="ORD10761"/>
        <s v="ORD10848"/>
        <s v="ORD11533"/>
        <s v="ORD11501"/>
        <s v="ORD10054"/>
        <s v="ORD10874"/>
        <s v="ORD11154"/>
        <s v="ORD11376"/>
        <s v="ORD11393"/>
        <s v="ORD11557"/>
        <s v="ORD10887"/>
        <s v="ORD10515"/>
        <s v="ORD10423"/>
        <s v="ORD11532"/>
        <s v="ORD11269"/>
        <s v="ORD10079"/>
        <s v="ORD11025"/>
        <s v="ORD10430"/>
        <s v="ORD10569"/>
        <s v="ORD11005"/>
        <s v="ORD11686"/>
        <s v="ORD10212"/>
        <s v="ORD11027"/>
        <s v="ORD10786"/>
        <s v="ORD11083"/>
        <s v="ORD10904"/>
        <s v="ORD11584"/>
        <s v="ORD11280"/>
        <s v="ORD10235"/>
        <s v="ORD10717"/>
        <s v="ORD10288"/>
        <s v="ORD11075"/>
        <s v="ORD10116"/>
        <s v="ORD11043"/>
        <s v="ORD10634"/>
        <s v="ORD10657"/>
        <s v="ORD10762"/>
        <s v="ORD10771"/>
        <s v="ORD10535"/>
        <s v="ORD10026"/>
        <s v="ORD10017"/>
        <s v="ORD10663"/>
        <s v="ORD11543"/>
        <s v="ORD10511"/>
        <s v="ORD11047"/>
        <s v="ORD11016"/>
        <s v="ORD11214"/>
        <s v="ORD11041"/>
        <s v="ORD10294"/>
        <s v="ORD11699"/>
        <s v="ORD11070"/>
        <s v="ORD11514"/>
        <s v="ORD10707"/>
        <s v="ORD10415"/>
        <s v="ORD11088"/>
        <s v="ORD11679"/>
        <s v="ORD11540"/>
        <s v="ORD10859"/>
        <s v="ORD11201"/>
        <s v="ORD10105"/>
        <s v="ORD11231"/>
        <s v="ORD10944"/>
        <s v="ORD11296"/>
        <s v="ORD10999"/>
        <s v="ORD10691"/>
        <s v="ORD11288"/>
        <s v="ORD11272"/>
        <s v="ORD11228"/>
        <s v="ORD11668"/>
        <s v="ORD11471"/>
        <s v="ORD10879"/>
        <s v="ORD11119"/>
        <s v="ORD11270"/>
        <s v="ORD10737"/>
        <s v="ORD11240"/>
        <s v="ORD10302"/>
        <s v="ORD10238"/>
        <s v="ORD10241"/>
        <s v="ORD11507"/>
        <s v="ORD10022"/>
        <s v="ORD10902"/>
        <s v="ORD11403"/>
        <s v="ORD11368"/>
        <s v="ORD10289"/>
        <s v="ORD10110"/>
        <s v="ORD10168"/>
        <s v="ORD10123"/>
        <s v="ORD10420"/>
        <s v="ORD10698"/>
        <s v="ORD10769"/>
        <s v="ORD10246"/>
        <s v="ORD11397"/>
        <s v="ORD10411"/>
        <s v="ORD10603"/>
        <s v="ORD10972"/>
        <s v="ORD10918"/>
        <s v="ORD11354"/>
        <s v="ORD10247"/>
        <s v="ORD10135"/>
        <s v="ORD11358"/>
        <s v="ORD10095"/>
        <s v="ORD11290"/>
        <s v="ORD11570"/>
        <s v="ORD11449"/>
        <s v="ORD11056"/>
        <s v="ORD10427"/>
        <s v="ORD11257"/>
        <s v="ORD10359"/>
        <s v="ORD11127"/>
        <s v="ORD11670"/>
        <s v="ORD10491"/>
        <s v="ORD10340"/>
        <s v="ORD11461"/>
        <s v="ORD11064"/>
        <s v="ORD11051"/>
        <s v="ORD11424"/>
        <s v="ORD10828"/>
        <s v="ORD11176"/>
        <s v="ORD10841"/>
        <s v="ORD11148"/>
        <s v="ORD10253"/>
        <s v="ORD11610"/>
        <s v="ORD11434"/>
        <s v="ORD11322"/>
        <s v="ORD11467"/>
        <s v="ORD11337"/>
        <s v="ORD10058"/>
        <s v="ORD10548"/>
        <s v="ORD10590"/>
        <s v="ORD10009"/>
        <s v="ORD10561"/>
        <s v="ORD11325"/>
        <s v="ORD11697"/>
        <s v="ORD11039"/>
        <s v="ORD11634"/>
        <s v="ORD11641"/>
        <s v="ORD11112"/>
        <s v="ORD11178"/>
        <s v="ORD10446"/>
        <s v="ORD11527"/>
        <s v="ORD10334"/>
        <s v="ORD11096"/>
        <s v="ORD11672"/>
        <s v="ORD10137"/>
        <s v="ORD10577"/>
        <s v="ORD10598"/>
        <s v="ORD11476"/>
        <s v="ORD10757"/>
        <s v="ORD11238"/>
        <s v="ORD10852"/>
        <s v="ORD11408"/>
        <s v="ORD10291"/>
        <s v="ORD10552"/>
        <s v="ORD10898"/>
        <s v="ORD11161"/>
        <s v="ORD11568"/>
        <s v="ORD10037"/>
        <s v="ORD11519"/>
        <s v="ORD10309"/>
        <s v="ORD10980"/>
        <s v="ORD11494"/>
        <s v="ORD11229"/>
        <s v="ORD10237"/>
        <s v="ORD11312"/>
        <s v="ORD11171"/>
        <s v="ORD10243"/>
        <s v="ORD11306"/>
        <s v="ORD11609"/>
        <s v="ORD11537"/>
        <s v="ORD10240"/>
        <s v="ORD10817"/>
        <s v="ORD11125"/>
        <s v="ORD10527"/>
        <s v="ORD11448"/>
        <s v="ORD10183"/>
        <s v="ORD11285"/>
        <s v="ORD10676"/>
        <s v="ORD10668"/>
        <s v="ORD10808"/>
        <s v="ORD11344"/>
        <s v="ORD10894"/>
        <s v="ORD10689"/>
        <s v="ORD11321"/>
        <s v="ORD11105"/>
        <s v="ORD10774"/>
        <s v="ORD10012"/>
        <s v="ORD10878"/>
        <s v="ORD11252"/>
        <s v="ORD10934"/>
        <s v="ORD10008"/>
        <s v="ORD10218"/>
        <s v="ORD11477"/>
        <s v="ORD10933"/>
        <s v="ORD11593"/>
        <s v="ORD11276"/>
        <s v="ORD11029"/>
        <s v="ORD10818"/>
        <s v="ORD10909"/>
        <s v="ORD11086"/>
        <s v="ORD10977"/>
        <s v="ORD10057"/>
        <s v="ORD10690"/>
        <s v="ORD11591"/>
        <s v="ORD10754"/>
        <s v="ORD10164"/>
        <s v="ORD10741"/>
        <s v="ORD11555"/>
        <s v="ORD11018"/>
        <s v="ORD10789"/>
        <s v="ORD10192"/>
        <s v="ORD10509"/>
        <s v="ORD10249"/>
        <s v="ORD11221"/>
        <s v="ORD11629"/>
        <s v="ORD10485"/>
        <s v="ORD10041"/>
        <s v="ORD10462"/>
        <s v="ORD10643"/>
        <s v="ORD11405"/>
        <s v="ORD10056"/>
        <s v="ORD10674"/>
        <s v="ORD10281"/>
        <s v="ORD10728"/>
        <s v="ORD11102"/>
        <s v="ORD11233"/>
        <s v="ORD10892"/>
        <s v="ORD10078"/>
        <s v="ORD11243"/>
        <s v="ORD10636"/>
        <s v="ORD10875"/>
        <s v="ORD11249"/>
        <s v="ORD10342"/>
        <s v="ORD10317"/>
        <s v="ORD11074"/>
        <s v="ORD11199"/>
        <s v="ORD10034"/>
        <s v="ORD10539"/>
        <s v="ORD10606"/>
        <s v="ORD11139"/>
        <s v="ORD10333"/>
        <s v="ORD10640"/>
        <s v="ORD10432"/>
        <s v="ORD11589"/>
        <s v="ORD10233"/>
        <s v="ORD10165"/>
        <s v="ORD10846"/>
        <s v="ORD10601"/>
        <s v="ORD11254"/>
        <s v="ORD10021"/>
        <s v="ORD10953"/>
        <s v="ORD10341"/>
        <s v="ORD11135"/>
        <s v="ORD11173"/>
        <s v="ORD10260"/>
        <s v="ORD11256"/>
        <s v="ORD11522"/>
        <s v="ORD11191"/>
        <s v="ORD11038"/>
        <s v="ORD10582"/>
        <s v="ORD11422"/>
        <s v="ORD10188"/>
        <s v="ORD10557"/>
        <s v="ORD10214"/>
        <s v="ORD11445"/>
        <s v="ORD10031"/>
        <s v="ORD11542"/>
        <s v="ORD11342"/>
        <s v="ORD11362"/>
        <s v="ORD10465"/>
        <s v="ORD11566"/>
        <s v="ORD11446"/>
        <s v="ORD11094"/>
        <s v="ORD10968"/>
        <s v="ORD10494"/>
        <s v="ORD10588"/>
        <s v="ORD10483"/>
        <s v="ORD11118"/>
        <s v="ORD10571"/>
        <s v="ORD10581"/>
        <s v="ORD10480"/>
        <s v="ORD10366"/>
        <s v="ORD11140"/>
        <s v="ORD10694"/>
        <s v="ORD10869"/>
        <s v="ORD10231"/>
        <s v="ORD10210"/>
        <s v="ORD11239"/>
        <s v="ORD11111"/>
        <s v="ORD10298"/>
        <s v="ORD11318"/>
        <s v="ORD10195"/>
        <s v="ORD11192"/>
        <s v="ORD10945"/>
        <s v="ORD10151"/>
        <s v="ORD10295"/>
        <s v="ORD10303"/>
        <s v="ORD11174"/>
        <s v="ORD11072"/>
        <s v="ORD10705"/>
        <s v="ORD10607"/>
        <s v="ORD10701"/>
        <s v="ORD10139"/>
        <s v="ORD10820"/>
        <s v="ORD11395"/>
        <s v="ORD11224"/>
        <s v="ORD10443"/>
        <s v="ORD11264"/>
        <s v="ORD11481"/>
        <s v="ORD10739"/>
        <s v="ORD11366"/>
        <s v="ORD11564"/>
        <s v="ORD10861"/>
        <s v="ORD10906"/>
        <s v="ORD11369"/>
        <s v="ORD10448"/>
        <s v="ORD11052"/>
        <s v="ORD10654"/>
        <s v="ORD10809"/>
        <s v="ORD10032"/>
        <s v="ORD11079"/>
        <s v="ORD11258"/>
        <s v="ORD10275"/>
        <s v="ORD10596"/>
        <s v="ORD11466"/>
        <s v="ORD10720"/>
        <s v="ORD10744"/>
        <s v="ORD11659"/>
        <s v="ORD10854"/>
        <s v="ORD10173"/>
        <s v="ORD10951"/>
        <s v="ORD11698"/>
        <s v="ORD10807"/>
        <s v="ORD10398"/>
        <s v="ORD10390"/>
        <s v="ORD10431"/>
        <s v="ORD10000"/>
        <s v="ORD10639"/>
        <s v="ORD10512"/>
        <s v="ORD10732"/>
        <s v="ORD10130"/>
        <s v="ORD10699"/>
        <s v="ORD10144"/>
        <s v="ORD10537"/>
        <s v="ORD10520"/>
        <s v="ORD10653"/>
        <s v="ORD10451"/>
        <s v="ORD11375"/>
        <s v="ORD11339"/>
        <s v="ORD11590"/>
        <s v="ORD11578"/>
        <s v="ORD10456"/>
        <s v="ORD10507"/>
        <s v="ORD10445"/>
        <s v="ORD10890"/>
        <s v="ORD11144"/>
        <s v="ORD10488"/>
        <s v="ORD10693"/>
        <s v="ORD10554"/>
        <s v="ORD10125"/>
        <s v="ORD10447"/>
        <s v="ORD10964"/>
        <s v="ORD11225"/>
        <s v="ORD10907"/>
        <s v="ORD10932"/>
        <s v="ORD10962"/>
        <s v="ORD11651"/>
        <s v="ORD10394"/>
        <s v="ORD10230"/>
        <s v="ORD10131"/>
        <s v="ORD10055"/>
        <s v="ORD11053"/>
        <s v="ORD11291"/>
        <s v="ORD10714"/>
        <s v="ORD10711"/>
        <s v="ORD11001"/>
        <s v="ORD10479"/>
        <s v="ORD10124"/>
        <s v="ORD11558"/>
        <s v="ORD11236"/>
        <s v="ORD10647"/>
        <s v="ORD10595"/>
        <s v="ORD10617"/>
        <s v="ORD11138"/>
        <s v="ORD10656"/>
        <s v="ORD10567"/>
        <s v="ORD10730"/>
        <s v="ORD10899"/>
        <s v="ORD10546"/>
        <s v="ORD10331"/>
        <s v="ORD11470"/>
        <s v="ORD11598"/>
        <s v="ORD10882"/>
        <s v="ORD11095"/>
        <s v="ORD10855"/>
        <s v="ORD11100"/>
        <s v="ORD11244"/>
        <s v="ORD11535"/>
        <s v="ORD11571"/>
        <s v="ORD10224"/>
        <s v="ORD11497"/>
        <s v="ORD10862"/>
        <s v="ORD11453"/>
        <s v="ORD10316"/>
        <s v="ORD10085"/>
        <s v="ORD11182"/>
        <s v="ORD10277"/>
        <s v="ORD10625"/>
        <s v="ORD11359"/>
        <s v="ORD11216"/>
        <s v="ORD10343"/>
        <s v="ORD11695"/>
        <s v="ORD11632"/>
        <s v="ORD10028"/>
        <s v="ORD10293"/>
        <s v="ORD10206"/>
        <s v="ORD10437"/>
        <s v="ORD10497"/>
        <s v="ORD11498"/>
        <s v="ORD10299"/>
        <s v="ORD11517"/>
        <s v="ORD10258"/>
        <s v="ORD10197"/>
        <s v="ORD10745"/>
        <s v="ORD10452"/>
        <s v="ORD10413"/>
        <s v="ORD11090"/>
        <s v="ORD10318"/>
        <s v="ORD11630"/>
        <s v="ORD11149"/>
        <s v="ORD11511"/>
        <s v="ORD10592"/>
        <s v="ORD11505"/>
        <s v="ORD10803"/>
        <s v="ORD10673"/>
        <s v="ORD10388"/>
        <s v="ORD11331"/>
        <s v="ORD10373"/>
        <s v="ORD11253"/>
        <s v="ORD11299"/>
        <s v="ORD11410"/>
        <s v="ORD10189"/>
        <s v="ORD10870"/>
        <s v="ORD11474"/>
        <s v="ORD11597"/>
        <s v="ORD11582"/>
        <s v="ORD10752"/>
        <s v="ORD11183"/>
        <s v="ORD10332"/>
        <s v="ORD10102"/>
        <s v="ORD10839"/>
        <s v="ORD10871"/>
        <s v="ORD10958"/>
        <s v="ORD10692"/>
        <s v="ORD11465"/>
        <s v="ORD11142"/>
        <s v="ORD10612"/>
        <s v="ORD11692"/>
        <s v="ORD10402"/>
        <s v="ORD11656"/>
        <s v="ORD10804"/>
        <s v="ORD10020"/>
        <s v="ORD10954"/>
        <s v="ORD10313"/>
        <s v="ORD10562"/>
        <s v="ORD10096"/>
        <s v="ORD10181"/>
        <s v="ORD11307"/>
        <s v="ORD10956"/>
        <s v="ORD10797"/>
        <s v="ORD10921"/>
        <s v="ORD10347"/>
        <s v="ORD10981"/>
        <s v="ORD11526"/>
        <s v="ORD11407"/>
        <s v="ORD11536"/>
        <s v="ORD11518"/>
        <s v="ORD10518"/>
        <s v="ORD11067"/>
        <s v="ORD10364"/>
        <s v="ORD11150"/>
        <s v="ORD11045"/>
        <s v="ORD10499"/>
        <s v="ORD10994"/>
        <s v="ORD10222"/>
        <s v="ORD10486"/>
        <s v="ORD11286"/>
        <s v="ORD10355"/>
        <s v="ORD10226"/>
        <s v="ORD10301"/>
        <s v="ORD10118"/>
        <s v="ORD11010"/>
        <s v="ORD11212"/>
        <s v="ORD11576"/>
        <s v="ORD11587"/>
        <s v="ORD10396"/>
        <s v="ORD10498"/>
        <s v="ORD10133"/>
        <s v="ORD10637"/>
        <s v="ORD10254"/>
        <s v="ORD11643"/>
        <s v="ORD11057"/>
        <s v="ORD11443"/>
        <s v="ORD10109"/>
        <s v="ORD11380"/>
        <s v="ORD10881"/>
        <s v="ORD10943"/>
        <s v="ORD10368"/>
        <s v="ORD11406"/>
        <s v="ORD10256"/>
        <s v="ORD10010"/>
        <s v="ORD11653"/>
        <s v="ORD10578"/>
        <s v="ORD10678"/>
        <s v="ORD10974"/>
        <s v="ORD11164"/>
        <s v="ORD10236"/>
        <s v="ORD10532"/>
        <s v="ORD11444"/>
        <s v="ORD11116"/>
        <s v="ORD10476"/>
        <s v="ORD10245"/>
        <s v="ORD10320"/>
        <s v="ORD10798"/>
        <s v="ORD11612"/>
        <s v="ORD10572"/>
        <s v="ORD10419"/>
        <s v="ORD10867"/>
        <s v="ORD10145"/>
        <s v="ORD10169"/>
        <s v="ORD10618"/>
        <s v="ORD11298"/>
        <s v="ORD11426"/>
        <s v="ORD10712"/>
        <s v="ORD11017"/>
        <s v="ORD10973"/>
        <s v="ORD11266"/>
        <s v="ORD11113"/>
        <s v="ORD10035"/>
        <s v="ORD10845"/>
        <s v="ORD11132"/>
        <s v="ORD10429"/>
        <s v="ORD10157"/>
        <s v="ORD11166"/>
        <s v="ORD10805"/>
        <s v="ORD11146"/>
        <s v="ORD10073"/>
        <s v="ORD10308"/>
        <s v="ORD11450"/>
        <s v="ORD10086"/>
        <s v="ORD10007"/>
        <s v="ORD11423"/>
        <s v="ORD11549"/>
        <s v="ORD10514"/>
        <s v="ORD11618"/>
        <s v="ORD10440"/>
        <s v="ORD10454"/>
        <s v="ORD10349"/>
        <s v="ORD11020"/>
        <s v="ORD11282"/>
        <s v="ORD10346"/>
        <s v="ORD10227"/>
        <s v="ORD11491"/>
        <s v="ORD10382"/>
        <s v="ORD11493"/>
        <s v="ORD11489"/>
        <s v="ORD10750"/>
        <s v="ORD10662"/>
        <s v="ORD10966"/>
        <s v="ORD11302"/>
        <s v="ORD10560"/>
        <s v="ORD11427"/>
        <s v="ORD10623"/>
        <s v="ORD11595"/>
        <s v="ORD10365"/>
        <s v="ORD10468"/>
        <s v="ORD10502"/>
        <s v="ORD10700"/>
        <s v="ORD11371"/>
        <s v="ORD10555"/>
        <s v="ORD10216"/>
        <s v="ORD11287"/>
        <s v="ORD11372"/>
        <s v="ORD10198"/>
        <s v="ORD11167"/>
        <s v="ORD10718"/>
        <s v="ORD10356"/>
        <s v="ORD10650"/>
        <s v="ORD11483"/>
        <s v="ORD10487"/>
        <s v="ORD11330"/>
        <s v="ORD11210"/>
        <s v="ORD10547"/>
        <s v="ORD11361"/>
        <s v="ORD10464"/>
        <s v="ORD10161"/>
        <s v="ORD10682"/>
        <s v="ORD10529"/>
        <s v="ORD10360"/>
        <s v="ORD11421"/>
        <s v="ORD10094"/>
        <s v="ORD10076"/>
        <s v="ORD10632"/>
        <s v="ORD11433"/>
        <s v="ORD10408"/>
        <s v="ORD11392"/>
        <s v="ORD10475"/>
        <s v="ORD10604"/>
        <s v="ORD11602"/>
        <s v="ORD10208"/>
        <s v="ORD10042"/>
        <s v="ORD10742"/>
        <s v="ORD10103"/>
        <s v="ORD10620"/>
        <s v="ORD11619"/>
        <s v="ORD10038"/>
        <s v="ORD10090"/>
        <s v="ORD10815"/>
        <s v="ORD10040"/>
        <s v="ORD11440"/>
        <s v="ORD11573"/>
        <s v="ORD10370"/>
        <s v="ORD10911"/>
        <s v="ORD10655"/>
        <s v="ORD10652"/>
        <s v="ORD10971"/>
        <s v="ORD10087"/>
        <s v="ORD11130"/>
        <s v="ORD11080"/>
        <s v="ORD10097"/>
        <s v="ORD11687"/>
        <s v="ORD11120"/>
        <s v="ORD11373"/>
        <s v="ORD10066"/>
        <s v="ORD10661"/>
        <s v="ORD10002"/>
        <s v="ORD10550"/>
        <s v="ORD10484"/>
        <s v="ORD10903"/>
        <s v="ORD10597"/>
        <s v="ORD11204"/>
        <s v="ORD10112"/>
        <s v="ORD11211"/>
        <s v="ORD10993"/>
        <s v="ORD11207"/>
        <s v="ORD11479"/>
        <s v="ORD10221"/>
        <s v="ORD10822"/>
        <s v="ORD10401"/>
        <s v="ORD11432"/>
        <s v="ORD11271"/>
        <s v="ORD10442"/>
        <s v="ORD11546"/>
        <s v="ORD10843"/>
        <s v="ORD10950"/>
        <s v="ORD11545"/>
        <s v="ORD10372"/>
        <s v="ORD10802"/>
        <s v="ORD11399"/>
        <s v="ORD10704"/>
        <s v="ORD10297"/>
        <s v="ORD10928"/>
        <s v="ORD11165"/>
        <s v="ORD10759"/>
        <s v="ORD10800"/>
        <s v="ORD11198"/>
        <s v="ORD10018"/>
        <s v="ORD10490"/>
        <s v="ORD11304"/>
        <s v="ORD11363"/>
        <s v="ORD10602"/>
        <s v="ORD10931"/>
        <s v="ORD11530"/>
        <s v="ORD10736"/>
        <s v="ORD11689"/>
        <s v="ORD10940"/>
        <s v="ORD10283"/>
        <s v="ORD11414"/>
        <s v="ORD10725"/>
        <s v="ORD11442"/>
        <s v="ORD10211"/>
        <s v="ORD11091"/>
        <s v="ORD11066"/>
        <s v="ORD10433"/>
        <s v="ORD10814"/>
        <s v="ORD11658"/>
        <s v="ORD10948"/>
        <s v="ORD11324"/>
        <s v="ORD10888"/>
        <s v="ORD10077"/>
        <s v="ORD10190"/>
        <s v="ORD11328"/>
        <s v="ORD10528"/>
        <s v="ORD11502"/>
        <s v="ORD11084"/>
        <s v="ORD10611"/>
        <s v="ORD10412"/>
        <s v="ORD11625"/>
        <s v="ORD11495"/>
        <s v="ORD10967"/>
        <s v="ORD11556"/>
        <s v="ORD10935"/>
        <s v="ORD11265"/>
        <s v="ORD10580"/>
        <s v="ORD11085"/>
        <s v="ORD10790"/>
        <s v="ORD10268"/>
        <s v="ORD10785"/>
        <s v="ORD10287"/>
        <s v="ORD11638"/>
        <s v="ORD10564"/>
        <s v="ORD11069"/>
        <s v="ORD10919"/>
        <s v="ORD11437"/>
        <s v="ORD10036"/>
        <s v="ORD11676"/>
        <s v="ORD11281"/>
        <s v="ORD10141"/>
        <s v="ORD10770"/>
        <s v="ORD10788"/>
        <s v="ORD11401"/>
        <s v="ORD10826"/>
        <s v="ORD10044"/>
        <s v="ORD10362"/>
        <s v="ORD11379"/>
        <s v="ORD11370"/>
        <s v="ORD10202"/>
        <s v="ORD10504"/>
        <s v="ORD10782"/>
        <s v="ORD10262"/>
        <s v="ORD10929"/>
        <s v="ORD10259"/>
        <s v="ORD10207"/>
        <s v="ORD11416"/>
        <s v="ORD10997"/>
        <s v="ORD10970"/>
        <s v="ORD10767"/>
        <s v="ORD11160"/>
        <s v="ORD10072"/>
        <s v="ORD11313"/>
        <s v="ORD10280"/>
        <s v="ORD10003"/>
        <s v="ORD11076"/>
        <s v="ORD10338"/>
        <s v="ORD11115"/>
        <s v="ORD10627"/>
        <s v="ORD11673"/>
        <s v="ORD10531"/>
        <s v="ORD11693"/>
        <s v="ORD10049"/>
        <s v="ORD10458"/>
        <s v="ORD10091"/>
        <s v="ORD10274"/>
        <s v="ORD10199"/>
        <s v="ORD10534"/>
        <s v="ORD11596"/>
        <s v="ORD11179"/>
        <s v="ORD11509"/>
        <s v="ORD10965"/>
        <s v="ORD10381"/>
        <s v="ORD11156"/>
        <s v="ORD11387"/>
        <s v="ORD10677"/>
        <s v="ORD10033"/>
        <s v="ORD11292"/>
        <s v="ORD11649"/>
        <s v="ORD10180"/>
        <s v="ORD11046"/>
        <s v="ORD10930"/>
        <s v="ORD10142"/>
        <s v="ORD11098"/>
        <s v="ORD11559"/>
        <s v="ORD11565"/>
        <s v="ORD11671"/>
        <s v="ORD11121"/>
        <s v="ORD10344"/>
        <s v="ORD10070"/>
        <s v="ORD10959"/>
        <s v="ORD10314"/>
        <s v="ORD11561"/>
        <s v="ORD10284"/>
        <s v="ORD10830"/>
        <s v="ORD10335"/>
        <s v="ORD10614"/>
        <s v="ORD11137"/>
        <s v="ORD10880"/>
        <s v="ORD10403"/>
        <s v="ORD11398"/>
        <s v="ORD10842"/>
        <s v="ORD10059"/>
        <s v="ORD11300"/>
        <s v="ORD11660"/>
        <s v="ORD10731"/>
        <s v="ORD10435"/>
        <s v="ORD11241"/>
        <s v="ORD11492"/>
        <s v="ORD11308"/>
        <s v="ORD10146"/>
        <s v="ORD11151"/>
        <s v="ORD11390"/>
        <s v="ORD11163"/>
        <s v="ORD11175"/>
        <s v="ORD11247"/>
        <s v="ORD10551"/>
        <s v="ORD11611"/>
        <s v="ORD11577"/>
        <s v="ORD10185"/>
        <s v="ORD11662"/>
        <s v="ORD10159"/>
        <s v="ORD10229"/>
        <s v="ORD11141"/>
        <s v="ORD11028"/>
        <s v="ORD11309"/>
        <s v="ORD10891"/>
        <s v="ORD10827"/>
        <s v="ORD11153"/>
        <s v="ORD11011"/>
        <s v="ORD11022"/>
        <s v="ORD10111"/>
        <s v="ORD10122"/>
        <s v="ORD10147"/>
        <s v="ORD10170"/>
        <s v="ORD11420"/>
        <s v="ORD10098"/>
        <s v="ORD10927"/>
        <s v="ORD10946"/>
        <s v="ORD10154"/>
        <s v="ORD10043"/>
        <s v="ORD11104"/>
        <s v="ORD10975"/>
        <s v="ORD10478"/>
        <s v="ORD11026"/>
        <s v="ORD11349"/>
        <s v="ORD10743"/>
        <s v="ORD10749"/>
        <s v="ORD10353"/>
        <s v="ORD10425"/>
        <s v="ORD11585"/>
        <s v="ORD11599"/>
        <s v="ORD11606"/>
        <s v="ORD10128"/>
        <s v="ORD11490"/>
        <s v="ORD11429"/>
        <s v="ORD11563"/>
        <s v="ORD10175"/>
        <s v="ORD10015"/>
        <s v="ORD11647"/>
        <s v="ORD11172"/>
        <s v="ORD11268"/>
        <s v="ORD11077"/>
        <s v="ORD11082"/>
        <s v="ORD10374"/>
        <s v="ORD10292"/>
        <s v="ORD10178"/>
        <s v="ORD10684"/>
        <s v="ORD11013"/>
        <s v="ORD10985"/>
        <s v="ORD10052"/>
        <s v="ORD10873"/>
        <s v="ORD11622"/>
        <s v="ORD11205"/>
        <s v="ORD10421"/>
        <s v="ORD11528"/>
        <s v="ORD11267"/>
        <s v="ORD11547"/>
        <s v="ORD10646"/>
        <s v="ORD10996"/>
        <s v="ORD11162"/>
        <s v="ORD10384"/>
        <s v="ORD10089"/>
        <s v="ORD10622"/>
        <s v="ORD11194"/>
        <s v="ORD11691"/>
        <s v="ORD11262"/>
        <s v="ORD10386"/>
        <s v="ORD10424"/>
        <s v="ORD11451"/>
        <s v="ORD10937"/>
        <s v="ORD10624"/>
        <s v="ORD10599"/>
        <s v="ORD10838"/>
        <s v="ORD11101"/>
        <s v="ORD10633"/>
        <s v="ORD11246"/>
        <s v="ORD11482"/>
        <s v="ORD10397"/>
        <s v="ORD10908"/>
        <s v="ORD10824"/>
        <s v="ORD11678"/>
        <s v="ORD11552"/>
        <s v="ORD11054"/>
        <s v="ORD11188"/>
        <s v="ORD10039"/>
        <s v="ORD10896"/>
        <s v="ORD10204"/>
        <s v="ORD10760"/>
        <s v="ORD11036"/>
        <s v="ORD10062"/>
        <s v="ORD10524"/>
        <s v="ORD11218"/>
        <s v="ORD10795"/>
        <s v="ORD10005"/>
        <s v="ORD10834"/>
        <s v="ORD11093"/>
        <s v="ORD10793"/>
        <s v="ORD10998"/>
        <s v="ORD10172"/>
        <s v="ORD10082"/>
        <s v="ORD10025"/>
        <s v="ORD11575"/>
        <s v="ORD10160"/>
        <s v="ORD11664"/>
        <s v="ORD10405"/>
        <s v="ORD10984"/>
        <s v="ORD10300"/>
        <s v="ORD11404"/>
        <s v="ORD10616"/>
        <s v="ORD11463"/>
        <s v="ORD10264"/>
        <s v="ORD11002"/>
        <s v="ORD10688"/>
        <s v="ORD11438"/>
        <s v="ORD10847"/>
        <s v="ORD11623"/>
        <s v="ORD10215"/>
        <s v="ORD11068"/>
        <s v="ORD10949"/>
        <s v="ORD11473"/>
        <s v="ORD10114"/>
        <s v="ORD10129"/>
        <s v="ORD11062"/>
        <s v="ORD11014"/>
        <s v="ORD10575"/>
        <s v="ORD10574"/>
        <s v="ORD10016"/>
        <s v="ORD10538"/>
        <s v="ORD11168"/>
        <s v="ORD11690"/>
        <s v="ORD11317"/>
        <s v="ORD11008"/>
        <s v="ORD11378"/>
        <s v="ORD10203"/>
        <s v="ORD11343"/>
        <s v="ORD11652"/>
        <s v="ORD11336"/>
        <s v="ORD10376"/>
        <s v="ORD10083"/>
        <s v="ORD11323"/>
        <s v="ORD10837"/>
        <s v="ORD11594"/>
        <s v="ORD10471"/>
        <s v="ORD10796"/>
        <s v="ORD11452"/>
        <s v="ORD10876"/>
        <s v="ORD10939"/>
        <s v="ORD10877"/>
        <s v="ORD10868"/>
        <s v="ORD11506"/>
        <s v="ORD11381"/>
        <s v="ORD10540"/>
        <s v="ORD10857"/>
        <s v="ORD10472"/>
        <s v="ORD11341"/>
        <s v="ORD10755"/>
        <s v="ORD11248"/>
        <s v="ORD10503"/>
        <s v="ORD11003"/>
        <s v="ORD11147"/>
        <s v="ORD10987"/>
        <s v="ORD11415"/>
        <s v="ORD11329"/>
        <s v="ORD10522"/>
        <s v="ORD11040"/>
        <s v="ORD11073"/>
        <s v="ORD10326"/>
        <s v="ORD10865"/>
        <s v="ORD10758"/>
        <s v="ORD10067"/>
        <s v="ORD10213"/>
        <s v="ORD10900"/>
        <s v="ORD10201"/>
        <s v="ORD11033"/>
        <s v="ORD10065"/>
        <s v="ORD10920"/>
        <s v="ORD11374"/>
        <s v="ORD10108"/>
        <s v="ORD10969"/>
        <s v="ORD10517"/>
        <s v="ORD11242"/>
        <s v="ORD10242"/>
        <s v="ORD10051"/>
        <s v="ORD11685"/>
        <s v="ORD11441"/>
        <s v="ORD10936"/>
        <s v="ORD10658"/>
        <s v="ORD11626"/>
        <s v="ORD11222"/>
        <s v="ORD11520"/>
        <s v="ORD10006"/>
        <s v="ORD10285"/>
        <s v="ORD11015"/>
        <s v="ORD10500"/>
        <s v="ORD11447"/>
        <s v="ORD10727"/>
        <s v="ORD11279"/>
      </sharedItems>
    </cacheField>
    <cacheField name="Order Date" numFmtId="14">
      <sharedItems containsSemiMixedTypes="0" containsNonDate="0" containsDate="1" containsString="0" minDate="2023-01-01T00:00:00" maxDate="2025-01-01T00:00:00" count="651">
        <d v="2023-03-02T00:00:00"/>
        <d v="2023-12-02T00:00:00"/>
        <d v="2023-10-09T00:00:00"/>
        <d v="2023-02-09T00:00:00"/>
        <d v="2023-06-14T00:00:00"/>
        <d v="2024-11-12T00:00:00"/>
        <d v="2023-04-05T00:00:00"/>
        <d v="2023-03-13T00:00:00"/>
        <d v="2024-01-28T00:00:00"/>
        <d v="2023-10-22T00:00:00"/>
        <d v="2023-12-29T00:00:00"/>
        <d v="2024-02-05T00:00:00"/>
        <d v="2024-06-23T00:00:00"/>
        <d v="2023-07-11T00:00:00"/>
        <d v="2024-10-04T00:00:00"/>
        <d v="2024-01-25T00:00:00"/>
        <d v="2023-02-22T00:00:00"/>
        <d v="2024-05-27T00:00:00"/>
        <d v="2023-08-04T00:00:00"/>
        <d v="2024-07-11T00:00:00"/>
        <d v="2023-04-17T00:00:00"/>
        <d v="2024-10-17T00:00:00"/>
        <d v="2024-05-30T00:00:00"/>
        <d v="2023-12-22T00:00:00"/>
        <d v="2023-08-29T00:00:00"/>
        <d v="2024-04-05T00:00:00"/>
        <d v="2023-06-11T00:00:00"/>
        <d v="2023-10-12T00:00:00"/>
        <d v="2023-01-22T00:00:00"/>
        <d v="2023-01-12T00:00:00"/>
        <d v="2023-09-02T00:00:00"/>
        <d v="2023-08-01T00:00:00"/>
        <d v="2023-01-11T00:00:00"/>
        <d v="2024-10-31T00:00:00"/>
        <d v="2023-09-07T00:00:00"/>
        <d v="2024-01-22T00:00:00"/>
        <d v="2023-12-30T00:00:00"/>
        <d v="2023-08-15T00:00:00"/>
        <d v="2023-02-16T00:00:00"/>
        <d v="2023-11-26T00:00:00"/>
        <d v="2024-12-10T00:00:00"/>
        <d v="2023-07-07T00:00:00"/>
        <d v="2024-10-25T00:00:00"/>
        <d v="2023-01-15T00:00:00"/>
        <d v="2024-02-17T00:00:00"/>
        <d v="2023-11-15T00:00:00"/>
        <d v="2024-05-22T00:00:00"/>
        <d v="2023-12-08T00:00:00"/>
        <d v="2024-03-03T00:00:00"/>
        <d v="2024-09-15T00:00:00"/>
        <d v="2023-02-20T00:00:00"/>
        <d v="2023-07-15T00:00:00"/>
        <d v="2023-08-12T00:00:00"/>
        <d v="2024-08-31T00:00:00"/>
        <d v="2023-02-08T00:00:00"/>
        <d v="2023-01-01T00:00:00"/>
        <d v="2024-03-20T00:00:00"/>
        <d v="2024-10-21T00:00:00"/>
        <d v="2024-11-23T00:00:00"/>
        <d v="2024-02-03T00:00:00"/>
        <d v="2024-02-21T00:00:00"/>
        <d v="2023-08-18T00:00:00"/>
        <d v="2024-11-19T00:00:00"/>
        <d v="2023-01-27T00:00:00"/>
        <d v="2023-04-28T00:00:00"/>
        <d v="2023-02-15T00:00:00"/>
        <d v="2024-09-16T00:00:00"/>
        <d v="2023-12-12T00:00:00"/>
        <d v="2023-03-17T00:00:00"/>
        <d v="2023-11-02T00:00:00"/>
        <d v="2024-10-02T00:00:00"/>
        <d v="2024-06-05T00:00:00"/>
        <d v="2023-04-09T00:00:00"/>
        <d v="2024-01-21T00:00:00"/>
        <d v="2024-02-26T00:00:00"/>
        <d v="2023-05-29T00:00:00"/>
        <d v="2023-02-12T00:00:00"/>
        <d v="2024-03-13T00:00:00"/>
        <d v="2023-02-06T00:00:00"/>
        <d v="2023-12-06T00:00:00"/>
        <d v="2024-05-04T00:00:00"/>
        <d v="2024-11-06T00:00:00"/>
        <d v="2023-03-22T00:00:00"/>
        <d v="2023-12-31T00:00:00"/>
        <d v="2023-03-19T00:00:00"/>
        <d v="2023-07-13T00:00:00"/>
        <d v="2023-06-03T00:00:00"/>
        <d v="2024-07-28T00:00:00"/>
        <d v="2024-09-25T00:00:00"/>
        <d v="2024-12-27T00:00:00"/>
        <d v="2024-10-18T00:00:00"/>
        <d v="2024-08-29T00:00:00"/>
        <d v="2024-11-17T00:00:00"/>
        <d v="2024-11-18T00:00:00"/>
        <d v="2023-01-10T00:00:00"/>
        <d v="2024-06-08T00:00:00"/>
        <d v="2023-04-14T00:00:00"/>
        <d v="2024-01-12T00:00:00"/>
        <d v="2023-10-07T00:00:00"/>
        <d v="2024-07-25T00:00:00"/>
        <d v="2024-09-27T00:00:00"/>
        <d v="2024-10-16T00:00:00"/>
        <d v="2024-03-11T00:00:00"/>
        <d v="2023-08-06T00:00:00"/>
        <d v="2024-05-06T00:00:00"/>
        <d v="2024-05-28T00:00:00"/>
        <d v="2023-02-28T00:00:00"/>
        <d v="2023-10-23T00:00:00"/>
        <d v="2023-10-08T00:00:00"/>
        <d v="2023-12-10T00:00:00"/>
        <d v="2024-05-14T00:00:00"/>
        <d v="2023-04-10T00:00:00"/>
        <d v="2024-09-14T00:00:00"/>
        <d v="2024-12-30T00:00:00"/>
        <d v="2024-01-30T00:00:00"/>
        <d v="2024-07-10T00:00:00"/>
        <d v="2023-02-07T00:00:00"/>
        <d v="2023-03-30T00:00:00"/>
        <d v="2024-02-10T00:00:00"/>
        <d v="2024-05-11T00:00:00"/>
        <d v="2024-04-15T00:00:00"/>
        <d v="2024-10-28T00:00:00"/>
        <d v="2024-03-26T00:00:00"/>
        <d v="2024-01-23T00:00:00"/>
        <d v="2023-07-09T00:00:00"/>
        <d v="2023-02-11T00:00:00"/>
        <d v="2024-06-10T00:00:00"/>
        <d v="2023-10-16T00:00:00"/>
        <d v="2024-04-20T00:00:00"/>
        <d v="2023-07-25T00:00:00"/>
        <d v="2023-08-21T00:00:00"/>
        <d v="2024-05-20T00:00:00"/>
        <d v="2024-10-27T00:00:00"/>
        <d v="2023-04-12T00:00:00"/>
        <d v="2024-06-04T00:00:00"/>
        <d v="2024-04-28T00:00:00"/>
        <d v="2023-11-14T00:00:00"/>
        <d v="2024-06-29T00:00:00"/>
        <d v="2023-05-12T00:00:00"/>
        <d v="2023-07-28T00:00:00"/>
        <d v="2024-12-04T00:00:00"/>
        <d v="2024-02-06T00:00:00"/>
        <d v="2023-05-28T00:00:00"/>
        <d v="2024-10-24T00:00:00"/>
        <d v="2023-11-27T00:00:00"/>
        <d v="2024-02-15T00:00:00"/>
        <d v="2023-11-17T00:00:00"/>
        <d v="2024-11-29T00:00:00"/>
        <d v="2023-10-29T00:00:00"/>
        <d v="2023-09-06T00:00:00"/>
        <d v="2023-11-19T00:00:00"/>
        <d v="2024-12-18T00:00:00"/>
        <d v="2024-08-26T00:00:00"/>
        <d v="2023-05-24T00:00:00"/>
        <d v="2023-11-25T00:00:00"/>
        <d v="2024-03-01T00:00:00"/>
        <d v="2023-01-14T00:00:00"/>
        <d v="2023-09-15T00:00:00"/>
        <d v="2024-11-15T00:00:00"/>
        <d v="2023-04-23T00:00:00"/>
        <d v="2024-09-19T00:00:00"/>
        <d v="2024-09-01T00:00:00"/>
        <d v="2023-08-03T00:00:00"/>
        <d v="2024-03-31T00:00:00"/>
        <d v="2023-03-21T00:00:00"/>
        <d v="2024-10-30T00:00:00"/>
        <d v="2024-05-26T00:00:00"/>
        <d v="2023-07-14T00:00:00"/>
        <d v="2023-11-16T00:00:00"/>
        <d v="2023-05-21T00:00:00"/>
        <d v="2024-10-13T00:00:00"/>
        <d v="2023-08-30T00:00:00"/>
        <d v="2024-10-20T00:00:00"/>
        <d v="2023-01-05T00:00:00"/>
        <d v="2024-08-30T00:00:00"/>
        <d v="2024-12-09T00:00:00"/>
        <d v="2023-08-27T00:00:00"/>
        <d v="2023-01-19T00:00:00"/>
        <d v="2023-04-15T00:00:00"/>
        <d v="2023-12-13T00:00:00"/>
        <d v="2024-03-10T00:00:00"/>
        <d v="2024-07-01T00:00:00"/>
        <d v="2024-03-07T00:00:00"/>
        <d v="2023-01-29T00:00:00"/>
        <d v="2023-10-04T00:00:00"/>
        <d v="2024-07-30T00:00:00"/>
        <d v="2024-07-24T00:00:00"/>
        <d v="2023-04-21T00:00:00"/>
        <d v="2024-08-08T00:00:00"/>
        <d v="2024-03-19T00:00:00"/>
        <d v="2024-09-21T00:00:00"/>
        <d v="2024-03-30T00:00:00"/>
        <d v="2024-02-19T00:00:00"/>
        <d v="2024-04-29T00:00:00"/>
        <d v="2023-06-10T00:00:00"/>
        <d v="2024-11-02T00:00:00"/>
        <d v="2024-01-09T00:00:00"/>
        <d v="2024-05-05T00:00:00"/>
        <d v="2023-04-25T00:00:00"/>
        <d v="2024-08-14T00:00:00"/>
        <d v="2024-02-02T00:00:00"/>
        <d v="2024-07-16T00:00:00"/>
        <d v="2023-09-11T00:00:00"/>
        <d v="2024-07-27T00:00:00"/>
        <d v="2023-11-10T00:00:00"/>
        <d v="2023-05-25T00:00:00"/>
        <d v="2024-11-11T00:00:00"/>
        <d v="2023-01-28T00:00:00"/>
        <d v="2023-06-19T00:00:00"/>
        <d v="2024-08-23T00:00:00"/>
        <d v="2024-11-22T00:00:00"/>
        <d v="2023-12-14T00:00:00"/>
        <d v="2023-01-31T00:00:00"/>
        <d v="2024-11-30T00:00:00"/>
        <d v="2023-11-22T00:00:00"/>
        <d v="2024-03-28T00:00:00"/>
        <d v="2024-04-08T00:00:00"/>
        <d v="2023-10-10T00:00:00"/>
        <d v="2024-07-18T00:00:00"/>
        <d v="2024-06-09T00:00:00"/>
        <d v="2024-07-04T00:00:00"/>
        <d v="2024-08-24T00:00:00"/>
        <d v="2023-08-14T00:00:00"/>
        <d v="2023-09-10T00:00:00"/>
        <d v="2024-11-07T00:00:00"/>
        <d v="2023-03-06T00:00:00"/>
        <d v="2023-02-02T00:00:00"/>
        <d v="2023-03-03T00:00:00"/>
        <d v="2023-02-03T00:00:00"/>
        <d v="2023-01-25T00:00:00"/>
        <d v="2024-01-31T00:00:00"/>
        <d v="2023-11-20T00:00:00"/>
        <d v="2024-06-12T00:00:00"/>
        <d v="2023-02-04T00:00:00"/>
        <d v="2024-11-20T00:00:00"/>
        <d v="2024-01-08T00:00:00"/>
        <d v="2024-11-14T00:00:00"/>
        <d v="2023-05-23T00:00:00"/>
        <d v="2024-10-07T00:00:00"/>
        <d v="2024-09-04T00:00:00"/>
        <d v="2024-07-12T00:00:00"/>
        <d v="2024-03-17T00:00:00"/>
        <d v="2023-05-17T00:00:00"/>
        <d v="2023-12-01T00:00:00"/>
        <d v="2023-09-09T00:00:00"/>
        <d v="2023-05-07T00:00:00"/>
        <d v="2024-04-19T00:00:00"/>
        <d v="2024-11-16T00:00:00"/>
        <d v="2024-10-26T00:00:00"/>
        <d v="2023-12-19T00:00:00"/>
        <d v="2023-01-07T00:00:00"/>
        <d v="2023-12-15T00:00:00"/>
        <d v="2023-07-24T00:00:00"/>
        <d v="2024-06-24T00:00:00"/>
        <d v="2023-11-06T00:00:00"/>
        <d v="2023-05-27T00:00:00"/>
        <d v="2023-08-19T00:00:00"/>
        <d v="2023-03-29T00:00:00"/>
        <d v="2024-12-16T00:00:00"/>
        <d v="2024-12-19T00:00:00"/>
        <d v="2024-06-21T00:00:00"/>
        <d v="2024-09-07T00:00:00"/>
        <d v="2024-02-04T00:00:00"/>
        <d v="2023-05-15T00:00:00"/>
        <d v="2024-04-17T00:00:00"/>
        <d v="2024-12-14T00:00:00"/>
        <d v="2023-09-20T00:00:00"/>
        <d v="2023-02-17T00:00:00"/>
        <d v="2023-07-01T00:00:00"/>
        <d v="2024-05-02T00:00:00"/>
        <d v="2024-07-14T00:00:00"/>
        <d v="2023-08-16T00:00:00"/>
        <d v="2024-10-06T00:00:00"/>
        <d v="2024-04-13T00:00:00"/>
        <d v="2024-10-08T00:00:00"/>
        <d v="2023-06-26T00:00:00"/>
        <d v="2023-09-13T00:00:00"/>
        <d v="2024-01-06T00:00:00"/>
        <d v="2023-06-16T00:00:00"/>
        <d v="2023-07-26T00:00:00"/>
        <d v="2023-06-01T00:00:00"/>
        <d v="2024-02-12T00:00:00"/>
        <d v="2024-02-28T00:00:00"/>
        <d v="2024-07-17T00:00:00"/>
        <d v="2023-09-21T00:00:00"/>
        <d v="2023-10-24T00:00:00"/>
        <d v="2024-01-24T00:00:00"/>
        <d v="2023-01-17T00:00:00"/>
        <d v="2023-04-02T00:00:00"/>
        <d v="2024-03-16T00:00:00"/>
        <d v="2024-12-24T00:00:00"/>
        <d v="2023-06-06T00:00:00"/>
        <d v="2023-09-28T00:00:00"/>
        <d v="2023-11-05T00:00:00"/>
        <d v="2024-04-10T00:00:00"/>
        <d v="2023-06-25T00:00:00"/>
        <d v="2023-02-05T00:00:00"/>
        <d v="2024-03-22T00:00:00"/>
        <d v="2023-09-23T00:00:00"/>
        <d v="2023-05-30T00:00:00"/>
        <d v="2023-08-17T00:00:00"/>
        <d v="2023-01-03T00:00:00"/>
        <d v="2023-04-27T00:00:00"/>
        <d v="2023-05-01T00:00:00"/>
        <d v="2024-03-29T00:00:00"/>
        <d v="2023-06-02T00:00:00"/>
        <d v="2023-09-04T00:00:00"/>
        <d v="2024-01-15T00:00:00"/>
        <d v="2024-07-22T00:00:00"/>
        <d v="2024-08-16T00:00:00"/>
        <d v="2023-12-26T00:00:00"/>
        <d v="2023-07-29T00:00:00"/>
        <d v="2023-10-30T00:00:00"/>
        <d v="2023-09-01T00:00:00"/>
        <d v="2024-06-14T00:00:00"/>
        <d v="2024-04-18T00:00:00"/>
        <d v="2024-05-17T00:00:00"/>
        <d v="2024-12-02T00:00:00"/>
        <d v="2024-11-28T00:00:00"/>
        <d v="2023-12-16T00:00:00"/>
        <d v="2023-01-08T00:00:00"/>
        <d v="2024-06-01T00:00:00"/>
        <d v="2024-06-15T00:00:00"/>
        <d v="2023-11-01T00:00:00"/>
        <d v="2024-10-14T00:00:00"/>
        <d v="2023-10-15T00:00:00"/>
        <d v="2023-08-13T00:00:00"/>
        <d v="2023-06-20T00:00:00"/>
        <d v="2023-04-29T00:00:00"/>
        <d v="2023-07-08T00:00:00"/>
        <d v="2024-09-29T00:00:00"/>
        <d v="2024-11-21T00:00:00"/>
        <d v="2023-07-23T00:00:00"/>
        <d v="2024-05-03T00:00:00"/>
        <d v="2024-09-13T00:00:00"/>
        <d v="2024-08-10T00:00:00"/>
        <d v="2024-11-27T00:00:00"/>
        <d v="2023-06-21T00:00:00"/>
        <d v="2023-08-31T00:00:00"/>
        <d v="2023-11-18T00:00:00"/>
        <d v="2024-12-20T00:00:00"/>
        <d v="2024-09-20T00:00:00"/>
        <d v="2024-01-20T00:00:00"/>
        <d v="2023-03-04T00:00:00"/>
        <d v="2023-01-26T00:00:00"/>
        <d v="2024-08-07T00:00:00"/>
        <d v="2024-07-26T00:00:00"/>
        <d v="2023-09-25T00:00:00"/>
        <d v="2024-01-29T00:00:00"/>
        <d v="2024-04-22T00:00:00"/>
        <d v="2023-10-20T00:00:00"/>
        <d v="2024-10-11T00:00:00"/>
        <d v="2024-06-02T00:00:00"/>
        <d v="2023-04-06T00:00:00"/>
        <d v="2023-09-18T00:00:00"/>
        <d v="2023-04-26T00:00:00"/>
        <d v="2023-04-19T00:00:00"/>
        <d v="2024-08-15T00:00:00"/>
        <d v="2023-01-02T00:00:00"/>
        <d v="2023-03-26T00:00:00"/>
        <d v="2024-12-15T00:00:00"/>
        <d v="2023-10-25T00:00:00"/>
        <d v="2023-02-27T00:00:00"/>
        <d v="2024-10-03T00:00:00"/>
        <d v="2023-05-11T00:00:00"/>
        <d v="2023-09-16T00:00:00"/>
        <d v="2023-12-05T00:00:00"/>
        <d v="2023-05-04T00:00:00"/>
        <d v="2023-03-31T00:00:00"/>
        <d v="2023-03-25T00:00:00"/>
        <d v="2023-03-27T00:00:00"/>
        <d v="2024-12-29T00:00:00"/>
        <d v="2023-01-04T00:00:00"/>
        <d v="2023-01-16T00:00:00"/>
        <d v="2023-03-10T00:00:00"/>
        <d v="2024-05-13T00:00:00"/>
        <d v="2024-12-22T00:00:00"/>
        <d v="2023-09-22T00:00:00"/>
        <d v="2023-07-27T00:00:00"/>
        <d v="2023-08-08T00:00:00"/>
        <d v="2023-05-06T00:00:00"/>
        <d v="2024-06-30T00:00:00"/>
        <d v="2024-03-05T00:00:00"/>
        <d v="2024-05-12T00:00:00"/>
        <d v="2024-05-15T00:00:00"/>
        <d v="2023-08-25T00:00:00"/>
        <d v="2024-02-22T00:00:00"/>
        <d v="2024-04-14T00:00:00"/>
        <d v="2023-07-10T00:00:00"/>
        <d v="2023-02-10T00:00:00"/>
        <d v="2024-07-19T00:00:00"/>
        <d v="2024-04-21T00:00:00"/>
        <d v="2023-07-22T00:00:00"/>
        <d v="2023-01-21T00:00:00"/>
        <d v="2023-07-06T00:00:00"/>
        <d v="2024-07-23T00:00:00"/>
        <d v="2024-03-14T00:00:00"/>
        <d v="2023-10-13T00:00:00"/>
        <d v="2023-04-30T00:00:00"/>
        <d v="2024-11-08T00:00:00"/>
        <d v="2024-12-12T00:00:00"/>
        <d v="2024-05-16T00:00:00"/>
        <d v="2023-12-25T00:00:00"/>
        <d v="2024-08-02T00:00:00"/>
        <d v="2024-08-21T00:00:00"/>
        <d v="2023-07-19T00:00:00"/>
        <d v="2024-06-20T00:00:00"/>
        <d v="2023-10-31T00:00:00"/>
        <d v="2024-12-26T00:00:00"/>
        <d v="2024-04-06T00:00:00"/>
        <d v="2024-07-31T00:00:00"/>
        <d v="2023-09-26T00:00:00"/>
        <d v="2023-12-07T00:00:00"/>
        <d v="2024-04-04T00:00:00"/>
        <d v="2024-09-23T00:00:00"/>
        <d v="2023-08-24T00:00:00"/>
        <d v="2024-02-01T00:00:00"/>
        <d v="2024-08-01T00:00:00"/>
        <d v="2023-04-08T00:00:00"/>
        <d v="2024-01-13T00:00:00"/>
        <d v="2023-08-11T00:00:00"/>
        <d v="2023-06-28T00:00:00"/>
        <d v="2023-10-05T00:00:00"/>
        <d v="2023-10-18T00:00:00"/>
        <d v="2024-07-09T00:00:00"/>
        <d v="2023-05-09T00:00:00"/>
        <d v="2024-02-07T00:00:00"/>
        <d v="2024-02-24T00:00:00"/>
        <d v="2024-12-31T00:00:00"/>
        <d v="2024-01-11T00:00:00"/>
        <d v="2024-12-01T00:00:00"/>
        <d v="2023-04-16T00:00:00"/>
        <d v="2023-06-30T00:00:00"/>
        <d v="2023-09-03T00:00:00"/>
        <d v="2023-03-16T00:00:00"/>
        <d v="2024-07-03T00:00:00"/>
        <d v="2023-06-09T00:00:00"/>
        <d v="2024-03-25T00:00:00"/>
        <d v="2024-03-12T00:00:00"/>
        <d v="2023-06-17T00:00:00"/>
        <d v="2023-11-24T00:00:00"/>
        <d v="2024-12-11T00:00:00"/>
        <d v="2023-06-12T00:00:00"/>
        <d v="2023-05-10T00:00:00"/>
        <d v="2024-02-16T00:00:00"/>
        <d v="2024-06-07T00:00:00"/>
        <d v="2023-03-14T00:00:00"/>
        <d v="2023-10-02T00:00:00"/>
        <d v="2023-10-01T00:00:00"/>
        <d v="2023-09-27T00:00:00"/>
        <d v="2024-01-14T00:00:00"/>
        <d v="2024-01-19T00:00:00"/>
        <d v="2024-08-03T00:00:00"/>
        <d v="2024-02-14T00:00:00"/>
        <d v="2023-07-31T00:00:00"/>
        <d v="2023-06-22T00:00:00"/>
        <d v="2024-10-05T00:00:00"/>
        <d v="2023-01-23T00:00:00"/>
        <d v="2023-04-22T00:00:00"/>
        <d v="2023-07-20T00:00:00"/>
        <d v="2023-12-03T00:00:00"/>
        <d v="2023-05-19T00:00:00"/>
        <d v="2023-02-23T00:00:00"/>
        <d v="2024-10-29T00:00:00"/>
        <d v="2023-11-09T00:00:00"/>
        <d v="2023-09-08T00:00:00"/>
        <d v="2023-05-13T00:00:00"/>
        <d v="2024-05-25T00:00:00"/>
        <d v="2024-02-18T00:00:00"/>
        <d v="2024-04-26T00:00:00"/>
        <d v="2024-02-23T00:00:00"/>
        <d v="2024-10-01T00:00:00"/>
        <d v="2024-10-09T00:00:00"/>
        <d v="2024-11-04T00:00:00"/>
        <d v="2024-01-04T00:00:00"/>
        <d v="2023-02-24T00:00:00"/>
        <d v="2024-07-07T00:00:00"/>
        <d v="2024-01-05T00:00:00"/>
        <d v="2023-07-17T00:00:00"/>
        <d v="2023-02-18T00:00:00"/>
        <d v="2023-12-11T00:00:00"/>
        <d v="2023-11-07T00:00:00"/>
        <d v="2024-11-25T00:00:00"/>
        <d v="2024-04-11T00:00:00"/>
        <d v="2024-09-03T00:00:00"/>
        <d v="2024-09-28T00:00:00"/>
        <d v="2024-08-11T00:00:00"/>
        <d v="2023-12-27T00:00:00"/>
        <d v="2024-05-07T00:00:00"/>
        <d v="2024-12-05T00:00:00"/>
        <d v="2023-01-09T00:00:00"/>
        <d v="2023-08-02T00:00:00"/>
        <d v="2023-09-30T00:00:00"/>
        <d v="2024-04-07T00:00:00"/>
        <d v="2024-01-27T00:00:00"/>
        <d v="2023-05-22T00:00:00"/>
        <d v="2024-03-18T00:00:00"/>
        <d v="2023-07-02T00:00:00"/>
        <d v="2024-09-17T00:00:00"/>
        <d v="2023-12-24T00:00:00"/>
        <d v="2024-04-03T00:00:00"/>
        <d v="2023-05-02T00:00:00"/>
        <d v="2023-05-20T00:00:00"/>
        <d v="2024-04-01T00:00:00"/>
        <d v="2024-09-11T00:00:00"/>
        <d v="2023-03-28T00:00:00"/>
        <d v="2024-07-20T00:00:00"/>
        <d v="2024-10-22T00:00:00"/>
        <d v="2024-02-08T00:00:00"/>
        <d v="2023-05-14T00:00:00"/>
        <d v="2023-07-21T00:00:00"/>
        <d v="2024-08-20T00:00:00"/>
        <d v="2023-10-21T00:00:00"/>
        <d v="2023-05-31T00:00:00"/>
        <d v="2024-04-12T00:00:00"/>
        <d v="2024-08-06T00:00:00"/>
        <d v="2023-06-08T00:00:00"/>
        <d v="2023-01-20T00:00:00"/>
        <d v="2024-09-18T00:00:00"/>
        <d v="2023-10-27T00:00:00"/>
        <d v="2023-07-05T00:00:00"/>
        <d v="2023-06-29T00:00:00"/>
        <d v="2023-02-25T00:00:00"/>
        <d v="2023-05-03T00:00:00"/>
        <d v="2024-04-16T00:00:00"/>
        <d v="2024-12-23T00:00:00"/>
        <d v="2024-05-24T00:00:00"/>
        <d v="2023-06-05T00:00:00"/>
        <d v="2023-06-27T00:00:00"/>
        <d v="2024-06-03T00:00:00"/>
        <d v="2023-02-13T00:00:00"/>
        <d v="2024-02-09T00:00:00"/>
        <d v="2024-05-21T00:00:00"/>
        <d v="2023-09-14T00:00:00"/>
        <d v="2024-07-13T00:00:00"/>
        <d v="2024-01-16T00:00:00"/>
        <d v="2024-10-19T00:00:00"/>
        <d v="2023-01-06T00:00:00"/>
        <d v="2023-12-20T00:00:00"/>
        <d v="2023-04-13T00:00:00"/>
        <d v="2024-08-27T00:00:00"/>
        <d v="2023-11-21T00:00:00"/>
        <d v="2024-08-18T00:00:00"/>
        <d v="2024-01-26T00:00:00"/>
        <d v="2024-10-23T00:00:00"/>
        <d v="2024-10-15T00:00:00"/>
        <d v="2023-07-03T00:00:00"/>
        <d v="2023-12-23T00:00:00"/>
        <d v="2024-12-28T00:00:00"/>
        <d v="2023-09-24T00:00:00"/>
        <d v="2023-08-23T00:00:00"/>
        <d v="2024-05-10T00:00:00"/>
        <d v="2024-02-13T00:00:00"/>
        <d v="2023-10-11T00:00:00"/>
        <d v="2023-09-19T00:00:00"/>
        <d v="2023-10-19T00:00:00"/>
        <d v="2024-05-31T00:00:00"/>
        <d v="2023-10-28T00:00:00"/>
        <d v="2023-11-08T00:00:00"/>
        <d v="2023-06-07T00:00:00"/>
        <d v="2023-05-26T00:00:00"/>
        <d v="2023-12-04T00:00:00"/>
        <d v="2023-09-29T00:00:00"/>
        <d v="2024-01-10T00:00:00"/>
        <d v="2023-03-23T00:00:00"/>
        <d v="2024-03-15T00:00:00"/>
        <d v="2023-05-18T00:00:00"/>
        <d v="2024-09-30T00:00:00"/>
        <d v="2024-11-03T00:00:00"/>
        <d v="2024-05-08T00:00:00"/>
        <d v="2023-08-22T00:00:00"/>
        <d v="2024-02-20T00:00:00"/>
        <d v="2023-11-12T00:00:00"/>
        <d v="2024-04-25T00:00:00"/>
        <d v="2024-08-28T00:00:00"/>
        <d v="2023-04-18T00:00:00"/>
        <d v="2024-02-29T00:00:00"/>
        <d v="2023-05-08T00:00:00"/>
        <d v="2023-08-10T00:00:00"/>
        <d v="2024-11-05T00:00:00"/>
        <d v="2024-03-23T00:00:00"/>
        <d v="2024-06-25T00:00:00"/>
        <d v="2024-01-02T00:00:00"/>
        <d v="2024-12-03T00:00:00"/>
        <d v="2024-05-18T00:00:00"/>
        <d v="2024-09-06T00:00:00"/>
        <d v="2024-03-04T00:00:00"/>
        <d v="2023-03-24T00:00:00"/>
        <d v="2023-11-23T00:00:00"/>
        <d v="2023-01-18T00:00:00"/>
        <d v="2023-04-04T00:00:00"/>
        <d v="2024-03-02T00:00:00"/>
        <d v="2024-12-21T00:00:00"/>
        <d v="2023-06-23T00:00:00"/>
        <d v="2024-05-19T00:00:00"/>
        <d v="2024-12-25T00:00:00"/>
        <d v="2024-02-11T00:00:00"/>
        <d v="2024-07-15T00:00:00"/>
        <d v="2023-10-06T00:00:00"/>
        <d v="2023-04-24T00:00:00"/>
        <d v="2023-01-13T00:00:00"/>
        <d v="2023-06-24T00:00:00"/>
        <d v="2024-11-26T00:00:00"/>
        <d v="2023-11-11T00:00:00"/>
        <d v="2024-03-21T00:00:00"/>
        <d v="2024-08-04T00:00:00"/>
        <d v="2024-06-06T00:00:00"/>
        <d v="2024-08-09T00:00:00"/>
        <d v="2023-04-07T00:00:00"/>
        <d v="2024-08-17T00:00:00"/>
        <d v="2024-09-02T00:00:00"/>
        <d v="2024-11-13T00:00:00"/>
        <d v="2023-03-11T00:00:00"/>
        <d v="2023-08-05T00:00:00"/>
        <d v="2024-07-05T00:00:00"/>
        <d v="2024-09-08T00:00:00"/>
        <d v="2023-11-28T00:00:00"/>
        <d v="2024-09-26T00:00:00"/>
        <d v="2024-10-10T00:00:00"/>
        <d v="2024-03-06T00:00:00"/>
        <d v="2024-09-22T00:00:00"/>
        <d v="2023-04-03T00:00:00"/>
        <d v="2024-06-26T00:00:00"/>
        <d v="2024-04-02T00:00:00"/>
        <d v="2023-06-04T00:00:00"/>
        <d v="2024-09-24T00:00:00"/>
        <d v="2024-06-18T00:00:00"/>
        <d v="2024-08-12T00:00:00"/>
        <d v="2024-01-01T00:00:00"/>
        <d v="2024-12-07T00:00:00"/>
        <d v="2023-02-01T00:00:00"/>
        <d v="2023-03-20T00:00:00"/>
        <d v="2023-03-15T00:00:00"/>
        <d v="2023-04-01T00:00:00"/>
        <d v="2024-03-27T00:00:00"/>
        <d v="2023-03-08T00:00:00"/>
        <d v="2024-03-24T00:00:00"/>
        <d v="2024-05-23T00:00:00"/>
        <d v="2023-06-15T00:00:00"/>
        <d v="2023-11-04T00:00:00"/>
        <d v="2023-05-05T00:00:00"/>
        <d v="2024-12-06T00:00:00"/>
        <d v="2024-01-07T00:00:00"/>
        <d v="2023-11-30T00:00:00"/>
        <d v="2024-07-29T00:00:00"/>
        <d v="2023-10-14T00:00:00"/>
        <d v="2024-06-17T00:00:00"/>
        <d v="2024-07-21T00:00:00"/>
        <d v="2024-12-17T00:00:00"/>
        <d v="2024-12-13T00:00:00"/>
        <d v="2024-06-28T00:00:00"/>
      </sharedItems>
      <fieldGroup par="18"/>
    </cacheField>
    <cacheField name="Product" numFmtId="0">
      <sharedItems count="14">
        <s v="Pen"/>
        <s v="T-Shirt"/>
        <s v="Notebook"/>
        <s v="Smartphone"/>
        <s v="Laptop"/>
        <s v="Desk"/>
        <s v="Shoes"/>
        <s v="Headphones"/>
        <s v="Coffee Maker"/>
        <s v="Blender"/>
        <s v="Office Chair"/>
        <s v="Bookshelf"/>
        <s v="Jeans"/>
        <s v="Microwave"/>
      </sharedItems>
    </cacheField>
    <cacheField name="Category" numFmtId="0">
      <sharedItems count="5">
        <s v="Stationery"/>
        <s v="Fashion"/>
        <s v="Electronics"/>
        <s v="Furniture"/>
        <s v="Home Appliances"/>
      </sharedItems>
    </cacheField>
    <cacheField name="Quantity" numFmtId="0">
      <sharedItems containsSemiMixedTypes="0" containsString="0" containsNumber="1" containsInteger="1" minValue="1" maxValue="9"/>
    </cacheField>
    <cacheField name="Unit Cost" numFmtId="164">
      <sharedItems containsSemiMixedTypes="0" containsString="0" containsNumber="1" minValue="5.09" maxValue="498.82"/>
    </cacheField>
    <cacheField name="Total Cost" numFmtId="164">
      <sharedItems containsSemiMixedTypes="0" containsString="0" containsNumber="1" minValue="5.67" maxValue="4488.93"/>
    </cacheField>
    <cacheField name="Unit Price" numFmtId="164">
      <sharedItems containsSemiMixedTypes="0" containsString="0" containsNumber="1" minValue="7.43" maxValue="893.12"/>
    </cacheField>
    <cacheField name="Revenue" numFmtId="164">
      <sharedItems containsSemiMixedTypes="0" containsString="0" containsNumber="1" minValue="7.43" maxValue="7721.28"/>
    </cacheField>
    <cacheField name="Discount" numFmtId="9">
      <sharedItems containsSemiMixedTypes="0" containsString="0" containsNumber="1" minValue="0" maxValue="0.2"/>
    </cacheField>
    <cacheField name="Discount Amount" numFmtId="0">
      <sharedItems containsSemiMixedTypes="0" containsString="0" containsNumber="1" minValue="0" maxValue="1050.1680000000001"/>
    </cacheField>
    <cacheField name="Total_Revenue" numFmtId="0">
      <sharedItems containsSemiMixedTypes="0" containsString="0" containsNumber="1" minValue="6.3155000000000001" maxValue="7721.28"/>
    </cacheField>
    <cacheField name="Profit" numFmtId="0">
      <sharedItems containsSemiMixedTypes="0" containsString="0" containsNumber="1" minValue="-222.13800000000037" maxValue="3235.5"/>
    </cacheField>
    <cacheField name="Region" numFmtId="0">
      <sharedItems count="4">
        <s v="South"/>
        <s v="West"/>
        <s v="East"/>
        <s v="North"/>
      </sharedItems>
    </cacheField>
    <cacheField name="Payment Method" numFmtId="0">
      <sharedItems count="5">
        <s v="PayPal"/>
        <s v="Cash"/>
        <s v="Debit Card"/>
        <s v="Bank Transfer"/>
        <s v="Credit Card"/>
      </sharedItems>
    </cacheField>
    <cacheField name="Customer Segment" numFmtId="0">
      <sharedItems count="3">
        <s v="Corporate"/>
        <s v="Small Business"/>
        <s v="Consumer"/>
      </sharedItems>
    </cacheField>
    <cacheField name="Months (Order Date)" numFmtId="0" databaseField="0">
      <fieldGroup base="1">
        <rangePr groupBy="months" startDate="2023-01-01T00:00:00" endDate="2025-01-01T00:00:00"/>
        <groupItems count="14">
          <s v="&lt;1/1/2023"/>
          <s v="Jan"/>
          <s v="Feb"/>
          <s v="Mar"/>
          <s v="Apr"/>
          <s v="May"/>
          <s v="Jun"/>
          <s v="Jul"/>
          <s v="Aug"/>
          <s v="Sep"/>
          <s v="Oct"/>
          <s v="Nov"/>
          <s v="Dec"/>
          <s v="&gt;1/1/2025"/>
        </groupItems>
      </fieldGroup>
    </cacheField>
    <cacheField name="Quarters (Order Date)" numFmtId="0" databaseField="0">
      <fieldGroup base="1">
        <rangePr groupBy="quarters" startDate="2023-01-01T00:00:00" endDate="2025-01-01T00:00:00"/>
        <groupItems count="6">
          <s v="&lt;1/1/2023"/>
          <s v="Qtr1"/>
          <s v="Qtr2"/>
          <s v="Qtr3"/>
          <s v="Qtr4"/>
          <s v="&gt;1/1/2025"/>
        </groupItems>
      </fieldGroup>
    </cacheField>
    <cacheField name="Years (Order Date)" numFmtId="0" databaseField="0">
      <fieldGroup base="1">
        <rangePr groupBy="years" startDate="2023-01-01T00:00:00" endDate="2025-01-01T00:00:00"/>
        <groupItems count="5">
          <s v="&lt;1/1/2023"/>
          <s v="2023"/>
          <s v="2024"/>
          <s v="2025"/>
          <s v="&gt;1/1/2025"/>
        </groupItems>
      </fieldGroup>
    </cacheField>
  </cacheFields>
  <extLst>
    <ext xmlns:x14="http://schemas.microsoft.com/office/spreadsheetml/2009/9/main" uri="{725AE2AE-9491-48be-B2B4-4EB974FC3084}">
      <x14:pivotCacheDefinition pivotCacheId="746046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0">
  <r>
    <x v="0"/>
    <x v="0"/>
    <x v="0"/>
    <x v="0"/>
    <n v="1"/>
    <n v="65.239999999999995"/>
    <n v="65.239999999999995"/>
    <n v="88.28"/>
    <n v="88.28"/>
    <n v="0"/>
    <n v="0"/>
    <n v="88.28"/>
    <n v="23.040000000000006"/>
    <x v="0"/>
    <x v="0"/>
    <x v="0"/>
  </r>
  <r>
    <x v="1"/>
    <x v="1"/>
    <x v="0"/>
    <x v="0"/>
    <n v="6"/>
    <n v="44.21"/>
    <n v="265.26"/>
    <n v="70.099999999999994"/>
    <n v="420.59999999999997"/>
    <n v="0"/>
    <n v="0"/>
    <n v="420.59999999999997"/>
    <n v="155.33999999999997"/>
    <x v="1"/>
    <x v="1"/>
    <x v="1"/>
  </r>
  <r>
    <x v="2"/>
    <x v="2"/>
    <x v="1"/>
    <x v="1"/>
    <n v="4"/>
    <n v="245.4"/>
    <n v="981.6"/>
    <n v="366.47"/>
    <n v="1465.88"/>
    <n v="0.1"/>
    <n v="146.58800000000002"/>
    <n v="1319.2920000000001"/>
    <n v="337.69200000000012"/>
    <x v="2"/>
    <x v="1"/>
    <x v="1"/>
  </r>
  <r>
    <x v="3"/>
    <x v="3"/>
    <x v="2"/>
    <x v="0"/>
    <n v="1"/>
    <n v="114.25"/>
    <n v="114.25"/>
    <n v="151.19"/>
    <n v="151.19"/>
    <n v="0.2"/>
    <n v="30.238"/>
    <n v="120.952"/>
    <n v="6.7019999999999982"/>
    <x v="0"/>
    <x v="2"/>
    <x v="1"/>
  </r>
  <r>
    <x v="4"/>
    <x v="4"/>
    <x v="2"/>
    <x v="0"/>
    <n v="8"/>
    <n v="104.38"/>
    <n v="835.04"/>
    <n v="120.94"/>
    <n v="967.52"/>
    <n v="0.1"/>
    <n v="96.75200000000001"/>
    <n v="870.76800000000003"/>
    <n v="35.728000000000065"/>
    <x v="2"/>
    <x v="1"/>
    <x v="1"/>
  </r>
  <r>
    <x v="5"/>
    <x v="5"/>
    <x v="3"/>
    <x v="2"/>
    <n v="1"/>
    <n v="7.68"/>
    <n v="7.68"/>
    <n v="12.11"/>
    <n v="12.11"/>
    <n v="0.05"/>
    <n v="0.60550000000000004"/>
    <n v="11.5045"/>
    <n v="3.8245000000000005"/>
    <x v="2"/>
    <x v="3"/>
    <x v="0"/>
  </r>
  <r>
    <x v="6"/>
    <x v="6"/>
    <x v="4"/>
    <x v="2"/>
    <n v="8"/>
    <n v="21.47"/>
    <n v="171.76"/>
    <n v="32.049999999999997"/>
    <n v="256.39999999999998"/>
    <n v="0.15"/>
    <n v="38.459999999999994"/>
    <n v="217.94"/>
    <n v="46.180000000000007"/>
    <x v="1"/>
    <x v="2"/>
    <x v="2"/>
  </r>
  <r>
    <x v="7"/>
    <x v="7"/>
    <x v="5"/>
    <x v="3"/>
    <n v="6"/>
    <n v="169.44"/>
    <n v="1016.64"/>
    <n v="232.5"/>
    <n v="1395"/>
    <n v="0"/>
    <n v="0"/>
    <n v="1395"/>
    <n v="378.36"/>
    <x v="1"/>
    <x v="1"/>
    <x v="1"/>
  </r>
  <r>
    <x v="8"/>
    <x v="8"/>
    <x v="0"/>
    <x v="0"/>
    <n v="9"/>
    <n v="71.86"/>
    <n v="646.74"/>
    <n v="79.23"/>
    <n v="713.07"/>
    <n v="0"/>
    <n v="0"/>
    <n v="713.07"/>
    <n v="66.330000000000041"/>
    <x v="3"/>
    <x v="1"/>
    <x v="0"/>
  </r>
  <r>
    <x v="9"/>
    <x v="9"/>
    <x v="6"/>
    <x v="1"/>
    <n v="1"/>
    <n v="366.35"/>
    <n v="366.35"/>
    <n v="561.17999999999995"/>
    <n v="561.17999999999995"/>
    <n v="0"/>
    <n v="0"/>
    <n v="561.17999999999995"/>
    <n v="194.82999999999993"/>
    <x v="1"/>
    <x v="1"/>
    <x v="0"/>
  </r>
  <r>
    <x v="10"/>
    <x v="10"/>
    <x v="7"/>
    <x v="2"/>
    <n v="5"/>
    <n v="466.19"/>
    <n v="2330.9499999999998"/>
    <n v="715.77"/>
    <n v="3578.85"/>
    <n v="0"/>
    <n v="0"/>
    <n v="3578.85"/>
    <n v="1247.9000000000001"/>
    <x v="0"/>
    <x v="0"/>
    <x v="1"/>
  </r>
  <r>
    <x v="11"/>
    <x v="11"/>
    <x v="8"/>
    <x v="4"/>
    <n v="3"/>
    <n v="275.97000000000003"/>
    <n v="827.91000000000008"/>
    <n v="392.01"/>
    <n v="1176.03"/>
    <n v="0.05"/>
    <n v="58.801500000000004"/>
    <n v="1117.2284999999999"/>
    <n v="289.31849999999986"/>
    <x v="3"/>
    <x v="1"/>
    <x v="1"/>
  </r>
  <r>
    <x v="12"/>
    <x v="4"/>
    <x v="9"/>
    <x v="4"/>
    <n v="6"/>
    <n v="332.1"/>
    <n v="1992.6000000000001"/>
    <n v="437.61"/>
    <n v="2625.66"/>
    <n v="0"/>
    <n v="0"/>
    <n v="2625.66"/>
    <n v="633.05999999999972"/>
    <x v="1"/>
    <x v="0"/>
    <x v="2"/>
  </r>
  <r>
    <x v="13"/>
    <x v="12"/>
    <x v="1"/>
    <x v="1"/>
    <n v="4"/>
    <n v="168.54"/>
    <n v="674.16"/>
    <n v="296.92"/>
    <n v="1187.68"/>
    <n v="0.15"/>
    <n v="178.15200000000002"/>
    <n v="1009.528"/>
    <n v="335.36800000000005"/>
    <x v="0"/>
    <x v="1"/>
    <x v="1"/>
  </r>
  <r>
    <x v="14"/>
    <x v="13"/>
    <x v="1"/>
    <x v="1"/>
    <n v="5"/>
    <n v="269.89999999999998"/>
    <n v="1349.5"/>
    <n v="313.29000000000002"/>
    <n v="1566.45"/>
    <n v="0.15"/>
    <n v="234.9675"/>
    <n v="1331.4825000000001"/>
    <n v="-18.017499999999927"/>
    <x v="1"/>
    <x v="4"/>
    <x v="1"/>
  </r>
  <r>
    <x v="15"/>
    <x v="14"/>
    <x v="10"/>
    <x v="3"/>
    <n v="1"/>
    <n v="123.91"/>
    <n v="123.91"/>
    <n v="204.12"/>
    <n v="204.12"/>
    <n v="0.1"/>
    <n v="20.412000000000003"/>
    <n v="183.708"/>
    <n v="59.798000000000002"/>
    <x v="0"/>
    <x v="4"/>
    <x v="2"/>
  </r>
  <r>
    <x v="16"/>
    <x v="15"/>
    <x v="11"/>
    <x v="3"/>
    <n v="9"/>
    <n v="90.8"/>
    <n v="817.19999999999993"/>
    <n v="128.13"/>
    <n v="1153.17"/>
    <n v="0"/>
    <n v="0"/>
    <n v="1153.17"/>
    <n v="335.97000000000014"/>
    <x v="2"/>
    <x v="2"/>
    <x v="1"/>
  </r>
  <r>
    <x v="17"/>
    <x v="16"/>
    <x v="11"/>
    <x v="3"/>
    <n v="7"/>
    <n v="268.02"/>
    <n v="1876.1399999999999"/>
    <n v="469.8"/>
    <n v="3288.6"/>
    <n v="0.2"/>
    <n v="657.72"/>
    <n v="2630.88"/>
    <n v="754.74000000000024"/>
    <x v="0"/>
    <x v="0"/>
    <x v="0"/>
  </r>
  <r>
    <x v="18"/>
    <x v="17"/>
    <x v="9"/>
    <x v="4"/>
    <n v="9"/>
    <n v="195.63"/>
    <n v="1760.67"/>
    <n v="238.55"/>
    <n v="2146.9500000000003"/>
    <n v="0"/>
    <n v="0"/>
    <n v="2146.9500000000003"/>
    <n v="386.2800000000002"/>
    <x v="2"/>
    <x v="0"/>
    <x v="2"/>
  </r>
  <r>
    <x v="19"/>
    <x v="7"/>
    <x v="12"/>
    <x v="1"/>
    <n v="3"/>
    <n v="445.62"/>
    <n v="1336.8600000000001"/>
    <n v="722.77"/>
    <n v="2168.31"/>
    <n v="0"/>
    <n v="0"/>
    <n v="2168.31"/>
    <n v="831.44999999999982"/>
    <x v="3"/>
    <x v="0"/>
    <x v="0"/>
  </r>
  <r>
    <x v="20"/>
    <x v="18"/>
    <x v="13"/>
    <x v="4"/>
    <n v="4"/>
    <n v="65.33"/>
    <n v="261.32"/>
    <n v="108.29"/>
    <n v="433.16"/>
    <n v="0"/>
    <n v="0"/>
    <n v="433.16"/>
    <n v="171.84000000000003"/>
    <x v="2"/>
    <x v="3"/>
    <x v="1"/>
  </r>
  <r>
    <x v="21"/>
    <x v="19"/>
    <x v="11"/>
    <x v="3"/>
    <n v="6"/>
    <n v="268.45"/>
    <n v="1610.6999999999998"/>
    <n v="298.54000000000002"/>
    <n v="1791.2400000000002"/>
    <n v="0.05"/>
    <n v="89.562000000000012"/>
    <n v="1701.6780000000003"/>
    <n v="90.97800000000052"/>
    <x v="2"/>
    <x v="2"/>
    <x v="1"/>
  </r>
  <r>
    <x v="22"/>
    <x v="20"/>
    <x v="5"/>
    <x v="3"/>
    <n v="4"/>
    <n v="432.42"/>
    <n v="1729.68"/>
    <n v="478.86"/>
    <n v="1915.44"/>
    <n v="0.1"/>
    <n v="191.54400000000001"/>
    <n v="1723.896"/>
    <n v="-5.7840000000001055"/>
    <x v="1"/>
    <x v="3"/>
    <x v="0"/>
  </r>
  <r>
    <x v="23"/>
    <x v="21"/>
    <x v="7"/>
    <x v="2"/>
    <n v="2"/>
    <n v="138.96"/>
    <n v="277.92"/>
    <n v="238.19"/>
    <n v="476.38"/>
    <n v="0.05"/>
    <n v="23.819000000000003"/>
    <n v="452.56099999999998"/>
    <n v="174.64099999999996"/>
    <x v="0"/>
    <x v="0"/>
    <x v="1"/>
  </r>
  <r>
    <x v="24"/>
    <x v="22"/>
    <x v="4"/>
    <x v="2"/>
    <n v="2"/>
    <n v="247.07"/>
    <n v="494.14"/>
    <n v="281.42"/>
    <n v="562.84"/>
    <n v="0"/>
    <n v="0"/>
    <n v="562.84"/>
    <n v="68.700000000000045"/>
    <x v="1"/>
    <x v="2"/>
    <x v="0"/>
  </r>
  <r>
    <x v="25"/>
    <x v="23"/>
    <x v="7"/>
    <x v="2"/>
    <n v="4"/>
    <n v="355.96"/>
    <n v="1423.84"/>
    <n v="605.53"/>
    <n v="2422.12"/>
    <n v="0.1"/>
    <n v="242.21199999999999"/>
    <n v="2179.9079999999999"/>
    <n v="756.06799999999998"/>
    <x v="2"/>
    <x v="2"/>
    <x v="0"/>
  </r>
  <r>
    <x v="26"/>
    <x v="24"/>
    <x v="3"/>
    <x v="2"/>
    <n v="1"/>
    <n v="141.5"/>
    <n v="141.5"/>
    <n v="165.87"/>
    <n v="165.87"/>
    <n v="0"/>
    <n v="0"/>
    <n v="165.87"/>
    <n v="24.370000000000005"/>
    <x v="0"/>
    <x v="0"/>
    <x v="0"/>
  </r>
  <r>
    <x v="27"/>
    <x v="25"/>
    <x v="10"/>
    <x v="3"/>
    <n v="3"/>
    <n v="379.6"/>
    <n v="1138.8000000000002"/>
    <n v="635.69000000000005"/>
    <n v="1907.0700000000002"/>
    <n v="0.1"/>
    <n v="190.70700000000002"/>
    <n v="1716.3630000000001"/>
    <n v="577.56299999999987"/>
    <x v="2"/>
    <x v="0"/>
    <x v="0"/>
  </r>
  <r>
    <x v="28"/>
    <x v="26"/>
    <x v="11"/>
    <x v="3"/>
    <n v="3"/>
    <n v="144.77000000000001"/>
    <n v="434.31000000000006"/>
    <n v="168.04"/>
    <n v="504.12"/>
    <n v="0.2"/>
    <n v="100.82400000000001"/>
    <n v="403.29599999999999"/>
    <n v="-31.014000000000067"/>
    <x v="2"/>
    <x v="0"/>
    <x v="0"/>
  </r>
  <r>
    <x v="29"/>
    <x v="27"/>
    <x v="0"/>
    <x v="0"/>
    <n v="8"/>
    <n v="123.62"/>
    <n v="988.96"/>
    <n v="220.18"/>
    <n v="1761.44"/>
    <n v="0"/>
    <n v="0"/>
    <n v="1761.44"/>
    <n v="772.48"/>
    <x v="2"/>
    <x v="0"/>
    <x v="0"/>
  </r>
  <r>
    <x v="30"/>
    <x v="28"/>
    <x v="5"/>
    <x v="3"/>
    <n v="1"/>
    <n v="294.5"/>
    <n v="294.5"/>
    <n v="369.94"/>
    <n v="369.94"/>
    <n v="0"/>
    <n v="0"/>
    <n v="369.94"/>
    <n v="75.44"/>
    <x v="3"/>
    <x v="3"/>
    <x v="1"/>
  </r>
  <r>
    <x v="31"/>
    <x v="29"/>
    <x v="9"/>
    <x v="4"/>
    <n v="2"/>
    <n v="239.85"/>
    <n v="479.7"/>
    <n v="277.60000000000002"/>
    <n v="555.20000000000005"/>
    <n v="0"/>
    <n v="0"/>
    <n v="555.20000000000005"/>
    <n v="75.500000000000057"/>
    <x v="3"/>
    <x v="0"/>
    <x v="0"/>
  </r>
  <r>
    <x v="32"/>
    <x v="30"/>
    <x v="12"/>
    <x v="1"/>
    <n v="8"/>
    <n v="405.24"/>
    <n v="3241.92"/>
    <n v="653.65"/>
    <n v="5229.2"/>
    <n v="0"/>
    <n v="0"/>
    <n v="5229.2"/>
    <n v="1987.2799999999997"/>
    <x v="1"/>
    <x v="3"/>
    <x v="2"/>
  </r>
  <r>
    <x v="33"/>
    <x v="31"/>
    <x v="4"/>
    <x v="2"/>
    <n v="4"/>
    <n v="241.78"/>
    <n v="967.12"/>
    <n v="323.27"/>
    <n v="1293.08"/>
    <n v="0.05"/>
    <n v="64.653999999999996"/>
    <n v="1228.4259999999999"/>
    <n v="261.30599999999993"/>
    <x v="0"/>
    <x v="4"/>
    <x v="1"/>
  </r>
  <r>
    <x v="34"/>
    <x v="32"/>
    <x v="3"/>
    <x v="2"/>
    <n v="2"/>
    <n v="420.8"/>
    <n v="841.6"/>
    <n v="482.26"/>
    <n v="964.52"/>
    <n v="0"/>
    <n v="0"/>
    <n v="964.52"/>
    <n v="122.91999999999996"/>
    <x v="3"/>
    <x v="1"/>
    <x v="2"/>
  </r>
  <r>
    <x v="35"/>
    <x v="33"/>
    <x v="11"/>
    <x v="3"/>
    <n v="2"/>
    <n v="165.54"/>
    <n v="331.08"/>
    <n v="208.53"/>
    <n v="417.06"/>
    <n v="0.1"/>
    <n v="41.706000000000003"/>
    <n v="375.35399999999998"/>
    <n v="44.274000000000001"/>
    <x v="2"/>
    <x v="0"/>
    <x v="2"/>
  </r>
  <r>
    <x v="36"/>
    <x v="11"/>
    <x v="6"/>
    <x v="1"/>
    <n v="2"/>
    <n v="229.93"/>
    <n v="459.86"/>
    <n v="368.92"/>
    <n v="737.84"/>
    <n v="0"/>
    <n v="0"/>
    <n v="737.84"/>
    <n v="277.98"/>
    <x v="1"/>
    <x v="0"/>
    <x v="2"/>
  </r>
  <r>
    <x v="37"/>
    <x v="34"/>
    <x v="8"/>
    <x v="4"/>
    <n v="1"/>
    <n v="339.5"/>
    <n v="339.5"/>
    <n v="490.73"/>
    <n v="490.73"/>
    <n v="0"/>
    <n v="0"/>
    <n v="490.73"/>
    <n v="151.23000000000002"/>
    <x v="3"/>
    <x v="3"/>
    <x v="1"/>
  </r>
  <r>
    <x v="38"/>
    <x v="35"/>
    <x v="10"/>
    <x v="3"/>
    <n v="9"/>
    <n v="330.74"/>
    <n v="2976.66"/>
    <n v="552.94000000000005"/>
    <n v="4976.4600000000009"/>
    <n v="0.05"/>
    <n v="248.82300000000006"/>
    <n v="4727.6370000000006"/>
    <n v="1750.9770000000008"/>
    <x v="2"/>
    <x v="3"/>
    <x v="1"/>
  </r>
  <r>
    <x v="39"/>
    <x v="36"/>
    <x v="10"/>
    <x v="3"/>
    <n v="2"/>
    <n v="403.77"/>
    <n v="807.54"/>
    <n v="523.04"/>
    <n v="1046.08"/>
    <n v="0"/>
    <n v="0"/>
    <n v="1046.08"/>
    <n v="238.53999999999996"/>
    <x v="1"/>
    <x v="4"/>
    <x v="1"/>
  </r>
  <r>
    <x v="40"/>
    <x v="25"/>
    <x v="5"/>
    <x v="3"/>
    <n v="6"/>
    <n v="61.8"/>
    <n v="370.79999999999995"/>
    <n v="105.41"/>
    <n v="632.46"/>
    <n v="0.15"/>
    <n v="94.869"/>
    <n v="537.59100000000001"/>
    <n v="166.79100000000005"/>
    <x v="3"/>
    <x v="0"/>
    <x v="2"/>
  </r>
  <r>
    <x v="41"/>
    <x v="37"/>
    <x v="1"/>
    <x v="1"/>
    <n v="6"/>
    <n v="167.55"/>
    <n v="1005.3000000000001"/>
    <n v="259.27999999999997"/>
    <n v="1555.6799999999998"/>
    <n v="0.05"/>
    <n v="77.783999999999992"/>
    <n v="1477.8959999999997"/>
    <n v="472.59599999999966"/>
    <x v="1"/>
    <x v="4"/>
    <x v="2"/>
  </r>
  <r>
    <x v="42"/>
    <x v="38"/>
    <x v="5"/>
    <x v="3"/>
    <n v="9"/>
    <n v="412.69"/>
    <n v="3714.21"/>
    <n v="636.57000000000005"/>
    <n v="5729.13"/>
    <n v="0.05"/>
    <n v="286.45650000000001"/>
    <n v="5442.6734999999999"/>
    <n v="1728.4634999999998"/>
    <x v="3"/>
    <x v="2"/>
    <x v="2"/>
  </r>
  <r>
    <x v="43"/>
    <x v="39"/>
    <x v="3"/>
    <x v="2"/>
    <n v="8"/>
    <n v="148.18"/>
    <n v="1185.44"/>
    <n v="252.83"/>
    <n v="2022.64"/>
    <n v="0.1"/>
    <n v="202.26400000000001"/>
    <n v="1820.3760000000002"/>
    <n v="634.93600000000015"/>
    <x v="0"/>
    <x v="3"/>
    <x v="1"/>
  </r>
  <r>
    <x v="44"/>
    <x v="40"/>
    <x v="10"/>
    <x v="3"/>
    <n v="9"/>
    <n v="109.39"/>
    <n v="984.51"/>
    <n v="147.28"/>
    <n v="1325.52"/>
    <n v="0.05"/>
    <n v="66.275999999999996"/>
    <n v="1259.2439999999999"/>
    <n v="274.73399999999992"/>
    <x v="2"/>
    <x v="3"/>
    <x v="1"/>
  </r>
  <r>
    <x v="45"/>
    <x v="41"/>
    <x v="1"/>
    <x v="1"/>
    <n v="1"/>
    <n v="130.69999999999999"/>
    <n v="130.69999999999999"/>
    <n v="227"/>
    <n v="227"/>
    <n v="0"/>
    <n v="0"/>
    <n v="227"/>
    <n v="96.300000000000011"/>
    <x v="1"/>
    <x v="4"/>
    <x v="0"/>
  </r>
  <r>
    <x v="46"/>
    <x v="42"/>
    <x v="5"/>
    <x v="3"/>
    <n v="5"/>
    <n v="367.53"/>
    <n v="1837.6499999999999"/>
    <n v="541.49"/>
    <n v="2707.45"/>
    <n v="0.15"/>
    <n v="406.11749999999995"/>
    <n v="2301.3325"/>
    <n v="463.68250000000012"/>
    <x v="1"/>
    <x v="0"/>
    <x v="0"/>
  </r>
  <r>
    <x v="47"/>
    <x v="43"/>
    <x v="12"/>
    <x v="1"/>
    <n v="4"/>
    <n v="95.42"/>
    <n v="381.68"/>
    <n v="124.77"/>
    <n v="499.08"/>
    <n v="0.05"/>
    <n v="24.954000000000001"/>
    <n v="474.12599999999998"/>
    <n v="92.44599999999997"/>
    <x v="2"/>
    <x v="3"/>
    <x v="1"/>
  </r>
  <r>
    <x v="48"/>
    <x v="44"/>
    <x v="5"/>
    <x v="3"/>
    <n v="5"/>
    <n v="81.19"/>
    <n v="405.95"/>
    <n v="106.73"/>
    <n v="533.65"/>
    <n v="0"/>
    <n v="0"/>
    <n v="533.65"/>
    <n v="127.69999999999999"/>
    <x v="1"/>
    <x v="0"/>
    <x v="1"/>
  </r>
  <r>
    <x v="49"/>
    <x v="43"/>
    <x v="3"/>
    <x v="2"/>
    <n v="1"/>
    <n v="196.04"/>
    <n v="196.04"/>
    <n v="325.95999999999998"/>
    <n v="325.95999999999998"/>
    <n v="0.05"/>
    <n v="16.297999999999998"/>
    <n v="309.66199999999998"/>
    <n v="113.62199999999999"/>
    <x v="0"/>
    <x v="0"/>
    <x v="0"/>
  </r>
  <r>
    <x v="50"/>
    <x v="45"/>
    <x v="6"/>
    <x v="1"/>
    <n v="2"/>
    <n v="172.71"/>
    <n v="345.42"/>
    <n v="282.20999999999998"/>
    <n v="564.41999999999996"/>
    <n v="0.15"/>
    <n v="84.662999999999997"/>
    <n v="479.75699999999995"/>
    <n v="134.33699999999993"/>
    <x v="0"/>
    <x v="3"/>
    <x v="0"/>
  </r>
  <r>
    <x v="51"/>
    <x v="46"/>
    <x v="3"/>
    <x v="2"/>
    <n v="5"/>
    <n v="312.08"/>
    <n v="1560.3999999999999"/>
    <n v="475.85"/>
    <n v="2379.25"/>
    <n v="0"/>
    <n v="0"/>
    <n v="2379.25"/>
    <n v="818.85000000000014"/>
    <x v="1"/>
    <x v="1"/>
    <x v="2"/>
  </r>
  <r>
    <x v="52"/>
    <x v="47"/>
    <x v="12"/>
    <x v="1"/>
    <n v="7"/>
    <n v="389.84"/>
    <n v="2728.8799999999997"/>
    <n v="571.20000000000005"/>
    <n v="3998.4000000000005"/>
    <n v="0.05"/>
    <n v="199.92000000000004"/>
    <n v="3798.4800000000005"/>
    <n v="1069.6000000000008"/>
    <x v="3"/>
    <x v="2"/>
    <x v="2"/>
  </r>
  <r>
    <x v="53"/>
    <x v="48"/>
    <x v="1"/>
    <x v="1"/>
    <n v="5"/>
    <n v="152.93"/>
    <n v="764.65000000000009"/>
    <n v="249.62"/>
    <n v="1248.0999999999999"/>
    <n v="0"/>
    <n v="0"/>
    <n v="1248.0999999999999"/>
    <n v="483.44999999999982"/>
    <x v="1"/>
    <x v="2"/>
    <x v="0"/>
  </r>
  <r>
    <x v="54"/>
    <x v="49"/>
    <x v="1"/>
    <x v="1"/>
    <n v="6"/>
    <n v="463.82"/>
    <n v="2782.92"/>
    <n v="711.42"/>
    <n v="4268.5199999999995"/>
    <n v="0.1"/>
    <n v="426.85199999999998"/>
    <n v="3841.6679999999997"/>
    <n v="1058.7479999999996"/>
    <x v="2"/>
    <x v="4"/>
    <x v="2"/>
  </r>
  <r>
    <x v="55"/>
    <x v="50"/>
    <x v="10"/>
    <x v="3"/>
    <n v="3"/>
    <n v="95.81"/>
    <n v="287.43"/>
    <n v="150.91999999999999"/>
    <n v="452.76"/>
    <n v="0.05"/>
    <n v="22.638000000000002"/>
    <n v="430.12200000000001"/>
    <n v="142.69200000000001"/>
    <x v="1"/>
    <x v="1"/>
    <x v="1"/>
  </r>
  <r>
    <x v="56"/>
    <x v="51"/>
    <x v="4"/>
    <x v="2"/>
    <n v="9"/>
    <n v="441.89"/>
    <n v="3977.0099999999998"/>
    <n v="629.47"/>
    <n v="5665.2300000000005"/>
    <n v="0"/>
    <n v="0"/>
    <n v="5665.2300000000005"/>
    <n v="1688.2200000000007"/>
    <x v="3"/>
    <x v="2"/>
    <x v="0"/>
  </r>
  <r>
    <x v="57"/>
    <x v="52"/>
    <x v="9"/>
    <x v="4"/>
    <n v="9"/>
    <n v="8.5399999999999991"/>
    <n v="76.859999999999985"/>
    <n v="13.41"/>
    <n v="120.69"/>
    <n v="0.15"/>
    <n v="18.1035"/>
    <n v="102.5865"/>
    <n v="25.726500000000016"/>
    <x v="1"/>
    <x v="0"/>
    <x v="1"/>
  </r>
  <r>
    <x v="58"/>
    <x v="53"/>
    <x v="4"/>
    <x v="2"/>
    <n v="9"/>
    <n v="438.18"/>
    <n v="3943.62"/>
    <n v="639.42999999999995"/>
    <n v="5754.87"/>
    <n v="0"/>
    <n v="0"/>
    <n v="5754.87"/>
    <n v="1811.25"/>
    <x v="0"/>
    <x v="1"/>
    <x v="1"/>
  </r>
  <r>
    <x v="59"/>
    <x v="54"/>
    <x v="6"/>
    <x v="1"/>
    <n v="8"/>
    <n v="171.95"/>
    <n v="1375.6"/>
    <n v="286.25"/>
    <n v="2290"/>
    <n v="0.1"/>
    <n v="229"/>
    <n v="2061"/>
    <n v="685.40000000000009"/>
    <x v="3"/>
    <x v="1"/>
    <x v="1"/>
  </r>
  <r>
    <x v="60"/>
    <x v="55"/>
    <x v="13"/>
    <x v="4"/>
    <n v="4"/>
    <n v="453.24"/>
    <n v="1812.96"/>
    <n v="631.15"/>
    <n v="2524.6"/>
    <n v="0"/>
    <n v="0"/>
    <n v="2524.6"/>
    <n v="711.63999999999987"/>
    <x v="1"/>
    <x v="0"/>
    <x v="0"/>
  </r>
  <r>
    <x v="61"/>
    <x v="56"/>
    <x v="8"/>
    <x v="4"/>
    <n v="7"/>
    <n v="10.19"/>
    <n v="71.33"/>
    <n v="11.21"/>
    <n v="78.47"/>
    <n v="0"/>
    <n v="0"/>
    <n v="78.47"/>
    <n v="7.1400000000000006"/>
    <x v="3"/>
    <x v="3"/>
    <x v="1"/>
  </r>
  <r>
    <x v="62"/>
    <x v="57"/>
    <x v="10"/>
    <x v="3"/>
    <n v="9"/>
    <n v="67.91"/>
    <n v="611.18999999999994"/>
    <n v="89.92"/>
    <n v="809.28"/>
    <n v="0.05"/>
    <n v="40.463999999999999"/>
    <n v="768.81600000000003"/>
    <n v="157.62600000000009"/>
    <x v="1"/>
    <x v="4"/>
    <x v="0"/>
  </r>
  <r>
    <x v="63"/>
    <x v="58"/>
    <x v="4"/>
    <x v="2"/>
    <n v="2"/>
    <n v="243.73"/>
    <n v="487.46"/>
    <n v="269.98"/>
    <n v="539.96"/>
    <n v="0"/>
    <n v="0"/>
    <n v="539.96"/>
    <n v="52.500000000000057"/>
    <x v="1"/>
    <x v="4"/>
    <x v="0"/>
  </r>
  <r>
    <x v="64"/>
    <x v="59"/>
    <x v="7"/>
    <x v="2"/>
    <n v="5"/>
    <n v="121.62"/>
    <n v="608.1"/>
    <n v="143.29"/>
    <n v="716.44999999999993"/>
    <n v="0.15"/>
    <n v="107.46749999999999"/>
    <n v="608.98249999999996"/>
    <n v="0.88249999999993634"/>
    <x v="0"/>
    <x v="2"/>
    <x v="0"/>
  </r>
  <r>
    <x v="65"/>
    <x v="60"/>
    <x v="1"/>
    <x v="1"/>
    <n v="5"/>
    <n v="157.22999999999999"/>
    <n v="786.15"/>
    <n v="223.93"/>
    <n v="1119.6500000000001"/>
    <n v="0"/>
    <n v="0"/>
    <n v="1119.6500000000001"/>
    <n v="333.50000000000011"/>
    <x v="3"/>
    <x v="0"/>
    <x v="2"/>
  </r>
  <r>
    <x v="66"/>
    <x v="61"/>
    <x v="11"/>
    <x v="3"/>
    <n v="2"/>
    <n v="127.03"/>
    <n v="254.06"/>
    <n v="156.65"/>
    <n v="313.3"/>
    <n v="0"/>
    <n v="0"/>
    <n v="313.3"/>
    <n v="59.240000000000009"/>
    <x v="0"/>
    <x v="1"/>
    <x v="1"/>
  </r>
  <r>
    <x v="67"/>
    <x v="62"/>
    <x v="7"/>
    <x v="2"/>
    <n v="6"/>
    <n v="398.85"/>
    <n v="2393.1000000000004"/>
    <n v="621.35"/>
    <n v="3728.1000000000004"/>
    <n v="0"/>
    <n v="0"/>
    <n v="3728.1000000000004"/>
    <n v="1335"/>
    <x v="1"/>
    <x v="1"/>
    <x v="1"/>
  </r>
  <r>
    <x v="68"/>
    <x v="63"/>
    <x v="9"/>
    <x v="4"/>
    <n v="2"/>
    <n v="65.45"/>
    <n v="130.9"/>
    <n v="87.37"/>
    <n v="174.74"/>
    <n v="0"/>
    <n v="0"/>
    <n v="174.74"/>
    <n v="43.84"/>
    <x v="1"/>
    <x v="3"/>
    <x v="1"/>
  </r>
  <r>
    <x v="69"/>
    <x v="64"/>
    <x v="1"/>
    <x v="1"/>
    <n v="8"/>
    <n v="320.98"/>
    <n v="2567.84"/>
    <n v="413.35"/>
    <n v="3306.8"/>
    <n v="0.1"/>
    <n v="330.68000000000006"/>
    <n v="2976.12"/>
    <n v="408.27999999999975"/>
    <x v="0"/>
    <x v="2"/>
    <x v="1"/>
  </r>
  <r>
    <x v="70"/>
    <x v="65"/>
    <x v="11"/>
    <x v="3"/>
    <n v="8"/>
    <n v="296.88"/>
    <n v="2375.04"/>
    <n v="359.64"/>
    <n v="2877.12"/>
    <n v="0"/>
    <n v="0"/>
    <n v="2877.12"/>
    <n v="502.07999999999993"/>
    <x v="2"/>
    <x v="1"/>
    <x v="0"/>
  </r>
  <r>
    <x v="71"/>
    <x v="66"/>
    <x v="13"/>
    <x v="4"/>
    <n v="3"/>
    <n v="332.97"/>
    <n v="998.91000000000008"/>
    <n v="456.85"/>
    <n v="1370.5500000000002"/>
    <n v="0.1"/>
    <n v="137.05500000000004"/>
    <n v="1233.4950000000001"/>
    <n v="234.58500000000004"/>
    <x v="1"/>
    <x v="0"/>
    <x v="1"/>
  </r>
  <r>
    <x v="72"/>
    <x v="67"/>
    <x v="3"/>
    <x v="2"/>
    <n v="1"/>
    <n v="223.91"/>
    <n v="223.91"/>
    <n v="263.45999999999998"/>
    <n v="263.45999999999998"/>
    <n v="0"/>
    <n v="0"/>
    <n v="263.45999999999998"/>
    <n v="39.549999999999983"/>
    <x v="3"/>
    <x v="4"/>
    <x v="1"/>
  </r>
  <r>
    <x v="73"/>
    <x v="68"/>
    <x v="6"/>
    <x v="1"/>
    <n v="1"/>
    <n v="57.64"/>
    <n v="57.64"/>
    <n v="99.68"/>
    <n v="99.68"/>
    <n v="0"/>
    <n v="0"/>
    <n v="99.68"/>
    <n v="42.040000000000006"/>
    <x v="1"/>
    <x v="2"/>
    <x v="0"/>
  </r>
  <r>
    <x v="74"/>
    <x v="69"/>
    <x v="1"/>
    <x v="1"/>
    <n v="1"/>
    <n v="409.51"/>
    <n v="409.51"/>
    <n v="715.47"/>
    <n v="715.47"/>
    <n v="0.05"/>
    <n v="35.773500000000006"/>
    <n v="679.69650000000001"/>
    <n v="270.18650000000002"/>
    <x v="2"/>
    <x v="0"/>
    <x v="2"/>
  </r>
  <r>
    <x v="75"/>
    <x v="70"/>
    <x v="10"/>
    <x v="3"/>
    <n v="8"/>
    <n v="200.26"/>
    <n v="1602.08"/>
    <n v="250.46"/>
    <n v="2003.68"/>
    <n v="0.2"/>
    <n v="400.73600000000005"/>
    <n v="1602.944"/>
    <n v="0.86400000000003274"/>
    <x v="2"/>
    <x v="1"/>
    <x v="0"/>
  </r>
  <r>
    <x v="76"/>
    <x v="71"/>
    <x v="10"/>
    <x v="3"/>
    <n v="8"/>
    <n v="205.34"/>
    <n v="1642.72"/>
    <n v="235.84"/>
    <n v="1886.72"/>
    <n v="0.1"/>
    <n v="188.67200000000003"/>
    <n v="1698.048"/>
    <n v="55.327999999999975"/>
    <x v="0"/>
    <x v="0"/>
    <x v="2"/>
  </r>
  <r>
    <x v="77"/>
    <x v="72"/>
    <x v="8"/>
    <x v="4"/>
    <n v="2"/>
    <n v="144.75"/>
    <n v="289.5"/>
    <n v="175.33"/>
    <n v="350.66"/>
    <n v="0.05"/>
    <n v="17.533000000000001"/>
    <n v="333.12700000000001"/>
    <n v="43.62700000000001"/>
    <x v="2"/>
    <x v="2"/>
    <x v="1"/>
  </r>
  <r>
    <x v="78"/>
    <x v="73"/>
    <x v="0"/>
    <x v="0"/>
    <n v="6"/>
    <n v="398.27"/>
    <n v="2389.62"/>
    <n v="667.19"/>
    <n v="4003.1400000000003"/>
    <n v="0.1"/>
    <n v="400.31400000000008"/>
    <n v="3602.826"/>
    <n v="1213.2060000000001"/>
    <x v="0"/>
    <x v="4"/>
    <x v="0"/>
  </r>
  <r>
    <x v="79"/>
    <x v="74"/>
    <x v="0"/>
    <x v="0"/>
    <n v="3"/>
    <n v="257.27999999999997"/>
    <n v="771.83999999999992"/>
    <n v="301.25"/>
    <n v="903.75"/>
    <n v="0.05"/>
    <n v="45.1875"/>
    <n v="858.5625"/>
    <n v="86.722500000000082"/>
    <x v="1"/>
    <x v="0"/>
    <x v="2"/>
  </r>
  <r>
    <x v="80"/>
    <x v="75"/>
    <x v="8"/>
    <x v="4"/>
    <n v="8"/>
    <n v="210.49"/>
    <n v="1683.92"/>
    <n v="281.77999999999997"/>
    <n v="2254.2399999999998"/>
    <n v="0.05"/>
    <n v="112.71199999999999"/>
    <n v="2141.5279999999998"/>
    <n v="457.60799999999972"/>
    <x v="1"/>
    <x v="0"/>
    <x v="2"/>
  </r>
  <r>
    <x v="81"/>
    <x v="42"/>
    <x v="5"/>
    <x v="3"/>
    <n v="8"/>
    <n v="159.96"/>
    <n v="1279.68"/>
    <n v="183.15"/>
    <n v="1465.2"/>
    <n v="0.15"/>
    <n v="219.78"/>
    <n v="1245.42"/>
    <n v="-34.259999999999991"/>
    <x v="1"/>
    <x v="1"/>
    <x v="2"/>
  </r>
  <r>
    <x v="82"/>
    <x v="76"/>
    <x v="9"/>
    <x v="4"/>
    <n v="9"/>
    <n v="399.27"/>
    <n v="3593.43"/>
    <n v="700.49"/>
    <n v="6304.41"/>
    <n v="0"/>
    <n v="0"/>
    <n v="6304.41"/>
    <n v="2710.98"/>
    <x v="0"/>
    <x v="0"/>
    <x v="2"/>
  </r>
  <r>
    <x v="83"/>
    <x v="77"/>
    <x v="1"/>
    <x v="1"/>
    <n v="1"/>
    <n v="171.97"/>
    <n v="171.97"/>
    <n v="197.72"/>
    <n v="197.72"/>
    <n v="0"/>
    <n v="0"/>
    <n v="197.72"/>
    <n v="25.75"/>
    <x v="3"/>
    <x v="4"/>
    <x v="1"/>
  </r>
  <r>
    <x v="84"/>
    <x v="78"/>
    <x v="0"/>
    <x v="0"/>
    <n v="7"/>
    <n v="359.11"/>
    <n v="2513.77"/>
    <n v="556.55999999999995"/>
    <n v="3895.9199999999996"/>
    <n v="0.05"/>
    <n v="194.79599999999999"/>
    <n v="3701.1239999999998"/>
    <n v="1187.3539999999998"/>
    <x v="3"/>
    <x v="1"/>
    <x v="1"/>
  </r>
  <r>
    <x v="85"/>
    <x v="79"/>
    <x v="11"/>
    <x v="3"/>
    <n v="3"/>
    <n v="342.27"/>
    <n v="1026.81"/>
    <n v="599.88"/>
    <n v="1799.6399999999999"/>
    <n v="0.2"/>
    <n v="359.928"/>
    <n v="1439.712"/>
    <n v="412.90200000000004"/>
    <x v="0"/>
    <x v="0"/>
    <x v="2"/>
  </r>
  <r>
    <x v="86"/>
    <x v="80"/>
    <x v="13"/>
    <x v="4"/>
    <n v="3"/>
    <n v="20.73"/>
    <n v="62.19"/>
    <n v="36.29"/>
    <n v="108.87"/>
    <n v="0"/>
    <n v="0"/>
    <n v="108.87"/>
    <n v="46.680000000000007"/>
    <x v="3"/>
    <x v="2"/>
    <x v="1"/>
  </r>
  <r>
    <x v="87"/>
    <x v="81"/>
    <x v="10"/>
    <x v="3"/>
    <n v="8"/>
    <n v="459.18"/>
    <n v="3673.44"/>
    <n v="529.73"/>
    <n v="4237.84"/>
    <n v="0.05"/>
    <n v="211.89200000000002"/>
    <n v="4025.9480000000003"/>
    <n v="352.50800000000027"/>
    <x v="1"/>
    <x v="1"/>
    <x v="2"/>
  </r>
  <r>
    <x v="88"/>
    <x v="82"/>
    <x v="7"/>
    <x v="2"/>
    <n v="4"/>
    <n v="58.27"/>
    <n v="233.08"/>
    <n v="66.430000000000007"/>
    <n v="265.72000000000003"/>
    <n v="0.05"/>
    <n v="13.286000000000001"/>
    <n v="252.43400000000003"/>
    <n v="19.354000000000013"/>
    <x v="3"/>
    <x v="3"/>
    <x v="1"/>
  </r>
  <r>
    <x v="89"/>
    <x v="83"/>
    <x v="13"/>
    <x v="4"/>
    <n v="4"/>
    <n v="488.14"/>
    <n v="1952.56"/>
    <n v="714.94"/>
    <n v="2859.76"/>
    <n v="0.05"/>
    <n v="142.98800000000003"/>
    <n v="2716.7720000000004"/>
    <n v="764.21200000000044"/>
    <x v="2"/>
    <x v="2"/>
    <x v="2"/>
  </r>
  <r>
    <x v="90"/>
    <x v="84"/>
    <x v="12"/>
    <x v="1"/>
    <n v="7"/>
    <n v="371.14"/>
    <n v="2597.98"/>
    <n v="604.79999999999995"/>
    <n v="4233.5999999999995"/>
    <n v="0.1"/>
    <n v="423.35999999999996"/>
    <n v="3810.2399999999993"/>
    <n v="1212.2599999999993"/>
    <x v="3"/>
    <x v="4"/>
    <x v="0"/>
  </r>
  <r>
    <x v="91"/>
    <x v="85"/>
    <x v="5"/>
    <x v="3"/>
    <n v="8"/>
    <n v="425.22"/>
    <n v="3401.76"/>
    <n v="600.6"/>
    <n v="4804.8"/>
    <n v="0"/>
    <n v="0"/>
    <n v="4804.8"/>
    <n v="1403.04"/>
    <x v="0"/>
    <x v="2"/>
    <x v="2"/>
  </r>
  <r>
    <x v="92"/>
    <x v="40"/>
    <x v="6"/>
    <x v="1"/>
    <n v="1"/>
    <n v="459.67"/>
    <n v="459.67"/>
    <n v="781.99"/>
    <n v="781.99"/>
    <n v="0.1"/>
    <n v="78.199000000000012"/>
    <n v="703.79099999999994"/>
    <n v="244.12099999999992"/>
    <x v="2"/>
    <x v="2"/>
    <x v="2"/>
  </r>
  <r>
    <x v="93"/>
    <x v="86"/>
    <x v="12"/>
    <x v="1"/>
    <n v="1"/>
    <n v="446.14"/>
    <n v="446.14"/>
    <n v="790.27"/>
    <n v="790.27"/>
    <n v="0.05"/>
    <n v="39.513500000000001"/>
    <n v="750.75649999999996"/>
    <n v="304.61649999999997"/>
    <x v="2"/>
    <x v="0"/>
    <x v="1"/>
  </r>
  <r>
    <x v="94"/>
    <x v="87"/>
    <x v="9"/>
    <x v="4"/>
    <n v="1"/>
    <n v="119.76"/>
    <n v="119.76"/>
    <n v="138.07"/>
    <n v="138.07"/>
    <n v="0.1"/>
    <n v="13.807"/>
    <n v="124.26299999999999"/>
    <n v="4.5029999999999859"/>
    <x v="3"/>
    <x v="2"/>
    <x v="0"/>
  </r>
  <r>
    <x v="95"/>
    <x v="88"/>
    <x v="2"/>
    <x v="0"/>
    <n v="1"/>
    <n v="264.20999999999998"/>
    <n v="264.20999999999998"/>
    <n v="389.86"/>
    <n v="389.86"/>
    <n v="0"/>
    <n v="0"/>
    <n v="389.86"/>
    <n v="125.65000000000003"/>
    <x v="1"/>
    <x v="4"/>
    <x v="2"/>
  </r>
  <r>
    <x v="96"/>
    <x v="89"/>
    <x v="2"/>
    <x v="0"/>
    <n v="8"/>
    <n v="498.47"/>
    <n v="3987.76"/>
    <n v="692.67"/>
    <n v="5541.36"/>
    <n v="0.15"/>
    <n v="831.20399999999995"/>
    <n v="4710.1559999999999"/>
    <n v="722.39599999999973"/>
    <x v="2"/>
    <x v="1"/>
    <x v="1"/>
  </r>
  <r>
    <x v="97"/>
    <x v="90"/>
    <x v="10"/>
    <x v="3"/>
    <n v="5"/>
    <n v="164.93"/>
    <n v="824.65000000000009"/>
    <n v="289.3"/>
    <n v="1446.5"/>
    <n v="0"/>
    <n v="0"/>
    <n v="1446.5"/>
    <n v="621.84999999999991"/>
    <x v="2"/>
    <x v="4"/>
    <x v="2"/>
  </r>
  <r>
    <x v="98"/>
    <x v="91"/>
    <x v="3"/>
    <x v="2"/>
    <n v="5"/>
    <n v="7.54"/>
    <n v="37.700000000000003"/>
    <n v="10.52"/>
    <n v="52.599999999999994"/>
    <n v="0.15"/>
    <n v="7.8899999999999988"/>
    <n v="44.709999999999994"/>
    <n v="7.0099999999999909"/>
    <x v="0"/>
    <x v="4"/>
    <x v="2"/>
  </r>
  <r>
    <x v="99"/>
    <x v="92"/>
    <x v="11"/>
    <x v="3"/>
    <n v="8"/>
    <n v="19.329999999999998"/>
    <n v="154.63999999999999"/>
    <n v="21.53"/>
    <n v="172.24"/>
    <n v="0"/>
    <n v="0"/>
    <n v="172.24"/>
    <n v="17.600000000000023"/>
    <x v="0"/>
    <x v="0"/>
    <x v="0"/>
  </r>
  <r>
    <x v="100"/>
    <x v="93"/>
    <x v="12"/>
    <x v="1"/>
    <n v="3"/>
    <n v="104.7"/>
    <n v="314.10000000000002"/>
    <n v="136.61000000000001"/>
    <n v="409.83000000000004"/>
    <n v="0"/>
    <n v="0"/>
    <n v="409.83000000000004"/>
    <n v="95.730000000000018"/>
    <x v="3"/>
    <x v="4"/>
    <x v="0"/>
  </r>
  <r>
    <x v="101"/>
    <x v="94"/>
    <x v="12"/>
    <x v="1"/>
    <n v="4"/>
    <n v="349.12"/>
    <n v="1396.48"/>
    <n v="426.47"/>
    <n v="1705.88"/>
    <n v="0"/>
    <n v="0"/>
    <n v="1705.88"/>
    <n v="309.40000000000009"/>
    <x v="0"/>
    <x v="1"/>
    <x v="2"/>
  </r>
  <r>
    <x v="102"/>
    <x v="95"/>
    <x v="0"/>
    <x v="0"/>
    <n v="9"/>
    <n v="328.81"/>
    <n v="2959.29"/>
    <n v="509.71"/>
    <n v="4587.3899999999994"/>
    <n v="0.1"/>
    <n v="458.73899999999998"/>
    <n v="4128.6509999999998"/>
    <n v="1169.3609999999999"/>
    <x v="3"/>
    <x v="4"/>
    <x v="2"/>
  </r>
  <r>
    <x v="103"/>
    <x v="96"/>
    <x v="11"/>
    <x v="3"/>
    <n v="3"/>
    <n v="121.08"/>
    <n v="363.24"/>
    <n v="193.67"/>
    <n v="581.01"/>
    <n v="0"/>
    <n v="0"/>
    <n v="581.01"/>
    <n v="217.76999999999998"/>
    <x v="1"/>
    <x v="4"/>
    <x v="0"/>
  </r>
  <r>
    <x v="104"/>
    <x v="97"/>
    <x v="12"/>
    <x v="1"/>
    <n v="8"/>
    <n v="271.2"/>
    <n v="2169.6"/>
    <n v="340.66"/>
    <n v="2725.28"/>
    <n v="0"/>
    <n v="0"/>
    <n v="2725.28"/>
    <n v="555.68000000000029"/>
    <x v="0"/>
    <x v="0"/>
    <x v="0"/>
  </r>
  <r>
    <x v="105"/>
    <x v="91"/>
    <x v="5"/>
    <x v="3"/>
    <n v="4"/>
    <n v="144.72"/>
    <n v="578.88"/>
    <n v="253.4"/>
    <n v="1013.6"/>
    <n v="0.1"/>
    <n v="101.36000000000001"/>
    <n v="912.24"/>
    <n v="333.36"/>
    <x v="1"/>
    <x v="0"/>
    <x v="1"/>
  </r>
  <r>
    <x v="106"/>
    <x v="98"/>
    <x v="5"/>
    <x v="3"/>
    <n v="5"/>
    <n v="492.66"/>
    <n v="2463.3000000000002"/>
    <n v="590.41"/>
    <n v="2952.0499999999997"/>
    <n v="0"/>
    <n v="0"/>
    <n v="2952.0499999999997"/>
    <n v="488.74999999999955"/>
    <x v="3"/>
    <x v="3"/>
    <x v="2"/>
  </r>
  <r>
    <x v="107"/>
    <x v="99"/>
    <x v="4"/>
    <x v="2"/>
    <n v="5"/>
    <n v="110.78"/>
    <n v="553.9"/>
    <n v="127.86"/>
    <n v="639.29999999999995"/>
    <n v="0.1"/>
    <n v="63.93"/>
    <n v="575.37"/>
    <n v="21.470000000000027"/>
    <x v="3"/>
    <x v="1"/>
    <x v="0"/>
  </r>
  <r>
    <x v="108"/>
    <x v="100"/>
    <x v="0"/>
    <x v="0"/>
    <n v="9"/>
    <n v="495.77"/>
    <n v="4461.93"/>
    <n v="651.5"/>
    <n v="5863.5"/>
    <n v="0"/>
    <n v="0"/>
    <n v="5863.5"/>
    <n v="1401.5699999999997"/>
    <x v="1"/>
    <x v="0"/>
    <x v="2"/>
  </r>
  <r>
    <x v="109"/>
    <x v="80"/>
    <x v="13"/>
    <x v="4"/>
    <n v="8"/>
    <n v="467.32"/>
    <n v="3738.56"/>
    <n v="530.20000000000005"/>
    <n v="4241.6000000000004"/>
    <n v="0.05"/>
    <n v="212.08000000000004"/>
    <n v="4029.5200000000004"/>
    <n v="290.96000000000049"/>
    <x v="0"/>
    <x v="4"/>
    <x v="2"/>
  </r>
  <r>
    <x v="110"/>
    <x v="101"/>
    <x v="9"/>
    <x v="4"/>
    <n v="5"/>
    <n v="302.83"/>
    <n v="1514.1499999999999"/>
    <n v="526.16"/>
    <n v="2630.7999999999997"/>
    <n v="0.1"/>
    <n v="263.08"/>
    <n v="2367.7199999999998"/>
    <n v="853.56999999999994"/>
    <x v="2"/>
    <x v="4"/>
    <x v="1"/>
  </r>
  <r>
    <x v="111"/>
    <x v="102"/>
    <x v="8"/>
    <x v="4"/>
    <n v="8"/>
    <n v="114.15"/>
    <n v="913.2"/>
    <n v="165.49"/>
    <n v="1323.92"/>
    <n v="0.15"/>
    <n v="198.58799999999999"/>
    <n v="1125.3320000000001"/>
    <n v="212.13200000000006"/>
    <x v="1"/>
    <x v="1"/>
    <x v="2"/>
  </r>
  <r>
    <x v="112"/>
    <x v="103"/>
    <x v="2"/>
    <x v="0"/>
    <n v="4"/>
    <n v="166.51"/>
    <n v="666.04"/>
    <n v="253.99"/>
    <n v="1015.96"/>
    <n v="0"/>
    <n v="0"/>
    <n v="1015.96"/>
    <n v="349.92000000000007"/>
    <x v="1"/>
    <x v="3"/>
    <x v="2"/>
  </r>
  <r>
    <x v="113"/>
    <x v="32"/>
    <x v="2"/>
    <x v="0"/>
    <n v="2"/>
    <n v="293.43"/>
    <n v="586.86"/>
    <n v="505.28"/>
    <n v="1010.56"/>
    <n v="0.1"/>
    <n v="101.056"/>
    <n v="909.50399999999991"/>
    <n v="322.64399999999989"/>
    <x v="3"/>
    <x v="4"/>
    <x v="0"/>
  </r>
  <r>
    <x v="114"/>
    <x v="13"/>
    <x v="6"/>
    <x v="1"/>
    <n v="4"/>
    <n v="142.66999999999999"/>
    <n v="570.67999999999995"/>
    <n v="170.82"/>
    <n v="683.28"/>
    <n v="0"/>
    <n v="0"/>
    <n v="683.28"/>
    <n v="112.60000000000002"/>
    <x v="0"/>
    <x v="2"/>
    <x v="1"/>
  </r>
  <r>
    <x v="115"/>
    <x v="104"/>
    <x v="10"/>
    <x v="3"/>
    <n v="3"/>
    <n v="340.8"/>
    <n v="1022.4000000000001"/>
    <n v="590.35"/>
    <n v="1771.0500000000002"/>
    <n v="0"/>
    <n v="0"/>
    <n v="1771.0500000000002"/>
    <n v="748.65000000000009"/>
    <x v="3"/>
    <x v="4"/>
    <x v="2"/>
  </r>
  <r>
    <x v="116"/>
    <x v="33"/>
    <x v="7"/>
    <x v="2"/>
    <n v="7"/>
    <n v="103.68"/>
    <n v="725.76"/>
    <n v="166.23"/>
    <n v="1163.6099999999999"/>
    <n v="0.15"/>
    <n v="174.54149999999998"/>
    <n v="989.06849999999986"/>
    <n v="263.30849999999987"/>
    <x v="2"/>
    <x v="0"/>
    <x v="1"/>
  </r>
  <r>
    <x v="117"/>
    <x v="81"/>
    <x v="4"/>
    <x v="2"/>
    <n v="8"/>
    <n v="171.24"/>
    <n v="1369.92"/>
    <n v="284.93"/>
    <n v="2279.44"/>
    <n v="0.1"/>
    <n v="227.94400000000002"/>
    <n v="2051.4960000000001"/>
    <n v="681.57600000000002"/>
    <x v="2"/>
    <x v="3"/>
    <x v="2"/>
  </r>
  <r>
    <x v="118"/>
    <x v="82"/>
    <x v="12"/>
    <x v="1"/>
    <n v="8"/>
    <n v="209.14"/>
    <n v="1673.12"/>
    <n v="376.43"/>
    <n v="3011.44"/>
    <n v="0"/>
    <n v="0"/>
    <n v="3011.44"/>
    <n v="1338.3200000000002"/>
    <x v="1"/>
    <x v="2"/>
    <x v="0"/>
  </r>
  <r>
    <x v="119"/>
    <x v="105"/>
    <x v="11"/>
    <x v="3"/>
    <n v="6"/>
    <n v="293.79000000000002"/>
    <n v="1762.7400000000002"/>
    <n v="443.59"/>
    <n v="2661.54"/>
    <n v="0.1"/>
    <n v="266.154"/>
    <n v="2395.386"/>
    <n v="632.64599999999973"/>
    <x v="3"/>
    <x v="4"/>
    <x v="1"/>
  </r>
  <r>
    <x v="120"/>
    <x v="19"/>
    <x v="5"/>
    <x v="3"/>
    <n v="7"/>
    <n v="341.88"/>
    <n v="2393.16"/>
    <n v="478.71"/>
    <n v="3350.97"/>
    <n v="0"/>
    <n v="0"/>
    <n v="3350.97"/>
    <n v="957.81"/>
    <x v="0"/>
    <x v="1"/>
    <x v="1"/>
  </r>
  <r>
    <x v="121"/>
    <x v="106"/>
    <x v="12"/>
    <x v="1"/>
    <n v="2"/>
    <n v="335.03"/>
    <n v="670.06"/>
    <n v="511"/>
    <n v="1022"/>
    <n v="0"/>
    <n v="0"/>
    <n v="1022"/>
    <n v="351.94000000000005"/>
    <x v="0"/>
    <x v="3"/>
    <x v="0"/>
  </r>
  <r>
    <x v="122"/>
    <x v="107"/>
    <x v="13"/>
    <x v="4"/>
    <n v="3"/>
    <n v="279.14"/>
    <n v="837.42"/>
    <n v="449.72"/>
    <n v="1349.16"/>
    <n v="0"/>
    <n v="0"/>
    <n v="1349.16"/>
    <n v="511.74000000000012"/>
    <x v="2"/>
    <x v="2"/>
    <x v="1"/>
  </r>
  <r>
    <x v="123"/>
    <x v="108"/>
    <x v="5"/>
    <x v="3"/>
    <n v="9"/>
    <n v="429.2"/>
    <n v="3862.7999999999997"/>
    <n v="592.55999999999995"/>
    <n v="5333.0399999999991"/>
    <n v="0.05"/>
    <n v="266.65199999999999"/>
    <n v="5066.387999999999"/>
    <n v="1203.5879999999993"/>
    <x v="0"/>
    <x v="4"/>
    <x v="1"/>
  </r>
  <r>
    <x v="124"/>
    <x v="109"/>
    <x v="13"/>
    <x v="4"/>
    <n v="6"/>
    <n v="448.37"/>
    <n v="2690.2200000000003"/>
    <n v="628.54999999999995"/>
    <n v="3771.2999999999997"/>
    <n v="0.1"/>
    <n v="377.13"/>
    <n v="3394.1699999999996"/>
    <n v="703.94999999999936"/>
    <x v="1"/>
    <x v="3"/>
    <x v="1"/>
  </r>
  <r>
    <x v="125"/>
    <x v="110"/>
    <x v="0"/>
    <x v="0"/>
    <n v="2"/>
    <n v="228.84"/>
    <n v="457.68"/>
    <n v="348.46"/>
    <n v="696.92"/>
    <n v="0"/>
    <n v="0"/>
    <n v="696.92"/>
    <n v="239.23999999999995"/>
    <x v="2"/>
    <x v="4"/>
    <x v="1"/>
  </r>
  <r>
    <x v="126"/>
    <x v="111"/>
    <x v="2"/>
    <x v="0"/>
    <n v="6"/>
    <n v="48.39"/>
    <n v="290.34000000000003"/>
    <n v="72.81"/>
    <n v="436.86"/>
    <n v="0"/>
    <n v="0"/>
    <n v="436.86"/>
    <n v="146.51999999999998"/>
    <x v="2"/>
    <x v="4"/>
    <x v="0"/>
  </r>
  <r>
    <x v="127"/>
    <x v="112"/>
    <x v="6"/>
    <x v="1"/>
    <n v="1"/>
    <n v="322.58"/>
    <n v="322.58"/>
    <n v="490.57"/>
    <n v="490.57"/>
    <n v="0.05"/>
    <n v="24.528500000000001"/>
    <n v="466.04149999999998"/>
    <n v="143.4615"/>
    <x v="1"/>
    <x v="0"/>
    <x v="1"/>
  </r>
  <r>
    <x v="128"/>
    <x v="113"/>
    <x v="4"/>
    <x v="2"/>
    <n v="5"/>
    <n v="165.55"/>
    <n v="827.75"/>
    <n v="198.01"/>
    <n v="990.05"/>
    <n v="0.05"/>
    <n v="49.502499999999998"/>
    <n v="940.5474999999999"/>
    <n v="112.7974999999999"/>
    <x v="1"/>
    <x v="0"/>
    <x v="0"/>
  </r>
  <r>
    <x v="129"/>
    <x v="114"/>
    <x v="12"/>
    <x v="1"/>
    <n v="1"/>
    <n v="412.24"/>
    <n v="412.24"/>
    <n v="704.71"/>
    <n v="704.71"/>
    <n v="0.15"/>
    <n v="105.70650000000001"/>
    <n v="599.00350000000003"/>
    <n v="186.76350000000002"/>
    <x v="0"/>
    <x v="3"/>
    <x v="2"/>
  </r>
  <r>
    <x v="130"/>
    <x v="115"/>
    <x v="13"/>
    <x v="4"/>
    <n v="4"/>
    <n v="472.96"/>
    <n v="1891.84"/>
    <n v="575.47"/>
    <n v="2301.88"/>
    <n v="0.1"/>
    <n v="230.18800000000002"/>
    <n v="2071.692"/>
    <n v="179.85200000000009"/>
    <x v="1"/>
    <x v="4"/>
    <x v="1"/>
  </r>
  <r>
    <x v="131"/>
    <x v="50"/>
    <x v="9"/>
    <x v="4"/>
    <n v="1"/>
    <n v="253.72"/>
    <n v="253.72"/>
    <n v="391.08"/>
    <n v="391.08"/>
    <n v="0"/>
    <n v="0"/>
    <n v="391.08"/>
    <n v="137.35999999999999"/>
    <x v="0"/>
    <x v="3"/>
    <x v="0"/>
  </r>
  <r>
    <x v="132"/>
    <x v="116"/>
    <x v="10"/>
    <x v="3"/>
    <n v="3"/>
    <n v="402.41"/>
    <n v="1207.23"/>
    <n v="635.32000000000005"/>
    <n v="1905.96"/>
    <n v="0.05"/>
    <n v="95.298000000000002"/>
    <n v="1810.662"/>
    <n v="603.43200000000002"/>
    <x v="1"/>
    <x v="3"/>
    <x v="0"/>
  </r>
  <r>
    <x v="133"/>
    <x v="117"/>
    <x v="5"/>
    <x v="3"/>
    <n v="3"/>
    <n v="431.73"/>
    <n v="1295.19"/>
    <n v="652.22"/>
    <n v="1956.66"/>
    <n v="0"/>
    <n v="0"/>
    <n v="1956.66"/>
    <n v="661.47"/>
    <x v="0"/>
    <x v="4"/>
    <x v="1"/>
  </r>
  <r>
    <x v="134"/>
    <x v="118"/>
    <x v="2"/>
    <x v="0"/>
    <n v="6"/>
    <n v="72.5"/>
    <n v="435"/>
    <n v="130.49"/>
    <n v="782.94"/>
    <n v="0"/>
    <n v="0"/>
    <n v="782.94"/>
    <n v="347.94000000000005"/>
    <x v="0"/>
    <x v="3"/>
    <x v="0"/>
  </r>
  <r>
    <x v="135"/>
    <x v="119"/>
    <x v="3"/>
    <x v="2"/>
    <n v="8"/>
    <n v="220.01"/>
    <n v="1760.08"/>
    <n v="294.64"/>
    <n v="2357.12"/>
    <n v="0.2"/>
    <n v="471.42399999999998"/>
    <n v="1885.6959999999999"/>
    <n v="125.61599999999999"/>
    <x v="1"/>
    <x v="2"/>
    <x v="0"/>
  </r>
  <r>
    <x v="136"/>
    <x v="120"/>
    <x v="13"/>
    <x v="4"/>
    <n v="6"/>
    <n v="101.11"/>
    <n v="606.66"/>
    <n v="131.77000000000001"/>
    <n v="790.62000000000012"/>
    <n v="0.1"/>
    <n v="79.062000000000012"/>
    <n v="711.55800000000011"/>
    <n v="104.89800000000014"/>
    <x v="1"/>
    <x v="0"/>
    <x v="0"/>
  </r>
  <r>
    <x v="137"/>
    <x v="121"/>
    <x v="2"/>
    <x v="0"/>
    <n v="6"/>
    <n v="129.18"/>
    <n v="775.08"/>
    <n v="217.68"/>
    <n v="1306.08"/>
    <n v="0.15"/>
    <n v="195.91199999999998"/>
    <n v="1110.1679999999999"/>
    <n v="335.08799999999985"/>
    <x v="3"/>
    <x v="2"/>
    <x v="0"/>
  </r>
  <r>
    <x v="138"/>
    <x v="122"/>
    <x v="8"/>
    <x v="4"/>
    <n v="8"/>
    <n v="117.21"/>
    <n v="937.68"/>
    <n v="179.49"/>
    <n v="1435.92"/>
    <n v="0.1"/>
    <n v="143.59200000000001"/>
    <n v="1292.328"/>
    <n v="354.64800000000002"/>
    <x v="0"/>
    <x v="2"/>
    <x v="2"/>
  </r>
  <r>
    <x v="139"/>
    <x v="123"/>
    <x v="5"/>
    <x v="3"/>
    <n v="8"/>
    <n v="61.82"/>
    <n v="494.56"/>
    <n v="108.59"/>
    <n v="868.72"/>
    <n v="0"/>
    <n v="0"/>
    <n v="868.72"/>
    <n v="374.16"/>
    <x v="2"/>
    <x v="2"/>
    <x v="0"/>
  </r>
  <r>
    <x v="140"/>
    <x v="124"/>
    <x v="5"/>
    <x v="3"/>
    <n v="7"/>
    <n v="223.37"/>
    <n v="1563.5900000000001"/>
    <n v="316.27"/>
    <n v="2213.89"/>
    <n v="0.1"/>
    <n v="221.38900000000001"/>
    <n v="1992.5009999999997"/>
    <n v="428.9109999999996"/>
    <x v="2"/>
    <x v="1"/>
    <x v="0"/>
  </r>
  <r>
    <x v="141"/>
    <x v="125"/>
    <x v="9"/>
    <x v="4"/>
    <n v="4"/>
    <n v="241.96"/>
    <n v="967.84"/>
    <n v="323.12"/>
    <n v="1292.48"/>
    <n v="0.2"/>
    <n v="258.49600000000004"/>
    <n v="1033.9839999999999"/>
    <n v="66.143999999999892"/>
    <x v="1"/>
    <x v="0"/>
    <x v="1"/>
  </r>
  <r>
    <x v="142"/>
    <x v="8"/>
    <x v="8"/>
    <x v="4"/>
    <n v="8"/>
    <n v="456.88"/>
    <n v="3655.04"/>
    <n v="779.59"/>
    <n v="6236.72"/>
    <n v="0.05"/>
    <n v="311.83600000000001"/>
    <n v="5924.884"/>
    <n v="2269.8440000000001"/>
    <x v="0"/>
    <x v="1"/>
    <x v="0"/>
  </r>
  <r>
    <x v="143"/>
    <x v="126"/>
    <x v="3"/>
    <x v="2"/>
    <n v="4"/>
    <n v="100.02"/>
    <n v="400.08"/>
    <n v="131.72"/>
    <n v="526.88"/>
    <n v="0.1"/>
    <n v="52.688000000000002"/>
    <n v="474.19200000000001"/>
    <n v="74.112000000000023"/>
    <x v="0"/>
    <x v="2"/>
    <x v="1"/>
  </r>
  <r>
    <x v="144"/>
    <x v="127"/>
    <x v="13"/>
    <x v="4"/>
    <n v="6"/>
    <n v="143.33000000000001"/>
    <n v="859.98"/>
    <n v="252.8"/>
    <n v="1516.8000000000002"/>
    <n v="0.1"/>
    <n v="151.68000000000004"/>
    <n v="1365.1200000000001"/>
    <n v="505.1400000000001"/>
    <x v="2"/>
    <x v="1"/>
    <x v="2"/>
  </r>
  <r>
    <x v="145"/>
    <x v="128"/>
    <x v="8"/>
    <x v="4"/>
    <n v="2"/>
    <n v="98.7"/>
    <n v="197.4"/>
    <n v="161.30000000000001"/>
    <n v="322.60000000000002"/>
    <n v="0.05"/>
    <n v="16.130000000000003"/>
    <n v="306.47000000000003"/>
    <n v="109.07000000000002"/>
    <x v="3"/>
    <x v="2"/>
    <x v="0"/>
  </r>
  <r>
    <x v="146"/>
    <x v="27"/>
    <x v="12"/>
    <x v="1"/>
    <n v="3"/>
    <n v="116.89"/>
    <n v="350.67"/>
    <n v="202.11"/>
    <n v="606.33000000000004"/>
    <n v="0.1"/>
    <n v="60.63300000000001"/>
    <n v="545.697"/>
    <n v="195.02699999999999"/>
    <x v="3"/>
    <x v="4"/>
    <x v="0"/>
  </r>
  <r>
    <x v="147"/>
    <x v="129"/>
    <x v="2"/>
    <x v="0"/>
    <n v="9"/>
    <n v="366.21"/>
    <n v="3295.89"/>
    <n v="533.35"/>
    <n v="4800.1500000000005"/>
    <n v="0.05"/>
    <n v="240.00750000000005"/>
    <n v="4560.1425000000008"/>
    <n v="1264.252500000001"/>
    <x v="2"/>
    <x v="2"/>
    <x v="1"/>
  </r>
  <r>
    <x v="148"/>
    <x v="130"/>
    <x v="10"/>
    <x v="3"/>
    <n v="2"/>
    <n v="16.899999999999999"/>
    <n v="33.799999999999997"/>
    <n v="27.88"/>
    <n v="55.76"/>
    <n v="0.1"/>
    <n v="5.5760000000000005"/>
    <n v="50.183999999999997"/>
    <n v="16.384"/>
    <x v="2"/>
    <x v="3"/>
    <x v="0"/>
  </r>
  <r>
    <x v="149"/>
    <x v="131"/>
    <x v="9"/>
    <x v="4"/>
    <n v="6"/>
    <n v="14.1"/>
    <n v="84.6"/>
    <n v="24.37"/>
    <n v="146.22"/>
    <n v="0"/>
    <n v="0"/>
    <n v="146.22"/>
    <n v="61.620000000000005"/>
    <x v="1"/>
    <x v="2"/>
    <x v="1"/>
  </r>
  <r>
    <x v="150"/>
    <x v="132"/>
    <x v="3"/>
    <x v="2"/>
    <n v="3"/>
    <n v="468.68"/>
    <n v="1406.04"/>
    <n v="608.57000000000005"/>
    <n v="1825.71"/>
    <n v="0.1"/>
    <n v="182.57100000000003"/>
    <n v="1643.1390000000001"/>
    <n v="237.09900000000016"/>
    <x v="0"/>
    <x v="4"/>
    <x v="1"/>
  </r>
  <r>
    <x v="151"/>
    <x v="130"/>
    <x v="11"/>
    <x v="3"/>
    <n v="9"/>
    <n v="161.71"/>
    <n v="1455.39"/>
    <n v="266.66000000000003"/>
    <n v="2399.94"/>
    <n v="0.15"/>
    <n v="359.99099999999999"/>
    <n v="2039.9490000000001"/>
    <n v="584.55899999999997"/>
    <x v="1"/>
    <x v="4"/>
    <x v="2"/>
  </r>
  <r>
    <x v="152"/>
    <x v="133"/>
    <x v="10"/>
    <x v="3"/>
    <n v="6"/>
    <n v="423.61"/>
    <n v="2541.66"/>
    <n v="643.55999999999995"/>
    <n v="3861.3599999999997"/>
    <n v="0"/>
    <n v="0"/>
    <n v="3861.3599999999997"/>
    <n v="1319.6999999999998"/>
    <x v="2"/>
    <x v="3"/>
    <x v="2"/>
  </r>
  <r>
    <x v="153"/>
    <x v="134"/>
    <x v="9"/>
    <x v="4"/>
    <n v="3"/>
    <n v="364.8"/>
    <n v="1094.4000000000001"/>
    <n v="497.07"/>
    <n v="1491.21"/>
    <n v="0.2"/>
    <n v="298.24200000000002"/>
    <n v="1192.9680000000001"/>
    <n v="98.567999999999984"/>
    <x v="0"/>
    <x v="3"/>
    <x v="0"/>
  </r>
  <r>
    <x v="154"/>
    <x v="52"/>
    <x v="12"/>
    <x v="1"/>
    <n v="1"/>
    <n v="182.09"/>
    <n v="182.09"/>
    <n v="200.67"/>
    <n v="200.67"/>
    <n v="0.05"/>
    <n v="10.0335"/>
    <n v="190.63649999999998"/>
    <n v="8.5464999999999804"/>
    <x v="3"/>
    <x v="0"/>
    <x v="0"/>
  </r>
  <r>
    <x v="155"/>
    <x v="135"/>
    <x v="5"/>
    <x v="3"/>
    <n v="6"/>
    <n v="72"/>
    <n v="432"/>
    <n v="90.14"/>
    <n v="540.84"/>
    <n v="0"/>
    <n v="0"/>
    <n v="540.84"/>
    <n v="108.84000000000003"/>
    <x v="1"/>
    <x v="0"/>
    <x v="1"/>
  </r>
  <r>
    <x v="156"/>
    <x v="136"/>
    <x v="6"/>
    <x v="1"/>
    <n v="6"/>
    <n v="261.06"/>
    <n v="1566.3600000000001"/>
    <n v="367.14"/>
    <n v="2202.84"/>
    <n v="0.1"/>
    <n v="220.28400000000002"/>
    <n v="1982.556"/>
    <n v="416.19599999999991"/>
    <x v="0"/>
    <x v="2"/>
    <x v="2"/>
  </r>
  <r>
    <x v="157"/>
    <x v="137"/>
    <x v="10"/>
    <x v="3"/>
    <n v="4"/>
    <n v="472.38"/>
    <n v="1889.52"/>
    <n v="594.4"/>
    <n v="2377.6"/>
    <n v="0"/>
    <n v="0"/>
    <n v="2377.6"/>
    <n v="488.07999999999993"/>
    <x v="1"/>
    <x v="1"/>
    <x v="0"/>
  </r>
  <r>
    <x v="158"/>
    <x v="138"/>
    <x v="7"/>
    <x v="2"/>
    <n v="4"/>
    <n v="401.83"/>
    <n v="1607.32"/>
    <n v="630.26"/>
    <n v="2521.04"/>
    <n v="0"/>
    <n v="0"/>
    <n v="2521.04"/>
    <n v="913.72"/>
    <x v="1"/>
    <x v="1"/>
    <x v="2"/>
  </r>
  <r>
    <x v="159"/>
    <x v="139"/>
    <x v="2"/>
    <x v="0"/>
    <n v="6"/>
    <n v="182.19"/>
    <n v="1093.1399999999999"/>
    <n v="312.10000000000002"/>
    <n v="1872.6000000000001"/>
    <n v="0"/>
    <n v="0"/>
    <n v="1872.6000000000001"/>
    <n v="779.46000000000026"/>
    <x v="3"/>
    <x v="1"/>
    <x v="2"/>
  </r>
  <r>
    <x v="160"/>
    <x v="32"/>
    <x v="9"/>
    <x v="4"/>
    <n v="2"/>
    <n v="316.29000000000002"/>
    <n v="632.58000000000004"/>
    <n v="408.6"/>
    <n v="817.2"/>
    <n v="0"/>
    <n v="0"/>
    <n v="817.2"/>
    <n v="184.62"/>
    <x v="1"/>
    <x v="1"/>
    <x v="0"/>
  </r>
  <r>
    <x v="161"/>
    <x v="140"/>
    <x v="13"/>
    <x v="4"/>
    <n v="2"/>
    <n v="178.18"/>
    <n v="356.36"/>
    <n v="237.36"/>
    <n v="474.72"/>
    <n v="0"/>
    <n v="0"/>
    <n v="474.72"/>
    <n v="118.36000000000001"/>
    <x v="0"/>
    <x v="2"/>
    <x v="0"/>
  </r>
  <r>
    <x v="162"/>
    <x v="17"/>
    <x v="3"/>
    <x v="2"/>
    <n v="2"/>
    <n v="26.02"/>
    <n v="52.04"/>
    <n v="44.85"/>
    <n v="89.7"/>
    <n v="0"/>
    <n v="0"/>
    <n v="89.7"/>
    <n v="37.660000000000004"/>
    <x v="3"/>
    <x v="4"/>
    <x v="1"/>
  </r>
  <r>
    <x v="163"/>
    <x v="141"/>
    <x v="1"/>
    <x v="1"/>
    <n v="7"/>
    <n v="55.67"/>
    <n v="389.69"/>
    <n v="94.48"/>
    <n v="661.36"/>
    <n v="0"/>
    <n v="0"/>
    <n v="661.36"/>
    <n v="271.67"/>
    <x v="3"/>
    <x v="4"/>
    <x v="2"/>
  </r>
  <r>
    <x v="164"/>
    <x v="142"/>
    <x v="3"/>
    <x v="2"/>
    <n v="2"/>
    <n v="346.75"/>
    <n v="693.5"/>
    <n v="512.83000000000004"/>
    <n v="1025.6600000000001"/>
    <n v="0"/>
    <n v="0"/>
    <n v="1025.6600000000001"/>
    <n v="332.16000000000008"/>
    <x v="1"/>
    <x v="4"/>
    <x v="1"/>
  </r>
  <r>
    <x v="165"/>
    <x v="143"/>
    <x v="9"/>
    <x v="4"/>
    <n v="5"/>
    <n v="162.75"/>
    <n v="813.75"/>
    <n v="214.97"/>
    <n v="1074.8499999999999"/>
    <n v="0.1"/>
    <n v="107.485"/>
    <n v="967.3649999999999"/>
    <n v="153.6149999999999"/>
    <x v="0"/>
    <x v="1"/>
    <x v="2"/>
  </r>
  <r>
    <x v="166"/>
    <x v="144"/>
    <x v="6"/>
    <x v="1"/>
    <n v="1"/>
    <n v="470.39"/>
    <n v="470.39"/>
    <n v="800.01"/>
    <n v="800.01"/>
    <n v="0.15"/>
    <n v="120.00149999999999"/>
    <n v="680.00850000000003"/>
    <n v="209.61850000000004"/>
    <x v="2"/>
    <x v="2"/>
    <x v="2"/>
  </r>
  <r>
    <x v="167"/>
    <x v="145"/>
    <x v="3"/>
    <x v="2"/>
    <n v="2"/>
    <n v="113.94"/>
    <n v="227.88"/>
    <n v="168.34"/>
    <n v="336.68"/>
    <n v="0.05"/>
    <n v="16.834"/>
    <n v="319.846"/>
    <n v="91.966000000000008"/>
    <x v="2"/>
    <x v="1"/>
    <x v="1"/>
  </r>
  <r>
    <x v="168"/>
    <x v="98"/>
    <x v="6"/>
    <x v="1"/>
    <n v="3"/>
    <n v="498.82"/>
    <n v="1496.46"/>
    <n v="760.22"/>
    <n v="2280.66"/>
    <n v="0.1"/>
    <n v="228.066"/>
    <n v="2052.5940000000001"/>
    <n v="556.13400000000001"/>
    <x v="0"/>
    <x v="3"/>
    <x v="1"/>
  </r>
  <r>
    <x v="169"/>
    <x v="146"/>
    <x v="10"/>
    <x v="3"/>
    <n v="2"/>
    <n v="332.26"/>
    <n v="664.52"/>
    <n v="405.95"/>
    <n v="811.9"/>
    <n v="0"/>
    <n v="0"/>
    <n v="811.9"/>
    <n v="147.38"/>
    <x v="1"/>
    <x v="2"/>
    <x v="1"/>
  </r>
  <r>
    <x v="170"/>
    <x v="147"/>
    <x v="13"/>
    <x v="4"/>
    <n v="5"/>
    <n v="169.39"/>
    <n v="846.94999999999993"/>
    <n v="260.02"/>
    <n v="1300.0999999999999"/>
    <n v="0"/>
    <n v="0"/>
    <n v="1300.0999999999999"/>
    <n v="453.15"/>
    <x v="2"/>
    <x v="4"/>
    <x v="2"/>
  </r>
  <r>
    <x v="171"/>
    <x v="148"/>
    <x v="13"/>
    <x v="4"/>
    <n v="2"/>
    <n v="458.32"/>
    <n v="916.64"/>
    <n v="550.74"/>
    <n v="1101.48"/>
    <n v="0.05"/>
    <n v="55.074000000000005"/>
    <n v="1046.4059999999999"/>
    <n v="129.76599999999996"/>
    <x v="1"/>
    <x v="3"/>
    <x v="0"/>
  </r>
  <r>
    <x v="172"/>
    <x v="83"/>
    <x v="7"/>
    <x v="2"/>
    <n v="4"/>
    <n v="72.739999999999995"/>
    <n v="290.95999999999998"/>
    <n v="103.7"/>
    <n v="414.8"/>
    <n v="0"/>
    <n v="0"/>
    <n v="414.8"/>
    <n v="123.84000000000003"/>
    <x v="1"/>
    <x v="2"/>
    <x v="2"/>
  </r>
  <r>
    <x v="173"/>
    <x v="149"/>
    <x v="8"/>
    <x v="4"/>
    <n v="5"/>
    <n v="414.61"/>
    <n v="2073.0500000000002"/>
    <n v="460.63"/>
    <n v="2303.15"/>
    <n v="0.1"/>
    <n v="230.31500000000003"/>
    <n v="2072.835"/>
    <n v="-0.21500000000014552"/>
    <x v="3"/>
    <x v="3"/>
    <x v="0"/>
  </r>
  <r>
    <x v="174"/>
    <x v="121"/>
    <x v="7"/>
    <x v="2"/>
    <n v="2"/>
    <n v="62.1"/>
    <n v="124.2"/>
    <n v="79.59"/>
    <n v="159.18"/>
    <n v="0.1"/>
    <n v="15.918000000000001"/>
    <n v="143.262"/>
    <n v="19.061999999999998"/>
    <x v="3"/>
    <x v="2"/>
    <x v="0"/>
  </r>
  <r>
    <x v="175"/>
    <x v="150"/>
    <x v="12"/>
    <x v="1"/>
    <n v="6"/>
    <n v="303.58"/>
    <n v="1821.48"/>
    <n v="507.58"/>
    <n v="3045.48"/>
    <n v="0"/>
    <n v="0"/>
    <n v="3045.48"/>
    <n v="1224"/>
    <x v="0"/>
    <x v="2"/>
    <x v="1"/>
  </r>
  <r>
    <x v="176"/>
    <x v="151"/>
    <x v="11"/>
    <x v="3"/>
    <n v="2"/>
    <n v="436.96"/>
    <n v="873.92"/>
    <n v="516.05999999999995"/>
    <n v="1032.1199999999999"/>
    <n v="0.1"/>
    <n v="103.21199999999999"/>
    <n v="928.9079999999999"/>
    <n v="54.987999999999943"/>
    <x v="0"/>
    <x v="4"/>
    <x v="1"/>
  </r>
  <r>
    <x v="177"/>
    <x v="152"/>
    <x v="4"/>
    <x v="2"/>
    <n v="3"/>
    <n v="419.58"/>
    <n v="1258.74"/>
    <n v="682.65"/>
    <n v="2047.9499999999998"/>
    <n v="0.1"/>
    <n v="204.79499999999999"/>
    <n v="1843.1549999999997"/>
    <n v="584.41499999999974"/>
    <x v="3"/>
    <x v="3"/>
    <x v="2"/>
  </r>
  <r>
    <x v="178"/>
    <x v="153"/>
    <x v="8"/>
    <x v="4"/>
    <n v="4"/>
    <n v="310.13"/>
    <n v="1240.52"/>
    <n v="358.66"/>
    <n v="1434.64"/>
    <n v="0.05"/>
    <n v="71.732000000000014"/>
    <n v="1362.9080000000001"/>
    <n v="122.38800000000015"/>
    <x v="2"/>
    <x v="2"/>
    <x v="1"/>
  </r>
  <r>
    <x v="179"/>
    <x v="154"/>
    <x v="4"/>
    <x v="2"/>
    <n v="8"/>
    <n v="266.14"/>
    <n v="2129.12"/>
    <n v="428.24"/>
    <n v="3425.92"/>
    <n v="0"/>
    <n v="0"/>
    <n v="3425.92"/>
    <n v="1296.8000000000002"/>
    <x v="2"/>
    <x v="0"/>
    <x v="1"/>
  </r>
  <r>
    <x v="180"/>
    <x v="155"/>
    <x v="4"/>
    <x v="2"/>
    <n v="2"/>
    <n v="314.61"/>
    <n v="629.22"/>
    <n v="457.98"/>
    <n v="915.96"/>
    <n v="0.05"/>
    <n v="45.798000000000002"/>
    <n v="870.16200000000003"/>
    <n v="240.94200000000001"/>
    <x v="0"/>
    <x v="1"/>
    <x v="1"/>
  </r>
  <r>
    <x v="181"/>
    <x v="156"/>
    <x v="0"/>
    <x v="0"/>
    <n v="4"/>
    <n v="233.88"/>
    <n v="935.52"/>
    <n v="268.55"/>
    <n v="1074.2"/>
    <n v="0.05"/>
    <n v="53.710000000000008"/>
    <n v="1020.49"/>
    <n v="84.970000000000027"/>
    <x v="1"/>
    <x v="3"/>
    <x v="0"/>
  </r>
  <r>
    <x v="182"/>
    <x v="157"/>
    <x v="7"/>
    <x v="2"/>
    <n v="9"/>
    <n v="348.85"/>
    <n v="3139.65"/>
    <n v="507.64"/>
    <n v="4568.76"/>
    <n v="0.1"/>
    <n v="456.87600000000003"/>
    <n v="4111.884"/>
    <n v="972.23399999999992"/>
    <x v="0"/>
    <x v="0"/>
    <x v="1"/>
  </r>
  <r>
    <x v="183"/>
    <x v="158"/>
    <x v="3"/>
    <x v="2"/>
    <n v="5"/>
    <n v="471.82"/>
    <n v="2359.1"/>
    <n v="842.61"/>
    <n v="4213.05"/>
    <n v="0"/>
    <n v="0"/>
    <n v="4213.05"/>
    <n v="1853.9500000000003"/>
    <x v="0"/>
    <x v="2"/>
    <x v="2"/>
  </r>
  <r>
    <x v="184"/>
    <x v="159"/>
    <x v="2"/>
    <x v="0"/>
    <n v="5"/>
    <n v="237.05"/>
    <n v="1185.25"/>
    <n v="344.31"/>
    <n v="1721.55"/>
    <n v="0.1"/>
    <n v="172.155"/>
    <n v="1549.395"/>
    <n v="364.14499999999998"/>
    <x v="1"/>
    <x v="1"/>
    <x v="0"/>
  </r>
  <r>
    <x v="185"/>
    <x v="160"/>
    <x v="13"/>
    <x v="4"/>
    <n v="7"/>
    <n v="147.56"/>
    <n v="1032.92"/>
    <n v="164.55"/>
    <n v="1151.8500000000001"/>
    <n v="0"/>
    <n v="0"/>
    <n v="1151.8500000000001"/>
    <n v="118.93000000000006"/>
    <x v="0"/>
    <x v="1"/>
    <x v="0"/>
  </r>
  <r>
    <x v="186"/>
    <x v="161"/>
    <x v="13"/>
    <x v="4"/>
    <n v="6"/>
    <n v="247.75"/>
    <n v="1486.5"/>
    <n v="377.07"/>
    <n v="2262.42"/>
    <n v="0.15"/>
    <n v="339.363"/>
    <n v="1923.057"/>
    <n v="436.55700000000002"/>
    <x v="1"/>
    <x v="1"/>
    <x v="2"/>
  </r>
  <r>
    <x v="187"/>
    <x v="152"/>
    <x v="3"/>
    <x v="2"/>
    <n v="5"/>
    <n v="151.4"/>
    <n v="757"/>
    <n v="267.85000000000002"/>
    <n v="1339.25"/>
    <n v="0"/>
    <n v="0"/>
    <n v="1339.25"/>
    <n v="582.25"/>
    <x v="1"/>
    <x v="2"/>
    <x v="2"/>
  </r>
  <r>
    <x v="188"/>
    <x v="162"/>
    <x v="5"/>
    <x v="3"/>
    <n v="2"/>
    <n v="185"/>
    <n v="370"/>
    <n v="294.33"/>
    <n v="588.66"/>
    <n v="0"/>
    <n v="0"/>
    <n v="588.66"/>
    <n v="218.65999999999997"/>
    <x v="2"/>
    <x v="0"/>
    <x v="0"/>
  </r>
  <r>
    <x v="189"/>
    <x v="130"/>
    <x v="11"/>
    <x v="3"/>
    <n v="2"/>
    <n v="350.37"/>
    <n v="700.74"/>
    <n v="583.87"/>
    <n v="1167.74"/>
    <n v="0.05"/>
    <n v="58.387"/>
    <n v="1109.3530000000001"/>
    <n v="408.61300000000006"/>
    <x v="2"/>
    <x v="1"/>
    <x v="2"/>
  </r>
  <r>
    <x v="190"/>
    <x v="163"/>
    <x v="12"/>
    <x v="1"/>
    <n v="5"/>
    <n v="112.86"/>
    <n v="564.29999999999995"/>
    <n v="174.36"/>
    <n v="871.80000000000007"/>
    <n v="0.1"/>
    <n v="87.18"/>
    <n v="784.62000000000012"/>
    <n v="220.32000000000016"/>
    <x v="2"/>
    <x v="3"/>
    <x v="2"/>
  </r>
  <r>
    <x v="191"/>
    <x v="164"/>
    <x v="13"/>
    <x v="4"/>
    <n v="8"/>
    <n v="12.09"/>
    <n v="96.72"/>
    <n v="20.12"/>
    <n v="160.96"/>
    <n v="0.2"/>
    <n v="32.192"/>
    <n v="128.768"/>
    <n v="32.048000000000002"/>
    <x v="3"/>
    <x v="3"/>
    <x v="0"/>
  </r>
  <r>
    <x v="192"/>
    <x v="29"/>
    <x v="2"/>
    <x v="0"/>
    <n v="3"/>
    <n v="215.35"/>
    <n v="646.04999999999995"/>
    <n v="255.72"/>
    <n v="767.16"/>
    <n v="0.15"/>
    <n v="115.074"/>
    <n v="652.08600000000001"/>
    <n v="6.0360000000000582"/>
    <x v="2"/>
    <x v="0"/>
    <x v="0"/>
  </r>
  <r>
    <x v="193"/>
    <x v="165"/>
    <x v="1"/>
    <x v="1"/>
    <n v="1"/>
    <n v="408.46"/>
    <n v="408.46"/>
    <n v="458.7"/>
    <n v="458.7"/>
    <n v="0.15"/>
    <n v="68.804999999999993"/>
    <n v="389.89499999999998"/>
    <n v="-18.564999999999998"/>
    <x v="0"/>
    <x v="4"/>
    <x v="2"/>
  </r>
  <r>
    <x v="194"/>
    <x v="166"/>
    <x v="7"/>
    <x v="2"/>
    <n v="1"/>
    <n v="66.430000000000007"/>
    <n v="66.430000000000007"/>
    <n v="93.62"/>
    <n v="93.62"/>
    <n v="0.05"/>
    <n v="4.681"/>
    <n v="88.939000000000007"/>
    <n v="22.509"/>
    <x v="3"/>
    <x v="1"/>
    <x v="0"/>
  </r>
  <r>
    <x v="195"/>
    <x v="167"/>
    <x v="13"/>
    <x v="4"/>
    <n v="4"/>
    <n v="130.54"/>
    <n v="522.16"/>
    <n v="191.13"/>
    <n v="764.52"/>
    <n v="0"/>
    <n v="0"/>
    <n v="764.52"/>
    <n v="242.36"/>
    <x v="2"/>
    <x v="2"/>
    <x v="0"/>
  </r>
  <r>
    <x v="196"/>
    <x v="85"/>
    <x v="9"/>
    <x v="4"/>
    <n v="4"/>
    <n v="162.97"/>
    <n v="651.88"/>
    <n v="277.37"/>
    <n v="1109.48"/>
    <n v="0"/>
    <n v="0"/>
    <n v="1109.48"/>
    <n v="457.6"/>
    <x v="3"/>
    <x v="3"/>
    <x v="1"/>
  </r>
  <r>
    <x v="197"/>
    <x v="168"/>
    <x v="3"/>
    <x v="2"/>
    <n v="2"/>
    <n v="307.94"/>
    <n v="615.88"/>
    <n v="484.77"/>
    <n v="969.54"/>
    <n v="0"/>
    <n v="0"/>
    <n v="969.54"/>
    <n v="353.65999999999997"/>
    <x v="0"/>
    <x v="0"/>
    <x v="1"/>
  </r>
  <r>
    <x v="198"/>
    <x v="169"/>
    <x v="11"/>
    <x v="3"/>
    <n v="8"/>
    <n v="15.28"/>
    <n v="122.24"/>
    <n v="27.33"/>
    <n v="218.64"/>
    <n v="0.15"/>
    <n v="32.795999999999999"/>
    <n v="185.84399999999999"/>
    <n v="63.603999999999999"/>
    <x v="1"/>
    <x v="4"/>
    <x v="2"/>
  </r>
  <r>
    <x v="199"/>
    <x v="170"/>
    <x v="6"/>
    <x v="1"/>
    <n v="8"/>
    <n v="366.92"/>
    <n v="2935.36"/>
    <n v="558.29999999999995"/>
    <n v="4466.3999999999996"/>
    <n v="0"/>
    <n v="0"/>
    <n v="4466.3999999999996"/>
    <n v="1531.0399999999995"/>
    <x v="0"/>
    <x v="4"/>
    <x v="2"/>
  </r>
  <r>
    <x v="200"/>
    <x v="171"/>
    <x v="12"/>
    <x v="1"/>
    <n v="1"/>
    <n v="337.83"/>
    <n v="337.83"/>
    <n v="545.37"/>
    <n v="545.37"/>
    <n v="0"/>
    <n v="0"/>
    <n v="545.37"/>
    <n v="207.54000000000002"/>
    <x v="1"/>
    <x v="2"/>
    <x v="2"/>
  </r>
  <r>
    <x v="201"/>
    <x v="172"/>
    <x v="11"/>
    <x v="3"/>
    <n v="8"/>
    <n v="145.27000000000001"/>
    <n v="1162.1600000000001"/>
    <n v="233.63"/>
    <n v="1869.04"/>
    <n v="0.15"/>
    <n v="280.35599999999999"/>
    <n v="1588.684"/>
    <n v="426.52399999999989"/>
    <x v="2"/>
    <x v="4"/>
    <x v="0"/>
  </r>
  <r>
    <x v="202"/>
    <x v="173"/>
    <x v="7"/>
    <x v="2"/>
    <n v="2"/>
    <n v="32.43"/>
    <n v="64.86"/>
    <n v="36.46"/>
    <n v="72.92"/>
    <n v="0"/>
    <n v="0"/>
    <n v="72.92"/>
    <n v="8.0600000000000023"/>
    <x v="0"/>
    <x v="4"/>
    <x v="2"/>
  </r>
  <r>
    <x v="203"/>
    <x v="174"/>
    <x v="4"/>
    <x v="2"/>
    <n v="1"/>
    <n v="106.97"/>
    <n v="106.97"/>
    <n v="141.25"/>
    <n v="141.25"/>
    <n v="0"/>
    <n v="0"/>
    <n v="141.25"/>
    <n v="34.28"/>
    <x v="3"/>
    <x v="4"/>
    <x v="2"/>
  </r>
  <r>
    <x v="204"/>
    <x v="175"/>
    <x v="8"/>
    <x v="4"/>
    <n v="4"/>
    <n v="464.39"/>
    <n v="1857.56"/>
    <n v="551"/>
    <n v="2204"/>
    <n v="0.05"/>
    <n v="110.2"/>
    <n v="2093.8000000000002"/>
    <n v="236.24000000000024"/>
    <x v="2"/>
    <x v="4"/>
    <x v="2"/>
  </r>
  <r>
    <x v="205"/>
    <x v="125"/>
    <x v="12"/>
    <x v="1"/>
    <n v="9"/>
    <n v="279.97000000000003"/>
    <n v="2519.7300000000005"/>
    <n v="308.73"/>
    <n v="2778.57"/>
    <n v="0.1"/>
    <n v="277.85700000000003"/>
    <n v="2500.7130000000002"/>
    <n v="-19.01700000000028"/>
    <x v="1"/>
    <x v="2"/>
    <x v="0"/>
  </r>
  <r>
    <x v="206"/>
    <x v="176"/>
    <x v="13"/>
    <x v="4"/>
    <n v="4"/>
    <n v="183.39"/>
    <n v="733.56"/>
    <n v="255.02"/>
    <n v="1020.08"/>
    <n v="0.15"/>
    <n v="153.012"/>
    <n v="867.06799999999998"/>
    <n v="133.50800000000004"/>
    <x v="1"/>
    <x v="2"/>
    <x v="1"/>
  </r>
  <r>
    <x v="207"/>
    <x v="177"/>
    <x v="6"/>
    <x v="1"/>
    <n v="9"/>
    <n v="408.81"/>
    <n v="3679.29"/>
    <n v="730.21"/>
    <n v="6571.89"/>
    <n v="0"/>
    <n v="0"/>
    <n v="6571.89"/>
    <n v="2892.6000000000004"/>
    <x v="2"/>
    <x v="3"/>
    <x v="1"/>
  </r>
  <r>
    <x v="208"/>
    <x v="147"/>
    <x v="2"/>
    <x v="0"/>
    <n v="2"/>
    <n v="176.08"/>
    <n v="352.16"/>
    <n v="243.97"/>
    <n v="487.94"/>
    <n v="0.1"/>
    <n v="48.794000000000004"/>
    <n v="439.14600000000002"/>
    <n v="86.98599999999999"/>
    <x v="3"/>
    <x v="3"/>
    <x v="0"/>
  </r>
  <r>
    <x v="209"/>
    <x v="178"/>
    <x v="8"/>
    <x v="4"/>
    <n v="9"/>
    <n v="88.9"/>
    <n v="800.1"/>
    <n v="143.06"/>
    <n v="1287.54"/>
    <n v="0"/>
    <n v="0"/>
    <n v="1287.54"/>
    <n v="487.43999999999994"/>
    <x v="3"/>
    <x v="2"/>
    <x v="1"/>
  </r>
  <r>
    <x v="210"/>
    <x v="179"/>
    <x v="5"/>
    <x v="3"/>
    <n v="1"/>
    <n v="256.52999999999997"/>
    <n v="256.52999999999997"/>
    <n v="416.91"/>
    <n v="416.91"/>
    <n v="0.1"/>
    <n v="41.691000000000003"/>
    <n v="375.21900000000005"/>
    <n v="118.68900000000008"/>
    <x v="2"/>
    <x v="2"/>
    <x v="0"/>
  </r>
  <r>
    <x v="211"/>
    <x v="180"/>
    <x v="11"/>
    <x v="3"/>
    <n v="8"/>
    <n v="376.33"/>
    <n v="3010.64"/>
    <n v="526.22"/>
    <n v="4209.76"/>
    <n v="0"/>
    <n v="0"/>
    <n v="4209.76"/>
    <n v="1199.1200000000003"/>
    <x v="3"/>
    <x v="1"/>
    <x v="2"/>
  </r>
  <r>
    <x v="212"/>
    <x v="181"/>
    <x v="8"/>
    <x v="4"/>
    <n v="9"/>
    <n v="225.75"/>
    <n v="2031.75"/>
    <n v="279.61"/>
    <n v="2516.4900000000002"/>
    <n v="0.2"/>
    <n v="503.29800000000006"/>
    <n v="2013.1920000000002"/>
    <n v="-18.557999999999765"/>
    <x v="2"/>
    <x v="0"/>
    <x v="1"/>
  </r>
  <r>
    <x v="213"/>
    <x v="182"/>
    <x v="4"/>
    <x v="2"/>
    <n v="8"/>
    <n v="494.47"/>
    <n v="3955.76"/>
    <n v="594.28"/>
    <n v="4754.24"/>
    <n v="0"/>
    <n v="0"/>
    <n v="4754.24"/>
    <n v="798.47999999999956"/>
    <x v="2"/>
    <x v="2"/>
    <x v="1"/>
  </r>
  <r>
    <x v="214"/>
    <x v="183"/>
    <x v="7"/>
    <x v="2"/>
    <n v="5"/>
    <n v="97.81"/>
    <n v="489.05"/>
    <n v="108.21"/>
    <n v="541.04999999999995"/>
    <n v="0"/>
    <n v="0"/>
    <n v="541.04999999999995"/>
    <n v="51.999999999999943"/>
    <x v="3"/>
    <x v="2"/>
    <x v="0"/>
  </r>
  <r>
    <x v="215"/>
    <x v="174"/>
    <x v="7"/>
    <x v="2"/>
    <n v="1"/>
    <n v="234.98"/>
    <n v="234.98"/>
    <n v="399.66"/>
    <n v="399.66"/>
    <n v="0.15"/>
    <n v="59.948999999999998"/>
    <n v="339.71100000000001"/>
    <n v="104.73100000000002"/>
    <x v="1"/>
    <x v="4"/>
    <x v="2"/>
  </r>
  <r>
    <x v="216"/>
    <x v="166"/>
    <x v="10"/>
    <x v="3"/>
    <n v="5"/>
    <n v="22.29"/>
    <n v="111.44999999999999"/>
    <n v="27.09"/>
    <n v="135.44999999999999"/>
    <n v="0"/>
    <n v="0"/>
    <n v="135.44999999999999"/>
    <n v="24"/>
    <x v="2"/>
    <x v="2"/>
    <x v="1"/>
  </r>
  <r>
    <x v="217"/>
    <x v="184"/>
    <x v="9"/>
    <x v="4"/>
    <n v="5"/>
    <n v="278.62"/>
    <n v="1393.1"/>
    <n v="306.94"/>
    <n v="1534.7"/>
    <n v="0.05"/>
    <n v="76.734999999999999"/>
    <n v="1457.9650000000001"/>
    <n v="64.865000000000236"/>
    <x v="2"/>
    <x v="2"/>
    <x v="0"/>
  </r>
  <r>
    <x v="218"/>
    <x v="23"/>
    <x v="10"/>
    <x v="3"/>
    <n v="8"/>
    <n v="397.04"/>
    <n v="3176.32"/>
    <n v="544.35"/>
    <n v="4354.8"/>
    <n v="0.1"/>
    <n v="435.48"/>
    <n v="3919.32"/>
    <n v="743"/>
    <x v="1"/>
    <x v="0"/>
    <x v="0"/>
  </r>
  <r>
    <x v="219"/>
    <x v="185"/>
    <x v="7"/>
    <x v="2"/>
    <n v="6"/>
    <n v="384.91"/>
    <n v="2309.46"/>
    <n v="647.5"/>
    <n v="3885"/>
    <n v="0"/>
    <n v="0"/>
    <n v="3885"/>
    <n v="1575.54"/>
    <x v="1"/>
    <x v="1"/>
    <x v="2"/>
  </r>
  <r>
    <x v="220"/>
    <x v="186"/>
    <x v="0"/>
    <x v="0"/>
    <n v="5"/>
    <n v="140.62"/>
    <n v="703.1"/>
    <n v="245.93"/>
    <n v="1229.6500000000001"/>
    <n v="0.05"/>
    <n v="61.482500000000009"/>
    <n v="1168.1675"/>
    <n v="465.0675"/>
    <x v="0"/>
    <x v="0"/>
    <x v="1"/>
  </r>
  <r>
    <x v="221"/>
    <x v="78"/>
    <x v="9"/>
    <x v="4"/>
    <n v="1"/>
    <n v="391.9"/>
    <n v="391.9"/>
    <n v="644.22"/>
    <n v="644.22"/>
    <n v="0.1"/>
    <n v="64.422000000000011"/>
    <n v="579.798"/>
    <n v="187.89800000000002"/>
    <x v="2"/>
    <x v="3"/>
    <x v="1"/>
  </r>
  <r>
    <x v="222"/>
    <x v="187"/>
    <x v="9"/>
    <x v="4"/>
    <n v="5"/>
    <n v="398.55"/>
    <n v="1992.75"/>
    <n v="484.05"/>
    <n v="2420.25"/>
    <n v="0"/>
    <n v="0"/>
    <n v="2420.25"/>
    <n v="427.5"/>
    <x v="3"/>
    <x v="2"/>
    <x v="1"/>
  </r>
  <r>
    <x v="223"/>
    <x v="134"/>
    <x v="5"/>
    <x v="3"/>
    <n v="4"/>
    <n v="117.01"/>
    <n v="468.04"/>
    <n v="161.21"/>
    <n v="644.84"/>
    <n v="0"/>
    <n v="0"/>
    <n v="644.84"/>
    <n v="176.8"/>
    <x v="0"/>
    <x v="3"/>
    <x v="2"/>
  </r>
  <r>
    <x v="224"/>
    <x v="188"/>
    <x v="10"/>
    <x v="3"/>
    <n v="2"/>
    <n v="395.16"/>
    <n v="790.32"/>
    <n v="625.04999999999995"/>
    <n v="1250.0999999999999"/>
    <n v="0.05"/>
    <n v="62.504999999999995"/>
    <n v="1187.5949999999998"/>
    <n v="397.27499999999975"/>
    <x v="1"/>
    <x v="3"/>
    <x v="1"/>
  </r>
  <r>
    <x v="225"/>
    <x v="189"/>
    <x v="8"/>
    <x v="4"/>
    <n v="9"/>
    <n v="403.74"/>
    <n v="3633.66"/>
    <n v="470.26"/>
    <n v="4232.34"/>
    <n v="0.05"/>
    <n v="211.61700000000002"/>
    <n v="4020.723"/>
    <n v="387.0630000000001"/>
    <x v="1"/>
    <x v="2"/>
    <x v="0"/>
  </r>
  <r>
    <x v="226"/>
    <x v="16"/>
    <x v="0"/>
    <x v="0"/>
    <n v="5"/>
    <n v="298.05"/>
    <n v="1490.25"/>
    <n v="435.21"/>
    <n v="2176.0499999999997"/>
    <n v="0.05"/>
    <n v="108.80249999999999"/>
    <n v="2067.2474999999999"/>
    <n v="576.99749999999995"/>
    <x v="3"/>
    <x v="1"/>
    <x v="1"/>
  </r>
  <r>
    <x v="227"/>
    <x v="190"/>
    <x v="10"/>
    <x v="3"/>
    <n v="1"/>
    <n v="484.03"/>
    <n v="484.03"/>
    <n v="589.84"/>
    <n v="589.84"/>
    <n v="0"/>
    <n v="0"/>
    <n v="589.84"/>
    <n v="105.81000000000006"/>
    <x v="2"/>
    <x v="2"/>
    <x v="0"/>
  </r>
  <r>
    <x v="228"/>
    <x v="191"/>
    <x v="10"/>
    <x v="3"/>
    <n v="9"/>
    <n v="151.06"/>
    <n v="1359.54"/>
    <n v="194.84"/>
    <n v="1753.56"/>
    <n v="0"/>
    <n v="0"/>
    <n v="1753.56"/>
    <n v="394.02"/>
    <x v="0"/>
    <x v="2"/>
    <x v="0"/>
  </r>
  <r>
    <x v="229"/>
    <x v="192"/>
    <x v="4"/>
    <x v="2"/>
    <n v="4"/>
    <n v="497.84"/>
    <n v="1991.36"/>
    <n v="651.09"/>
    <n v="2604.36"/>
    <n v="0"/>
    <n v="0"/>
    <n v="2604.36"/>
    <n v="613.00000000000023"/>
    <x v="3"/>
    <x v="1"/>
    <x v="2"/>
  </r>
  <r>
    <x v="230"/>
    <x v="193"/>
    <x v="9"/>
    <x v="4"/>
    <n v="9"/>
    <n v="452.86"/>
    <n v="4075.7400000000002"/>
    <n v="623.49"/>
    <n v="5611.41"/>
    <n v="0"/>
    <n v="0"/>
    <n v="5611.41"/>
    <n v="1535.6699999999996"/>
    <x v="3"/>
    <x v="3"/>
    <x v="1"/>
  </r>
  <r>
    <x v="231"/>
    <x v="99"/>
    <x v="2"/>
    <x v="0"/>
    <n v="8"/>
    <n v="87.12"/>
    <n v="696.96"/>
    <n v="139.07"/>
    <n v="1112.56"/>
    <n v="0"/>
    <n v="0"/>
    <n v="1112.56"/>
    <n v="415.59999999999991"/>
    <x v="0"/>
    <x v="2"/>
    <x v="0"/>
  </r>
  <r>
    <x v="232"/>
    <x v="194"/>
    <x v="8"/>
    <x v="4"/>
    <n v="7"/>
    <n v="68.94"/>
    <n v="482.58"/>
    <n v="86.63"/>
    <n v="606.41"/>
    <n v="0.05"/>
    <n v="30.320499999999999"/>
    <n v="576.08949999999993"/>
    <n v="93.509499999999946"/>
    <x v="3"/>
    <x v="0"/>
    <x v="2"/>
  </r>
  <r>
    <x v="233"/>
    <x v="195"/>
    <x v="2"/>
    <x v="0"/>
    <n v="1"/>
    <n v="29.86"/>
    <n v="29.86"/>
    <n v="50.09"/>
    <n v="50.09"/>
    <n v="0.1"/>
    <n v="5.0090000000000003"/>
    <n v="45.081000000000003"/>
    <n v="15.221000000000004"/>
    <x v="2"/>
    <x v="4"/>
    <x v="0"/>
  </r>
  <r>
    <x v="234"/>
    <x v="196"/>
    <x v="11"/>
    <x v="3"/>
    <n v="8"/>
    <n v="289.06"/>
    <n v="2312.48"/>
    <n v="497.8"/>
    <n v="3982.4"/>
    <n v="0.05"/>
    <n v="199.12"/>
    <n v="3783.28"/>
    <n v="1470.8000000000002"/>
    <x v="2"/>
    <x v="4"/>
    <x v="2"/>
  </r>
  <r>
    <x v="235"/>
    <x v="197"/>
    <x v="8"/>
    <x v="4"/>
    <n v="4"/>
    <n v="376.23"/>
    <n v="1504.92"/>
    <n v="460.61"/>
    <n v="1842.44"/>
    <n v="0"/>
    <n v="0"/>
    <n v="1842.44"/>
    <n v="337.52"/>
    <x v="0"/>
    <x v="4"/>
    <x v="0"/>
  </r>
  <r>
    <x v="236"/>
    <x v="144"/>
    <x v="12"/>
    <x v="1"/>
    <n v="4"/>
    <n v="151.35"/>
    <n v="605.4"/>
    <n v="224.79"/>
    <n v="899.16"/>
    <n v="0.2"/>
    <n v="179.83199999999999"/>
    <n v="719.32799999999997"/>
    <n v="113.928"/>
    <x v="2"/>
    <x v="4"/>
    <x v="0"/>
  </r>
  <r>
    <x v="237"/>
    <x v="198"/>
    <x v="8"/>
    <x v="4"/>
    <n v="1"/>
    <n v="151.35"/>
    <n v="151.35"/>
    <n v="206.96"/>
    <n v="206.96"/>
    <n v="0"/>
    <n v="0"/>
    <n v="206.96"/>
    <n v="55.610000000000014"/>
    <x v="0"/>
    <x v="4"/>
    <x v="1"/>
  </r>
  <r>
    <x v="238"/>
    <x v="42"/>
    <x v="1"/>
    <x v="1"/>
    <n v="7"/>
    <n v="143.41999999999999"/>
    <n v="1003.9399999999999"/>
    <n v="232.82"/>
    <n v="1629.74"/>
    <n v="0"/>
    <n v="0"/>
    <n v="1629.74"/>
    <n v="625.80000000000007"/>
    <x v="1"/>
    <x v="3"/>
    <x v="2"/>
  </r>
  <r>
    <x v="239"/>
    <x v="199"/>
    <x v="5"/>
    <x v="3"/>
    <n v="5"/>
    <n v="360.94"/>
    <n v="1804.7"/>
    <n v="570.95000000000005"/>
    <n v="2854.75"/>
    <n v="0.15"/>
    <n v="428.21249999999998"/>
    <n v="2426.5374999999999"/>
    <n v="621.83749999999986"/>
    <x v="3"/>
    <x v="0"/>
    <x v="1"/>
  </r>
  <r>
    <x v="240"/>
    <x v="200"/>
    <x v="10"/>
    <x v="3"/>
    <n v="5"/>
    <n v="23.85"/>
    <n v="119.25"/>
    <n v="32.909999999999997"/>
    <n v="164.54999999999998"/>
    <n v="0"/>
    <n v="0"/>
    <n v="164.54999999999998"/>
    <n v="45.299999999999983"/>
    <x v="3"/>
    <x v="4"/>
    <x v="2"/>
  </r>
  <r>
    <x v="241"/>
    <x v="201"/>
    <x v="4"/>
    <x v="2"/>
    <n v="3"/>
    <n v="175.68"/>
    <n v="527.04"/>
    <n v="250.93"/>
    <n v="752.79"/>
    <n v="0.15"/>
    <n v="112.91849999999999"/>
    <n v="639.87149999999997"/>
    <n v="112.83150000000001"/>
    <x v="0"/>
    <x v="1"/>
    <x v="2"/>
  </r>
  <r>
    <x v="242"/>
    <x v="202"/>
    <x v="9"/>
    <x v="4"/>
    <n v="4"/>
    <n v="429.69"/>
    <n v="1718.76"/>
    <n v="571.49"/>
    <n v="2285.96"/>
    <n v="0.05"/>
    <n v="114.298"/>
    <n v="2171.6620000000003"/>
    <n v="452.90200000000027"/>
    <x v="0"/>
    <x v="2"/>
    <x v="1"/>
  </r>
  <r>
    <x v="243"/>
    <x v="184"/>
    <x v="10"/>
    <x v="3"/>
    <n v="6"/>
    <n v="325.81"/>
    <n v="1954.8600000000001"/>
    <n v="475.8"/>
    <n v="2854.8"/>
    <n v="0"/>
    <n v="0"/>
    <n v="2854.8"/>
    <n v="899.94"/>
    <x v="0"/>
    <x v="1"/>
    <x v="1"/>
  </r>
  <r>
    <x v="244"/>
    <x v="203"/>
    <x v="5"/>
    <x v="3"/>
    <n v="7"/>
    <n v="479.94"/>
    <n v="3359.58"/>
    <n v="531.33000000000004"/>
    <n v="3719.3100000000004"/>
    <n v="0.1"/>
    <n v="371.93100000000004"/>
    <n v="3347.3790000000004"/>
    <n v="-12.200999999999567"/>
    <x v="2"/>
    <x v="3"/>
    <x v="1"/>
  </r>
  <r>
    <x v="245"/>
    <x v="204"/>
    <x v="9"/>
    <x v="4"/>
    <n v="1"/>
    <n v="421.8"/>
    <n v="421.8"/>
    <n v="482.22"/>
    <n v="482.22"/>
    <n v="0.2"/>
    <n v="96.444000000000017"/>
    <n v="385.77600000000001"/>
    <n v="-36.024000000000001"/>
    <x v="1"/>
    <x v="0"/>
    <x v="0"/>
  </r>
  <r>
    <x v="246"/>
    <x v="37"/>
    <x v="10"/>
    <x v="3"/>
    <n v="6"/>
    <n v="394.93"/>
    <n v="2369.58"/>
    <n v="692.78"/>
    <n v="4156.68"/>
    <n v="0.05"/>
    <n v="207.83400000000003"/>
    <n v="3948.8460000000005"/>
    <n v="1579.2660000000005"/>
    <x v="1"/>
    <x v="1"/>
    <x v="0"/>
  </r>
  <r>
    <x v="247"/>
    <x v="205"/>
    <x v="7"/>
    <x v="2"/>
    <n v="6"/>
    <n v="247.49"/>
    <n v="1484.94"/>
    <n v="400.5"/>
    <n v="2403"/>
    <n v="0"/>
    <n v="0"/>
    <n v="2403"/>
    <n v="918.06"/>
    <x v="2"/>
    <x v="0"/>
    <x v="0"/>
  </r>
  <r>
    <x v="248"/>
    <x v="206"/>
    <x v="1"/>
    <x v="1"/>
    <n v="6"/>
    <n v="231.24"/>
    <n v="1387.44"/>
    <n v="387.23"/>
    <n v="2323.38"/>
    <n v="0"/>
    <n v="0"/>
    <n v="2323.38"/>
    <n v="935.94"/>
    <x v="0"/>
    <x v="0"/>
    <x v="1"/>
  </r>
  <r>
    <x v="249"/>
    <x v="125"/>
    <x v="12"/>
    <x v="1"/>
    <n v="6"/>
    <n v="85.46"/>
    <n v="512.76"/>
    <n v="151.72999999999999"/>
    <n v="910.37999999999988"/>
    <n v="0"/>
    <n v="0"/>
    <n v="910.37999999999988"/>
    <n v="397.61999999999989"/>
    <x v="3"/>
    <x v="4"/>
    <x v="1"/>
  </r>
  <r>
    <x v="250"/>
    <x v="207"/>
    <x v="9"/>
    <x v="4"/>
    <n v="7"/>
    <n v="348.2"/>
    <n v="2437.4"/>
    <n v="493.66"/>
    <n v="3455.6200000000003"/>
    <n v="0"/>
    <n v="0"/>
    <n v="3455.6200000000003"/>
    <n v="1018.2200000000003"/>
    <x v="3"/>
    <x v="0"/>
    <x v="0"/>
  </r>
  <r>
    <x v="251"/>
    <x v="208"/>
    <x v="3"/>
    <x v="2"/>
    <n v="6"/>
    <n v="349.42"/>
    <n v="2096.52"/>
    <n v="474.93"/>
    <n v="2849.58"/>
    <n v="0.05"/>
    <n v="142.47900000000001"/>
    <n v="2707.1010000000001"/>
    <n v="610.58100000000013"/>
    <x v="3"/>
    <x v="3"/>
    <x v="0"/>
  </r>
  <r>
    <x v="252"/>
    <x v="200"/>
    <x v="4"/>
    <x v="2"/>
    <n v="6"/>
    <n v="348.43"/>
    <n v="2090.58"/>
    <n v="423.62"/>
    <n v="2541.7200000000003"/>
    <n v="0"/>
    <n v="0"/>
    <n v="2541.7200000000003"/>
    <n v="451.14000000000033"/>
    <x v="3"/>
    <x v="4"/>
    <x v="2"/>
  </r>
  <r>
    <x v="253"/>
    <x v="209"/>
    <x v="1"/>
    <x v="1"/>
    <n v="6"/>
    <n v="287.52999999999997"/>
    <n v="1725.1799999999998"/>
    <n v="343.92"/>
    <n v="2063.52"/>
    <n v="0.05"/>
    <n v="103.176"/>
    <n v="1960.3440000000001"/>
    <n v="235.16400000000021"/>
    <x v="0"/>
    <x v="4"/>
    <x v="2"/>
  </r>
  <r>
    <x v="254"/>
    <x v="210"/>
    <x v="3"/>
    <x v="2"/>
    <n v="3"/>
    <n v="301.98"/>
    <n v="905.94"/>
    <n v="373.28"/>
    <n v="1119.8399999999999"/>
    <n v="0"/>
    <n v="0"/>
    <n v="1119.8399999999999"/>
    <n v="213.89999999999986"/>
    <x v="3"/>
    <x v="3"/>
    <x v="0"/>
  </r>
  <r>
    <x v="255"/>
    <x v="211"/>
    <x v="4"/>
    <x v="2"/>
    <n v="6"/>
    <n v="61.2"/>
    <n v="367.20000000000005"/>
    <n v="98.64"/>
    <n v="591.84"/>
    <n v="0.15"/>
    <n v="88.775999999999996"/>
    <n v="503.06400000000002"/>
    <n v="135.86399999999998"/>
    <x v="0"/>
    <x v="1"/>
    <x v="0"/>
  </r>
  <r>
    <x v="256"/>
    <x v="205"/>
    <x v="3"/>
    <x v="2"/>
    <n v="5"/>
    <n v="468.78"/>
    <n v="2343.8999999999996"/>
    <n v="784.18"/>
    <n v="3920.8999999999996"/>
    <n v="0.05"/>
    <n v="196.04499999999999"/>
    <n v="3724.8549999999996"/>
    <n v="1380.9549999999999"/>
    <x v="0"/>
    <x v="1"/>
    <x v="1"/>
  </r>
  <r>
    <x v="257"/>
    <x v="136"/>
    <x v="3"/>
    <x v="2"/>
    <n v="2"/>
    <n v="210.85"/>
    <n v="421.7"/>
    <n v="297.41000000000003"/>
    <n v="594.82000000000005"/>
    <n v="0.1"/>
    <n v="59.482000000000006"/>
    <n v="535.33800000000008"/>
    <n v="113.63800000000009"/>
    <x v="0"/>
    <x v="1"/>
    <x v="0"/>
  </r>
  <r>
    <x v="258"/>
    <x v="212"/>
    <x v="7"/>
    <x v="2"/>
    <n v="9"/>
    <n v="33.33"/>
    <n v="299.96999999999997"/>
    <n v="50.82"/>
    <n v="457.38"/>
    <n v="0.1"/>
    <n v="45.738"/>
    <n v="411.642"/>
    <n v="111.67200000000003"/>
    <x v="3"/>
    <x v="3"/>
    <x v="2"/>
  </r>
  <r>
    <x v="259"/>
    <x v="213"/>
    <x v="6"/>
    <x v="1"/>
    <n v="5"/>
    <n v="35.94"/>
    <n v="179.7"/>
    <n v="49.82"/>
    <n v="249.1"/>
    <n v="0"/>
    <n v="0"/>
    <n v="249.1"/>
    <n v="69.400000000000006"/>
    <x v="2"/>
    <x v="2"/>
    <x v="2"/>
  </r>
  <r>
    <x v="260"/>
    <x v="177"/>
    <x v="8"/>
    <x v="4"/>
    <n v="7"/>
    <n v="105.06"/>
    <n v="735.42000000000007"/>
    <n v="144.27000000000001"/>
    <n v="1009.8900000000001"/>
    <n v="0.1"/>
    <n v="100.98900000000002"/>
    <n v="908.90100000000007"/>
    <n v="173.48099999999999"/>
    <x v="2"/>
    <x v="4"/>
    <x v="1"/>
  </r>
  <r>
    <x v="261"/>
    <x v="95"/>
    <x v="6"/>
    <x v="1"/>
    <n v="3"/>
    <n v="315.92"/>
    <n v="947.76"/>
    <n v="393.24"/>
    <n v="1179.72"/>
    <n v="0.2"/>
    <n v="235.94400000000002"/>
    <n v="943.77600000000007"/>
    <n v="-3.9839999999999236"/>
    <x v="0"/>
    <x v="2"/>
    <x v="1"/>
  </r>
  <r>
    <x v="262"/>
    <x v="214"/>
    <x v="9"/>
    <x v="4"/>
    <n v="6"/>
    <n v="341.45"/>
    <n v="2048.6999999999998"/>
    <n v="496.48"/>
    <n v="2978.88"/>
    <n v="0"/>
    <n v="0"/>
    <n v="2978.88"/>
    <n v="930.18000000000029"/>
    <x v="0"/>
    <x v="3"/>
    <x v="0"/>
  </r>
  <r>
    <x v="263"/>
    <x v="215"/>
    <x v="11"/>
    <x v="3"/>
    <n v="6"/>
    <n v="473.64"/>
    <n v="2841.84"/>
    <n v="627.87"/>
    <n v="3767.2200000000003"/>
    <n v="0"/>
    <n v="0"/>
    <n v="3767.2200000000003"/>
    <n v="925.38000000000011"/>
    <x v="3"/>
    <x v="2"/>
    <x v="0"/>
  </r>
  <r>
    <x v="264"/>
    <x v="112"/>
    <x v="4"/>
    <x v="2"/>
    <n v="4"/>
    <n v="206.91"/>
    <n v="827.64"/>
    <n v="290.44"/>
    <n v="1161.76"/>
    <n v="0.2"/>
    <n v="232.352"/>
    <n v="929.40800000000002"/>
    <n v="101.76800000000003"/>
    <x v="2"/>
    <x v="3"/>
    <x v="0"/>
  </r>
  <r>
    <x v="265"/>
    <x v="216"/>
    <x v="13"/>
    <x v="4"/>
    <n v="8"/>
    <n v="458.89"/>
    <n v="3671.12"/>
    <n v="809.23"/>
    <n v="6473.84"/>
    <n v="0.1"/>
    <n v="647.38400000000001"/>
    <n v="5826.4560000000001"/>
    <n v="2155.3360000000002"/>
    <x v="1"/>
    <x v="2"/>
    <x v="2"/>
  </r>
  <r>
    <x v="266"/>
    <x v="23"/>
    <x v="11"/>
    <x v="3"/>
    <n v="3"/>
    <n v="370.25"/>
    <n v="1110.75"/>
    <n v="497.69"/>
    <n v="1493.07"/>
    <n v="0.15"/>
    <n v="223.9605"/>
    <n v="1269.1095"/>
    <n v="158.35950000000003"/>
    <x v="1"/>
    <x v="4"/>
    <x v="2"/>
  </r>
  <r>
    <x v="267"/>
    <x v="11"/>
    <x v="6"/>
    <x v="1"/>
    <n v="1"/>
    <n v="288.04000000000002"/>
    <n v="288.04000000000002"/>
    <n v="447.81"/>
    <n v="447.81"/>
    <n v="0"/>
    <n v="0"/>
    <n v="447.81"/>
    <n v="159.76999999999998"/>
    <x v="3"/>
    <x v="1"/>
    <x v="2"/>
  </r>
  <r>
    <x v="268"/>
    <x v="217"/>
    <x v="2"/>
    <x v="0"/>
    <n v="9"/>
    <n v="142.66"/>
    <n v="1283.94"/>
    <n v="197.66"/>
    <n v="1778.94"/>
    <n v="0"/>
    <n v="0"/>
    <n v="1778.94"/>
    <n v="495"/>
    <x v="3"/>
    <x v="3"/>
    <x v="0"/>
  </r>
  <r>
    <x v="269"/>
    <x v="218"/>
    <x v="7"/>
    <x v="2"/>
    <n v="5"/>
    <n v="422.66"/>
    <n v="2113.3000000000002"/>
    <n v="498.07"/>
    <n v="2490.35"/>
    <n v="0.1"/>
    <n v="249.035"/>
    <n v="2241.3150000000001"/>
    <n v="128.01499999999987"/>
    <x v="2"/>
    <x v="4"/>
    <x v="1"/>
  </r>
  <r>
    <x v="270"/>
    <x v="176"/>
    <x v="1"/>
    <x v="1"/>
    <n v="1"/>
    <n v="31.98"/>
    <n v="31.98"/>
    <n v="52.35"/>
    <n v="52.35"/>
    <n v="0.1"/>
    <n v="5.2350000000000003"/>
    <n v="47.115000000000002"/>
    <n v="15.135000000000002"/>
    <x v="1"/>
    <x v="3"/>
    <x v="0"/>
  </r>
  <r>
    <x v="271"/>
    <x v="219"/>
    <x v="4"/>
    <x v="2"/>
    <n v="2"/>
    <n v="412"/>
    <n v="824"/>
    <n v="595.35"/>
    <n v="1190.7"/>
    <n v="0"/>
    <n v="0"/>
    <n v="1190.7"/>
    <n v="366.70000000000005"/>
    <x v="1"/>
    <x v="4"/>
    <x v="2"/>
  </r>
  <r>
    <x v="272"/>
    <x v="220"/>
    <x v="2"/>
    <x v="0"/>
    <n v="4"/>
    <n v="84.01"/>
    <n v="336.04"/>
    <n v="118.33"/>
    <n v="473.32"/>
    <n v="0.05"/>
    <n v="23.666"/>
    <n v="449.654"/>
    <n v="113.61399999999998"/>
    <x v="2"/>
    <x v="3"/>
    <x v="1"/>
  </r>
  <r>
    <x v="273"/>
    <x v="80"/>
    <x v="1"/>
    <x v="1"/>
    <n v="4"/>
    <n v="147.47999999999999"/>
    <n v="589.91999999999996"/>
    <n v="211.17"/>
    <n v="844.68"/>
    <n v="0.1"/>
    <n v="84.468000000000004"/>
    <n v="760.21199999999999"/>
    <n v="170.29200000000003"/>
    <x v="1"/>
    <x v="1"/>
    <x v="1"/>
  </r>
  <r>
    <x v="274"/>
    <x v="150"/>
    <x v="6"/>
    <x v="1"/>
    <n v="5"/>
    <n v="379.68"/>
    <n v="1898.4"/>
    <n v="659.07"/>
    <n v="3295.3500000000004"/>
    <n v="0.2"/>
    <n v="659.07000000000016"/>
    <n v="2636.28"/>
    <n v="737.88000000000011"/>
    <x v="2"/>
    <x v="2"/>
    <x v="1"/>
  </r>
  <r>
    <x v="275"/>
    <x v="221"/>
    <x v="6"/>
    <x v="1"/>
    <n v="3"/>
    <n v="38.01"/>
    <n v="114.03"/>
    <n v="66.62"/>
    <n v="199.86"/>
    <n v="0.1"/>
    <n v="19.986000000000004"/>
    <n v="179.87400000000002"/>
    <n v="65.844000000000023"/>
    <x v="0"/>
    <x v="2"/>
    <x v="0"/>
  </r>
  <r>
    <x v="276"/>
    <x v="222"/>
    <x v="3"/>
    <x v="2"/>
    <n v="9"/>
    <n v="57.53"/>
    <n v="517.77"/>
    <n v="66.22"/>
    <n v="595.98"/>
    <n v="0.05"/>
    <n v="29.799000000000003"/>
    <n v="566.18100000000004"/>
    <n v="48.411000000000058"/>
    <x v="1"/>
    <x v="4"/>
    <x v="0"/>
  </r>
  <r>
    <x v="277"/>
    <x v="223"/>
    <x v="6"/>
    <x v="1"/>
    <n v="9"/>
    <n v="404.82"/>
    <n v="3643.38"/>
    <n v="455.85"/>
    <n v="4102.6500000000005"/>
    <n v="0.15"/>
    <n v="615.39750000000004"/>
    <n v="3487.2525000000005"/>
    <n v="-156.1274999999996"/>
    <x v="1"/>
    <x v="3"/>
    <x v="1"/>
  </r>
  <r>
    <x v="278"/>
    <x v="224"/>
    <x v="6"/>
    <x v="1"/>
    <n v="8"/>
    <n v="181.27"/>
    <n v="1450.16"/>
    <n v="233.3"/>
    <n v="1866.4"/>
    <n v="0"/>
    <n v="0"/>
    <n v="1866.4"/>
    <n v="416.24"/>
    <x v="1"/>
    <x v="3"/>
    <x v="1"/>
  </r>
  <r>
    <x v="279"/>
    <x v="225"/>
    <x v="11"/>
    <x v="3"/>
    <n v="8"/>
    <n v="209.77"/>
    <n v="1678.16"/>
    <n v="303.22000000000003"/>
    <n v="2425.7600000000002"/>
    <n v="0.05"/>
    <n v="121.28800000000001"/>
    <n v="2304.4720000000002"/>
    <n v="626.31200000000013"/>
    <x v="1"/>
    <x v="3"/>
    <x v="2"/>
  </r>
  <r>
    <x v="280"/>
    <x v="176"/>
    <x v="1"/>
    <x v="1"/>
    <n v="8"/>
    <n v="154.4"/>
    <n v="1235.2"/>
    <n v="221.53"/>
    <n v="1772.24"/>
    <n v="0"/>
    <n v="0"/>
    <n v="1772.24"/>
    <n v="537.04"/>
    <x v="2"/>
    <x v="2"/>
    <x v="2"/>
  </r>
  <r>
    <x v="281"/>
    <x v="226"/>
    <x v="4"/>
    <x v="2"/>
    <n v="9"/>
    <n v="264.18"/>
    <n v="2377.62"/>
    <n v="345.7"/>
    <n v="3111.2999999999997"/>
    <n v="0.15"/>
    <n v="466.69499999999994"/>
    <n v="2644.6049999999996"/>
    <n v="266.98499999999967"/>
    <x v="0"/>
    <x v="3"/>
    <x v="2"/>
  </r>
  <r>
    <x v="282"/>
    <x v="227"/>
    <x v="0"/>
    <x v="0"/>
    <n v="7"/>
    <n v="188.16"/>
    <n v="1317.12"/>
    <n v="299.49"/>
    <n v="2096.4300000000003"/>
    <n v="0.1"/>
    <n v="209.64300000000003"/>
    <n v="1886.7870000000003"/>
    <n v="569.66700000000037"/>
    <x v="2"/>
    <x v="4"/>
    <x v="0"/>
  </r>
  <r>
    <x v="283"/>
    <x v="130"/>
    <x v="10"/>
    <x v="3"/>
    <n v="8"/>
    <n v="238.75"/>
    <n v="1910"/>
    <n v="338.54"/>
    <n v="2708.32"/>
    <n v="0.2"/>
    <n v="541.6640000000001"/>
    <n v="2166.6559999999999"/>
    <n v="256.65599999999995"/>
    <x v="2"/>
    <x v="2"/>
    <x v="1"/>
  </r>
  <r>
    <x v="284"/>
    <x v="228"/>
    <x v="10"/>
    <x v="3"/>
    <n v="7"/>
    <n v="330.57"/>
    <n v="2313.9899999999998"/>
    <n v="447.59"/>
    <n v="3133.1299999999997"/>
    <n v="0"/>
    <n v="0"/>
    <n v="3133.1299999999997"/>
    <n v="819.13999999999987"/>
    <x v="2"/>
    <x v="4"/>
    <x v="2"/>
  </r>
  <r>
    <x v="285"/>
    <x v="229"/>
    <x v="13"/>
    <x v="4"/>
    <n v="8"/>
    <n v="338.01"/>
    <n v="2704.08"/>
    <n v="514.58000000000004"/>
    <n v="4116.6400000000003"/>
    <n v="0.15"/>
    <n v="617.49599999999998"/>
    <n v="3499.1440000000002"/>
    <n v="795.06400000000031"/>
    <x v="3"/>
    <x v="4"/>
    <x v="2"/>
  </r>
  <r>
    <x v="286"/>
    <x v="230"/>
    <x v="9"/>
    <x v="4"/>
    <n v="3"/>
    <n v="145.38999999999999"/>
    <n v="436.16999999999996"/>
    <n v="257.93"/>
    <n v="773.79"/>
    <n v="0.05"/>
    <n v="38.689500000000002"/>
    <n v="735.10050000000001"/>
    <n v="298.93050000000005"/>
    <x v="2"/>
    <x v="0"/>
    <x v="2"/>
  </r>
  <r>
    <x v="287"/>
    <x v="231"/>
    <x v="1"/>
    <x v="1"/>
    <n v="4"/>
    <n v="96.54"/>
    <n v="386.16"/>
    <n v="148.76"/>
    <n v="595.04"/>
    <n v="0"/>
    <n v="0"/>
    <n v="595.04"/>
    <n v="208.87999999999994"/>
    <x v="1"/>
    <x v="3"/>
    <x v="2"/>
  </r>
  <r>
    <x v="288"/>
    <x v="67"/>
    <x v="13"/>
    <x v="4"/>
    <n v="8"/>
    <n v="225.5"/>
    <n v="1804"/>
    <n v="391.34"/>
    <n v="3130.72"/>
    <n v="0"/>
    <n v="0"/>
    <n v="3130.72"/>
    <n v="1326.7199999999998"/>
    <x v="1"/>
    <x v="2"/>
    <x v="0"/>
  </r>
  <r>
    <x v="289"/>
    <x v="172"/>
    <x v="3"/>
    <x v="2"/>
    <n v="8"/>
    <n v="285.27999999999997"/>
    <n v="2282.2399999999998"/>
    <n v="413.1"/>
    <n v="3304.8"/>
    <n v="0.05"/>
    <n v="165.24"/>
    <n v="3139.5600000000004"/>
    <n v="857.32000000000062"/>
    <x v="3"/>
    <x v="1"/>
    <x v="2"/>
  </r>
  <r>
    <x v="290"/>
    <x v="173"/>
    <x v="11"/>
    <x v="3"/>
    <n v="4"/>
    <n v="405.16"/>
    <n v="1620.64"/>
    <n v="459.07"/>
    <n v="1836.28"/>
    <n v="0"/>
    <n v="0"/>
    <n v="1836.28"/>
    <n v="215.63999999999987"/>
    <x v="2"/>
    <x v="3"/>
    <x v="1"/>
  </r>
  <r>
    <x v="291"/>
    <x v="232"/>
    <x v="1"/>
    <x v="1"/>
    <n v="5"/>
    <n v="312.02"/>
    <n v="1560.1"/>
    <n v="412.52"/>
    <n v="2062.6"/>
    <n v="0.1"/>
    <n v="206.26"/>
    <n v="1856.34"/>
    <n v="296.24"/>
    <x v="1"/>
    <x v="3"/>
    <x v="0"/>
  </r>
  <r>
    <x v="292"/>
    <x v="233"/>
    <x v="10"/>
    <x v="3"/>
    <n v="9"/>
    <n v="222.83"/>
    <n v="2005.47"/>
    <n v="246.27"/>
    <n v="2216.4300000000003"/>
    <n v="0.05"/>
    <n v="110.82150000000001"/>
    <n v="2105.6085000000003"/>
    <n v="100.13850000000025"/>
    <x v="1"/>
    <x v="4"/>
    <x v="2"/>
  </r>
  <r>
    <x v="293"/>
    <x v="23"/>
    <x v="5"/>
    <x v="3"/>
    <n v="2"/>
    <n v="294.04000000000002"/>
    <n v="588.08000000000004"/>
    <n v="370.21"/>
    <n v="740.42"/>
    <n v="0.1"/>
    <n v="74.042000000000002"/>
    <n v="666.37799999999993"/>
    <n v="78.297999999999888"/>
    <x v="0"/>
    <x v="2"/>
    <x v="0"/>
  </r>
  <r>
    <x v="294"/>
    <x v="102"/>
    <x v="13"/>
    <x v="4"/>
    <n v="3"/>
    <n v="144.99"/>
    <n v="434.97"/>
    <n v="205.17"/>
    <n v="615.51"/>
    <n v="0"/>
    <n v="0"/>
    <n v="615.51"/>
    <n v="180.53999999999996"/>
    <x v="0"/>
    <x v="2"/>
    <x v="1"/>
  </r>
  <r>
    <x v="295"/>
    <x v="234"/>
    <x v="5"/>
    <x v="3"/>
    <n v="7"/>
    <n v="120.37"/>
    <n v="842.59"/>
    <n v="141.36000000000001"/>
    <n v="989.5200000000001"/>
    <n v="0.2"/>
    <n v="197.90400000000002"/>
    <n v="791.6160000000001"/>
    <n v="-50.973999999999933"/>
    <x v="3"/>
    <x v="3"/>
    <x v="2"/>
  </r>
  <r>
    <x v="296"/>
    <x v="196"/>
    <x v="0"/>
    <x v="0"/>
    <n v="4"/>
    <n v="431.1"/>
    <n v="1724.4"/>
    <n v="649.17999999999995"/>
    <n v="2596.7199999999998"/>
    <n v="0.05"/>
    <n v="129.83599999999998"/>
    <n v="2466.884"/>
    <n v="742.48399999999992"/>
    <x v="2"/>
    <x v="0"/>
    <x v="2"/>
  </r>
  <r>
    <x v="297"/>
    <x v="235"/>
    <x v="7"/>
    <x v="2"/>
    <n v="9"/>
    <n v="255.63"/>
    <n v="2300.67"/>
    <n v="431.05"/>
    <n v="3879.4500000000003"/>
    <n v="0"/>
    <n v="0"/>
    <n v="3879.4500000000003"/>
    <n v="1578.7800000000002"/>
    <x v="0"/>
    <x v="1"/>
    <x v="2"/>
  </r>
  <r>
    <x v="298"/>
    <x v="50"/>
    <x v="9"/>
    <x v="4"/>
    <n v="1"/>
    <n v="101.41"/>
    <n v="101.41"/>
    <n v="140.19999999999999"/>
    <n v="140.19999999999999"/>
    <n v="0"/>
    <n v="0"/>
    <n v="140.19999999999999"/>
    <n v="38.789999999999992"/>
    <x v="1"/>
    <x v="1"/>
    <x v="2"/>
  </r>
  <r>
    <x v="299"/>
    <x v="236"/>
    <x v="4"/>
    <x v="2"/>
    <n v="9"/>
    <n v="373.86"/>
    <n v="3364.7400000000002"/>
    <n v="575.70000000000005"/>
    <n v="5181.3"/>
    <n v="0"/>
    <n v="0"/>
    <n v="5181.3"/>
    <n v="1816.56"/>
    <x v="0"/>
    <x v="0"/>
    <x v="0"/>
  </r>
  <r>
    <x v="300"/>
    <x v="167"/>
    <x v="5"/>
    <x v="3"/>
    <n v="2"/>
    <n v="455.85"/>
    <n v="911.7"/>
    <n v="767.25"/>
    <n v="1534.5"/>
    <n v="0"/>
    <n v="0"/>
    <n v="1534.5"/>
    <n v="622.79999999999995"/>
    <x v="2"/>
    <x v="0"/>
    <x v="0"/>
  </r>
  <r>
    <x v="301"/>
    <x v="237"/>
    <x v="11"/>
    <x v="3"/>
    <n v="4"/>
    <n v="125.86"/>
    <n v="503.44"/>
    <n v="147.81"/>
    <n v="591.24"/>
    <n v="0"/>
    <n v="0"/>
    <n v="591.24"/>
    <n v="87.800000000000011"/>
    <x v="3"/>
    <x v="1"/>
    <x v="0"/>
  </r>
  <r>
    <x v="302"/>
    <x v="238"/>
    <x v="9"/>
    <x v="4"/>
    <n v="7"/>
    <n v="26.8"/>
    <n v="187.6"/>
    <n v="47.67"/>
    <n v="333.69"/>
    <n v="0.05"/>
    <n v="16.6845"/>
    <n v="317.00549999999998"/>
    <n v="129.40549999999999"/>
    <x v="0"/>
    <x v="3"/>
    <x v="1"/>
  </r>
  <r>
    <x v="303"/>
    <x v="239"/>
    <x v="4"/>
    <x v="2"/>
    <n v="2"/>
    <n v="476.5"/>
    <n v="953"/>
    <n v="844.29"/>
    <n v="1688.58"/>
    <n v="0"/>
    <n v="0"/>
    <n v="1688.58"/>
    <n v="735.57999999999993"/>
    <x v="1"/>
    <x v="3"/>
    <x v="2"/>
  </r>
  <r>
    <x v="304"/>
    <x v="154"/>
    <x v="2"/>
    <x v="0"/>
    <n v="7"/>
    <n v="270.39999999999998"/>
    <n v="1892.7999999999997"/>
    <n v="464.43"/>
    <n v="3251.01"/>
    <n v="0"/>
    <n v="0"/>
    <n v="3251.01"/>
    <n v="1358.2100000000005"/>
    <x v="3"/>
    <x v="3"/>
    <x v="0"/>
  </r>
  <r>
    <x v="305"/>
    <x v="87"/>
    <x v="9"/>
    <x v="4"/>
    <n v="5"/>
    <n v="71.010000000000005"/>
    <n v="355.05"/>
    <n v="115.64"/>
    <n v="578.20000000000005"/>
    <n v="0.2"/>
    <n v="115.64000000000001"/>
    <n v="462.56000000000006"/>
    <n v="107.51000000000005"/>
    <x v="0"/>
    <x v="0"/>
    <x v="2"/>
  </r>
  <r>
    <x v="306"/>
    <x v="8"/>
    <x v="5"/>
    <x v="3"/>
    <n v="6"/>
    <n v="309.13"/>
    <n v="1854.78"/>
    <n v="517.32000000000005"/>
    <n v="3103.92"/>
    <n v="0.1"/>
    <n v="310.39200000000005"/>
    <n v="2793.5280000000002"/>
    <n v="938.74800000000027"/>
    <x v="1"/>
    <x v="3"/>
    <x v="2"/>
  </r>
  <r>
    <x v="307"/>
    <x v="240"/>
    <x v="6"/>
    <x v="1"/>
    <n v="5"/>
    <n v="461.49"/>
    <n v="2307.4499999999998"/>
    <n v="803.53"/>
    <n v="4017.6499999999996"/>
    <n v="0"/>
    <n v="0"/>
    <n v="4017.6499999999996"/>
    <n v="1710.1999999999998"/>
    <x v="1"/>
    <x v="3"/>
    <x v="0"/>
  </r>
  <r>
    <x v="308"/>
    <x v="124"/>
    <x v="1"/>
    <x v="1"/>
    <n v="3"/>
    <n v="18.78"/>
    <n v="56.34"/>
    <n v="28.94"/>
    <n v="86.820000000000007"/>
    <n v="0.05"/>
    <n v="4.3410000000000002"/>
    <n v="82.479000000000013"/>
    <n v="26.13900000000001"/>
    <x v="1"/>
    <x v="1"/>
    <x v="0"/>
  </r>
  <r>
    <x v="309"/>
    <x v="128"/>
    <x v="1"/>
    <x v="1"/>
    <n v="7"/>
    <n v="154.22"/>
    <n v="1079.54"/>
    <n v="226.9"/>
    <n v="1588.3"/>
    <n v="0.15"/>
    <n v="238.24499999999998"/>
    <n v="1350.0550000000001"/>
    <n v="270.5150000000001"/>
    <x v="3"/>
    <x v="4"/>
    <x v="0"/>
  </r>
  <r>
    <x v="310"/>
    <x v="187"/>
    <x v="1"/>
    <x v="1"/>
    <n v="1"/>
    <n v="383.77"/>
    <n v="383.77"/>
    <n v="557.52"/>
    <n v="557.52"/>
    <n v="0"/>
    <n v="0"/>
    <n v="557.52"/>
    <n v="173.75"/>
    <x v="0"/>
    <x v="0"/>
    <x v="1"/>
  </r>
  <r>
    <x v="311"/>
    <x v="220"/>
    <x v="3"/>
    <x v="2"/>
    <n v="1"/>
    <n v="327.88"/>
    <n v="327.88"/>
    <n v="589.17999999999995"/>
    <n v="589.17999999999995"/>
    <n v="0.05"/>
    <n v="29.459"/>
    <n v="559.721"/>
    <n v="231.84100000000001"/>
    <x v="1"/>
    <x v="0"/>
    <x v="1"/>
  </r>
  <r>
    <x v="312"/>
    <x v="241"/>
    <x v="5"/>
    <x v="3"/>
    <n v="2"/>
    <n v="26.31"/>
    <n v="52.62"/>
    <n v="46.1"/>
    <n v="92.2"/>
    <n v="0.05"/>
    <n v="4.6100000000000003"/>
    <n v="87.59"/>
    <n v="34.970000000000006"/>
    <x v="2"/>
    <x v="1"/>
    <x v="0"/>
  </r>
  <r>
    <x v="313"/>
    <x v="242"/>
    <x v="11"/>
    <x v="3"/>
    <n v="7"/>
    <n v="203.74"/>
    <n v="1426.18"/>
    <n v="356.08"/>
    <n v="2492.56"/>
    <n v="0"/>
    <n v="0"/>
    <n v="2492.56"/>
    <n v="1066.3799999999999"/>
    <x v="1"/>
    <x v="2"/>
    <x v="1"/>
  </r>
  <r>
    <x v="314"/>
    <x v="128"/>
    <x v="5"/>
    <x v="3"/>
    <n v="5"/>
    <n v="349.62"/>
    <n v="1748.1"/>
    <n v="393.19"/>
    <n v="1965.95"/>
    <n v="0"/>
    <n v="0"/>
    <n v="1965.95"/>
    <n v="217.85000000000014"/>
    <x v="2"/>
    <x v="3"/>
    <x v="0"/>
  </r>
  <r>
    <x v="315"/>
    <x v="243"/>
    <x v="1"/>
    <x v="1"/>
    <n v="5"/>
    <n v="89.03"/>
    <n v="445.15"/>
    <n v="148.38"/>
    <n v="741.9"/>
    <n v="0"/>
    <n v="0"/>
    <n v="741.9"/>
    <n v="296.75"/>
    <x v="2"/>
    <x v="2"/>
    <x v="0"/>
  </r>
  <r>
    <x v="316"/>
    <x v="244"/>
    <x v="1"/>
    <x v="1"/>
    <n v="5"/>
    <n v="57.4"/>
    <n v="287"/>
    <n v="72.209999999999994"/>
    <n v="361.04999999999995"/>
    <n v="0.2"/>
    <n v="72.209999999999994"/>
    <n v="288.83999999999997"/>
    <n v="1.839999999999975"/>
    <x v="0"/>
    <x v="0"/>
    <x v="0"/>
  </r>
  <r>
    <x v="317"/>
    <x v="27"/>
    <x v="1"/>
    <x v="1"/>
    <n v="8"/>
    <n v="462.42"/>
    <n v="3699.36"/>
    <n v="705.42"/>
    <n v="5643.36"/>
    <n v="0"/>
    <n v="0"/>
    <n v="5643.36"/>
    <n v="1943.9999999999995"/>
    <x v="2"/>
    <x v="4"/>
    <x v="2"/>
  </r>
  <r>
    <x v="318"/>
    <x v="245"/>
    <x v="13"/>
    <x v="4"/>
    <n v="8"/>
    <n v="45.43"/>
    <n v="363.44"/>
    <n v="51.07"/>
    <n v="408.56"/>
    <n v="0"/>
    <n v="0"/>
    <n v="408.56"/>
    <n v="45.120000000000005"/>
    <x v="0"/>
    <x v="0"/>
    <x v="1"/>
  </r>
  <r>
    <x v="319"/>
    <x v="213"/>
    <x v="10"/>
    <x v="3"/>
    <n v="1"/>
    <n v="176.86"/>
    <n v="176.86"/>
    <n v="213.57"/>
    <n v="213.57"/>
    <n v="0"/>
    <n v="0"/>
    <n v="213.57"/>
    <n v="36.70999999999998"/>
    <x v="0"/>
    <x v="4"/>
    <x v="1"/>
  </r>
  <r>
    <x v="320"/>
    <x v="246"/>
    <x v="2"/>
    <x v="0"/>
    <n v="1"/>
    <n v="334.98"/>
    <n v="334.98"/>
    <n v="436.71"/>
    <n v="436.71"/>
    <n v="0"/>
    <n v="0"/>
    <n v="436.71"/>
    <n v="101.72999999999996"/>
    <x v="0"/>
    <x v="3"/>
    <x v="0"/>
  </r>
  <r>
    <x v="321"/>
    <x v="247"/>
    <x v="4"/>
    <x v="2"/>
    <n v="2"/>
    <n v="327.79"/>
    <n v="655.58"/>
    <n v="383.13"/>
    <n v="766.26"/>
    <n v="0.1"/>
    <n v="76.626000000000005"/>
    <n v="689.63400000000001"/>
    <n v="34.053999999999974"/>
    <x v="1"/>
    <x v="4"/>
    <x v="1"/>
  </r>
  <r>
    <x v="322"/>
    <x v="248"/>
    <x v="1"/>
    <x v="1"/>
    <n v="9"/>
    <n v="157.31"/>
    <n v="1415.79"/>
    <n v="246.36"/>
    <n v="2217.2400000000002"/>
    <n v="0"/>
    <n v="0"/>
    <n v="2217.2400000000002"/>
    <n v="801.45000000000027"/>
    <x v="0"/>
    <x v="2"/>
    <x v="1"/>
  </r>
  <r>
    <x v="323"/>
    <x v="83"/>
    <x v="13"/>
    <x v="4"/>
    <n v="7"/>
    <n v="314.48"/>
    <n v="2201.36"/>
    <n v="404.49"/>
    <n v="2831.4300000000003"/>
    <n v="0"/>
    <n v="0"/>
    <n v="2831.4300000000003"/>
    <n v="630.07000000000016"/>
    <x v="3"/>
    <x v="0"/>
    <x v="0"/>
  </r>
  <r>
    <x v="324"/>
    <x v="249"/>
    <x v="4"/>
    <x v="2"/>
    <n v="5"/>
    <n v="98.45"/>
    <n v="492.25"/>
    <n v="136.16999999999999"/>
    <n v="680.84999999999991"/>
    <n v="0"/>
    <n v="0"/>
    <n v="680.84999999999991"/>
    <n v="188.59999999999991"/>
    <x v="0"/>
    <x v="4"/>
    <x v="0"/>
  </r>
  <r>
    <x v="325"/>
    <x v="250"/>
    <x v="12"/>
    <x v="1"/>
    <n v="3"/>
    <n v="417.3"/>
    <n v="1251.9000000000001"/>
    <n v="662.76"/>
    <n v="1988.28"/>
    <n v="0"/>
    <n v="0"/>
    <n v="1988.28"/>
    <n v="736.37999999999988"/>
    <x v="1"/>
    <x v="2"/>
    <x v="1"/>
  </r>
  <r>
    <x v="326"/>
    <x v="251"/>
    <x v="0"/>
    <x v="0"/>
    <n v="3"/>
    <n v="445.67"/>
    <n v="1337.01"/>
    <n v="622.11"/>
    <n v="1866.33"/>
    <n v="0"/>
    <n v="0"/>
    <n v="1866.33"/>
    <n v="529.31999999999994"/>
    <x v="3"/>
    <x v="4"/>
    <x v="0"/>
  </r>
  <r>
    <x v="327"/>
    <x v="252"/>
    <x v="3"/>
    <x v="2"/>
    <n v="7"/>
    <n v="210.68"/>
    <n v="1474.76"/>
    <n v="270.49"/>
    <n v="1893.43"/>
    <n v="0"/>
    <n v="0"/>
    <n v="1893.43"/>
    <n v="418.67000000000007"/>
    <x v="1"/>
    <x v="0"/>
    <x v="1"/>
  </r>
  <r>
    <x v="328"/>
    <x v="253"/>
    <x v="1"/>
    <x v="1"/>
    <n v="2"/>
    <n v="432.5"/>
    <n v="865"/>
    <n v="617.48"/>
    <n v="1234.96"/>
    <n v="0"/>
    <n v="0"/>
    <n v="1234.96"/>
    <n v="369.96000000000004"/>
    <x v="3"/>
    <x v="1"/>
    <x v="0"/>
  </r>
  <r>
    <x v="329"/>
    <x v="5"/>
    <x v="2"/>
    <x v="0"/>
    <n v="5"/>
    <n v="131.59"/>
    <n v="657.95"/>
    <n v="151.22999999999999"/>
    <n v="756.15"/>
    <n v="0.05"/>
    <n v="37.807499999999997"/>
    <n v="718.34249999999997"/>
    <n v="60.392499999999927"/>
    <x v="0"/>
    <x v="4"/>
    <x v="0"/>
  </r>
  <r>
    <x v="330"/>
    <x v="152"/>
    <x v="6"/>
    <x v="1"/>
    <n v="2"/>
    <n v="48.12"/>
    <n v="96.24"/>
    <n v="77.97"/>
    <n v="155.94"/>
    <n v="0.15"/>
    <n v="23.390999999999998"/>
    <n v="132.54900000000001"/>
    <n v="36.309000000000012"/>
    <x v="3"/>
    <x v="1"/>
    <x v="1"/>
  </r>
  <r>
    <x v="331"/>
    <x v="173"/>
    <x v="5"/>
    <x v="3"/>
    <n v="1"/>
    <n v="280.87"/>
    <n v="280.87"/>
    <n v="467.58"/>
    <n v="467.58"/>
    <n v="0.2"/>
    <n v="93.516000000000005"/>
    <n v="374.06399999999996"/>
    <n v="93.19399999999996"/>
    <x v="2"/>
    <x v="2"/>
    <x v="0"/>
  </r>
  <r>
    <x v="332"/>
    <x v="43"/>
    <x v="2"/>
    <x v="0"/>
    <n v="9"/>
    <n v="370.85"/>
    <n v="3337.65"/>
    <n v="420.81"/>
    <n v="3787.29"/>
    <n v="0.05"/>
    <n v="189.36450000000002"/>
    <n v="3597.9254999999998"/>
    <n v="260.27549999999974"/>
    <x v="0"/>
    <x v="2"/>
    <x v="2"/>
  </r>
  <r>
    <x v="333"/>
    <x v="254"/>
    <x v="2"/>
    <x v="0"/>
    <n v="9"/>
    <n v="125.06"/>
    <n v="1125.54"/>
    <n v="196.42"/>
    <n v="1767.78"/>
    <n v="0.1"/>
    <n v="176.77800000000002"/>
    <n v="1591.002"/>
    <n v="465.46199999999999"/>
    <x v="0"/>
    <x v="2"/>
    <x v="1"/>
  </r>
  <r>
    <x v="334"/>
    <x v="255"/>
    <x v="3"/>
    <x v="2"/>
    <n v="7"/>
    <n v="363.5"/>
    <n v="2544.5"/>
    <n v="653.87"/>
    <n v="4577.09"/>
    <n v="0.1"/>
    <n v="457.70900000000006"/>
    <n v="4119.3810000000003"/>
    <n v="1574.8810000000003"/>
    <x v="3"/>
    <x v="3"/>
    <x v="2"/>
  </r>
  <r>
    <x v="335"/>
    <x v="256"/>
    <x v="3"/>
    <x v="2"/>
    <n v="5"/>
    <n v="213.28"/>
    <n v="1066.4000000000001"/>
    <n v="274.49"/>
    <n v="1372.45"/>
    <n v="0.2"/>
    <n v="274.49"/>
    <n v="1097.96"/>
    <n v="31.559999999999945"/>
    <x v="3"/>
    <x v="4"/>
    <x v="2"/>
  </r>
  <r>
    <x v="336"/>
    <x v="257"/>
    <x v="0"/>
    <x v="0"/>
    <n v="7"/>
    <n v="301.82"/>
    <n v="2112.7399999999998"/>
    <n v="477.81"/>
    <n v="3344.67"/>
    <n v="0"/>
    <n v="0"/>
    <n v="3344.67"/>
    <n v="1231.9300000000003"/>
    <x v="3"/>
    <x v="2"/>
    <x v="1"/>
  </r>
  <r>
    <x v="337"/>
    <x v="258"/>
    <x v="7"/>
    <x v="2"/>
    <n v="1"/>
    <n v="21.03"/>
    <n v="21.03"/>
    <n v="26.39"/>
    <n v="26.39"/>
    <n v="0.05"/>
    <n v="1.3195000000000001"/>
    <n v="25.070499999999999"/>
    <n v="4.040499999999998"/>
    <x v="0"/>
    <x v="4"/>
    <x v="0"/>
  </r>
  <r>
    <x v="338"/>
    <x v="259"/>
    <x v="10"/>
    <x v="3"/>
    <n v="4"/>
    <n v="408.96"/>
    <n v="1635.84"/>
    <n v="642.54999999999995"/>
    <n v="2570.1999999999998"/>
    <n v="0.2"/>
    <n v="514.04"/>
    <n v="2056.16"/>
    <n v="420.31999999999994"/>
    <x v="2"/>
    <x v="2"/>
    <x v="1"/>
  </r>
  <r>
    <x v="339"/>
    <x v="260"/>
    <x v="0"/>
    <x v="0"/>
    <n v="2"/>
    <n v="284.5"/>
    <n v="569"/>
    <n v="332.82"/>
    <n v="665.64"/>
    <n v="0.15"/>
    <n v="99.845999999999989"/>
    <n v="565.79399999999998"/>
    <n v="-3.2060000000000173"/>
    <x v="0"/>
    <x v="2"/>
    <x v="2"/>
  </r>
  <r>
    <x v="340"/>
    <x v="261"/>
    <x v="3"/>
    <x v="2"/>
    <n v="7"/>
    <n v="63.74"/>
    <n v="446.18"/>
    <n v="82.91"/>
    <n v="580.37"/>
    <n v="0"/>
    <n v="0"/>
    <n v="580.37"/>
    <n v="134.19"/>
    <x v="0"/>
    <x v="2"/>
    <x v="1"/>
  </r>
  <r>
    <x v="341"/>
    <x v="262"/>
    <x v="6"/>
    <x v="1"/>
    <n v="6"/>
    <n v="129.28"/>
    <n v="775.68000000000006"/>
    <n v="194.66"/>
    <n v="1167.96"/>
    <n v="0"/>
    <n v="0"/>
    <n v="1167.96"/>
    <n v="392.28"/>
    <x v="0"/>
    <x v="2"/>
    <x v="1"/>
  </r>
  <r>
    <x v="342"/>
    <x v="263"/>
    <x v="6"/>
    <x v="1"/>
    <n v="3"/>
    <n v="151.71"/>
    <n v="455.13"/>
    <n v="172.77"/>
    <n v="518.31000000000006"/>
    <n v="0"/>
    <n v="0"/>
    <n v="518.31000000000006"/>
    <n v="63.180000000000064"/>
    <x v="3"/>
    <x v="1"/>
    <x v="1"/>
  </r>
  <r>
    <x v="343"/>
    <x v="263"/>
    <x v="10"/>
    <x v="3"/>
    <n v="2"/>
    <n v="62.27"/>
    <n v="124.54"/>
    <n v="87.95"/>
    <n v="175.9"/>
    <n v="0"/>
    <n v="0"/>
    <n v="175.9"/>
    <n v="51.36"/>
    <x v="3"/>
    <x v="0"/>
    <x v="1"/>
  </r>
  <r>
    <x v="344"/>
    <x v="264"/>
    <x v="12"/>
    <x v="1"/>
    <n v="1"/>
    <n v="30.03"/>
    <n v="30.03"/>
    <n v="37.409999999999997"/>
    <n v="37.409999999999997"/>
    <n v="0"/>
    <n v="0"/>
    <n v="37.409999999999997"/>
    <n v="7.3799999999999955"/>
    <x v="1"/>
    <x v="2"/>
    <x v="2"/>
  </r>
  <r>
    <x v="345"/>
    <x v="265"/>
    <x v="5"/>
    <x v="3"/>
    <n v="3"/>
    <n v="345.21"/>
    <n v="1035.6299999999999"/>
    <n v="508.49"/>
    <n v="1525.47"/>
    <n v="0"/>
    <n v="0"/>
    <n v="1525.47"/>
    <n v="489.84000000000015"/>
    <x v="0"/>
    <x v="3"/>
    <x v="1"/>
  </r>
  <r>
    <x v="346"/>
    <x v="54"/>
    <x v="6"/>
    <x v="1"/>
    <n v="3"/>
    <n v="60.05"/>
    <n v="180.14999999999998"/>
    <n v="73.739999999999995"/>
    <n v="221.21999999999997"/>
    <n v="0.15"/>
    <n v="33.182999999999993"/>
    <n v="188.03699999999998"/>
    <n v="7.8870000000000005"/>
    <x v="2"/>
    <x v="1"/>
    <x v="2"/>
  </r>
  <r>
    <x v="347"/>
    <x v="266"/>
    <x v="5"/>
    <x v="3"/>
    <n v="3"/>
    <n v="143.55000000000001"/>
    <n v="430.65000000000003"/>
    <n v="227.63"/>
    <n v="682.89"/>
    <n v="0"/>
    <n v="0"/>
    <n v="682.89"/>
    <n v="252.23999999999995"/>
    <x v="1"/>
    <x v="1"/>
    <x v="0"/>
  </r>
  <r>
    <x v="348"/>
    <x v="10"/>
    <x v="1"/>
    <x v="1"/>
    <n v="2"/>
    <n v="148.68"/>
    <n v="297.36"/>
    <n v="188.15"/>
    <n v="376.3"/>
    <n v="0"/>
    <n v="0"/>
    <n v="376.3"/>
    <n v="78.94"/>
    <x v="0"/>
    <x v="4"/>
    <x v="2"/>
  </r>
  <r>
    <x v="349"/>
    <x v="168"/>
    <x v="6"/>
    <x v="1"/>
    <n v="3"/>
    <n v="275.23"/>
    <n v="825.69"/>
    <n v="363.36"/>
    <n v="1090.08"/>
    <n v="0"/>
    <n v="0"/>
    <n v="1090.08"/>
    <n v="264.38999999999987"/>
    <x v="0"/>
    <x v="4"/>
    <x v="0"/>
  </r>
  <r>
    <x v="350"/>
    <x v="267"/>
    <x v="2"/>
    <x v="0"/>
    <n v="1"/>
    <n v="113.04"/>
    <n v="113.04"/>
    <n v="160.35"/>
    <n v="160.35"/>
    <n v="0.15"/>
    <n v="24.052499999999998"/>
    <n v="136.29749999999999"/>
    <n v="23.257499999999979"/>
    <x v="3"/>
    <x v="1"/>
    <x v="0"/>
  </r>
  <r>
    <x v="351"/>
    <x v="248"/>
    <x v="10"/>
    <x v="3"/>
    <n v="1"/>
    <n v="315.60000000000002"/>
    <n v="315.60000000000002"/>
    <n v="452.55"/>
    <n v="452.55"/>
    <n v="0.1"/>
    <n v="45.255000000000003"/>
    <n v="407.29500000000002"/>
    <n v="91.694999999999993"/>
    <x v="2"/>
    <x v="4"/>
    <x v="1"/>
  </r>
  <r>
    <x v="352"/>
    <x v="136"/>
    <x v="10"/>
    <x v="3"/>
    <n v="1"/>
    <n v="356.51"/>
    <n v="356.51"/>
    <n v="583.79"/>
    <n v="583.79"/>
    <n v="0.1"/>
    <n v="58.378999999999998"/>
    <n v="525.41099999999994"/>
    <n v="168.90099999999995"/>
    <x v="1"/>
    <x v="3"/>
    <x v="0"/>
  </r>
  <r>
    <x v="353"/>
    <x v="268"/>
    <x v="3"/>
    <x v="2"/>
    <n v="4"/>
    <n v="448.06"/>
    <n v="1792.24"/>
    <n v="794.93"/>
    <n v="3179.72"/>
    <n v="0"/>
    <n v="0"/>
    <n v="3179.72"/>
    <n v="1387.4799999999998"/>
    <x v="3"/>
    <x v="0"/>
    <x v="2"/>
  </r>
  <r>
    <x v="354"/>
    <x v="261"/>
    <x v="2"/>
    <x v="0"/>
    <n v="1"/>
    <n v="356.95"/>
    <n v="356.95"/>
    <n v="569.53"/>
    <n v="569.53"/>
    <n v="0.15"/>
    <n v="85.42949999999999"/>
    <n v="484.10050000000001"/>
    <n v="127.15050000000002"/>
    <x v="2"/>
    <x v="3"/>
    <x v="2"/>
  </r>
  <r>
    <x v="355"/>
    <x v="269"/>
    <x v="5"/>
    <x v="3"/>
    <n v="8"/>
    <n v="407.65"/>
    <n v="3261.2"/>
    <n v="627.27"/>
    <n v="5018.16"/>
    <n v="0.1"/>
    <n v="501.81600000000003"/>
    <n v="4516.3440000000001"/>
    <n v="1255.1440000000002"/>
    <x v="0"/>
    <x v="1"/>
    <x v="0"/>
  </r>
  <r>
    <x v="356"/>
    <x v="161"/>
    <x v="10"/>
    <x v="3"/>
    <n v="7"/>
    <n v="58.54"/>
    <n v="409.78"/>
    <n v="79.099999999999994"/>
    <n v="553.69999999999993"/>
    <n v="0"/>
    <n v="0"/>
    <n v="553.69999999999993"/>
    <n v="143.91999999999996"/>
    <x v="1"/>
    <x v="0"/>
    <x v="1"/>
  </r>
  <r>
    <x v="357"/>
    <x v="270"/>
    <x v="9"/>
    <x v="4"/>
    <n v="6"/>
    <n v="380.86"/>
    <n v="2285.16"/>
    <n v="665.71"/>
    <n v="3994.26"/>
    <n v="0.05"/>
    <n v="199.71300000000002"/>
    <n v="3794.547"/>
    <n v="1509.3870000000002"/>
    <x v="1"/>
    <x v="0"/>
    <x v="0"/>
  </r>
  <r>
    <x v="358"/>
    <x v="271"/>
    <x v="4"/>
    <x v="2"/>
    <n v="3"/>
    <n v="165.25"/>
    <n v="495.75"/>
    <n v="247.2"/>
    <n v="741.59999999999991"/>
    <n v="0"/>
    <n v="0"/>
    <n v="741.59999999999991"/>
    <n v="245.84999999999991"/>
    <x v="3"/>
    <x v="4"/>
    <x v="0"/>
  </r>
  <r>
    <x v="359"/>
    <x v="272"/>
    <x v="5"/>
    <x v="3"/>
    <n v="6"/>
    <n v="396.39"/>
    <n v="2378.34"/>
    <n v="437.13"/>
    <n v="2622.7799999999997"/>
    <n v="0"/>
    <n v="0"/>
    <n v="2622.7799999999997"/>
    <n v="244.4399999999996"/>
    <x v="3"/>
    <x v="1"/>
    <x v="2"/>
  </r>
  <r>
    <x v="360"/>
    <x v="273"/>
    <x v="2"/>
    <x v="0"/>
    <n v="1"/>
    <n v="399.17"/>
    <n v="399.17"/>
    <n v="607.29"/>
    <n v="607.29"/>
    <n v="0"/>
    <n v="0"/>
    <n v="607.29"/>
    <n v="208.11999999999995"/>
    <x v="0"/>
    <x v="1"/>
    <x v="2"/>
  </r>
  <r>
    <x v="361"/>
    <x v="72"/>
    <x v="10"/>
    <x v="3"/>
    <n v="6"/>
    <n v="256.01"/>
    <n v="1536.06"/>
    <n v="358.85"/>
    <n v="2153.1000000000004"/>
    <n v="0.15"/>
    <n v="322.96500000000003"/>
    <n v="1830.1350000000002"/>
    <n v="294.07500000000027"/>
    <x v="3"/>
    <x v="3"/>
    <x v="1"/>
  </r>
  <r>
    <x v="362"/>
    <x v="274"/>
    <x v="10"/>
    <x v="3"/>
    <n v="7"/>
    <n v="325.52"/>
    <n v="2278.64"/>
    <n v="514.66"/>
    <n v="3602.62"/>
    <n v="0.2"/>
    <n v="720.524"/>
    <n v="2882.096"/>
    <n v="603.45600000000013"/>
    <x v="3"/>
    <x v="2"/>
    <x v="2"/>
  </r>
  <r>
    <x v="363"/>
    <x v="275"/>
    <x v="0"/>
    <x v="0"/>
    <n v="4"/>
    <n v="349.8"/>
    <n v="1399.2"/>
    <n v="530.14"/>
    <n v="2120.56"/>
    <n v="0"/>
    <n v="0"/>
    <n v="2120.56"/>
    <n v="721.3599999999999"/>
    <x v="2"/>
    <x v="4"/>
    <x v="2"/>
  </r>
  <r>
    <x v="364"/>
    <x v="96"/>
    <x v="9"/>
    <x v="4"/>
    <n v="3"/>
    <n v="482.09"/>
    <n v="1446.27"/>
    <n v="621.9"/>
    <n v="1865.6999999999998"/>
    <n v="0.05"/>
    <n v="93.284999999999997"/>
    <n v="1772.4149999999997"/>
    <n v="326.14499999999975"/>
    <x v="2"/>
    <x v="3"/>
    <x v="1"/>
  </r>
  <r>
    <x v="365"/>
    <x v="276"/>
    <x v="9"/>
    <x v="4"/>
    <n v="6"/>
    <n v="193.34"/>
    <n v="1160.04"/>
    <n v="254.05"/>
    <n v="1524.3000000000002"/>
    <n v="0.1"/>
    <n v="152.43000000000004"/>
    <n v="1371.8700000000001"/>
    <n v="211.83000000000015"/>
    <x v="0"/>
    <x v="4"/>
    <x v="2"/>
  </r>
  <r>
    <x v="366"/>
    <x v="264"/>
    <x v="0"/>
    <x v="0"/>
    <n v="8"/>
    <n v="450.13"/>
    <n v="3601.04"/>
    <n v="743.78"/>
    <n v="5950.24"/>
    <n v="0"/>
    <n v="0"/>
    <n v="5950.24"/>
    <n v="2349.1999999999998"/>
    <x v="0"/>
    <x v="0"/>
    <x v="2"/>
  </r>
  <r>
    <x v="367"/>
    <x v="222"/>
    <x v="9"/>
    <x v="4"/>
    <n v="8"/>
    <n v="333.55"/>
    <n v="2668.4"/>
    <n v="565.49"/>
    <n v="4523.92"/>
    <n v="0.2"/>
    <n v="904.78400000000011"/>
    <n v="3619.136"/>
    <n v="950.73599999999988"/>
    <x v="0"/>
    <x v="3"/>
    <x v="0"/>
  </r>
  <r>
    <x v="368"/>
    <x v="277"/>
    <x v="3"/>
    <x v="2"/>
    <n v="1"/>
    <n v="274.27"/>
    <n v="274.27"/>
    <n v="449.36"/>
    <n v="449.36"/>
    <n v="0.05"/>
    <n v="22.468000000000004"/>
    <n v="426.892"/>
    <n v="152.62200000000001"/>
    <x v="2"/>
    <x v="2"/>
    <x v="2"/>
  </r>
  <r>
    <x v="369"/>
    <x v="173"/>
    <x v="5"/>
    <x v="3"/>
    <n v="6"/>
    <n v="374.45"/>
    <n v="2246.6999999999998"/>
    <n v="644.11"/>
    <n v="3864.66"/>
    <n v="0.1"/>
    <n v="386.46600000000001"/>
    <n v="3478.194"/>
    <n v="1231.4940000000001"/>
    <x v="1"/>
    <x v="2"/>
    <x v="2"/>
  </r>
  <r>
    <x v="370"/>
    <x v="0"/>
    <x v="6"/>
    <x v="1"/>
    <n v="7"/>
    <n v="105.73"/>
    <n v="740.11"/>
    <n v="151.94999999999999"/>
    <n v="1063.6499999999999"/>
    <n v="0"/>
    <n v="0"/>
    <n v="1063.6499999999999"/>
    <n v="323.53999999999985"/>
    <x v="3"/>
    <x v="2"/>
    <x v="1"/>
  </r>
  <r>
    <x v="371"/>
    <x v="49"/>
    <x v="4"/>
    <x v="2"/>
    <n v="4"/>
    <n v="219.86"/>
    <n v="879.44"/>
    <n v="288.42"/>
    <n v="1153.68"/>
    <n v="0.05"/>
    <n v="57.684000000000005"/>
    <n v="1095.9960000000001"/>
    <n v="216.55600000000004"/>
    <x v="3"/>
    <x v="4"/>
    <x v="2"/>
  </r>
  <r>
    <x v="372"/>
    <x v="251"/>
    <x v="6"/>
    <x v="1"/>
    <n v="1"/>
    <n v="385.16"/>
    <n v="385.16"/>
    <n v="538.20000000000005"/>
    <n v="538.20000000000005"/>
    <n v="0.1"/>
    <n v="53.820000000000007"/>
    <n v="484.38000000000005"/>
    <n v="99.220000000000027"/>
    <x v="2"/>
    <x v="0"/>
    <x v="1"/>
  </r>
  <r>
    <x v="373"/>
    <x v="278"/>
    <x v="13"/>
    <x v="4"/>
    <n v="3"/>
    <n v="92.71"/>
    <n v="278.13"/>
    <n v="129.07"/>
    <n v="387.21"/>
    <n v="0.1"/>
    <n v="38.721000000000004"/>
    <n v="348.48899999999998"/>
    <n v="70.35899999999998"/>
    <x v="1"/>
    <x v="0"/>
    <x v="2"/>
  </r>
  <r>
    <x v="374"/>
    <x v="279"/>
    <x v="3"/>
    <x v="2"/>
    <n v="7"/>
    <n v="207.5"/>
    <n v="1452.5"/>
    <n v="268.82"/>
    <n v="1881.74"/>
    <n v="0.1"/>
    <n v="188.17400000000001"/>
    <n v="1693.566"/>
    <n v="241.06600000000003"/>
    <x v="3"/>
    <x v="2"/>
    <x v="0"/>
  </r>
  <r>
    <x v="375"/>
    <x v="280"/>
    <x v="12"/>
    <x v="1"/>
    <n v="6"/>
    <n v="285.20999999999998"/>
    <n v="1711.2599999999998"/>
    <n v="399.98"/>
    <n v="2399.88"/>
    <n v="0"/>
    <n v="0"/>
    <n v="2399.88"/>
    <n v="688.62000000000035"/>
    <x v="0"/>
    <x v="1"/>
    <x v="2"/>
  </r>
  <r>
    <x v="376"/>
    <x v="196"/>
    <x v="8"/>
    <x v="4"/>
    <n v="7"/>
    <n v="384.16"/>
    <n v="2689.1200000000003"/>
    <n v="668.55"/>
    <n v="4679.8499999999995"/>
    <n v="0"/>
    <n v="0"/>
    <n v="4679.8499999999995"/>
    <n v="1990.7299999999991"/>
    <x v="3"/>
    <x v="3"/>
    <x v="0"/>
  </r>
  <r>
    <x v="377"/>
    <x v="224"/>
    <x v="8"/>
    <x v="4"/>
    <n v="4"/>
    <n v="52.39"/>
    <n v="209.56"/>
    <n v="85.2"/>
    <n v="340.8"/>
    <n v="0.2"/>
    <n v="68.160000000000011"/>
    <n v="272.64"/>
    <n v="63.079999999999984"/>
    <x v="0"/>
    <x v="2"/>
    <x v="1"/>
  </r>
  <r>
    <x v="378"/>
    <x v="281"/>
    <x v="13"/>
    <x v="4"/>
    <n v="8"/>
    <n v="192.16"/>
    <n v="1537.28"/>
    <n v="272.95"/>
    <n v="2183.6"/>
    <n v="0"/>
    <n v="0"/>
    <n v="2183.6"/>
    <n v="646.31999999999994"/>
    <x v="1"/>
    <x v="3"/>
    <x v="0"/>
  </r>
  <r>
    <x v="379"/>
    <x v="282"/>
    <x v="11"/>
    <x v="3"/>
    <n v="5"/>
    <n v="48.1"/>
    <n v="240.5"/>
    <n v="69.17"/>
    <n v="345.85"/>
    <n v="0.05"/>
    <n v="17.2925"/>
    <n v="328.5575"/>
    <n v="88.057500000000005"/>
    <x v="3"/>
    <x v="2"/>
    <x v="0"/>
  </r>
  <r>
    <x v="380"/>
    <x v="283"/>
    <x v="8"/>
    <x v="4"/>
    <n v="8"/>
    <n v="492.97"/>
    <n v="3943.76"/>
    <n v="590.34"/>
    <n v="4722.72"/>
    <n v="0.1"/>
    <n v="472.27200000000005"/>
    <n v="4250.4480000000003"/>
    <n v="306.6880000000001"/>
    <x v="1"/>
    <x v="4"/>
    <x v="1"/>
  </r>
  <r>
    <x v="381"/>
    <x v="284"/>
    <x v="2"/>
    <x v="0"/>
    <n v="6"/>
    <n v="292.87"/>
    <n v="1757.22"/>
    <n v="489.98"/>
    <n v="2939.88"/>
    <n v="0.2"/>
    <n v="587.976"/>
    <n v="2351.904"/>
    <n v="594.68399999999997"/>
    <x v="1"/>
    <x v="3"/>
    <x v="2"/>
  </r>
  <r>
    <x v="382"/>
    <x v="221"/>
    <x v="0"/>
    <x v="0"/>
    <n v="6"/>
    <n v="91.96"/>
    <n v="551.76"/>
    <n v="106.02"/>
    <n v="636.12"/>
    <n v="0"/>
    <n v="0"/>
    <n v="636.12"/>
    <n v="84.360000000000014"/>
    <x v="0"/>
    <x v="2"/>
    <x v="0"/>
  </r>
  <r>
    <x v="383"/>
    <x v="107"/>
    <x v="7"/>
    <x v="2"/>
    <n v="7"/>
    <n v="449.69"/>
    <n v="3147.83"/>
    <n v="550.65"/>
    <n v="3854.5499999999997"/>
    <n v="0"/>
    <n v="0"/>
    <n v="3854.5499999999997"/>
    <n v="706.7199999999998"/>
    <x v="1"/>
    <x v="0"/>
    <x v="2"/>
  </r>
  <r>
    <x v="384"/>
    <x v="285"/>
    <x v="11"/>
    <x v="3"/>
    <n v="2"/>
    <n v="304.93"/>
    <n v="609.86"/>
    <n v="492.78"/>
    <n v="985.56"/>
    <n v="0.15"/>
    <n v="147.83399999999997"/>
    <n v="837.726"/>
    <n v="227.86599999999999"/>
    <x v="3"/>
    <x v="4"/>
    <x v="0"/>
  </r>
  <r>
    <x v="385"/>
    <x v="143"/>
    <x v="12"/>
    <x v="1"/>
    <n v="1"/>
    <n v="462.43"/>
    <n v="462.43"/>
    <n v="831.08"/>
    <n v="831.08"/>
    <n v="0.15"/>
    <n v="124.66200000000001"/>
    <n v="706.41800000000001"/>
    <n v="243.988"/>
    <x v="1"/>
    <x v="3"/>
    <x v="2"/>
  </r>
  <r>
    <x v="386"/>
    <x v="97"/>
    <x v="1"/>
    <x v="1"/>
    <n v="8"/>
    <n v="23.51"/>
    <n v="188.08"/>
    <n v="28.83"/>
    <n v="230.64"/>
    <n v="0"/>
    <n v="0"/>
    <n v="230.64"/>
    <n v="42.559999999999974"/>
    <x v="1"/>
    <x v="1"/>
    <x v="1"/>
  </r>
  <r>
    <x v="387"/>
    <x v="227"/>
    <x v="1"/>
    <x v="1"/>
    <n v="4"/>
    <n v="321.99"/>
    <n v="1287.96"/>
    <n v="534.77"/>
    <n v="2139.08"/>
    <n v="0"/>
    <n v="0"/>
    <n v="2139.08"/>
    <n v="851.11999999999989"/>
    <x v="2"/>
    <x v="1"/>
    <x v="1"/>
  </r>
  <r>
    <x v="388"/>
    <x v="286"/>
    <x v="11"/>
    <x v="3"/>
    <n v="2"/>
    <n v="366.44"/>
    <n v="732.88"/>
    <n v="548.4"/>
    <n v="1096.8"/>
    <n v="0.2"/>
    <n v="219.36"/>
    <n v="877.43999999999994"/>
    <n v="144.55999999999995"/>
    <x v="2"/>
    <x v="3"/>
    <x v="1"/>
  </r>
  <r>
    <x v="389"/>
    <x v="287"/>
    <x v="12"/>
    <x v="1"/>
    <n v="4"/>
    <n v="46.71"/>
    <n v="186.84"/>
    <n v="77.489999999999995"/>
    <n v="309.95999999999998"/>
    <n v="0.15"/>
    <n v="46.493999999999993"/>
    <n v="263.46600000000001"/>
    <n v="76.626000000000005"/>
    <x v="0"/>
    <x v="2"/>
    <x v="1"/>
  </r>
  <r>
    <x v="390"/>
    <x v="288"/>
    <x v="8"/>
    <x v="4"/>
    <n v="8"/>
    <n v="14.63"/>
    <n v="117.04"/>
    <n v="25.27"/>
    <n v="202.16"/>
    <n v="0"/>
    <n v="0"/>
    <n v="202.16"/>
    <n v="85.11999999999999"/>
    <x v="3"/>
    <x v="1"/>
    <x v="1"/>
  </r>
  <r>
    <x v="391"/>
    <x v="287"/>
    <x v="7"/>
    <x v="2"/>
    <n v="9"/>
    <n v="34.229999999999997"/>
    <n v="308.07"/>
    <n v="38.020000000000003"/>
    <n v="342.18"/>
    <n v="0"/>
    <n v="0"/>
    <n v="342.18"/>
    <n v="34.110000000000014"/>
    <x v="0"/>
    <x v="1"/>
    <x v="0"/>
  </r>
  <r>
    <x v="392"/>
    <x v="10"/>
    <x v="5"/>
    <x v="3"/>
    <n v="9"/>
    <n v="396.99"/>
    <n v="3572.91"/>
    <n v="568.44000000000005"/>
    <n v="5115.9600000000009"/>
    <n v="0"/>
    <n v="0"/>
    <n v="5115.9600000000009"/>
    <n v="1543.0500000000011"/>
    <x v="0"/>
    <x v="2"/>
    <x v="1"/>
  </r>
  <r>
    <x v="393"/>
    <x v="289"/>
    <x v="1"/>
    <x v="1"/>
    <n v="3"/>
    <n v="112.77"/>
    <n v="338.31"/>
    <n v="135.79"/>
    <n v="407.37"/>
    <n v="0.15"/>
    <n v="61.105499999999999"/>
    <n v="346.2645"/>
    <n v="7.9544999999999959"/>
    <x v="2"/>
    <x v="2"/>
    <x v="0"/>
  </r>
  <r>
    <x v="394"/>
    <x v="142"/>
    <x v="8"/>
    <x v="4"/>
    <n v="4"/>
    <n v="215.87"/>
    <n v="863.48"/>
    <n v="305.81"/>
    <n v="1223.24"/>
    <n v="0"/>
    <n v="0"/>
    <n v="1223.24"/>
    <n v="359.76"/>
    <x v="3"/>
    <x v="2"/>
    <x v="1"/>
  </r>
  <r>
    <x v="395"/>
    <x v="290"/>
    <x v="12"/>
    <x v="1"/>
    <n v="2"/>
    <n v="399.26"/>
    <n v="798.52"/>
    <n v="490.49"/>
    <n v="980.98"/>
    <n v="0"/>
    <n v="0"/>
    <n v="980.98"/>
    <n v="182.46000000000004"/>
    <x v="1"/>
    <x v="2"/>
    <x v="1"/>
  </r>
  <r>
    <x v="396"/>
    <x v="291"/>
    <x v="3"/>
    <x v="2"/>
    <n v="9"/>
    <n v="72.83"/>
    <n v="655.47"/>
    <n v="118.33"/>
    <n v="1064.97"/>
    <n v="0"/>
    <n v="0"/>
    <n v="1064.97"/>
    <n v="409.5"/>
    <x v="3"/>
    <x v="2"/>
    <x v="1"/>
  </r>
  <r>
    <x v="397"/>
    <x v="65"/>
    <x v="9"/>
    <x v="4"/>
    <n v="6"/>
    <n v="88.69"/>
    <n v="532.14"/>
    <n v="98.66"/>
    <n v="591.96"/>
    <n v="0.15"/>
    <n v="88.793999999999997"/>
    <n v="503.16600000000005"/>
    <n v="-28.973999999999933"/>
    <x v="3"/>
    <x v="4"/>
    <x v="2"/>
  </r>
  <r>
    <x v="398"/>
    <x v="148"/>
    <x v="12"/>
    <x v="1"/>
    <n v="2"/>
    <n v="205.55"/>
    <n v="411.1"/>
    <n v="336.22"/>
    <n v="672.44"/>
    <n v="0"/>
    <n v="0"/>
    <n v="672.44"/>
    <n v="261.34000000000003"/>
    <x v="0"/>
    <x v="2"/>
    <x v="1"/>
  </r>
  <r>
    <x v="399"/>
    <x v="292"/>
    <x v="10"/>
    <x v="3"/>
    <n v="4"/>
    <n v="27.4"/>
    <n v="109.6"/>
    <n v="34.6"/>
    <n v="138.4"/>
    <n v="0"/>
    <n v="0"/>
    <n v="138.4"/>
    <n v="28.800000000000011"/>
    <x v="1"/>
    <x v="1"/>
    <x v="2"/>
  </r>
  <r>
    <x v="400"/>
    <x v="293"/>
    <x v="10"/>
    <x v="3"/>
    <n v="6"/>
    <n v="340.67"/>
    <n v="2044.02"/>
    <n v="438.35"/>
    <n v="2630.1000000000004"/>
    <n v="0"/>
    <n v="0"/>
    <n v="2630.1000000000004"/>
    <n v="586.08000000000038"/>
    <x v="1"/>
    <x v="2"/>
    <x v="2"/>
  </r>
  <r>
    <x v="401"/>
    <x v="10"/>
    <x v="13"/>
    <x v="4"/>
    <n v="6"/>
    <n v="360.38"/>
    <n v="2162.2799999999997"/>
    <n v="528.67999999999995"/>
    <n v="3172.08"/>
    <n v="0.05"/>
    <n v="158.60400000000001"/>
    <n v="3013.4760000000001"/>
    <n v="851.19600000000037"/>
    <x v="2"/>
    <x v="3"/>
    <x v="1"/>
  </r>
  <r>
    <x v="402"/>
    <x v="294"/>
    <x v="0"/>
    <x v="0"/>
    <n v="5"/>
    <n v="310.52"/>
    <n v="1552.6"/>
    <n v="512.94000000000005"/>
    <n v="2564.7000000000003"/>
    <n v="0.05"/>
    <n v="128.23500000000001"/>
    <n v="2436.4650000000001"/>
    <n v="883.86500000000024"/>
    <x v="2"/>
    <x v="4"/>
    <x v="0"/>
  </r>
  <r>
    <x v="403"/>
    <x v="112"/>
    <x v="1"/>
    <x v="1"/>
    <n v="1"/>
    <n v="344.82"/>
    <n v="344.82"/>
    <n v="402.16"/>
    <n v="402.16"/>
    <n v="0"/>
    <n v="0"/>
    <n v="402.16"/>
    <n v="57.340000000000032"/>
    <x v="1"/>
    <x v="0"/>
    <x v="2"/>
  </r>
  <r>
    <x v="404"/>
    <x v="295"/>
    <x v="11"/>
    <x v="3"/>
    <n v="4"/>
    <n v="445.34"/>
    <n v="1781.36"/>
    <n v="598.83000000000004"/>
    <n v="2395.3200000000002"/>
    <n v="0"/>
    <n v="0"/>
    <n v="2395.3200000000002"/>
    <n v="613.96000000000026"/>
    <x v="1"/>
    <x v="1"/>
    <x v="1"/>
  </r>
  <r>
    <x v="405"/>
    <x v="296"/>
    <x v="7"/>
    <x v="2"/>
    <n v="9"/>
    <n v="128.63999999999999"/>
    <n v="1157.7599999999998"/>
    <n v="208.35"/>
    <n v="1875.1499999999999"/>
    <n v="0.05"/>
    <n v="93.757499999999993"/>
    <n v="1781.3924999999999"/>
    <n v="623.63250000000016"/>
    <x v="1"/>
    <x v="1"/>
    <x v="2"/>
  </r>
  <r>
    <x v="406"/>
    <x v="297"/>
    <x v="6"/>
    <x v="1"/>
    <n v="8"/>
    <n v="116.18"/>
    <n v="929.44"/>
    <n v="159.47999999999999"/>
    <n v="1275.8399999999999"/>
    <n v="0.05"/>
    <n v="63.792000000000002"/>
    <n v="1212.048"/>
    <n v="282.60799999999995"/>
    <x v="3"/>
    <x v="2"/>
    <x v="1"/>
  </r>
  <r>
    <x v="407"/>
    <x v="222"/>
    <x v="0"/>
    <x v="0"/>
    <n v="8"/>
    <n v="60.01"/>
    <n v="480.08"/>
    <n v="90.15"/>
    <n v="721.2"/>
    <n v="0.05"/>
    <n v="36.06"/>
    <n v="685.1400000000001"/>
    <n v="205.06000000000012"/>
    <x v="0"/>
    <x v="4"/>
    <x v="2"/>
  </r>
  <r>
    <x v="408"/>
    <x v="127"/>
    <x v="12"/>
    <x v="1"/>
    <n v="4"/>
    <n v="132.44999999999999"/>
    <n v="529.79999999999995"/>
    <n v="193.75"/>
    <n v="775"/>
    <n v="0.05"/>
    <n v="38.75"/>
    <n v="736.25"/>
    <n v="206.45000000000005"/>
    <x v="1"/>
    <x v="2"/>
    <x v="2"/>
  </r>
  <r>
    <x v="409"/>
    <x v="298"/>
    <x v="3"/>
    <x v="2"/>
    <n v="1"/>
    <n v="255.16"/>
    <n v="255.16"/>
    <n v="367.42"/>
    <n v="367.42"/>
    <n v="0.05"/>
    <n v="18.371000000000002"/>
    <n v="349.04900000000004"/>
    <n v="93.889000000000038"/>
    <x v="3"/>
    <x v="4"/>
    <x v="1"/>
  </r>
  <r>
    <x v="410"/>
    <x v="166"/>
    <x v="12"/>
    <x v="1"/>
    <n v="6"/>
    <n v="327.86"/>
    <n v="1967.16"/>
    <n v="371.25"/>
    <n v="2227.5"/>
    <n v="0.1"/>
    <n v="222.75"/>
    <n v="2004.75"/>
    <n v="37.589999999999918"/>
    <x v="1"/>
    <x v="3"/>
    <x v="1"/>
  </r>
  <r>
    <x v="411"/>
    <x v="299"/>
    <x v="8"/>
    <x v="4"/>
    <n v="8"/>
    <n v="404.34"/>
    <n v="3234.72"/>
    <n v="542.23"/>
    <n v="4337.84"/>
    <n v="0.15"/>
    <n v="650.67600000000004"/>
    <n v="3687.1640000000002"/>
    <n v="452.44400000000041"/>
    <x v="2"/>
    <x v="4"/>
    <x v="1"/>
  </r>
  <r>
    <x v="412"/>
    <x v="300"/>
    <x v="5"/>
    <x v="3"/>
    <n v="9"/>
    <n v="180.42"/>
    <n v="1623.78"/>
    <n v="245.11"/>
    <n v="2205.9900000000002"/>
    <n v="0"/>
    <n v="0"/>
    <n v="2205.9900000000002"/>
    <n v="582.21000000000026"/>
    <x v="0"/>
    <x v="3"/>
    <x v="2"/>
  </r>
  <r>
    <x v="413"/>
    <x v="301"/>
    <x v="7"/>
    <x v="2"/>
    <n v="6"/>
    <n v="259.67"/>
    <n v="1558.02"/>
    <n v="383.37"/>
    <n v="2300.2200000000003"/>
    <n v="0"/>
    <n v="0"/>
    <n v="2300.2200000000003"/>
    <n v="742.20000000000027"/>
    <x v="0"/>
    <x v="4"/>
    <x v="1"/>
  </r>
  <r>
    <x v="414"/>
    <x v="276"/>
    <x v="3"/>
    <x v="2"/>
    <n v="6"/>
    <n v="28.25"/>
    <n v="169.5"/>
    <n v="35.71"/>
    <n v="214.26"/>
    <n v="0"/>
    <n v="0"/>
    <n v="214.26"/>
    <n v="44.759999999999991"/>
    <x v="0"/>
    <x v="2"/>
    <x v="0"/>
  </r>
  <r>
    <x v="415"/>
    <x v="302"/>
    <x v="1"/>
    <x v="1"/>
    <n v="2"/>
    <n v="379.39"/>
    <n v="758.78"/>
    <n v="496.97"/>
    <n v="993.94"/>
    <n v="0"/>
    <n v="0"/>
    <n v="993.94"/>
    <n v="235.16000000000008"/>
    <x v="1"/>
    <x v="4"/>
    <x v="0"/>
  </r>
  <r>
    <x v="416"/>
    <x v="303"/>
    <x v="7"/>
    <x v="2"/>
    <n v="3"/>
    <n v="291.58999999999997"/>
    <n v="874.77"/>
    <n v="469.59"/>
    <n v="1408.77"/>
    <n v="0"/>
    <n v="0"/>
    <n v="1408.77"/>
    <n v="534"/>
    <x v="2"/>
    <x v="3"/>
    <x v="0"/>
  </r>
  <r>
    <x v="417"/>
    <x v="304"/>
    <x v="3"/>
    <x v="2"/>
    <n v="3"/>
    <n v="259.02999999999997"/>
    <n v="777.08999999999992"/>
    <n v="389.57"/>
    <n v="1168.71"/>
    <n v="0.05"/>
    <n v="58.435500000000005"/>
    <n v="1110.2745"/>
    <n v="333.18450000000007"/>
    <x v="2"/>
    <x v="3"/>
    <x v="0"/>
  </r>
  <r>
    <x v="418"/>
    <x v="305"/>
    <x v="6"/>
    <x v="1"/>
    <n v="9"/>
    <n v="341.79"/>
    <n v="3076.11"/>
    <n v="434.48"/>
    <n v="3910.32"/>
    <n v="0"/>
    <n v="0"/>
    <n v="3910.32"/>
    <n v="834.21"/>
    <x v="3"/>
    <x v="3"/>
    <x v="2"/>
  </r>
  <r>
    <x v="419"/>
    <x v="306"/>
    <x v="3"/>
    <x v="2"/>
    <n v="7"/>
    <n v="147.68"/>
    <n v="1033.76"/>
    <n v="226.75"/>
    <n v="1587.25"/>
    <n v="0.05"/>
    <n v="79.362500000000011"/>
    <n v="1507.8875"/>
    <n v="474.12750000000005"/>
    <x v="2"/>
    <x v="4"/>
    <x v="1"/>
  </r>
  <r>
    <x v="420"/>
    <x v="307"/>
    <x v="3"/>
    <x v="2"/>
    <n v="8"/>
    <n v="391.09"/>
    <n v="3128.72"/>
    <n v="663.39"/>
    <n v="5307.12"/>
    <n v="0"/>
    <n v="0"/>
    <n v="5307.12"/>
    <n v="2178.4"/>
    <x v="0"/>
    <x v="2"/>
    <x v="1"/>
  </r>
  <r>
    <x v="421"/>
    <x v="308"/>
    <x v="6"/>
    <x v="1"/>
    <n v="5"/>
    <n v="265"/>
    <n v="1325"/>
    <n v="466.03"/>
    <n v="2330.1499999999996"/>
    <n v="0.05"/>
    <n v="116.50749999999999"/>
    <n v="2213.6424999999995"/>
    <n v="888.64249999999947"/>
    <x v="3"/>
    <x v="4"/>
    <x v="1"/>
  </r>
  <r>
    <x v="422"/>
    <x v="309"/>
    <x v="2"/>
    <x v="0"/>
    <n v="6"/>
    <n v="162.11000000000001"/>
    <n v="972.66000000000008"/>
    <n v="192.44"/>
    <n v="1154.6399999999999"/>
    <n v="0"/>
    <n v="0"/>
    <n v="1154.6399999999999"/>
    <n v="181.97999999999979"/>
    <x v="1"/>
    <x v="1"/>
    <x v="0"/>
  </r>
  <r>
    <x v="423"/>
    <x v="310"/>
    <x v="0"/>
    <x v="0"/>
    <n v="7"/>
    <n v="199.49"/>
    <n v="1396.43"/>
    <n v="347.49"/>
    <n v="2432.4300000000003"/>
    <n v="0"/>
    <n v="0"/>
    <n v="2432.4300000000003"/>
    <n v="1036.0000000000002"/>
    <x v="2"/>
    <x v="3"/>
    <x v="0"/>
  </r>
  <r>
    <x v="424"/>
    <x v="311"/>
    <x v="5"/>
    <x v="3"/>
    <n v="6"/>
    <n v="354.45"/>
    <n v="2126.6999999999998"/>
    <n v="556.62"/>
    <n v="3339.7200000000003"/>
    <n v="0.05"/>
    <n v="166.98600000000002"/>
    <n v="3172.7340000000004"/>
    <n v="1046.0340000000006"/>
    <x v="1"/>
    <x v="3"/>
    <x v="0"/>
  </r>
  <r>
    <x v="425"/>
    <x v="312"/>
    <x v="8"/>
    <x v="4"/>
    <n v="4"/>
    <n v="68.150000000000006"/>
    <n v="272.60000000000002"/>
    <n v="96.91"/>
    <n v="387.64"/>
    <n v="0.1"/>
    <n v="38.764000000000003"/>
    <n v="348.87599999999998"/>
    <n v="76.275999999999954"/>
    <x v="2"/>
    <x v="2"/>
    <x v="0"/>
  </r>
  <r>
    <x v="426"/>
    <x v="313"/>
    <x v="8"/>
    <x v="4"/>
    <n v="8"/>
    <n v="428.72"/>
    <n v="3429.76"/>
    <n v="524.28"/>
    <n v="4194.24"/>
    <n v="0.1"/>
    <n v="419.42399999999998"/>
    <n v="3774.8159999999998"/>
    <n v="345.05599999999959"/>
    <x v="1"/>
    <x v="1"/>
    <x v="2"/>
  </r>
  <r>
    <x v="427"/>
    <x v="314"/>
    <x v="10"/>
    <x v="3"/>
    <n v="1"/>
    <n v="174.21"/>
    <n v="174.21"/>
    <n v="246.2"/>
    <n v="246.2"/>
    <n v="0"/>
    <n v="0"/>
    <n v="246.2"/>
    <n v="71.989999999999981"/>
    <x v="3"/>
    <x v="0"/>
    <x v="1"/>
  </r>
  <r>
    <x v="428"/>
    <x v="307"/>
    <x v="11"/>
    <x v="3"/>
    <n v="4"/>
    <n v="45.07"/>
    <n v="180.28"/>
    <n v="68.680000000000007"/>
    <n v="274.72000000000003"/>
    <n v="0.05"/>
    <n v="13.736000000000002"/>
    <n v="260.98400000000004"/>
    <n v="80.704000000000036"/>
    <x v="2"/>
    <x v="4"/>
    <x v="1"/>
  </r>
  <r>
    <x v="429"/>
    <x v="315"/>
    <x v="8"/>
    <x v="4"/>
    <n v="3"/>
    <n v="335.66"/>
    <n v="1006.98"/>
    <n v="448.6"/>
    <n v="1345.8000000000002"/>
    <n v="0"/>
    <n v="0"/>
    <n v="1345.8000000000002"/>
    <n v="338.82000000000016"/>
    <x v="1"/>
    <x v="3"/>
    <x v="1"/>
  </r>
  <r>
    <x v="430"/>
    <x v="316"/>
    <x v="9"/>
    <x v="4"/>
    <n v="8"/>
    <n v="494.77"/>
    <n v="3958.16"/>
    <n v="600.89"/>
    <n v="4807.12"/>
    <n v="0"/>
    <n v="0"/>
    <n v="4807.12"/>
    <n v="848.96"/>
    <x v="2"/>
    <x v="0"/>
    <x v="0"/>
  </r>
  <r>
    <x v="431"/>
    <x v="317"/>
    <x v="0"/>
    <x v="0"/>
    <n v="5"/>
    <n v="100.47"/>
    <n v="502.35"/>
    <n v="150.96"/>
    <n v="754.80000000000007"/>
    <n v="0.1"/>
    <n v="75.48"/>
    <n v="679.32"/>
    <n v="176.97000000000003"/>
    <x v="3"/>
    <x v="4"/>
    <x v="1"/>
  </r>
  <r>
    <x v="432"/>
    <x v="310"/>
    <x v="2"/>
    <x v="0"/>
    <n v="9"/>
    <n v="265.41000000000003"/>
    <n v="2388.69"/>
    <n v="361.85"/>
    <n v="3256.65"/>
    <n v="0"/>
    <n v="0"/>
    <n v="3256.65"/>
    <n v="867.96"/>
    <x v="2"/>
    <x v="2"/>
    <x v="2"/>
  </r>
  <r>
    <x v="433"/>
    <x v="186"/>
    <x v="3"/>
    <x v="2"/>
    <n v="4"/>
    <n v="496.67"/>
    <n v="1986.68"/>
    <n v="742.71"/>
    <n v="2970.84"/>
    <n v="0.2"/>
    <n v="594.16800000000001"/>
    <n v="2376.672"/>
    <n v="389.99199999999996"/>
    <x v="3"/>
    <x v="4"/>
    <x v="1"/>
  </r>
  <r>
    <x v="434"/>
    <x v="316"/>
    <x v="2"/>
    <x v="0"/>
    <n v="1"/>
    <n v="418.12"/>
    <n v="418.12"/>
    <n v="701.03"/>
    <n v="701.03"/>
    <n v="0.15"/>
    <n v="105.1545"/>
    <n v="595.87549999999999"/>
    <n v="177.75549999999998"/>
    <x v="0"/>
    <x v="2"/>
    <x v="2"/>
  </r>
  <r>
    <x v="435"/>
    <x v="318"/>
    <x v="1"/>
    <x v="1"/>
    <n v="5"/>
    <n v="227.87"/>
    <n v="1139.3499999999999"/>
    <n v="302.61"/>
    <n v="1513.0500000000002"/>
    <n v="0"/>
    <n v="0"/>
    <n v="1513.0500000000002"/>
    <n v="373.70000000000027"/>
    <x v="1"/>
    <x v="3"/>
    <x v="1"/>
  </r>
  <r>
    <x v="436"/>
    <x v="319"/>
    <x v="8"/>
    <x v="4"/>
    <n v="1"/>
    <n v="92.68"/>
    <n v="92.68"/>
    <n v="119.29"/>
    <n v="119.29"/>
    <n v="0.1"/>
    <n v="11.929000000000002"/>
    <n v="107.361"/>
    <n v="14.680999999999997"/>
    <x v="2"/>
    <x v="0"/>
    <x v="2"/>
  </r>
  <r>
    <x v="437"/>
    <x v="320"/>
    <x v="7"/>
    <x v="2"/>
    <n v="6"/>
    <n v="61.88"/>
    <n v="371.28000000000003"/>
    <n v="76.77"/>
    <n v="460.62"/>
    <n v="0"/>
    <n v="0"/>
    <n v="460.62"/>
    <n v="89.339999999999975"/>
    <x v="0"/>
    <x v="4"/>
    <x v="0"/>
  </r>
  <r>
    <x v="438"/>
    <x v="64"/>
    <x v="11"/>
    <x v="3"/>
    <n v="4"/>
    <n v="430.09"/>
    <n v="1720.36"/>
    <n v="691.76"/>
    <n v="2767.04"/>
    <n v="0.05"/>
    <n v="138.352"/>
    <n v="2628.6880000000001"/>
    <n v="908.3280000000002"/>
    <x v="2"/>
    <x v="3"/>
    <x v="2"/>
  </r>
  <r>
    <x v="439"/>
    <x v="321"/>
    <x v="8"/>
    <x v="4"/>
    <n v="8"/>
    <n v="60.62"/>
    <n v="484.96"/>
    <n v="104.03"/>
    <n v="832.24"/>
    <n v="0.1"/>
    <n v="83.224000000000004"/>
    <n v="749.01599999999996"/>
    <n v="264.05599999999998"/>
    <x v="0"/>
    <x v="2"/>
    <x v="0"/>
  </r>
  <r>
    <x v="440"/>
    <x v="268"/>
    <x v="5"/>
    <x v="3"/>
    <n v="5"/>
    <n v="101.17"/>
    <n v="505.85"/>
    <n v="116.95"/>
    <n v="584.75"/>
    <n v="0.1"/>
    <n v="58.475000000000001"/>
    <n v="526.27499999999998"/>
    <n v="20.424999999999955"/>
    <x v="0"/>
    <x v="4"/>
    <x v="1"/>
  </r>
  <r>
    <x v="441"/>
    <x v="181"/>
    <x v="6"/>
    <x v="1"/>
    <n v="3"/>
    <n v="471.08"/>
    <n v="1413.24"/>
    <n v="652.37"/>
    <n v="1957.1100000000001"/>
    <n v="0.15"/>
    <n v="293.56650000000002"/>
    <n v="1663.5435000000002"/>
    <n v="250.30350000000021"/>
    <x v="1"/>
    <x v="2"/>
    <x v="0"/>
  </r>
  <r>
    <x v="442"/>
    <x v="322"/>
    <x v="7"/>
    <x v="2"/>
    <n v="6"/>
    <n v="419.43"/>
    <n v="2516.58"/>
    <n v="730.83"/>
    <n v="4384.9800000000005"/>
    <n v="0.15"/>
    <n v="657.74700000000007"/>
    <n v="3727.2330000000002"/>
    <n v="1210.6530000000002"/>
    <x v="0"/>
    <x v="3"/>
    <x v="0"/>
  </r>
  <r>
    <x v="443"/>
    <x v="323"/>
    <x v="3"/>
    <x v="2"/>
    <n v="7"/>
    <n v="40.78"/>
    <n v="285.46000000000004"/>
    <n v="51.99"/>
    <n v="363.93"/>
    <n v="0.15"/>
    <n v="54.589500000000001"/>
    <n v="309.34050000000002"/>
    <n v="23.880499999999984"/>
    <x v="3"/>
    <x v="3"/>
    <x v="1"/>
  </r>
  <r>
    <x v="444"/>
    <x v="324"/>
    <x v="9"/>
    <x v="4"/>
    <n v="8"/>
    <n v="281.38"/>
    <n v="2251.04"/>
    <n v="460.3"/>
    <n v="3682.4"/>
    <n v="0.1"/>
    <n v="368.24"/>
    <n v="3314.16"/>
    <n v="1063.1199999999999"/>
    <x v="2"/>
    <x v="4"/>
    <x v="0"/>
  </r>
  <r>
    <x v="445"/>
    <x v="325"/>
    <x v="11"/>
    <x v="3"/>
    <n v="3"/>
    <n v="396.77"/>
    <n v="1190.31"/>
    <n v="697.66"/>
    <n v="2092.98"/>
    <n v="0"/>
    <n v="0"/>
    <n v="2092.98"/>
    <n v="902.67000000000007"/>
    <x v="0"/>
    <x v="3"/>
    <x v="2"/>
  </r>
  <r>
    <x v="446"/>
    <x v="326"/>
    <x v="12"/>
    <x v="1"/>
    <n v="7"/>
    <n v="376.26"/>
    <n v="2633.8199999999997"/>
    <n v="676.79"/>
    <n v="4737.53"/>
    <n v="0"/>
    <n v="0"/>
    <n v="4737.53"/>
    <n v="2103.71"/>
    <x v="2"/>
    <x v="1"/>
    <x v="1"/>
  </r>
  <r>
    <x v="447"/>
    <x v="81"/>
    <x v="11"/>
    <x v="3"/>
    <n v="6"/>
    <n v="65.099999999999994"/>
    <n v="390.59999999999997"/>
    <n v="78.12"/>
    <n v="468.72"/>
    <n v="0"/>
    <n v="0"/>
    <n v="468.72"/>
    <n v="78.120000000000061"/>
    <x v="0"/>
    <x v="1"/>
    <x v="0"/>
  </r>
  <r>
    <x v="448"/>
    <x v="78"/>
    <x v="2"/>
    <x v="0"/>
    <n v="3"/>
    <n v="478.14"/>
    <n v="1434.42"/>
    <n v="682.51"/>
    <n v="2047.53"/>
    <n v="0.1"/>
    <n v="204.75300000000001"/>
    <n v="1842.777"/>
    <n v="408.35699999999997"/>
    <x v="1"/>
    <x v="3"/>
    <x v="0"/>
  </r>
  <r>
    <x v="449"/>
    <x v="327"/>
    <x v="0"/>
    <x v="0"/>
    <n v="1"/>
    <n v="468.87"/>
    <n v="468.87"/>
    <n v="658.75"/>
    <n v="658.75"/>
    <n v="0"/>
    <n v="0"/>
    <n v="658.75"/>
    <n v="189.88"/>
    <x v="1"/>
    <x v="4"/>
    <x v="2"/>
  </r>
  <r>
    <x v="450"/>
    <x v="22"/>
    <x v="12"/>
    <x v="1"/>
    <n v="8"/>
    <n v="125.57"/>
    <n v="1004.56"/>
    <n v="159"/>
    <n v="1272"/>
    <n v="0"/>
    <n v="0"/>
    <n v="1272"/>
    <n v="267.44000000000005"/>
    <x v="3"/>
    <x v="3"/>
    <x v="0"/>
  </r>
  <r>
    <x v="451"/>
    <x v="328"/>
    <x v="3"/>
    <x v="2"/>
    <n v="2"/>
    <n v="168.92"/>
    <n v="337.84"/>
    <n v="200.86"/>
    <n v="401.72"/>
    <n v="0"/>
    <n v="0"/>
    <n v="401.72"/>
    <n v="63.880000000000052"/>
    <x v="1"/>
    <x v="3"/>
    <x v="1"/>
  </r>
  <r>
    <x v="452"/>
    <x v="329"/>
    <x v="5"/>
    <x v="3"/>
    <n v="7"/>
    <n v="251.99"/>
    <n v="1763.93"/>
    <n v="326.08"/>
    <n v="2282.56"/>
    <n v="0.2"/>
    <n v="456.512"/>
    <n v="1826.048"/>
    <n v="62.117999999999938"/>
    <x v="0"/>
    <x v="1"/>
    <x v="0"/>
  </r>
  <r>
    <x v="453"/>
    <x v="38"/>
    <x v="6"/>
    <x v="1"/>
    <n v="3"/>
    <n v="358.88"/>
    <n v="1076.6399999999999"/>
    <n v="450.3"/>
    <n v="1350.9"/>
    <n v="0.05"/>
    <n v="67.545000000000002"/>
    <n v="1283.355"/>
    <n v="206.71500000000015"/>
    <x v="2"/>
    <x v="2"/>
    <x v="0"/>
  </r>
  <r>
    <x v="454"/>
    <x v="330"/>
    <x v="1"/>
    <x v="1"/>
    <n v="8"/>
    <n v="16.93"/>
    <n v="135.44"/>
    <n v="19.77"/>
    <n v="158.16"/>
    <n v="0"/>
    <n v="0"/>
    <n v="158.16"/>
    <n v="22.72"/>
    <x v="2"/>
    <x v="4"/>
    <x v="1"/>
  </r>
  <r>
    <x v="455"/>
    <x v="186"/>
    <x v="5"/>
    <x v="3"/>
    <n v="3"/>
    <n v="210.13"/>
    <n v="630.39"/>
    <n v="298.16000000000003"/>
    <n v="894.48"/>
    <n v="0"/>
    <n v="0"/>
    <n v="894.48"/>
    <n v="264.09000000000003"/>
    <x v="3"/>
    <x v="0"/>
    <x v="0"/>
  </r>
  <r>
    <x v="456"/>
    <x v="70"/>
    <x v="11"/>
    <x v="3"/>
    <n v="7"/>
    <n v="166.28"/>
    <n v="1163.96"/>
    <n v="282.88"/>
    <n v="1980.1599999999999"/>
    <n v="0"/>
    <n v="0"/>
    <n v="1980.1599999999999"/>
    <n v="816.19999999999982"/>
    <x v="3"/>
    <x v="2"/>
    <x v="2"/>
  </r>
  <r>
    <x v="457"/>
    <x v="209"/>
    <x v="13"/>
    <x v="4"/>
    <n v="3"/>
    <n v="67.5"/>
    <n v="202.5"/>
    <n v="81.55"/>
    <n v="244.64999999999998"/>
    <n v="0.15"/>
    <n v="36.697499999999998"/>
    <n v="207.95249999999999"/>
    <n v="5.4524999999999864"/>
    <x v="2"/>
    <x v="1"/>
    <x v="2"/>
  </r>
  <r>
    <x v="458"/>
    <x v="331"/>
    <x v="2"/>
    <x v="0"/>
    <n v="8"/>
    <n v="497.37"/>
    <n v="3978.96"/>
    <n v="762.53"/>
    <n v="6100.24"/>
    <n v="0.15"/>
    <n v="915.03599999999994"/>
    <n v="5185.2039999999997"/>
    <n v="1206.2439999999997"/>
    <x v="0"/>
    <x v="0"/>
    <x v="1"/>
  </r>
  <r>
    <x v="459"/>
    <x v="54"/>
    <x v="13"/>
    <x v="4"/>
    <n v="8"/>
    <n v="31.96"/>
    <n v="255.68"/>
    <n v="37.450000000000003"/>
    <n v="299.60000000000002"/>
    <n v="0.1"/>
    <n v="29.960000000000004"/>
    <n v="269.64000000000004"/>
    <n v="13.960000000000036"/>
    <x v="3"/>
    <x v="3"/>
    <x v="1"/>
  </r>
  <r>
    <x v="460"/>
    <x v="171"/>
    <x v="7"/>
    <x v="2"/>
    <n v="5"/>
    <n v="32.57"/>
    <n v="162.85"/>
    <n v="46.2"/>
    <n v="231"/>
    <n v="0"/>
    <n v="0"/>
    <n v="231"/>
    <n v="68.150000000000006"/>
    <x v="2"/>
    <x v="0"/>
    <x v="0"/>
  </r>
  <r>
    <x v="461"/>
    <x v="260"/>
    <x v="13"/>
    <x v="4"/>
    <n v="6"/>
    <n v="258.87"/>
    <n v="1553.22"/>
    <n v="391.69"/>
    <n v="2350.14"/>
    <n v="0"/>
    <n v="0"/>
    <n v="2350.14"/>
    <n v="796.91999999999985"/>
    <x v="1"/>
    <x v="0"/>
    <x v="2"/>
  </r>
  <r>
    <x v="462"/>
    <x v="39"/>
    <x v="6"/>
    <x v="1"/>
    <n v="4"/>
    <n v="162.07"/>
    <n v="648.28"/>
    <n v="188.9"/>
    <n v="755.6"/>
    <n v="0"/>
    <n v="0"/>
    <n v="755.6"/>
    <n v="107.32000000000005"/>
    <x v="0"/>
    <x v="1"/>
    <x v="1"/>
  </r>
  <r>
    <x v="463"/>
    <x v="332"/>
    <x v="7"/>
    <x v="2"/>
    <n v="7"/>
    <n v="407.07"/>
    <n v="2849.49"/>
    <n v="504.66"/>
    <n v="3532.6200000000003"/>
    <n v="0.05"/>
    <n v="176.63100000000003"/>
    <n v="3355.9890000000005"/>
    <n v="506.49900000000071"/>
    <x v="1"/>
    <x v="1"/>
    <x v="0"/>
  </r>
  <r>
    <x v="464"/>
    <x v="333"/>
    <x v="4"/>
    <x v="2"/>
    <n v="3"/>
    <n v="434.94"/>
    <n v="1304.82"/>
    <n v="533.13"/>
    <n v="1599.3899999999999"/>
    <n v="0.15"/>
    <n v="239.90849999999998"/>
    <n v="1359.4814999999999"/>
    <n v="54.661499999999933"/>
    <x v="2"/>
    <x v="1"/>
    <x v="1"/>
  </r>
  <r>
    <x v="465"/>
    <x v="334"/>
    <x v="3"/>
    <x v="2"/>
    <n v="4"/>
    <n v="298.14999999999998"/>
    <n v="1192.5999999999999"/>
    <n v="480.27"/>
    <n v="1921.08"/>
    <n v="0.05"/>
    <n v="96.054000000000002"/>
    <n v="1825.0259999999998"/>
    <n v="632.42599999999993"/>
    <x v="0"/>
    <x v="1"/>
    <x v="1"/>
  </r>
  <r>
    <x v="466"/>
    <x v="335"/>
    <x v="0"/>
    <x v="0"/>
    <n v="4"/>
    <n v="267.38"/>
    <n v="1069.52"/>
    <n v="473.84"/>
    <n v="1895.36"/>
    <n v="0.2"/>
    <n v="379.072"/>
    <n v="1516.288"/>
    <n v="446.76800000000003"/>
    <x v="2"/>
    <x v="1"/>
    <x v="2"/>
  </r>
  <r>
    <x v="467"/>
    <x v="6"/>
    <x v="12"/>
    <x v="1"/>
    <n v="3"/>
    <n v="478.81"/>
    <n v="1436.43"/>
    <n v="594.69000000000005"/>
    <n v="1784.0700000000002"/>
    <n v="0.05"/>
    <n v="89.20350000000002"/>
    <n v="1694.8665000000001"/>
    <n v="258.43650000000002"/>
    <x v="3"/>
    <x v="2"/>
    <x v="2"/>
  </r>
  <r>
    <x v="468"/>
    <x v="2"/>
    <x v="2"/>
    <x v="0"/>
    <n v="1"/>
    <n v="25.51"/>
    <n v="25.51"/>
    <n v="31.67"/>
    <n v="31.67"/>
    <n v="0.2"/>
    <n v="6.3340000000000005"/>
    <n v="25.336000000000002"/>
    <n v="-0.17399999999999949"/>
    <x v="0"/>
    <x v="0"/>
    <x v="0"/>
  </r>
  <r>
    <x v="469"/>
    <x v="52"/>
    <x v="9"/>
    <x v="4"/>
    <n v="4"/>
    <n v="291.91000000000003"/>
    <n v="1167.6400000000001"/>
    <n v="328.88"/>
    <n v="1315.52"/>
    <n v="0.05"/>
    <n v="65.775999999999996"/>
    <n v="1249.7439999999999"/>
    <n v="82.103999999999814"/>
    <x v="1"/>
    <x v="1"/>
    <x v="2"/>
  </r>
  <r>
    <x v="470"/>
    <x v="192"/>
    <x v="6"/>
    <x v="1"/>
    <n v="4"/>
    <n v="301.01"/>
    <n v="1204.04"/>
    <n v="495.13"/>
    <n v="1980.52"/>
    <n v="0.15"/>
    <n v="297.07799999999997"/>
    <n v="1683.442"/>
    <n v="479.40200000000004"/>
    <x v="1"/>
    <x v="1"/>
    <x v="1"/>
  </r>
  <r>
    <x v="471"/>
    <x v="336"/>
    <x v="7"/>
    <x v="2"/>
    <n v="3"/>
    <n v="78.37"/>
    <n v="235.11"/>
    <n v="105.04"/>
    <n v="315.12"/>
    <n v="0"/>
    <n v="0"/>
    <n v="315.12"/>
    <n v="80.009999999999991"/>
    <x v="1"/>
    <x v="0"/>
    <x v="0"/>
  </r>
  <r>
    <x v="472"/>
    <x v="221"/>
    <x v="12"/>
    <x v="1"/>
    <n v="9"/>
    <n v="351.3"/>
    <n v="3161.7000000000003"/>
    <n v="514.05999999999995"/>
    <n v="4626.5399999999991"/>
    <n v="0"/>
    <n v="0"/>
    <n v="4626.5399999999991"/>
    <n v="1464.8399999999988"/>
    <x v="3"/>
    <x v="4"/>
    <x v="1"/>
  </r>
  <r>
    <x v="473"/>
    <x v="337"/>
    <x v="2"/>
    <x v="0"/>
    <n v="6"/>
    <n v="70.48"/>
    <n v="422.88"/>
    <n v="121.54"/>
    <n v="729.24"/>
    <n v="0.15"/>
    <n v="109.386"/>
    <n v="619.85400000000004"/>
    <n v="196.97400000000005"/>
    <x v="1"/>
    <x v="2"/>
    <x v="2"/>
  </r>
  <r>
    <x v="474"/>
    <x v="338"/>
    <x v="12"/>
    <x v="1"/>
    <n v="1"/>
    <n v="464.41"/>
    <n v="464.41"/>
    <n v="582.33000000000004"/>
    <n v="582.33000000000004"/>
    <n v="0.05"/>
    <n v="29.116500000000002"/>
    <n v="553.21350000000007"/>
    <n v="88.803500000000042"/>
    <x v="0"/>
    <x v="3"/>
    <x v="2"/>
  </r>
  <r>
    <x v="475"/>
    <x v="339"/>
    <x v="9"/>
    <x v="4"/>
    <n v="8"/>
    <n v="493.35"/>
    <n v="3946.8"/>
    <n v="820.95"/>
    <n v="6567.6"/>
    <n v="0"/>
    <n v="0"/>
    <n v="6567.6"/>
    <n v="2620.8000000000002"/>
    <x v="3"/>
    <x v="1"/>
    <x v="2"/>
  </r>
  <r>
    <x v="476"/>
    <x v="340"/>
    <x v="0"/>
    <x v="0"/>
    <n v="3"/>
    <n v="208.37"/>
    <n v="625.11"/>
    <n v="249.2"/>
    <n v="747.59999999999991"/>
    <n v="0"/>
    <n v="0"/>
    <n v="747.59999999999991"/>
    <n v="122.4899999999999"/>
    <x v="1"/>
    <x v="2"/>
    <x v="1"/>
  </r>
  <r>
    <x v="477"/>
    <x v="341"/>
    <x v="10"/>
    <x v="3"/>
    <n v="1"/>
    <n v="395.57"/>
    <n v="395.57"/>
    <n v="556.59"/>
    <n v="556.59"/>
    <n v="0.2"/>
    <n v="111.31800000000001"/>
    <n v="445.27200000000005"/>
    <n v="49.702000000000055"/>
    <x v="0"/>
    <x v="2"/>
    <x v="2"/>
  </r>
  <r>
    <x v="478"/>
    <x v="54"/>
    <x v="6"/>
    <x v="1"/>
    <n v="9"/>
    <n v="375.94"/>
    <n v="3383.46"/>
    <n v="479.96"/>
    <n v="4319.6399999999994"/>
    <n v="0"/>
    <n v="0"/>
    <n v="4319.6399999999994"/>
    <n v="936.17999999999938"/>
    <x v="2"/>
    <x v="3"/>
    <x v="1"/>
  </r>
  <r>
    <x v="479"/>
    <x v="342"/>
    <x v="11"/>
    <x v="3"/>
    <n v="5"/>
    <n v="107.85"/>
    <n v="539.25"/>
    <n v="168.99"/>
    <n v="844.95"/>
    <n v="0"/>
    <n v="0"/>
    <n v="844.95"/>
    <n v="305.70000000000005"/>
    <x v="0"/>
    <x v="0"/>
    <x v="0"/>
  </r>
  <r>
    <x v="480"/>
    <x v="343"/>
    <x v="13"/>
    <x v="4"/>
    <n v="6"/>
    <n v="432.42"/>
    <n v="2594.52"/>
    <n v="632.54"/>
    <n v="3795.24"/>
    <n v="0"/>
    <n v="0"/>
    <n v="3795.24"/>
    <n v="1200.7199999999998"/>
    <x v="0"/>
    <x v="1"/>
    <x v="1"/>
  </r>
  <r>
    <x v="481"/>
    <x v="301"/>
    <x v="7"/>
    <x v="2"/>
    <n v="4"/>
    <n v="258.55"/>
    <n v="1034.2"/>
    <n v="458.44"/>
    <n v="1833.76"/>
    <n v="0.15"/>
    <n v="275.06399999999996"/>
    <n v="1558.6959999999999"/>
    <n v="524.49599999999987"/>
    <x v="1"/>
    <x v="3"/>
    <x v="1"/>
  </r>
  <r>
    <x v="482"/>
    <x v="344"/>
    <x v="1"/>
    <x v="1"/>
    <n v="2"/>
    <n v="169.73"/>
    <n v="339.46"/>
    <n v="220.82"/>
    <n v="441.64"/>
    <n v="0"/>
    <n v="0"/>
    <n v="441.64"/>
    <n v="102.18"/>
    <x v="1"/>
    <x v="2"/>
    <x v="2"/>
  </r>
  <r>
    <x v="483"/>
    <x v="345"/>
    <x v="7"/>
    <x v="2"/>
    <n v="8"/>
    <n v="21.06"/>
    <n v="168.48"/>
    <n v="30.29"/>
    <n v="242.32"/>
    <n v="0"/>
    <n v="0"/>
    <n v="242.32"/>
    <n v="73.84"/>
    <x v="1"/>
    <x v="4"/>
    <x v="0"/>
  </r>
  <r>
    <x v="484"/>
    <x v="251"/>
    <x v="2"/>
    <x v="0"/>
    <n v="6"/>
    <n v="161.53"/>
    <n v="969.18000000000006"/>
    <n v="274.37"/>
    <n v="1646.22"/>
    <n v="0.2"/>
    <n v="329.24400000000003"/>
    <n v="1316.9760000000001"/>
    <n v="347.79600000000005"/>
    <x v="3"/>
    <x v="4"/>
    <x v="1"/>
  </r>
  <r>
    <x v="485"/>
    <x v="343"/>
    <x v="9"/>
    <x v="4"/>
    <n v="1"/>
    <n v="466.81"/>
    <n v="466.81"/>
    <n v="783.27"/>
    <n v="783.27"/>
    <n v="0"/>
    <n v="0"/>
    <n v="783.27"/>
    <n v="316.45999999999998"/>
    <x v="2"/>
    <x v="1"/>
    <x v="2"/>
  </r>
  <r>
    <x v="486"/>
    <x v="300"/>
    <x v="9"/>
    <x v="4"/>
    <n v="6"/>
    <n v="231.5"/>
    <n v="1389"/>
    <n v="305.33"/>
    <n v="1831.98"/>
    <n v="0.1"/>
    <n v="183.19800000000001"/>
    <n v="1648.7819999999999"/>
    <n v="259.78199999999993"/>
    <x v="0"/>
    <x v="2"/>
    <x v="0"/>
  </r>
  <r>
    <x v="487"/>
    <x v="346"/>
    <x v="3"/>
    <x v="2"/>
    <n v="5"/>
    <n v="150.30000000000001"/>
    <n v="751.5"/>
    <n v="223.91"/>
    <n v="1119.55"/>
    <n v="0"/>
    <n v="0"/>
    <n v="1119.55"/>
    <n v="368.04999999999995"/>
    <x v="0"/>
    <x v="2"/>
    <x v="1"/>
  </r>
  <r>
    <x v="488"/>
    <x v="27"/>
    <x v="2"/>
    <x v="0"/>
    <n v="1"/>
    <n v="209.12"/>
    <n v="209.12"/>
    <n v="272.04000000000002"/>
    <n v="272.04000000000002"/>
    <n v="0.05"/>
    <n v="13.602000000000002"/>
    <n v="258.43800000000005"/>
    <n v="49.31800000000004"/>
    <x v="3"/>
    <x v="3"/>
    <x v="2"/>
  </r>
  <r>
    <x v="489"/>
    <x v="347"/>
    <x v="6"/>
    <x v="1"/>
    <n v="2"/>
    <n v="385.62"/>
    <n v="771.24"/>
    <n v="440.83"/>
    <n v="881.66"/>
    <n v="0"/>
    <n v="0"/>
    <n v="881.66"/>
    <n v="110.41999999999996"/>
    <x v="1"/>
    <x v="0"/>
    <x v="0"/>
  </r>
  <r>
    <x v="490"/>
    <x v="342"/>
    <x v="2"/>
    <x v="0"/>
    <n v="1"/>
    <n v="111.53"/>
    <n v="111.53"/>
    <n v="199.43"/>
    <n v="199.43"/>
    <n v="0"/>
    <n v="0"/>
    <n v="199.43"/>
    <n v="87.9"/>
    <x v="3"/>
    <x v="2"/>
    <x v="1"/>
  </r>
  <r>
    <x v="491"/>
    <x v="348"/>
    <x v="13"/>
    <x v="4"/>
    <n v="4"/>
    <n v="275.92"/>
    <n v="1103.68"/>
    <n v="310.55"/>
    <n v="1242.2"/>
    <n v="0"/>
    <n v="0"/>
    <n v="1242.2"/>
    <n v="138.51999999999998"/>
    <x v="2"/>
    <x v="0"/>
    <x v="1"/>
  </r>
  <r>
    <x v="492"/>
    <x v="349"/>
    <x v="12"/>
    <x v="1"/>
    <n v="7"/>
    <n v="387.73"/>
    <n v="2714.11"/>
    <n v="589.51"/>
    <n v="4126.57"/>
    <n v="0.1"/>
    <n v="412.65699999999998"/>
    <n v="3713.9129999999996"/>
    <n v="999.80299999999943"/>
    <x v="0"/>
    <x v="3"/>
    <x v="1"/>
  </r>
  <r>
    <x v="493"/>
    <x v="350"/>
    <x v="12"/>
    <x v="1"/>
    <n v="5"/>
    <n v="111.5"/>
    <n v="557.5"/>
    <n v="162.51"/>
    <n v="812.55"/>
    <n v="0"/>
    <n v="0"/>
    <n v="812.55"/>
    <n v="255.04999999999995"/>
    <x v="1"/>
    <x v="4"/>
    <x v="1"/>
  </r>
  <r>
    <x v="494"/>
    <x v="351"/>
    <x v="1"/>
    <x v="1"/>
    <n v="4"/>
    <n v="432.42"/>
    <n v="1729.68"/>
    <n v="671.08"/>
    <n v="2684.32"/>
    <n v="0.1"/>
    <n v="268.43200000000002"/>
    <n v="2415.8879999999999"/>
    <n v="686.20799999999986"/>
    <x v="1"/>
    <x v="0"/>
    <x v="1"/>
  </r>
  <r>
    <x v="495"/>
    <x v="231"/>
    <x v="6"/>
    <x v="1"/>
    <n v="7"/>
    <n v="68.97"/>
    <n v="482.78999999999996"/>
    <n v="102.71"/>
    <n v="718.96999999999991"/>
    <n v="0.1"/>
    <n v="71.896999999999991"/>
    <n v="647.07299999999987"/>
    <n v="164.2829999999999"/>
    <x v="1"/>
    <x v="2"/>
    <x v="1"/>
  </r>
  <r>
    <x v="496"/>
    <x v="352"/>
    <x v="2"/>
    <x v="0"/>
    <n v="5"/>
    <n v="212.47"/>
    <n v="1062.3499999999999"/>
    <n v="372.35"/>
    <n v="1861.75"/>
    <n v="0.1"/>
    <n v="186.17500000000001"/>
    <n v="1675.575"/>
    <n v="613.22500000000014"/>
    <x v="0"/>
    <x v="3"/>
    <x v="1"/>
  </r>
  <r>
    <x v="497"/>
    <x v="353"/>
    <x v="1"/>
    <x v="1"/>
    <n v="3"/>
    <n v="267.20999999999998"/>
    <n v="801.62999999999988"/>
    <n v="335.21"/>
    <n v="1005.6299999999999"/>
    <n v="0.1"/>
    <n v="100.56299999999999"/>
    <n v="905.06699999999989"/>
    <n v="103.43700000000001"/>
    <x v="2"/>
    <x v="3"/>
    <x v="0"/>
  </r>
  <r>
    <x v="498"/>
    <x v="354"/>
    <x v="2"/>
    <x v="0"/>
    <n v="1"/>
    <n v="316.67"/>
    <n v="316.67"/>
    <n v="501.33"/>
    <n v="501.33"/>
    <n v="0.1"/>
    <n v="50.133000000000003"/>
    <n v="451.197"/>
    <n v="134.52699999999999"/>
    <x v="1"/>
    <x v="2"/>
    <x v="2"/>
  </r>
  <r>
    <x v="499"/>
    <x v="79"/>
    <x v="13"/>
    <x v="4"/>
    <n v="4"/>
    <n v="319.11"/>
    <n v="1276.44"/>
    <n v="357.68"/>
    <n v="1430.72"/>
    <n v="0"/>
    <n v="0"/>
    <n v="1430.72"/>
    <n v="154.27999999999997"/>
    <x v="2"/>
    <x v="0"/>
    <x v="1"/>
  </r>
  <r>
    <x v="500"/>
    <x v="205"/>
    <x v="7"/>
    <x v="2"/>
    <n v="7"/>
    <n v="376.41"/>
    <n v="2634.8700000000003"/>
    <n v="494.59"/>
    <n v="3462.1299999999997"/>
    <n v="0"/>
    <n v="0"/>
    <n v="3462.1299999999997"/>
    <n v="827.25999999999931"/>
    <x v="0"/>
    <x v="2"/>
    <x v="2"/>
  </r>
  <r>
    <x v="501"/>
    <x v="355"/>
    <x v="2"/>
    <x v="0"/>
    <n v="3"/>
    <n v="16.649999999999999"/>
    <n v="49.949999999999996"/>
    <n v="19.850000000000001"/>
    <n v="59.550000000000004"/>
    <n v="0"/>
    <n v="0"/>
    <n v="59.550000000000004"/>
    <n v="9.6000000000000085"/>
    <x v="1"/>
    <x v="4"/>
    <x v="1"/>
  </r>
  <r>
    <x v="502"/>
    <x v="356"/>
    <x v="6"/>
    <x v="1"/>
    <n v="4"/>
    <n v="406.98"/>
    <n v="1627.92"/>
    <n v="453.86"/>
    <n v="1815.44"/>
    <n v="0"/>
    <n v="0"/>
    <n v="1815.44"/>
    <n v="187.51999999999998"/>
    <x v="3"/>
    <x v="0"/>
    <x v="0"/>
  </r>
  <r>
    <x v="503"/>
    <x v="51"/>
    <x v="4"/>
    <x v="2"/>
    <n v="1"/>
    <n v="420.71"/>
    <n v="420.71"/>
    <n v="468.24"/>
    <n v="468.24"/>
    <n v="0.1"/>
    <n v="46.824000000000005"/>
    <n v="421.416"/>
    <n v="0.70600000000001728"/>
    <x v="3"/>
    <x v="0"/>
    <x v="2"/>
  </r>
  <r>
    <x v="504"/>
    <x v="357"/>
    <x v="12"/>
    <x v="1"/>
    <n v="3"/>
    <n v="395.8"/>
    <n v="1187.4000000000001"/>
    <n v="586.9"/>
    <n v="1760.6999999999998"/>
    <n v="0"/>
    <n v="0"/>
    <n v="1760.6999999999998"/>
    <n v="573.29999999999973"/>
    <x v="0"/>
    <x v="2"/>
    <x v="2"/>
  </r>
  <r>
    <x v="505"/>
    <x v="358"/>
    <x v="13"/>
    <x v="4"/>
    <n v="2"/>
    <n v="412.13"/>
    <n v="824.26"/>
    <n v="574.03"/>
    <n v="1148.06"/>
    <n v="0.1"/>
    <n v="114.806"/>
    <n v="1033.2539999999999"/>
    <n v="208.99399999999991"/>
    <x v="1"/>
    <x v="1"/>
    <x v="1"/>
  </r>
  <r>
    <x v="506"/>
    <x v="3"/>
    <x v="4"/>
    <x v="2"/>
    <n v="7"/>
    <n v="191.05"/>
    <n v="1337.3500000000001"/>
    <n v="257.44"/>
    <n v="1802.08"/>
    <n v="0"/>
    <n v="0"/>
    <n v="1802.08"/>
    <n v="464.72999999999979"/>
    <x v="0"/>
    <x v="2"/>
    <x v="1"/>
  </r>
  <r>
    <x v="507"/>
    <x v="359"/>
    <x v="13"/>
    <x v="4"/>
    <n v="5"/>
    <n v="172.91"/>
    <n v="864.55"/>
    <n v="277.88"/>
    <n v="1389.4"/>
    <n v="0.1"/>
    <n v="138.94000000000003"/>
    <n v="1250.46"/>
    <n v="385.91000000000008"/>
    <x v="3"/>
    <x v="4"/>
    <x v="0"/>
  </r>
  <r>
    <x v="508"/>
    <x v="360"/>
    <x v="3"/>
    <x v="2"/>
    <n v="7"/>
    <n v="101.29"/>
    <n v="709.03000000000009"/>
    <n v="143.1"/>
    <n v="1001.6999999999999"/>
    <n v="0.1"/>
    <n v="100.17"/>
    <n v="901.53"/>
    <n v="192.49999999999989"/>
    <x v="2"/>
    <x v="0"/>
    <x v="2"/>
  </r>
  <r>
    <x v="509"/>
    <x v="3"/>
    <x v="12"/>
    <x v="1"/>
    <n v="9"/>
    <n v="472.07"/>
    <n v="4248.63"/>
    <n v="816.78"/>
    <n v="7351.0199999999995"/>
    <n v="0.05"/>
    <n v="367.55099999999999"/>
    <n v="6983.4689999999991"/>
    <n v="2734.838999999999"/>
    <x v="1"/>
    <x v="0"/>
    <x v="0"/>
  </r>
  <r>
    <x v="510"/>
    <x v="361"/>
    <x v="10"/>
    <x v="3"/>
    <n v="3"/>
    <n v="155.78"/>
    <n v="467.34000000000003"/>
    <n v="246.54"/>
    <n v="739.62"/>
    <n v="0"/>
    <n v="0"/>
    <n v="739.62"/>
    <n v="272.27999999999997"/>
    <x v="3"/>
    <x v="3"/>
    <x v="0"/>
  </r>
  <r>
    <x v="511"/>
    <x v="362"/>
    <x v="3"/>
    <x v="2"/>
    <n v="7"/>
    <n v="225.47"/>
    <n v="1578.29"/>
    <n v="305.07"/>
    <n v="2135.4899999999998"/>
    <n v="0"/>
    <n v="0"/>
    <n v="2135.4899999999998"/>
    <n v="557.19999999999982"/>
    <x v="0"/>
    <x v="2"/>
    <x v="2"/>
  </r>
  <r>
    <x v="512"/>
    <x v="363"/>
    <x v="13"/>
    <x v="4"/>
    <n v="7"/>
    <n v="497.76"/>
    <n v="3484.3199999999997"/>
    <n v="893.12"/>
    <n v="6251.84"/>
    <n v="0"/>
    <n v="0"/>
    <n v="6251.84"/>
    <n v="2767.5200000000004"/>
    <x v="1"/>
    <x v="4"/>
    <x v="0"/>
  </r>
  <r>
    <x v="513"/>
    <x v="149"/>
    <x v="5"/>
    <x v="3"/>
    <n v="4"/>
    <n v="387.47"/>
    <n v="1549.88"/>
    <n v="484.67"/>
    <n v="1938.68"/>
    <n v="0.05"/>
    <n v="96.934000000000012"/>
    <n v="1841.7460000000001"/>
    <n v="291.86599999999999"/>
    <x v="1"/>
    <x v="4"/>
    <x v="0"/>
  </r>
  <r>
    <x v="514"/>
    <x v="364"/>
    <x v="1"/>
    <x v="1"/>
    <n v="7"/>
    <n v="93.9"/>
    <n v="657.30000000000007"/>
    <n v="113.6"/>
    <n v="795.19999999999993"/>
    <n v="0.05"/>
    <n v="39.76"/>
    <n v="755.43999999999994"/>
    <n v="98.139999999999873"/>
    <x v="1"/>
    <x v="3"/>
    <x v="0"/>
  </r>
  <r>
    <x v="515"/>
    <x v="180"/>
    <x v="1"/>
    <x v="1"/>
    <n v="1"/>
    <n v="351.86"/>
    <n v="351.86"/>
    <n v="389.51"/>
    <n v="389.51"/>
    <n v="0"/>
    <n v="0"/>
    <n v="389.51"/>
    <n v="37.649999999999977"/>
    <x v="1"/>
    <x v="2"/>
    <x v="1"/>
  </r>
  <r>
    <x v="516"/>
    <x v="74"/>
    <x v="9"/>
    <x v="4"/>
    <n v="3"/>
    <n v="114.78"/>
    <n v="344.34000000000003"/>
    <n v="130.12"/>
    <n v="390.36"/>
    <n v="0.1"/>
    <n v="39.036000000000001"/>
    <n v="351.32400000000001"/>
    <n v="6.9839999999999804"/>
    <x v="1"/>
    <x v="1"/>
    <x v="2"/>
  </r>
  <r>
    <x v="517"/>
    <x v="127"/>
    <x v="8"/>
    <x v="4"/>
    <n v="2"/>
    <n v="73.319999999999993"/>
    <n v="146.63999999999999"/>
    <n v="100.3"/>
    <n v="200.6"/>
    <n v="0.1"/>
    <n v="20.060000000000002"/>
    <n v="180.54"/>
    <n v="33.900000000000006"/>
    <x v="0"/>
    <x v="0"/>
    <x v="0"/>
  </r>
  <r>
    <x v="518"/>
    <x v="35"/>
    <x v="11"/>
    <x v="3"/>
    <n v="8"/>
    <n v="418.51"/>
    <n v="3348.08"/>
    <n v="473.4"/>
    <n v="3787.2"/>
    <n v="0.05"/>
    <n v="189.36"/>
    <n v="3597.8399999999997"/>
    <n v="249.75999999999976"/>
    <x v="0"/>
    <x v="4"/>
    <x v="1"/>
  </r>
  <r>
    <x v="519"/>
    <x v="365"/>
    <x v="5"/>
    <x v="3"/>
    <n v="5"/>
    <n v="178.15"/>
    <n v="890.75"/>
    <n v="314.16000000000003"/>
    <n v="1570.8000000000002"/>
    <n v="0.05"/>
    <n v="78.54000000000002"/>
    <n v="1492.2600000000002"/>
    <n v="601.51000000000022"/>
    <x v="3"/>
    <x v="2"/>
    <x v="2"/>
  </r>
  <r>
    <x v="520"/>
    <x v="37"/>
    <x v="6"/>
    <x v="1"/>
    <n v="3"/>
    <n v="259.36"/>
    <n v="778.08"/>
    <n v="295.88"/>
    <n v="887.64"/>
    <n v="0"/>
    <n v="0"/>
    <n v="887.64"/>
    <n v="109.55999999999995"/>
    <x v="3"/>
    <x v="4"/>
    <x v="0"/>
  </r>
  <r>
    <x v="521"/>
    <x v="366"/>
    <x v="1"/>
    <x v="1"/>
    <n v="5"/>
    <n v="396.75"/>
    <n v="1983.75"/>
    <n v="648.20000000000005"/>
    <n v="3241"/>
    <n v="0"/>
    <n v="0"/>
    <n v="3241"/>
    <n v="1257.25"/>
    <x v="1"/>
    <x v="1"/>
    <x v="0"/>
  </r>
  <r>
    <x v="522"/>
    <x v="367"/>
    <x v="3"/>
    <x v="2"/>
    <n v="8"/>
    <n v="203.84"/>
    <n v="1630.72"/>
    <n v="322.86"/>
    <n v="2582.88"/>
    <n v="0"/>
    <n v="0"/>
    <n v="2582.88"/>
    <n v="952.16000000000008"/>
    <x v="2"/>
    <x v="2"/>
    <x v="1"/>
  </r>
  <r>
    <x v="523"/>
    <x v="368"/>
    <x v="3"/>
    <x v="2"/>
    <n v="1"/>
    <n v="390.02"/>
    <n v="390.02"/>
    <n v="610.30999999999995"/>
    <n v="610.30999999999995"/>
    <n v="0.05"/>
    <n v="30.515499999999999"/>
    <n v="579.79449999999997"/>
    <n v="189.77449999999999"/>
    <x v="1"/>
    <x v="3"/>
    <x v="2"/>
  </r>
  <r>
    <x v="524"/>
    <x v="369"/>
    <x v="8"/>
    <x v="4"/>
    <n v="7"/>
    <n v="345.96"/>
    <n v="2421.7199999999998"/>
    <n v="463.17"/>
    <n v="3242.19"/>
    <n v="0.1"/>
    <n v="324.21900000000005"/>
    <n v="2917.971"/>
    <n v="496.2510000000002"/>
    <x v="3"/>
    <x v="2"/>
    <x v="1"/>
  </r>
  <r>
    <x v="525"/>
    <x v="370"/>
    <x v="6"/>
    <x v="1"/>
    <n v="2"/>
    <n v="148.57"/>
    <n v="297.14"/>
    <n v="219.12"/>
    <n v="438.24"/>
    <n v="0"/>
    <n v="0"/>
    <n v="438.24"/>
    <n v="141.10000000000002"/>
    <x v="3"/>
    <x v="2"/>
    <x v="0"/>
  </r>
  <r>
    <x v="526"/>
    <x v="57"/>
    <x v="13"/>
    <x v="4"/>
    <n v="3"/>
    <n v="247.17"/>
    <n v="741.51"/>
    <n v="337.56"/>
    <n v="1012.6800000000001"/>
    <n v="0"/>
    <n v="0"/>
    <n v="1012.6800000000001"/>
    <n v="271.17000000000007"/>
    <x v="0"/>
    <x v="1"/>
    <x v="0"/>
  </r>
  <r>
    <x v="527"/>
    <x v="51"/>
    <x v="11"/>
    <x v="3"/>
    <n v="1"/>
    <n v="263.99"/>
    <n v="263.99"/>
    <n v="448.42"/>
    <n v="448.42"/>
    <n v="0"/>
    <n v="0"/>
    <n v="448.42"/>
    <n v="184.43"/>
    <x v="2"/>
    <x v="4"/>
    <x v="0"/>
  </r>
  <r>
    <x v="528"/>
    <x v="33"/>
    <x v="10"/>
    <x v="3"/>
    <n v="3"/>
    <n v="54.12"/>
    <n v="162.35999999999999"/>
    <n v="91.43"/>
    <n v="274.29000000000002"/>
    <n v="0.1"/>
    <n v="27.429000000000002"/>
    <n v="246.86100000000002"/>
    <n v="84.501000000000033"/>
    <x v="3"/>
    <x v="2"/>
    <x v="2"/>
  </r>
  <r>
    <x v="529"/>
    <x v="55"/>
    <x v="3"/>
    <x v="2"/>
    <n v="6"/>
    <n v="75.290000000000006"/>
    <n v="451.74"/>
    <n v="115.26"/>
    <n v="691.56000000000006"/>
    <n v="0"/>
    <n v="0"/>
    <n v="691.56000000000006"/>
    <n v="239.82000000000005"/>
    <x v="0"/>
    <x v="0"/>
    <x v="2"/>
  </r>
  <r>
    <x v="530"/>
    <x v="207"/>
    <x v="5"/>
    <x v="3"/>
    <n v="1"/>
    <n v="80.180000000000007"/>
    <n v="80.180000000000007"/>
    <n v="113.14"/>
    <n v="113.14"/>
    <n v="0"/>
    <n v="0"/>
    <n v="113.14"/>
    <n v="32.959999999999994"/>
    <x v="1"/>
    <x v="2"/>
    <x v="2"/>
  </r>
  <r>
    <x v="531"/>
    <x v="371"/>
    <x v="0"/>
    <x v="0"/>
    <n v="1"/>
    <n v="72.17"/>
    <n v="72.17"/>
    <n v="94.01"/>
    <n v="94.01"/>
    <n v="0.05"/>
    <n v="4.7005000000000008"/>
    <n v="89.3095"/>
    <n v="17.139499999999998"/>
    <x v="0"/>
    <x v="3"/>
    <x v="0"/>
  </r>
  <r>
    <x v="532"/>
    <x v="145"/>
    <x v="0"/>
    <x v="0"/>
    <n v="1"/>
    <n v="115.84"/>
    <n v="115.84"/>
    <n v="206.11"/>
    <n v="206.11"/>
    <n v="0"/>
    <n v="0"/>
    <n v="206.11"/>
    <n v="90.27000000000001"/>
    <x v="0"/>
    <x v="1"/>
    <x v="0"/>
  </r>
  <r>
    <x v="533"/>
    <x v="16"/>
    <x v="2"/>
    <x v="0"/>
    <n v="9"/>
    <n v="95.46"/>
    <n v="859.14"/>
    <n v="164.75"/>
    <n v="1482.75"/>
    <n v="0.1"/>
    <n v="148.27500000000001"/>
    <n v="1334.4749999999999"/>
    <n v="475.33499999999992"/>
    <x v="0"/>
    <x v="3"/>
    <x v="1"/>
  </r>
  <r>
    <x v="534"/>
    <x v="38"/>
    <x v="12"/>
    <x v="1"/>
    <n v="2"/>
    <n v="314.54000000000002"/>
    <n v="629.08000000000004"/>
    <n v="462.2"/>
    <n v="924.4"/>
    <n v="0.1"/>
    <n v="92.44"/>
    <n v="831.96"/>
    <n v="202.88"/>
    <x v="1"/>
    <x v="1"/>
    <x v="2"/>
  </r>
  <r>
    <x v="535"/>
    <x v="372"/>
    <x v="4"/>
    <x v="2"/>
    <n v="9"/>
    <n v="325.18"/>
    <n v="2926.62"/>
    <n v="451.97"/>
    <n v="4067.7300000000005"/>
    <n v="0"/>
    <n v="0"/>
    <n v="4067.7300000000005"/>
    <n v="1141.1100000000006"/>
    <x v="0"/>
    <x v="3"/>
    <x v="2"/>
  </r>
  <r>
    <x v="536"/>
    <x v="58"/>
    <x v="8"/>
    <x v="4"/>
    <n v="1"/>
    <n v="152.19"/>
    <n v="152.19"/>
    <n v="207.57"/>
    <n v="207.57"/>
    <n v="0"/>
    <n v="0"/>
    <n v="207.57"/>
    <n v="55.379999999999995"/>
    <x v="3"/>
    <x v="0"/>
    <x v="2"/>
  </r>
  <r>
    <x v="537"/>
    <x v="373"/>
    <x v="8"/>
    <x v="4"/>
    <n v="2"/>
    <n v="204.17"/>
    <n v="408.34"/>
    <n v="310.69"/>
    <n v="621.38"/>
    <n v="0"/>
    <n v="0"/>
    <n v="621.38"/>
    <n v="213.04000000000002"/>
    <x v="1"/>
    <x v="1"/>
    <x v="2"/>
  </r>
  <r>
    <x v="538"/>
    <x v="374"/>
    <x v="1"/>
    <x v="1"/>
    <n v="9"/>
    <n v="370.02"/>
    <n v="3330.18"/>
    <n v="449.42"/>
    <n v="4044.78"/>
    <n v="0"/>
    <n v="0"/>
    <n v="4044.78"/>
    <n v="714.60000000000036"/>
    <x v="1"/>
    <x v="1"/>
    <x v="2"/>
  </r>
  <r>
    <x v="539"/>
    <x v="375"/>
    <x v="0"/>
    <x v="0"/>
    <n v="9"/>
    <n v="437.19"/>
    <n v="3934.71"/>
    <n v="534.21"/>
    <n v="4807.8900000000003"/>
    <n v="0"/>
    <n v="0"/>
    <n v="4807.8900000000003"/>
    <n v="873.18000000000029"/>
    <x v="1"/>
    <x v="2"/>
    <x v="2"/>
  </r>
  <r>
    <x v="540"/>
    <x v="368"/>
    <x v="1"/>
    <x v="1"/>
    <n v="6"/>
    <n v="487.86"/>
    <n v="2927.16"/>
    <n v="827.99"/>
    <n v="4967.9400000000005"/>
    <n v="0"/>
    <n v="0"/>
    <n v="4967.9400000000005"/>
    <n v="2040.7800000000007"/>
    <x v="2"/>
    <x v="2"/>
    <x v="1"/>
  </r>
  <r>
    <x v="541"/>
    <x v="310"/>
    <x v="7"/>
    <x v="2"/>
    <n v="4"/>
    <n v="20.309999999999999"/>
    <n v="81.239999999999995"/>
    <n v="25.8"/>
    <n v="103.2"/>
    <n v="0"/>
    <n v="0"/>
    <n v="103.2"/>
    <n v="21.960000000000008"/>
    <x v="0"/>
    <x v="3"/>
    <x v="1"/>
  </r>
  <r>
    <x v="542"/>
    <x v="21"/>
    <x v="11"/>
    <x v="3"/>
    <n v="9"/>
    <n v="11.75"/>
    <n v="105.75"/>
    <n v="14.51"/>
    <n v="130.59"/>
    <n v="0.05"/>
    <n v="6.5295000000000005"/>
    <n v="124.0605"/>
    <n v="18.310500000000005"/>
    <x v="1"/>
    <x v="3"/>
    <x v="2"/>
  </r>
  <r>
    <x v="543"/>
    <x v="108"/>
    <x v="6"/>
    <x v="1"/>
    <n v="8"/>
    <n v="184.02"/>
    <n v="1472.16"/>
    <n v="215.93"/>
    <n v="1727.44"/>
    <n v="0.05"/>
    <n v="86.372000000000014"/>
    <n v="1641.068"/>
    <n v="168.9079999999999"/>
    <x v="1"/>
    <x v="0"/>
    <x v="0"/>
  </r>
  <r>
    <x v="544"/>
    <x v="69"/>
    <x v="12"/>
    <x v="1"/>
    <n v="5"/>
    <n v="318.24"/>
    <n v="1591.2"/>
    <n v="548.04999999999995"/>
    <n v="2740.25"/>
    <n v="0"/>
    <n v="0"/>
    <n v="2740.25"/>
    <n v="1149.05"/>
    <x v="1"/>
    <x v="4"/>
    <x v="0"/>
  </r>
  <r>
    <x v="545"/>
    <x v="89"/>
    <x v="6"/>
    <x v="1"/>
    <n v="5"/>
    <n v="172.78"/>
    <n v="863.9"/>
    <n v="294.3"/>
    <n v="1471.5"/>
    <n v="0"/>
    <n v="0"/>
    <n v="1471.5"/>
    <n v="607.6"/>
    <x v="1"/>
    <x v="2"/>
    <x v="1"/>
  </r>
  <r>
    <x v="546"/>
    <x v="112"/>
    <x v="1"/>
    <x v="1"/>
    <n v="9"/>
    <n v="341.84"/>
    <n v="3076.56"/>
    <n v="561.49"/>
    <n v="5053.41"/>
    <n v="0"/>
    <n v="0"/>
    <n v="5053.41"/>
    <n v="1976.85"/>
    <x v="2"/>
    <x v="4"/>
    <x v="2"/>
  </r>
  <r>
    <x v="547"/>
    <x v="65"/>
    <x v="12"/>
    <x v="1"/>
    <n v="8"/>
    <n v="41.8"/>
    <n v="334.4"/>
    <n v="69.650000000000006"/>
    <n v="557.20000000000005"/>
    <n v="0"/>
    <n v="0"/>
    <n v="557.20000000000005"/>
    <n v="222.80000000000007"/>
    <x v="1"/>
    <x v="3"/>
    <x v="0"/>
  </r>
  <r>
    <x v="548"/>
    <x v="180"/>
    <x v="7"/>
    <x v="2"/>
    <n v="5"/>
    <n v="160.93"/>
    <n v="804.65000000000009"/>
    <n v="189.43"/>
    <n v="947.15000000000009"/>
    <n v="0.05"/>
    <n v="47.357500000000009"/>
    <n v="899.79250000000013"/>
    <n v="95.142500000000041"/>
    <x v="3"/>
    <x v="3"/>
    <x v="2"/>
  </r>
  <r>
    <x v="549"/>
    <x v="67"/>
    <x v="9"/>
    <x v="4"/>
    <n v="1"/>
    <n v="22.79"/>
    <n v="22.79"/>
    <n v="37.18"/>
    <n v="37.18"/>
    <n v="0"/>
    <n v="0"/>
    <n v="37.18"/>
    <n v="14.39"/>
    <x v="0"/>
    <x v="3"/>
    <x v="2"/>
  </r>
  <r>
    <x v="550"/>
    <x v="376"/>
    <x v="8"/>
    <x v="4"/>
    <n v="2"/>
    <n v="240.78"/>
    <n v="481.56"/>
    <n v="329.93"/>
    <n v="659.86"/>
    <n v="0"/>
    <n v="0"/>
    <n v="659.86"/>
    <n v="178.3"/>
    <x v="2"/>
    <x v="4"/>
    <x v="1"/>
  </r>
  <r>
    <x v="551"/>
    <x v="377"/>
    <x v="2"/>
    <x v="0"/>
    <n v="4"/>
    <n v="61.5"/>
    <n v="246"/>
    <n v="94.5"/>
    <n v="378"/>
    <n v="0.1"/>
    <n v="37.800000000000004"/>
    <n v="340.2"/>
    <n v="94.199999999999989"/>
    <x v="1"/>
    <x v="4"/>
    <x v="1"/>
  </r>
  <r>
    <x v="552"/>
    <x v="194"/>
    <x v="1"/>
    <x v="1"/>
    <n v="1"/>
    <n v="365.13"/>
    <n v="365.13"/>
    <n v="634.65"/>
    <n v="634.65"/>
    <n v="0.1"/>
    <n v="63.465000000000003"/>
    <n v="571.18499999999995"/>
    <n v="206.05499999999995"/>
    <x v="2"/>
    <x v="2"/>
    <x v="1"/>
  </r>
  <r>
    <x v="553"/>
    <x v="378"/>
    <x v="8"/>
    <x v="4"/>
    <n v="8"/>
    <n v="8.1"/>
    <n v="64.8"/>
    <n v="14.3"/>
    <n v="114.4"/>
    <n v="0.05"/>
    <n v="5.7200000000000006"/>
    <n v="108.68"/>
    <n v="43.88000000000001"/>
    <x v="1"/>
    <x v="2"/>
    <x v="0"/>
  </r>
  <r>
    <x v="554"/>
    <x v="379"/>
    <x v="12"/>
    <x v="1"/>
    <n v="4"/>
    <n v="307.14"/>
    <n v="1228.56"/>
    <n v="487.65"/>
    <n v="1950.6"/>
    <n v="0"/>
    <n v="0"/>
    <n v="1950.6"/>
    <n v="722.04"/>
    <x v="2"/>
    <x v="0"/>
    <x v="0"/>
  </r>
  <r>
    <x v="555"/>
    <x v="321"/>
    <x v="8"/>
    <x v="4"/>
    <n v="1"/>
    <n v="45.79"/>
    <n v="45.79"/>
    <n v="61.34"/>
    <n v="61.34"/>
    <n v="0"/>
    <n v="0"/>
    <n v="61.34"/>
    <n v="15.550000000000004"/>
    <x v="1"/>
    <x v="3"/>
    <x v="2"/>
  </r>
  <r>
    <x v="556"/>
    <x v="380"/>
    <x v="5"/>
    <x v="3"/>
    <n v="9"/>
    <n v="454.47"/>
    <n v="4090.2300000000005"/>
    <n v="744.01"/>
    <n v="6696.09"/>
    <n v="0"/>
    <n v="0"/>
    <n v="6696.09"/>
    <n v="2605.8599999999997"/>
    <x v="2"/>
    <x v="1"/>
    <x v="2"/>
  </r>
  <r>
    <x v="557"/>
    <x v="287"/>
    <x v="11"/>
    <x v="3"/>
    <n v="1"/>
    <n v="490.68"/>
    <n v="490.68"/>
    <n v="835.78"/>
    <n v="835.78"/>
    <n v="0"/>
    <n v="0"/>
    <n v="835.78"/>
    <n v="345.09999999999997"/>
    <x v="1"/>
    <x v="3"/>
    <x v="2"/>
  </r>
  <r>
    <x v="558"/>
    <x v="230"/>
    <x v="9"/>
    <x v="4"/>
    <n v="6"/>
    <n v="230.41"/>
    <n v="1382.46"/>
    <n v="308.52999999999997"/>
    <n v="1851.1799999999998"/>
    <n v="0.1"/>
    <n v="185.11799999999999"/>
    <n v="1666.0619999999999"/>
    <n v="283.60199999999986"/>
    <x v="3"/>
    <x v="3"/>
    <x v="0"/>
  </r>
  <r>
    <x v="559"/>
    <x v="381"/>
    <x v="0"/>
    <x v="0"/>
    <n v="8"/>
    <n v="329.91"/>
    <n v="2639.28"/>
    <n v="488.76"/>
    <n v="3910.08"/>
    <n v="0"/>
    <n v="0"/>
    <n v="3910.08"/>
    <n v="1270.7999999999997"/>
    <x v="0"/>
    <x v="2"/>
    <x v="0"/>
  </r>
  <r>
    <x v="560"/>
    <x v="382"/>
    <x v="10"/>
    <x v="3"/>
    <n v="6"/>
    <n v="44.4"/>
    <n v="266.39999999999998"/>
    <n v="57.64"/>
    <n v="345.84000000000003"/>
    <n v="0"/>
    <n v="0"/>
    <n v="345.84000000000003"/>
    <n v="79.440000000000055"/>
    <x v="2"/>
    <x v="2"/>
    <x v="1"/>
  </r>
  <r>
    <x v="561"/>
    <x v="54"/>
    <x v="4"/>
    <x v="2"/>
    <n v="7"/>
    <n v="270.98"/>
    <n v="1896.8600000000001"/>
    <n v="456.93"/>
    <n v="3198.51"/>
    <n v="0.1"/>
    <n v="319.85100000000006"/>
    <n v="2878.6590000000001"/>
    <n v="981.79899999999998"/>
    <x v="0"/>
    <x v="3"/>
    <x v="2"/>
  </r>
  <r>
    <x v="562"/>
    <x v="160"/>
    <x v="12"/>
    <x v="1"/>
    <n v="5"/>
    <n v="101.25"/>
    <n v="506.25"/>
    <n v="167.29"/>
    <n v="836.44999999999993"/>
    <n v="0"/>
    <n v="0"/>
    <n v="836.44999999999993"/>
    <n v="330.19999999999993"/>
    <x v="0"/>
    <x v="3"/>
    <x v="2"/>
  </r>
  <r>
    <x v="563"/>
    <x v="211"/>
    <x v="6"/>
    <x v="1"/>
    <n v="5"/>
    <n v="94.71"/>
    <n v="473.54999999999995"/>
    <n v="149.26"/>
    <n v="746.3"/>
    <n v="0"/>
    <n v="0"/>
    <n v="746.3"/>
    <n v="272.75"/>
    <x v="2"/>
    <x v="4"/>
    <x v="2"/>
  </r>
  <r>
    <x v="564"/>
    <x v="383"/>
    <x v="10"/>
    <x v="3"/>
    <n v="8"/>
    <n v="144.27000000000001"/>
    <n v="1154.1600000000001"/>
    <n v="160.21"/>
    <n v="1281.68"/>
    <n v="0.05"/>
    <n v="64.084000000000003"/>
    <n v="1217.596"/>
    <n v="63.435999999999922"/>
    <x v="2"/>
    <x v="2"/>
    <x v="0"/>
  </r>
  <r>
    <x v="565"/>
    <x v="239"/>
    <x v="8"/>
    <x v="4"/>
    <n v="3"/>
    <n v="414.85"/>
    <n v="1244.5500000000002"/>
    <n v="682.36"/>
    <n v="2047.08"/>
    <n v="0"/>
    <n v="0"/>
    <n v="2047.08"/>
    <n v="802.52999999999975"/>
    <x v="3"/>
    <x v="3"/>
    <x v="2"/>
  </r>
  <r>
    <x v="566"/>
    <x v="384"/>
    <x v="3"/>
    <x v="2"/>
    <n v="9"/>
    <n v="139.53"/>
    <n v="1255.77"/>
    <n v="188.52"/>
    <n v="1696.68"/>
    <n v="0.15"/>
    <n v="254.50200000000001"/>
    <n v="1442.1780000000001"/>
    <n v="186.40800000000013"/>
    <x v="2"/>
    <x v="2"/>
    <x v="1"/>
  </r>
  <r>
    <x v="567"/>
    <x v="356"/>
    <x v="12"/>
    <x v="1"/>
    <n v="9"/>
    <n v="434.74"/>
    <n v="3912.66"/>
    <n v="650.9"/>
    <n v="5858.0999999999995"/>
    <n v="0.05"/>
    <n v="292.90499999999997"/>
    <n v="5565.1949999999997"/>
    <n v="1652.5349999999999"/>
    <x v="0"/>
    <x v="0"/>
    <x v="2"/>
  </r>
  <r>
    <x v="568"/>
    <x v="53"/>
    <x v="10"/>
    <x v="3"/>
    <n v="2"/>
    <n v="103.06"/>
    <n v="206.12"/>
    <n v="167.7"/>
    <n v="335.4"/>
    <n v="0.05"/>
    <n v="16.77"/>
    <n v="318.63"/>
    <n v="112.50999999999999"/>
    <x v="1"/>
    <x v="1"/>
    <x v="2"/>
  </r>
  <r>
    <x v="569"/>
    <x v="169"/>
    <x v="10"/>
    <x v="3"/>
    <n v="3"/>
    <n v="100.61"/>
    <n v="301.83"/>
    <n v="157.30000000000001"/>
    <n v="471.90000000000003"/>
    <n v="0"/>
    <n v="0"/>
    <n v="471.90000000000003"/>
    <n v="170.07000000000005"/>
    <x v="1"/>
    <x v="1"/>
    <x v="0"/>
  </r>
  <r>
    <x v="570"/>
    <x v="385"/>
    <x v="7"/>
    <x v="2"/>
    <n v="4"/>
    <n v="370.39"/>
    <n v="1481.56"/>
    <n v="544.73"/>
    <n v="2178.92"/>
    <n v="0.05"/>
    <n v="108.94600000000001"/>
    <n v="2069.9740000000002"/>
    <n v="588.41400000000021"/>
    <x v="0"/>
    <x v="3"/>
    <x v="2"/>
  </r>
  <r>
    <x v="571"/>
    <x v="42"/>
    <x v="0"/>
    <x v="0"/>
    <n v="2"/>
    <n v="64.180000000000007"/>
    <n v="128.36000000000001"/>
    <n v="109.64"/>
    <n v="219.28"/>
    <n v="0.1"/>
    <n v="21.928000000000001"/>
    <n v="197.352"/>
    <n v="68.99199999999999"/>
    <x v="3"/>
    <x v="1"/>
    <x v="0"/>
  </r>
  <r>
    <x v="572"/>
    <x v="386"/>
    <x v="3"/>
    <x v="2"/>
    <n v="5"/>
    <n v="415.43"/>
    <n v="2077.15"/>
    <n v="673.21"/>
    <n v="3366.05"/>
    <n v="0"/>
    <n v="0"/>
    <n v="3366.05"/>
    <n v="1288.9000000000001"/>
    <x v="1"/>
    <x v="1"/>
    <x v="2"/>
  </r>
  <r>
    <x v="573"/>
    <x v="387"/>
    <x v="8"/>
    <x v="4"/>
    <n v="1"/>
    <n v="75.86"/>
    <n v="75.86"/>
    <n v="84.16"/>
    <n v="84.16"/>
    <n v="0.1"/>
    <n v="8.4160000000000004"/>
    <n v="75.744"/>
    <n v="-0.11599999999999966"/>
    <x v="3"/>
    <x v="2"/>
    <x v="1"/>
  </r>
  <r>
    <x v="574"/>
    <x v="388"/>
    <x v="12"/>
    <x v="1"/>
    <n v="9"/>
    <n v="493.41"/>
    <n v="4440.6900000000005"/>
    <n v="662.29"/>
    <n v="5960.61"/>
    <n v="0.15"/>
    <n v="894.09149999999988"/>
    <n v="5066.5185000000001"/>
    <n v="625.82849999999962"/>
    <x v="2"/>
    <x v="0"/>
    <x v="2"/>
  </r>
  <r>
    <x v="575"/>
    <x v="67"/>
    <x v="11"/>
    <x v="3"/>
    <n v="3"/>
    <n v="292.69"/>
    <n v="878.06999999999994"/>
    <n v="348.15"/>
    <n v="1044.4499999999998"/>
    <n v="0.1"/>
    <n v="104.44499999999999"/>
    <n v="940.00499999999988"/>
    <n v="61.934999999999945"/>
    <x v="3"/>
    <x v="0"/>
    <x v="0"/>
  </r>
  <r>
    <x v="576"/>
    <x v="81"/>
    <x v="9"/>
    <x v="4"/>
    <n v="4"/>
    <n v="413.3"/>
    <n v="1653.2"/>
    <n v="624.72"/>
    <n v="2498.88"/>
    <n v="0"/>
    <n v="0"/>
    <n v="2498.88"/>
    <n v="845.68000000000006"/>
    <x v="0"/>
    <x v="2"/>
    <x v="2"/>
  </r>
  <r>
    <x v="577"/>
    <x v="389"/>
    <x v="12"/>
    <x v="1"/>
    <n v="2"/>
    <n v="123.84"/>
    <n v="247.68"/>
    <n v="192.79"/>
    <n v="385.58"/>
    <n v="0"/>
    <n v="0"/>
    <n v="385.58"/>
    <n v="137.89999999999998"/>
    <x v="3"/>
    <x v="3"/>
    <x v="2"/>
  </r>
  <r>
    <x v="578"/>
    <x v="284"/>
    <x v="2"/>
    <x v="0"/>
    <n v="1"/>
    <n v="403.96"/>
    <n v="403.96"/>
    <n v="562.82000000000005"/>
    <n v="562.82000000000005"/>
    <n v="0.15"/>
    <n v="84.423000000000002"/>
    <n v="478.39700000000005"/>
    <n v="74.437000000000069"/>
    <x v="1"/>
    <x v="1"/>
    <x v="0"/>
  </r>
  <r>
    <x v="579"/>
    <x v="40"/>
    <x v="11"/>
    <x v="3"/>
    <n v="2"/>
    <n v="454.09"/>
    <n v="908.18"/>
    <n v="779"/>
    <n v="1558"/>
    <n v="0"/>
    <n v="0"/>
    <n v="1558"/>
    <n v="649.82000000000005"/>
    <x v="3"/>
    <x v="2"/>
    <x v="0"/>
  </r>
  <r>
    <x v="580"/>
    <x v="390"/>
    <x v="4"/>
    <x v="2"/>
    <n v="6"/>
    <n v="476.45"/>
    <n v="2858.7"/>
    <n v="594.29"/>
    <n v="3565.74"/>
    <n v="0"/>
    <n v="0"/>
    <n v="3565.74"/>
    <n v="707.04"/>
    <x v="1"/>
    <x v="0"/>
    <x v="1"/>
  </r>
  <r>
    <x v="581"/>
    <x v="391"/>
    <x v="12"/>
    <x v="1"/>
    <n v="4"/>
    <n v="492.97"/>
    <n v="1971.88"/>
    <n v="633.36"/>
    <n v="2533.44"/>
    <n v="0.2"/>
    <n v="506.68800000000005"/>
    <n v="2026.752"/>
    <n v="54.871999999999844"/>
    <x v="0"/>
    <x v="0"/>
    <x v="1"/>
  </r>
  <r>
    <x v="582"/>
    <x v="151"/>
    <x v="10"/>
    <x v="3"/>
    <n v="6"/>
    <n v="411.19"/>
    <n v="2467.14"/>
    <n v="567.96"/>
    <n v="3407.76"/>
    <n v="0.1"/>
    <n v="340.77600000000007"/>
    <n v="3066.9840000000004"/>
    <n v="599.84400000000051"/>
    <x v="0"/>
    <x v="3"/>
    <x v="0"/>
  </r>
  <r>
    <x v="583"/>
    <x v="392"/>
    <x v="0"/>
    <x v="0"/>
    <n v="1"/>
    <n v="15.41"/>
    <n v="15.41"/>
    <n v="17.55"/>
    <n v="17.55"/>
    <n v="0.05"/>
    <n v="0.87750000000000006"/>
    <n v="16.672499999999999"/>
    <n v="1.2624999999999993"/>
    <x v="3"/>
    <x v="4"/>
    <x v="1"/>
  </r>
  <r>
    <x v="584"/>
    <x v="50"/>
    <x v="7"/>
    <x v="2"/>
    <n v="5"/>
    <n v="161.46"/>
    <n v="807.30000000000007"/>
    <n v="269.08"/>
    <n v="1345.3999999999999"/>
    <n v="0"/>
    <n v="0"/>
    <n v="1345.3999999999999"/>
    <n v="538.0999999999998"/>
    <x v="0"/>
    <x v="1"/>
    <x v="2"/>
  </r>
  <r>
    <x v="585"/>
    <x v="393"/>
    <x v="11"/>
    <x v="3"/>
    <n v="9"/>
    <n v="140.16"/>
    <n v="1261.44"/>
    <n v="234.12"/>
    <n v="2107.08"/>
    <n v="0.1"/>
    <n v="210.708"/>
    <n v="1896.3719999999998"/>
    <n v="634.93199999999979"/>
    <x v="1"/>
    <x v="3"/>
    <x v="2"/>
  </r>
  <r>
    <x v="586"/>
    <x v="88"/>
    <x v="4"/>
    <x v="2"/>
    <n v="6"/>
    <n v="50.89"/>
    <n v="305.34000000000003"/>
    <n v="84"/>
    <n v="504"/>
    <n v="0"/>
    <n v="0"/>
    <n v="504"/>
    <n v="198.65999999999997"/>
    <x v="3"/>
    <x v="1"/>
    <x v="1"/>
  </r>
  <r>
    <x v="587"/>
    <x v="47"/>
    <x v="7"/>
    <x v="2"/>
    <n v="5"/>
    <n v="162.4"/>
    <n v="812"/>
    <n v="292.08999999999997"/>
    <n v="1460.4499999999998"/>
    <n v="0"/>
    <n v="0"/>
    <n v="1460.4499999999998"/>
    <n v="648.44999999999982"/>
    <x v="2"/>
    <x v="0"/>
    <x v="0"/>
  </r>
  <r>
    <x v="588"/>
    <x v="119"/>
    <x v="1"/>
    <x v="1"/>
    <n v="1"/>
    <n v="361.02"/>
    <n v="361.02"/>
    <n v="525.38"/>
    <n v="525.38"/>
    <n v="0.1"/>
    <n v="52.538000000000004"/>
    <n v="472.84199999999998"/>
    <n v="111.822"/>
    <x v="1"/>
    <x v="4"/>
    <x v="1"/>
  </r>
  <r>
    <x v="589"/>
    <x v="394"/>
    <x v="7"/>
    <x v="2"/>
    <n v="3"/>
    <n v="95.97"/>
    <n v="287.90999999999997"/>
    <n v="158.63999999999999"/>
    <n v="475.91999999999996"/>
    <n v="0"/>
    <n v="0"/>
    <n v="475.91999999999996"/>
    <n v="188.01"/>
    <x v="3"/>
    <x v="3"/>
    <x v="1"/>
  </r>
  <r>
    <x v="590"/>
    <x v="395"/>
    <x v="1"/>
    <x v="1"/>
    <n v="9"/>
    <n v="248.65"/>
    <n v="2237.85"/>
    <n v="287.14"/>
    <n v="2584.2599999999998"/>
    <n v="0"/>
    <n v="0"/>
    <n v="2584.2599999999998"/>
    <n v="346.40999999999985"/>
    <x v="3"/>
    <x v="3"/>
    <x v="2"/>
  </r>
  <r>
    <x v="591"/>
    <x v="396"/>
    <x v="1"/>
    <x v="1"/>
    <n v="9"/>
    <n v="223.08"/>
    <n v="2007.72"/>
    <n v="297.52999999999997"/>
    <n v="2677.7699999999995"/>
    <n v="0.15"/>
    <n v="401.66549999999989"/>
    <n v="2276.1044999999995"/>
    <n v="268.38449999999943"/>
    <x v="0"/>
    <x v="2"/>
    <x v="1"/>
  </r>
  <r>
    <x v="592"/>
    <x v="244"/>
    <x v="2"/>
    <x v="0"/>
    <n v="5"/>
    <n v="214.21"/>
    <n v="1071.05"/>
    <n v="274.72000000000003"/>
    <n v="1373.6000000000001"/>
    <n v="0"/>
    <n v="0"/>
    <n v="1373.6000000000001"/>
    <n v="302.55000000000018"/>
    <x v="1"/>
    <x v="3"/>
    <x v="2"/>
  </r>
  <r>
    <x v="593"/>
    <x v="397"/>
    <x v="2"/>
    <x v="0"/>
    <n v="6"/>
    <n v="364.02"/>
    <n v="2184.12"/>
    <n v="577.54999999999995"/>
    <n v="3465.2999999999997"/>
    <n v="0.1"/>
    <n v="346.53"/>
    <n v="3118.7699999999995"/>
    <n v="934.64999999999964"/>
    <x v="2"/>
    <x v="3"/>
    <x v="1"/>
  </r>
  <r>
    <x v="594"/>
    <x v="50"/>
    <x v="5"/>
    <x v="3"/>
    <n v="8"/>
    <n v="112.21"/>
    <n v="897.68"/>
    <n v="129.02000000000001"/>
    <n v="1032.1600000000001"/>
    <n v="0.1"/>
    <n v="103.21600000000001"/>
    <n v="928.94400000000007"/>
    <n v="31.264000000000124"/>
    <x v="0"/>
    <x v="2"/>
    <x v="0"/>
  </r>
  <r>
    <x v="595"/>
    <x v="117"/>
    <x v="10"/>
    <x v="3"/>
    <n v="3"/>
    <n v="183.06"/>
    <n v="549.18000000000006"/>
    <n v="238.57"/>
    <n v="715.71"/>
    <n v="0"/>
    <n v="0"/>
    <n v="715.71"/>
    <n v="166.52999999999997"/>
    <x v="1"/>
    <x v="2"/>
    <x v="1"/>
  </r>
  <r>
    <x v="596"/>
    <x v="398"/>
    <x v="12"/>
    <x v="1"/>
    <n v="2"/>
    <n v="71"/>
    <n v="142"/>
    <n v="97.39"/>
    <n v="194.78"/>
    <n v="0"/>
    <n v="0"/>
    <n v="194.78"/>
    <n v="52.78"/>
    <x v="3"/>
    <x v="4"/>
    <x v="0"/>
  </r>
  <r>
    <x v="597"/>
    <x v="169"/>
    <x v="13"/>
    <x v="4"/>
    <n v="8"/>
    <n v="130"/>
    <n v="1040"/>
    <n v="164.29"/>
    <n v="1314.32"/>
    <n v="0.1"/>
    <n v="131.43199999999999"/>
    <n v="1182.8879999999999"/>
    <n v="142.88799999999992"/>
    <x v="0"/>
    <x v="1"/>
    <x v="1"/>
  </r>
  <r>
    <x v="598"/>
    <x v="399"/>
    <x v="2"/>
    <x v="0"/>
    <n v="2"/>
    <n v="60.19"/>
    <n v="120.38"/>
    <n v="86.21"/>
    <n v="172.42"/>
    <n v="0.05"/>
    <n v="8.6210000000000004"/>
    <n v="163.79899999999998"/>
    <n v="43.418999999999983"/>
    <x v="1"/>
    <x v="1"/>
    <x v="1"/>
  </r>
  <r>
    <x v="599"/>
    <x v="374"/>
    <x v="3"/>
    <x v="2"/>
    <n v="9"/>
    <n v="447.73"/>
    <n v="4029.57"/>
    <n v="788.83"/>
    <n v="7099.47"/>
    <n v="0"/>
    <n v="0"/>
    <n v="7099.47"/>
    <n v="3069.9"/>
    <x v="2"/>
    <x v="0"/>
    <x v="2"/>
  </r>
  <r>
    <x v="600"/>
    <x v="400"/>
    <x v="9"/>
    <x v="4"/>
    <n v="1"/>
    <n v="160.74"/>
    <n v="160.74"/>
    <n v="226.74"/>
    <n v="226.74"/>
    <n v="0"/>
    <n v="0"/>
    <n v="226.74"/>
    <n v="66"/>
    <x v="1"/>
    <x v="2"/>
    <x v="1"/>
  </r>
  <r>
    <x v="601"/>
    <x v="300"/>
    <x v="4"/>
    <x v="2"/>
    <n v="9"/>
    <n v="72.989999999999995"/>
    <n v="656.91"/>
    <n v="90.93"/>
    <n v="818.37000000000012"/>
    <n v="0"/>
    <n v="0"/>
    <n v="818.37000000000012"/>
    <n v="161.46000000000015"/>
    <x v="2"/>
    <x v="2"/>
    <x v="2"/>
  </r>
  <r>
    <x v="602"/>
    <x v="401"/>
    <x v="13"/>
    <x v="4"/>
    <n v="5"/>
    <n v="201.65"/>
    <n v="1008.25"/>
    <n v="299.55"/>
    <n v="1497.75"/>
    <n v="0"/>
    <n v="0"/>
    <n v="1497.75"/>
    <n v="489.5"/>
    <x v="2"/>
    <x v="4"/>
    <x v="1"/>
  </r>
  <r>
    <x v="603"/>
    <x v="402"/>
    <x v="6"/>
    <x v="1"/>
    <n v="1"/>
    <n v="469.66"/>
    <n v="469.66"/>
    <n v="614.4"/>
    <n v="614.4"/>
    <n v="0.1"/>
    <n v="61.44"/>
    <n v="552.96"/>
    <n v="83.300000000000011"/>
    <x v="1"/>
    <x v="3"/>
    <x v="2"/>
  </r>
  <r>
    <x v="604"/>
    <x v="239"/>
    <x v="12"/>
    <x v="1"/>
    <n v="2"/>
    <n v="407.13"/>
    <n v="814.26"/>
    <n v="538.03"/>
    <n v="1076.06"/>
    <n v="0.05"/>
    <n v="53.802999999999997"/>
    <n v="1022.2569999999999"/>
    <n v="207.99699999999996"/>
    <x v="2"/>
    <x v="1"/>
    <x v="0"/>
  </r>
  <r>
    <x v="605"/>
    <x v="403"/>
    <x v="1"/>
    <x v="1"/>
    <n v="2"/>
    <n v="244.77"/>
    <n v="489.54"/>
    <n v="428.25"/>
    <n v="856.5"/>
    <n v="0"/>
    <n v="0"/>
    <n v="856.5"/>
    <n v="366.96"/>
    <x v="1"/>
    <x v="0"/>
    <x v="2"/>
  </r>
  <r>
    <x v="606"/>
    <x v="404"/>
    <x v="11"/>
    <x v="3"/>
    <n v="4"/>
    <n v="371.23"/>
    <n v="1484.92"/>
    <n v="537.82000000000005"/>
    <n v="2151.2800000000002"/>
    <n v="0"/>
    <n v="0"/>
    <n v="2151.2800000000002"/>
    <n v="666.36000000000013"/>
    <x v="1"/>
    <x v="4"/>
    <x v="2"/>
  </r>
  <r>
    <x v="607"/>
    <x v="405"/>
    <x v="3"/>
    <x v="2"/>
    <n v="3"/>
    <n v="328.62"/>
    <n v="985.86"/>
    <n v="445.5"/>
    <n v="1336.5"/>
    <n v="0.15"/>
    <n v="200.47499999999999"/>
    <n v="1136.0250000000001"/>
    <n v="150.16500000000008"/>
    <x v="0"/>
    <x v="2"/>
    <x v="2"/>
  </r>
  <r>
    <x v="608"/>
    <x v="406"/>
    <x v="13"/>
    <x v="4"/>
    <n v="7"/>
    <n v="186.65"/>
    <n v="1306.55"/>
    <n v="299.11"/>
    <n v="2093.77"/>
    <n v="0.05"/>
    <n v="104.6885"/>
    <n v="1989.0815"/>
    <n v="682.53150000000005"/>
    <x v="2"/>
    <x v="4"/>
    <x v="1"/>
  </r>
  <r>
    <x v="609"/>
    <x v="407"/>
    <x v="2"/>
    <x v="0"/>
    <n v="2"/>
    <n v="9.8000000000000007"/>
    <n v="19.600000000000001"/>
    <n v="13.14"/>
    <n v="26.28"/>
    <n v="0"/>
    <n v="0"/>
    <n v="26.28"/>
    <n v="6.68"/>
    <x v="2"/>
    <x v="4"/>
    <x v="2"/>
  </r>
  <r>
    <x v="610"/>
    <x v="408"/>
    <x v="4"/>
    <x v="2"/>
    <n v="2"/>
    <n v="42.84"/>
    <n v="85.68"/>
    <n v="60.28"/>
    <n v="120.56"/>
    <n v="0"/>
    <n v="0"/>
    <n v="120.56"/>
    <n v="34.879999999999995"/>
    <x v="0"/>
    <x v="3"/>
    <x v="2"/>
  </r>
  <r>
    <x v="611"/>
    <x v="215"/>
    <x v="8"/>
    <x v="4"/>
    <n v="1"/>
    <n v="278.79000000000002"/>
    <n v="278.79000000000002"/>
    <n v="409.15"/>
    <n v="409.15"/>
    <n v="0"/>
    <n v="0"/>
    <n v="409.15"/>
    <n v="130.35999999999996"/>
    <x v="1"/>
    <x v="0"/>
    <x v="0"/>
  </r>
  <r>
    <x v="612"/>
    <x v="213"/>
    <x v="6"/>
    <x v="1"/>
    <n v="3"/>
    <n v="324.20999999999998"/>
    <n v="972.62999999999988"/>
    <n v="407.98"/>
    <n v="1223.94"/>
    <n v="0.1"/>
    <n v="122.39400000000001"/>
    <n v="1101.546"/>
    <n v="128.91600000000017"/>
    <x v="3"/>
    <x v="1"/>
    <x v="1"/>
  </r>
  <r>
    <x v="613"/>
    <x v="223"/>
    <x v="0"/>
    <x v="0"/>
    <n v="1"/>
    <n v="272.8"/>
    <n v="272.8"/>
    <n v="445.95"/>
    <n v="445.95"/>
    <n v="0"/>
    <n v="0"/>
    <n v="445.95"/>
    <n v="173.14999999999998"/>
    <x v="0"/>
    <x v="2"/>
    <x v="2"/>
  </r>
  <r>
    <x v="614"/>
    <x v="409"/>
    <x v="7"/>
    <x v="2"/>
    <n v="5"/>
    <n v="402.48"/>
    <n v="2012.4"/>
    <n v="501.73"/>
    <n v="2508.65"/>
    <n v="0.2"/>
    <n v="501.73"/>
    <n v="2006.92"/>
    <n v="-5.4800000000000182"/>
    <x v="3"/>
    <x v="2"/>
    <x v="1"/>
  </r>
  <r>
    <x v="615"/>
    <x v="229"/>
    <x v="7"/>
    <x v="2"/>
    <n v="2"/>
    <n v="319.85000000000002"/>
    <n v="639.70000000000005"/>
    <n v="502.3"/>
    <n v="1004.6"/>
    <n v="0"/>
    <n v="0"/>
    <n v="1004.6"/>
    <n v="364.9"/>
    <x v="3"/>
    <x v="0"/>
    <x v="0"/>
  </r>
  <r>
    <x v="616"/>
    <x v="315"/>
    <x v="3"/>
    <x v="2"/>
    <n v="5"/>
    <n v="163.27000000000001"/>
    <n v="816.35"/>
    <n v="232.4"/>
    <n v="1162"/>
    <n v="0.15"/>
    <n v="174.29999999999998"/>
    <n v="987.7"/>
    <n v="171.35000000000002"/>
    <x v="1"/>
    <x v="2"/>
    <x v="0"/>
  </r>
  <r>
    <x v="617"/>
    <x v="70"/>
    <x v="7"/>
    <x v="2"/>
    <n v="8"/>
    <n v="43.02"/>
    <n v="344.16"/>
    <n v="72.569999999999993"/>
    <n v="580.55999999999995"/>
    <n v="0.1"/>
    <n v="58.055999999999997"/>
    <n v="522.50399999999991"/>
    <n v="178.34399999999988"/>
    <x v="1"/>
    <x v="4"/>
    <x v="0"/>
  </r>
  <r>
    <x v="618"/>
    <x v="410"/>
    <x v="8"/>
    <x v="4"/>
    <n v="1"/>
    <n v="115.87"/>
    <n v="115.87"/>
    <n v="200.41"/>
    <n v="200.41"/>
    <n v="0"/>
    <n v="0"/>
    <n v="200.41"/>
    <n v="84.539999999999992"/>
    <x v="2"/>
    <x v="2"/>
    <x v="1"/>
  </r>
  <r>
    <x v="619"/>
    <x v="256"/>
    <x v="7"/>
    <x v="2"/>
    <n v="8"/>
    <n v="482.78"/>
    <n v="3862.24"/>
    <n v="559.83000000000004"/>
    <n v="4478.6400000000003"/>
    <n v="0.05"/>
    <n v="223.93200000000002"/>
    <n v="4254.7080000000005"/>
    <n v="392.46800000000076"/>
    <x v="1"/>
    <x v="3"/>
    <x v="1"/>
  </r>
  <r>
    <x v="620"/>
    <x v="161"/>
    <x v="6"/>
    <x v="1"/>
    <n v="1"/>
    <n v="353.65"/>
    <n v="353.65"/>
    <n v="505.02"/>
    <n v="505.02"/>
    <n v="0.1"/>
    <n v="50.502000000000002"/>
    <n v="454.51799999999997"/>
    <n v="100.86799999999999"/>
    <x v="1"/>
    <x v="1"/>
    <x v="1"/>
  </r>
  <r>
    <x v="621"/>
    <x v="411"/>
    <x v="4"/>
    <x v="2"/>
    <n v="8"/>
    <n v="79.59"/>
    <n v="636.72"/>
    <n v="131.37"/>
    <n v="1050.96"/>
    <n v="0.1"/>
    <n v="105.096"/>
    <n v="945.86400000000003"/>
    <n v="309.14400000000001"/>
    <x v="0"/>
    <x v="3"/>
    <x v="2"/>
  </r>
  <r>
    <x v="622"/>
    <x v="224"/>
    <x v="11"/>
    <x v="3"/>
    <n v="9"/>
    <n v="165.84"/>
    <n v="1492.56"/>
    <n v="281.04000000000002"/>
    <n v="2529.36"/>
    <n v="0"/>
    <n v="0"/>
    <n v="2529.36"/>
    <n v="1036.8000000000002"/>
    <x v="3"/>
    <x v="4"/>
    <x v="1"/>
  </r>
  <r>
    <x v="623"/>
    <x v="412"/>
    <x v="9"/>
    <x v="4"/>
    <n v="6"/>
    <n v="116.74"/>
    <n v="700.43999999999994"/>
    <n v="200.16"/>
    <n v="1200.96"/>
    <n v="0"/>
    <n v="0"/>
    <n v="1200.96"/>
    <n v="500.5200000000001"/>
    <x v="1"/>
    <x v="0"/>
    <x v="1"/>
  </r>
  <r>
    <x v="624"/>
    <x v="413"/>
    <x v="13"/>
    <x v="4"/>
    <n v="3"/>
    <n v="425.52"/>
    <n v="1276.56"/>
    <n v="750.6"/>
    <n v="2251.8000000000002"/>
    <n v="0.1"/>
    <n v="225.18000000000004"/>
    <n v="2026.6200000000001"/>
    <n v="750.06000000000017"/>
    <x v="1"/>
    <x v="0"/>
    <x v="2"/>
  </r>
  <r>
    <x v="625"/>
    <x v="255"/>
    <x v="10"/>
    <x v="3"/>
    <n v="9"/>
    <n v="384.1"/>
    <n v="3456.9"/>
    <n v="516.28"/>
    <n v="4646.5199999999995"/>
    <n v="0.1"/>
    <n v="464.65199999999999"/>
    <n v="4181.8679999999995"/>
    <n v="724.96799999999939"/>
    <x v="0"/>
    <x v="3"/>
    <x v="2"/>
  </r>
  <r>
    <x v="626"/>
    <x v="120"/>
    <x v="11"/>
    <x v="3"/>
    <n v="6"/>
    <n v="110.11"/>
    <n v="660.66"/>
    <n v="134.79"/>
    <n v="808.74"/>
    <n v="0.1"/>
    <n v="80.874000000000009"/>
    <n v="727.86599999999999"/>
    <n v="67.206000000000017"/>
    <x v="3"/>
    <x v="3"/>
    <x v="2"/>
  </r>
  <r>
    <x v="627"/>
    <x v="124"/>
    <x v="7"/>
    <x v="2"/>
    <n v="5"/>
    <n v="487.71"/>
    <n v="2438.5499999999997"/>
    <n v="809.78"/>
    <n v="4048.8999999999996"/>
    <n v="0"/>
    <n v="0"/>
    <n v="4048.8999999999996"/>
    <n v="1610.35"/>
    <x v="1"/>
    <x v="2"/>
    <x v="0"/>
  </r>
  <r>
    <x v="628"/>
    <x v="414"/>
    <x v="7"/>
    <x v="2"/>
    <n v="8"/>
    <n v="341.93"/>
    <n v="2735.44"/>
    <n v="512.87"/>
    <n v="4102.96"/>
    <n v="0"/>
    <n v="0"/>
    <n v="4102.96"/>
    <n v="1367.52"/>
    <x v="2"/>
    <x v="3"/>
    <x v="0"/>
  </r>
  <r>
    <x v="629"/>
    <x v="141"/>
    <x v="10"/>
    <x v="3"/>
    <n v="1"/>
    <n v="72.86"/>
    <n v="72.86"/>
    <n v="102.19"/>
    <n v="102.19"/>
    <n v="0.05"/>
    <n v="5.1095000000000006"/>
    <n v="97.080500000000001"/>
    <n v="24.220500000000001"/>
    <x v="1"/>
    <x v="3"/>
    <x v="1"/>
  </r>
  <r>
    <x v="630"/>
    <x v="337"/>
    <x v="2"/>
    <x v="0"/>
    <n v="2"/>
    <n v="392.59"/>
    <n v="785.18"/>
    <n v="469.85"/>
    <n v="939.7"/>
    <n v="0"/>
    <n v="0"/>
    <n v="939.7"/>
    <n v="154.5200000000001"/>
    <x v="2"/>
    <x v="4"/>
    <x v="1"/>
  </r>
  <r>
    <x v="631"/>
    <x v="93"/>
    <x v="7"/>
    <x v="2"/>
    <n v="5"/>
    <n v="206.82"/>
    <n v="1034.0999999999999"/>
    <n v="255.97"/>
    <n v="1279.8499999999999"/>
    <n v="0"/>
    <n v="0"/>
    <n v="1279.8499999999999"/>
    <n v="245.75"/>
    <x v="1"/>
    <x v="1"/>
    <x v="2"/>
  </r>
  <r>
    <x v="632"/>
    <x v="242"/>
    <x v="10"/>
    <x v="3"/>
    <n v="2"/>
    <n v="61.08"/>
    <n v="122.16"/>
    <n v="100.12"/>
    <n v="200.24"/>
    <n v="0.05"/>
    <n v="10.012"/>
    <n v="190.22800000000001"/>
    <n v="68.068000000000012"/>
    <x v="0"/>
    <x v="0"/>
    <x v="1"/>
  </r>
  <r>
    <x v="633"/>
    <x v="113"/>
    <x v="6"/>
    <x v="1"/>
    <n v="3"/>
    <n v="368.27"/>
    <n v="1104.81"/>
    <n v="428.68"/>
    <n v="1286.04"/>
    <n v="0"/>
    <n v="0"/>
    <n v="1286.04"/>
    <n v="181.23000000000002"/>
    <x v="3"/>
    <x v="3"/>
    <x v="2"/>
  </r>
  <r>
    <x v="634"/>
    <x v="88"/>
    <x v="5"/>
    <x v="3"/>
    <n v="5"/>
    <n v="350.61"/>
    <n v="1753.0500000000002"/>
    <n v="517.34"/>
    <n v="2586.7000000000003"/>
    <n v="0.05"/>
    <n v="129.33500000000001"/>
    <n v="2457.3650000000002"/>
    <n v="704.31500000000005"/>
    <x v="3"/>
    <x v="0"/>
    <x v="1"/>
  </r>
  <r>
    <x v="635"/>
    <x v="415"/>
    <x v="5"/>
    <x v="3"/>
    <n v="1"/>
    <n v="10.48"/>
    <n v="10.48"/>
    <n v="13.03"/>
    <n v="13.03"/>
    <n v="0"/>
    <n v="0"/>
    <n v="13.03"/>
    <n v="2.5499999999999989"/>
    <x v="1"/>
    <x v="0"/>
    <x v="1"/>
  </r>
  <r>
    <x v="636"/>
    <x v="416"/>
    <x v="13"/>
    <x v="4"/>
    <n v="6"/>
    <n v="423.26"/>
    <n v="2539.56"/>
    <n v="593.55999999999995"/>
    <n v="3561.3599999999997"/>
    <n v="0.2"/>
    <n v="712.27199999999993"/>
    <n v="2849.0879999999997"/>
    <n v="309.52799999999979"/>
    <x v="1"/>
    <x v="3"/>
    <x v="2"/>
  </r>
  <r>
    <x v="637"/>
    <x v="389"/>
    <x v="9"/>
    <x v="4"/>
    <n v="3"/>
    <n v="296.66000000000003"/>
    <n v="889.98"/>
    <n v="516.77"/>
    <n v="1550.31"/>
    <n v="0"/>
    <n v="0"/>
    <n v="1550.31"/>
    <n v="660.32999999999993"/>
    <x v="0"/>
    <x v="1"/>
    <x v="1"/>
  </r>
  <r>
    <x v="638"/>
    <x v="297"/>
    <x v="0"/>
    <x v="0"/>
    <n v="7"/>
    <n v="447.66"/>
    <n v="3133.6200000000003"/>
    <n v="600.62"/>
    <n v="4204.34"/>
    <n v="0"/>
    <n v="0"/>
    <n v="4204.34"/>
    <n v="1070.7199999999998"/>
    <x v="2"/>
    <x v="0"/>
    <x v="2"/>
  </r>
  <r>
    <x v="639"/>
    <x v="417"/>
    <x v="6"/>
    <x v="1"/>
    <n v="3"/>
    <n v="252.1"/>
    <n v="756.3"/>
    <n v="327.75"/>
    <n v="983.25"/>
    <n v="0.05"/>
    <n v="49.162500000000001"/>
    <n v="934.08749999999998"/>
    <n v="177.78750000000002"/>
    <x v="2"/>
    <x v="4"/>
    <x v="1"/>
  </r>
  <r>
    <x v="640"/>
    <x v="47"/>
    <x v="7"/>
    <x v="2"/>
    <n v="6"/>
    <n v="101.62"/>
    <n v="609.72"/>
    <n v="120.28"/>
    <n v="721.68000000000006"/>
    <n v="0"/>
    <n v="0"/>
    <n v="721.68000000000006"/>
    <n v="111.96000000000004"/>
    <x v="1"/>
    <x v="2"/>
    <x v="2"/>
  </r>
  <r>
    <x v="641"/>
    <x v="25"/>
    <x v="2"/>
    <x v="0"/>
    <n v="1"/>
    <n v="290.35000000000002"/>
    <n v="290.35000000000002"/>
    <n v="407.19"/>
    <n v="407.19"/>
    <n v="0.1"/>
    <n v="40.719000000000001"/>
    <n v="366.471"/>
    <n v="76.120999999999981"/>
    <x v="0"/>
    <x v="0"/>
    <x v="1"/>
  </r>
  <r>
    <x v="642"/>
    <x v="418"/>
    <x v="1"/>
    <x v="1"/>
    <n v="1"/>
    <n v="17.260000000000002"/>
    <n v="17.260000000000002"/>
    <n v="27.89"/>
    <n v="27.89"/>
    <n v="0.05"/>
    <n v="1.3945000000000001"/>
    <n v="26.4955"/>
    <n v="9.2354999999999983"/>
    <x v="3"/>
    <x v="1"/>
    <x v="1"/>
  </r>
  <r>
    <x v="643"/>
    <x v="391"/>
    <x v="1"/>
    <x v="1"/>
    <n v="4"/>
    <n v="36.619999999999997"/>
    <n v="146.47999999999999"/>
    <n v="53.55"/>
    <n v="214.2"/>
    <n v="0.05"/>
    <n v="10.71"/>
    <n v="203.48999999999998"/>
    <n v="57.009999999999991"/>
    <x v="3"/>
    <x v="3"/>
    <x v="2"/>
  </r>
  <r>
    <x v="644"/>
    <x v="348"/>
    <x v="10"/>
    <x v="3"/>
    <n v="4"/>
    <n v="454.33"/>
    <n v="1817.32"/>
    <n v="501.31"/>
    <n v="2005.24"/>
    <n v="0"/>
    <n v="0"/>
    <n v="2005.24"/>
    <n v="187.92000000000007"/>
    <x v="2"/>
    <x v="2"/>
    <x v="2"/>
  </r>
  <r>
    <x v="645"/>
    <x v="419"/>
    <x v="4"/>
    <x v="2"/>
    <n v="1"/>
    <n v="419.03"/>
    <n v="419.03"/>
    <n v="711.63"/>
    <n v="711.63"/>
    <n v="0"/>
    <n v="0"/>
    <n v="711.63"/>
    <n v="292.60000000000002"/>
    <x v="3"/>
    <x v="0"/>
    <x v="2"/>
  </r>
  <r>
    <x v="646"/>
    <x v="420"/>
    <x v="3"/>
    <x v="2"/>
    <n v="5"/>
    <n v="133.06"/>
    <n v="665.3"/>
    <n v="239.21"/>
    <n v="1196.05"/>
    <n v="0"/>
    <n v="0"/>
    <n v="1196.05"/>
    <n v="530.75"/>
    <x v="3"/>
    <x v="2"/>
    <x v="2"/>
  </r>
  <r>
    <x v="647"/>
    <x v="213"/>
    <x v="8"/>
    <x v="4"/>
    <n v="3"/>
    <n v="454.89"/>
    <n v="1364.67"/>
    <n v="715.6"/>
    <n v="2146.8000000000002"/>
    <n v="0"/>
    <n v="0"/>
    <n v="2146.8000000000002"/>
    <n v="782.13000000000011"/>
    <x v="3"/>
    <x v="0"/>
    <x v="2"/>
  </r>
  <r>
    <x v="648"/>
    <x v="421"/>
    <x v="7"/>
    <x v="2"/>
    <n v="8"/>
    <n v="140.88"/>
    <n v="1127.04"/>
    <n v="216.34"/>
    <n v="1730.72"/>
    <n v="0"/>
    <n v="0"/>
    <n v="1730.72"/>
    <n v="603.68000000000006"/>
    <x v="2"/>
    <x v="2"/>
    <x v="2"/>
  </r>
  <r>
    <x v="649"/>
    <x v="422"/>
    <x v="8"/>
    <x v="4"/>
    <n v="2"/>
    <n v="351.93"/>
    <n v="703.86"/>
    <n v="438.31"/>
    <n v="876.62"/>
    <n v="0"/>
    <n v="0"/>
    <n v="876.62"/>
    <n v="172.76"/>
    <x v="0"/>
    <x v="3"/>
    <x v="2"/>
  </r>
  <r>
    <x v="650"/>
    <x v="423"/>
    <x v="10"/>
    <x v="3"/>
    <n v="2"/>
    <n v="27.8"/>
    <n v="55.6"/>
    <n v="34.270000000000003"/>
    <n v="68.540000000000006"/>
    <n v="0"/>
    <n v="0"/>
    <n v="68.540000000000006"/>
    <n v="12.940000000000005"/>
    <x v="2"/>
    <x v="0"/>
    <x v="0"/>
  </r>
  <r>
    <x v="651"/>
    <x v="9"/>
    <x v="8"/>
    <x v="4"/>
    <n v="2"/>
    <n v="258.92"/>
    <n v="517.84"/>
    <n v="355"/>
    <n v="710"/>
    <n v="0"/>
    <n v="0"/>
    <n v="710"/>
    <n v="192.15999999999997"/>
    <x v="2"/>
    <x v="0"/>
    <x v="1"/>
  </r>
  <r>
    <x v="652"/>
    <x v="424"/>
    <x v="7"/>
    <x v="2"/>
    <n v="9"/>
    <n v="12.21"/>
    <n v="109.89000000000001"/>
    <n v="16.5"/>
    <n v="148.5"/>
    <n v="0.1"/>
    <n v="14.850000000000001"/>
    <n v="133.65"/>
    <n v="23.759999999999991"/>
    <x v="0"/>
    <x v="3"/>
    <x v="1"/>
  </r>
  <r>
    <x v="653"/>
    <x v="425"/>
    <x v="4"/>
    <x v="2"/>
    <n v="8"/>
    <n v="392.83"/>
    <n v="3142.64"/>
    <n v="588.66"/>
    <n v="4709.28"/>
    <n v="0.1"/>
    <n v="470.928"/>
    <n v="4238.3519999999999"/>
    <n v="1095.712"/>
    <x v="0"/>
    <x v="4"/>
    <x v="1"/>
  </r>
  <r>
    <x v="654"/>
    <x v="162"/>
    <x v="1"/>
    <x v="1"/>
    <n v="7"/>
    <n v="238.3"/>
    <n v="1668.1000000000001"/>
    <n v="414.36"/>
    <n v="2900.52"/>
    <n v="0"/>
    <n v="0"/>
    <n v="2900.52"/>
    <n v="1232.4199999999998"/>
    <x v="1"/>
    <x v="0"/>
    <x v="2"/>
  </r>
  <r>
    <x v="655"/>
    <x v="27"/>
    <x v="8"/>
    <x v="4"/>
    <n v="3"/>
    <n v="14.91"/>
    <n v="44.730000000000004"/>
    <n v="20.97"/>
    <n v="62.91"/>
    <n v="0.1"/>
    <n v="6.2910000000000004"/>
    <n v="56.619"/>
    <n v="11.888999999999996"/>
    <x v="0"/>
    <x v="4"/>
    <x v="1"/>
  </r>
  <r>
    <x v="656"/>
    <x v="426"/>
    <x v="3"/>
    <x v="2"/>
    <n v="8"/>
    <n v="315.35000000000002"/>
    <n v="2522.8000000000002"/>
    <n v="430.61"/>
    <n v="3444.88"/>
    <n v="0"/>
    <n v="0"/>
    <n v="3444.88"/>
    <n v="922.07999999999993"/>
    <x v="0"/>
    <x v="2"/>
    <x v="1"/>
  </r>
  <r>
    <x v="657"/>
    <x v="427"/>
    <x v="2"/>
    <x v="0"/>
    <n v="9"/>
    <n v="20.7"/>
    <n v="186.29999999999998"/>
    <n v="33.22"/>
    <n v="298.98"/>
    <n v="0.15"/>
    <n v="44.847000000000001"/>
    <n v="254.13300000000001"/>
    <n v="67.833000000000027"/>
    <x v="2"/>
    <x v="1"/>
    <x v="0"/>
  </r>
  <r>
    <x v="658"/>
    <x v="197"/>
    <x v="1"/>
    <x v="1"/>
    <n v="7"/>
    <n v="279.01"/>
    <n v="1953.07"/>
    <n v="425.99"/>
    <n v="2981.9300000000003"/>
    <n v="0"/>
    <n v="0"/>
    <n v="2981.9300000000003"/>
    <n v="1028.8600000000004"/>
    <x v="3"/>
    <x v="3"/>
    <x v="0"/>
  </r>
  <r>
    <x v="659"/>
    <x v="180"/>
    <x v="6"/>
    <x v="1"/>
    <n v="5"/>
    <n v="164.75"/>
    <n v="823.75"/>
    <n v="263.95999999999998"/>
    <n v="1319.8"/>
    <n v="0.15"/>
    <n v="197.97"/>
    <n v="1121.83"/>
    <n v="298.07999999999993"/>
    <x v="2"/>
    <x v="3"/>
    <x v="0"/>
  </r>
  <r>
    <x v="660"/>
    <x v="428"/>
    <x v="3"/>
    <x v="2"/>
    <n v="4"/>
    <n v="33.58"/>
    <n v="134.32"/>
    <n v="46.43"/>
    <n v="185.72"/>
    <n v="0"/>
    <n v="0"/>
    <n v="185.72"/>
    <n v="51.400000000000006"/>
    <x v="2"/>
    <x v="4"/>
    <x v="0"/>
  </r>
  <r>
    <x v="661"/>
    <x v="131"/>
    <x v="7"/>
    <x v="2"/>
    <n v="3"/>
    <n v="308.51"/>
    <n v="925.53"/>
    <n v="510.55"/>
    <n v="1531.65"/>
    <n v="0"/>
    <n v="0"/>
    <n v="1531.65"/>
    <n v="606.12000000000012"/>
    <x v="0"/>
    <x v="2"/>
    <x v="2"/>
  </r>
  <r>
    <x v="662"/>
    <x v="402"/>
    <x v="12"/>
    <x v="1"/>
    <n v="4"/>
    <n v="204.5"/>
    <n v="818"/>
    <n v="325.75"/>
    <n v="1303"/>
    <n v="0"/>
    <n v="0"/>
    <n v="1303"/>
    <n v="485"/>
    <x v="2"/>
    <x v="1"/>
    <x v="2"/>
  </r>
  <r>
    <x v="663"/>
    <x v="429"/>
    <x v="9"/>
    <x v="4"/>
    <n v="9"/>
    <n v="239.63"/>
    <n v="2156.67"/>
    <n v="355.65"/>
    <n v="3200.85"/>
    <n v="0.1"/>
    <n v="320.08500000000004"/>
    <n v="2880.7649999999999"/>
    <n v="724.0949999999998"/>
    <x v="3"/>
    <x v="1"/>
    <x v="1"/>
  </r>
  <r>
    <x v="664"/>
    <x v="430"/>
    <x v="2"/>
    <x v="0"/>
    <n v="5"/>
    <n v="295.32"/>
    <n v="1476.6"/>
    <n v="337.26"/>
    <n v="1686.3"/>
    <n v="0"/>
    <n v="0"/>
    <n v="1686.3"/>
    <n v="209.70000000000005"/>
    <x v="0"/>
    <x v="2"/>
    <x v="2"/>
  </r>
  <r>
    <x v="665"/>
    <x v="365"/>
    <x v="9"/>
    <x v="4"/>
    <n v="7"/>
    <n v="433.46"/>
    <n v="3034.22"/>
    <n v="675.91"/>
    <n v="4731.37"/>
    <n v="0.1"/>
    <n v="473.137"/>
    <n v="4258.2330000000002"/>
    <n v="1224.0130000000004"/>
    <x v="0"/>
    <x v="3"/>
    <x v="1"/>
  </r>
  <r>
    <x v="666"/>
    <x v="408"/>
    <x v="8"/>
    <x v="4"/>
    <n v="8"/>
    <n v="254.34"/>
    <n v="2034.72"/>
    <n v="391.46"/>
    <n v="3131.68"/>
    <n v="0.1"/>
    <n v="313.16800000000001"/>
    <n v="2818.5119999999997"/>
    <n v="783.79199999999969"/>
    <x v="1"/>
    <x v="3"/>
    <x v="0"/>
  </r>
  <r>
    <x v="667"/>
    <x v="406"/>
    <x v="2"/>
    <x v="0"/>
    <n v="3"/>
    <n v="178.35"/>
    <n v="535.04999999999995"/>
    <n v="263.02999999999997"/>
    <n v="789.08999999999992"/>
    <n v="0.05"/>
    <n v="39.454499999999996"/>
    <n v="749.63549999999987"/>
    <n v="214.58549999999991"/>
    <x v="2"/>
    <x v="1"/>
    <x v="1"/>
  </r>
  <r>
    <x v="668"/>
    <x v="431"/>
    <x v="12"/>
    <x v="1"/>
    <n v="7"/>
    <n v="168.63"/>
    <n v="1180.4099999999999"/>
    <n v="197.41"/>
    <n v="1381.87"/>
    <n v="0.1"/>
    <n v="138.18699999999998"/>
    <n v="1243.683"/>
    <n v="63.273000000000138"/>
    <x v="1"/>
    <x v="3"/>
    <x v="2"/>
  </r>
  <r>
    <x v="669"/>
    <x v="254"/>
    <x v="5"/>
    <x v="3"/>
    <n v="3"/>
    <n v="246.17"/>
    <n v="738.51"/>
    <n v="417.86"/>
    <n v="1253.58"/>
    <n v="0"/>
    <n v="0"/>
    <n v="1253.58"/>
    <n v="515.06999999999994"/>
    <x v="3"/>
    <x v="2"/>
    <x v="1"/>
  </r>
  <r>
    <x v="670"/>
    <x v="15"/>
    <x v="12"/>
    <x v="1"/>
    <n v="6"/>
    <n v="346.91"/>
    <n v="2081.46"/>
    <n v="446.57"/>
    <n v="2679.42"/>
    <n v="0"/>
    <n v="0"/>
    <n v="2679.42"/>
    <n v="597.96"/>
    <x v="3"/>
    <x v="1"/>
    <x v="2"/>
  </r>
  <r>
    <x v="671"/>
    <x v="432"/>
    <x v="3"/>
    <x v="2"/>
    <n v="9"/>
    <n v="311.29000000000002"/>
    <n v="2801.61"/>
    <n v="343.91"/>
    <n v="3095.19"/>
    <n v="0.1"/>
    <n v="309.51900000000001"/>
    <n v="2785.6710000000003"/>
    <n v="-15.938999999999851"/>
    <x v="0"/>
    <x v="1"/>
    <x v="0"/>
  </r>
  <r>
    <x v="672"/>
    <x v="433"/>
    <x v="0"/>
    <x v="0"/>
    <n v="8"/>
    <n v="80.13"/>
    <n v="641.04"/>
    <n v="97.26"/>
    <n v="778.08"/>
    <n v="0"/>
    <n v="0"/>
    <n v="778.08"/>
    <n v="137.04000000000008"/>
    <x v="3"/>
    <x v="3"/>
    <x v="1"/>
  </r>
  <r>
    <x v="673"/>
    <x v="434"/>
    <x v="9"/>
    <x v="4"/>
    <n v="5"/>
    <n v="366.79"/>
    <n v="1833.95"/>
    <n v="630.84"/>
    <n v="3154.2000000000003"/>
    <n v="0.15"/>
    <n v="473.13"/>
    <n v="2681.07"/>
    <n v="847.12000000000012"/>
    <x v="3"/>
    <x v="0"/>
    <x v="2"/>
  </r>
  <r>
    <x v="674"/>
    <x v="22"/>
    <x v="6"/>
    <x v="1"/>
    <n v="8"/>
    <n v="139.41999999999999"/>
    <n v="1115.3599999999999"/>
    <n v="192.52"/>
    <n v="1540.16"/>
    <n v="0"/>
    <n v="0"/>
    <n v="1540.16"/>
    <n v="424.80000000000018"/>
    <x v="0"/>
    <x v="2"/>
    <x v="2"/>
  </r>
  <r>
    <x v="675"/>
    <x v="330"/>
    <x v="7"/>
    <x v="2"/>
    <n v="3"/>
    <n v="281.91000000000003"/>
    <n v="845.73"/>
    <n v="481.66"/>
    <n v="1444.98"/>
    <n v="0"/>
    <n v="0"/>
    <n v="1444.98"/>
    <n v="599.25"/>
    <x v="3"/>
    <x v="2"/>
    <x v="0"/>
  </r>
  <r>
    <x v="676"/>
    <x v="435"/>
    <x v="9"/>
    <x v="4"/>
    <n v="9"/>
    <n v="156.62"/>
    <n v="1409.58"/>
    <n v="229.92"/>
    <n v="2069.2799999999997"/>
    <n v="0"/>
    <n v="0"/>
    <n v="2069.2799999999997"/>
    <n v="659.69999999999982"/>
    <x v="3"/>
    <x v="1"/>
    <x v="2"/>
  </r>
  <r>
    <x v="677"/>
    <x v="431"/>
    <x v="8"/>
    <x v="4"/>
    <n v="9"/>
    <n v="62.88"/>
    <n v="565.92000000000007"/>
    <n v="100.71"/>
    <n v="906.39"/>
    <n v="0"/>
    <n v="0"/>
    <n v="906.39"/>
    <n v="340.46999999999991"/>
    <x v="3"/>
    <x v="2"/>
    <x v="0"/>
  </r>
  <r>
    <x v="678"/>
    <x v="436"/>
    <x v="2"/>
    <x v="0"/>
    <n v="8"/>
    <n v="429.13"/>
    <n v="3433.04"/>
    <n v="473.46"/>
    <n v="3787.68"/>
    <n v="0.05"/>
    <n v="189.38400000000001"/>
    <n v="3598.2959999999998"/>
    <n v="165.25599999999986"/>
    <x v="0"/>
    <x v="0"/>
    <x v="0"/>
  </r>
  <r>
    <x v="679"/>
    <x v="152"/>
    <x v="11"/>
    <x v="3"/>
    <n v="7"/>
    <n v="62.2"/>
    <n v="435.40000000000003"/>
    <n v="72.38"/>
    <n v="506.65999999999997"/>
    <n v="0.1"/>
    <n v="50.665999999999997"/>
    <n v="455.99399999999997"/>
    <n v="20.593999999999937"/>
    <x v="2"/>
    <x v="0"/>
    <x v="2"/>
  </r>
  <r>
    <x v="680"/>
    <x v="437"/>
    <x v="1"/>
    <x v="1"/>
    <n v="3"/>
    <n v="162.93"/>
    <n v="488.79"/>
    <n v="238.72"/>
    <n v="716.16"/>
    <n v="0.1"/>
    <n v="71.616"/>
    <n v="644.54399999999998"/>
    <n v="155.75399999999996"/>
    <x v="1"/>
    <x v="0"/>
    <x v="2"/>
  </r>
  <r>
    <x v="681"/>
    <x v="438"/>
    <x v="2"/>
    <x v="0"/>
    <n v="4"/>
    <n v="238.76"/>
    <n v="955.04"/>
    <n v="412.08"/>
    <n v="1648.32"/>
    <n v="0.15"/>
    <n v="247.24799999999999"/>
    <n v="1401.0719999999999"/>
    <n v="446.03199999999993"/>
    <x v="3"/>
    <x v="4"/>
    <x v="1"/>
  </r>
  <r>
    <x v="682"/>
    <x v="323"/>
    <x v="1"/>
    <x v="1"/>
    <n v="7"/>
    <n v="338.06"/>
    <n v="2366.42"/>
    <n v="422.32"/>
    <n v="2956.24"/>
    <n v="0.2"/>
    <n v="591.24799999999993"/>
    <n v="2364.9919999999997"/>
    <n v="-1.4280000000003383"/>
    <x v="3"/>
    <x v="3"/>
    <x v="0"/>
  </r>
  <r>
    <x v="683"/>
    <x v="183"/>
    <x v="4"/>
    <x v="2"/>
    <n v="6"/>
    <n v="251.14"/>
    <n v="1506.84"/>
    <n v="361.04"/>
    <n v="2166.2400000000002"/>
    <n v="0"/>
    <n v="0"/>
    <n v="2166.2400000000002"/>
    <n v="659.40000000000032"/>
    <x v="2"/>
    <x v="0"/>
    <x v="1"/>
  </r>
  <r>
    <x v="684"/>
    <x v="439"/>
    <x v="13"/>
    <x v="4"/>
    <n v="6"/>
    <n v="419.08"/>
    <n v="2514.48"/>
    <n v="532.46"/>
    <n v="3194.76"/>
    <n v="0"/>
    <n v="0"/>
    <n v="3194.76"/>
    <n v="680.2800000000002"/>
    <x v="3"/>
    <x v="2"/>
    <x v="1"/>
  </r>
  <r>
    <x v="685"/>
    <x v="440"/>
    <x v="9"/>
    <x v="4"/>
    <n v="9"/>
    <n v="293.64999999999998"/>
    <n v="2642.85"/>
    <n v="457.01"/>
    <n v="4113.09"/>
    <n v="0"/>
    <n v="0"/>
    <n v="4113.09"/>
    <n v="1470.2400000000002"/>
    <x v="3"/>
    <x v="2"/>
    <x v="0"/>
  </r>
  <r>
    <x v="686"/>
    <x v="56"/>
    <x v="4"/>
    <x v="2"/>
    <n v="8"/>
    <n v="35.25"/>
    <n v="282"/>
    <n v="41.78"/>
    <n v="334.24"/>
    <n v="0.1"/>
    <n v="33.423999999999999"/>
    <n v="300.81600000000003"/>
    <n v="18.816000000000031"/>
    <x v="0"/>
    <x v="3"/>
    <x v="2"/>
  </r>
  <r>
    <x v="687"/>
    <x v="441"/>
    <x v="6"/>
    <x v="1"/>
    <n v="8"/>
    <n v="173.57"/>
    <n v="1388.56"/>
    <n v="225.44"/>
    <n v="1803.52"/>
    <n v="0"/>
    <n v="0"/>
    <n v="1803.52"/>
    <n v="414.96000000000004"/>
    <x v="1"/>
    <x v="1"/>
    <x v="0"/>
  </r>
  <r>
    <x v="688"/>
    <x v="119"/>
    <x v="10"/>
    <x v="3"/>
    <n v="1"/>
    <n v="185.51"/>
    <n v="185.51"/>
    <n v="261.39"/>
    <n v="261.39"/>
    <n v="0"/>
    <n v="0"/>
    <n v="261.39"/>
    <n v="75.88"/>
    <x v="3"/>
    <x v="1"/>
    <x v="1"/>
  </r>
  <r>
    <x v="689"/>
    <x v="442"/>
    <x v="0"/>
    <x v="0"/>
    <n v="8"/>
    <n v="25.77"/>
    <n v="206.16"/>
    <n v="33"/>
    <n v="264"/>
    <n v="0"/>
    <n v="0"/>
    <n v="264"/>
    <n v="57.84"/>
    <x v="1"/>
    <x v="3"/>
    <x v="2"/>
  </r>
  <r>
    <x v="690"/>
    <x v="443"/>
    <x v="5"/>
    <x v="3"/>
    <n v="1"/>
    <n v="415.1"/>
    <n v="415.1"/>
    <n v="670.71"/>
    <n v="670.71"/>
    <n v="0.1"/>
    <n v="67.071000000000012"/>
    <n v="603.63900000000001"/>
    <n v="188.53899999999999"/>
    <x v="0"/>
    <x v="1"/>
    <x v="1"/>
  </r>
  <r>
    <x v="691"/>
    <x v="444"/>
    <x v="2"/>
    <x v="0"/>
    <n v="5"/>
    <n v="345.73"/>
    <n v="1728.65"/>
    <n v="413.09"/>
    <n v="2065.4499999999998"/>
    <n v="0.15"/>
    <n v="309.81749999999994"/>
    <n v="1755.6324999999999"/>
    <n v="26.982499999999845"/>
    <x v="3"/>
    <x v="2"/>
    <x v="0"/>
  </r>
  <r>
    <x v="692"/>
    <x v="375"/>
    <x v="10"/>
    <x v="3"/>
    <n v="3"/>
    <n v="386.9"/>
    <n v="1160.6999999999998"/>
    <n v="507.49"/>
    <n v="1522.47"/>
    <n v="0.15"/>
    <n v="228.37049999999999"/>
    <n v="1294.0995"/>
    <n v="133.39950000000022"/>
    <x v="1"/>
    <x v="3"/>
    <x v="1"/>
  </r>
  <r>
    <x v="693"/>
    <x v="415"/>
    <x v="2"/>
    <x v="0"/>
    <n v="6"/>
    <n v="36.25"/>
    <n v="217.5"/>
    <n v="63.19"/>
    <n v="379.14"/>
    <n v="0"/>
    <n v="0"/>
    <n v="379.14"/>
    <n v="161.63999999999999"/>
    <x v="3"/>
    <x v="1"/>
    <x v="0"/>
  </r>
  <r>
    <x v="694"/>
    <x v="28"/>
    <x v="7"/>
    <x v="2"/>
    <n v="4"/>
    <n v="495.89"/>
    <n v="1983.56"/>
    <n v="547.84"/>
    <n v="2191.36"/>
    <n v="0.1"/>
    <n v="219.13600000000002"/>
    <n v="1972.2240000000002"/>
    <n v="-11.335999999999785"/>
    <x v="0"/>
    <x v="4"/>
    <x v="1"/>
  </r>
  <r>
    <x v="695"/>
    <x v="445"/>
    <x v="13"/>
    <x v="4"/>
    <n v="1"/>
    <n v="226.54"/>
    <n v="226.54"/>
    <n v="365.38"/>
    <n v="365.38"/>
    <n v="0.05"/>
    <n v="18.269000000000002"/>
    <n v="347.11099999999999"/>
    <n v="120.571"/>
    <x v="0"/>
    <x v="2"/>
    <x v="2"/>
  </r>
  <r>
    <x v="696"/>
    <x v="269"/>
    <x v="11"/>
    <x v="3"/>
    <n v="4"/>
    <n v="263.33"/>
    <n v="1053.32"/>
    <n v="423.26"/>
    <n v="1693.04"/>
    <n v="0.1"/>
    <n v="169.304"/>
    <n v="1523.7359999999999"/>
    <n v="470.41599999999994"/>
    <x v="1"/>
    <x v="2"/>
    <x v="2"/>
  </r>
  <r>
    <x v="697"/>
    <x v="446"/>
    <x v="11"/>
    <x v="3"/>
    <n v="5"/>
    <n v="362.92"/>
    <n v="1814.6000000000001"/>
    <n v="568.36"/>
    <n v="2841.8"/>
    <n v="0"/>
    <n v="0"/>
    <n v="2841.8"/>
    <n v="1027.2"/>
    <x v="0"/>
    <x v="4"/>
    <x v="2"/>
  </r>
  <r>
    <x v="698"/>
    <x v="131"/>
    <x v="7"/>
    <x v="2"/>
    <n v="8"/>
    <n v="477.2"/>
    <n v="3817.6"/>
    <n v="708.45"/>
    <n v="5667.6"/>
    <n v="0.1"/>
    <n v="566.7600000000001"/>
    <n v="5100.84"/>
    <n v="1283.2400000000002"/>
    <x v="3"/>
    <x v="0"/>
    <x v="0"/>
  </r>
  <r>
    <x v="699"/>
    <x v="182"/>
    <x v="0"/>
    <x v="0"/>
    <n v="7"/>
    <n v="462.21"/>
    <n v="3235.47"/>
    <n v="778.56"/>
    <n v="5449.92"/>
    <n v="0.05"/>
    <n v="272.49600000000004"/>
    <n v="5177.424"/>
    <n v="1941.9540000000002"/>
    <x v="2"/>
    <x v="2"/>
    <x v="2"/>
  </r>
  <r>
    <x v="700"/>
    <x v="171"/>
    <x v="11"/>
    <x v="3"/>
    <n v="8"/>
    <n v="433.16"/>
    <n v="3465.28"/>
    <n v="623.09"/>
    <n v="4984.72"/>
    <n v="0.05"/>
    <n v="249.23600000000002"/>
    <n v="4735.4840000000004"/>
    <n v="1270.2040000000002"/>
    <x v="1"/>
    <x v="4"/>
    <x v="2"/>
  </r>
  <r>
    <x v="701"/>
    <x v="84"/>
    <x v="10"/>
    <x v="3"/>
    <n v="1"/>
    <n v="73.13"/>
    <n v="73.13"/>
    <n v="83.05"/>
    <n v="83.05"/>
    <n v="0"/>
    <n v="0"/>
    <n v="83.05"/>
    <n v="9.9200000000000017"/>
    <x v="2"/>
    <x v="4"/>
    <x v="2"/>
  </r>
  <r>
    <x v="702"/>
    <x v="73"/>
    <x v="5"/>
    <x v="3"/>
    <n v="6"/>
    <n v="62.33"/>
    <n v="373.98"/>
    <n v="98.95"/>
    <n v="593.70000000000005"/>
    <n v="0"/>
    <n v="0"/>
    <n v="593.70000000000005"/>
    <n v="219.72000000000003"/>
    <x v="0"/>
    <x v="4"/>
    <x v="0"/>
  </r>
  <r>
    <x v="703"/>
    <x v="287"/>
    <x v="10"/>
    <x v="3"/>
    <n v="5"/>
    <n v="426.85"/>
    <n v="2134.25"/>
    <n v="652.02"/>
    <n v="3260.1"/>
    <n v="0.05"/>
    <n v="163.005"/>
    <n v="3097.0949999999998"/>
    <n v="962.8449999999998"/>
    <x v="0"/>
    <x v="4"/>
    <x v="2"/>
  </r>
  <r>
    <x v="704"/>
    <x v="447"/>
    <x v="7"/>
    <x v="2"/>
    <n v="4"/>
    <n v="131.4"/>
    <n v="525.6"/>
    <n v="181.33"/>
    <n v="725.32"/>
    <n v="0"/>
    <n v="0"/>
    <n v="725.32"/>
    <n v="199.72000000000003"/>
    <x v="1"/>
    <x v="1"/>
    <x v="1"/>
  </r>
  <r>
    <x v="705"/>
    <x v="161"/>
    <x v="10"/>
    <x v="3"/>
    <n v="7"/>
    <n v="469.74"/>
    <n v="3288.1800000000003"/>
    <n v="836.77"/>
    <n v="5857.3899999999994"/>
    <n v="0"/>
    <n v="0"/>
    <n v="5857.3899999999994"/>
    <n v="2569.2099999999991"/>
    <x v="0"/>
    <x v="3"/>
    <x v="0"/>
  </r>
  <r>
    <x v="706"/>
    <x v="448"/>
    <x v="2"/>
    <x v="0"/>
    <n v="6"/>
    <n v="402.86"/>
    <n v="2417.16"/>
    <n v="682.7"/>
    <n v="4096.2000000000007"/>
    <n v="0"/>
    <n v="0"/>
    <n v="4096.2000000000007"/>
    <n v="1679.0400000000009"/>
    <x v="2"/>
    <x v="2"/>
    <x v="1"/>
  </r>
  <r>
    <x v="707"/>
    <x v="223"/>
    <x v="13"/>
    <x v="4"/>
    <n v="2"/>
    <n v="142.53"/>
    <n v="285.06"/>
    <n v="174.9"/>
    <n v="349.8"/>
    <n v="0.1"/>
    <n v="34.980000000000004"/>
    <n v="314.82"/>
    <n v="29.759999999999991"/>
    <x v="0"/>
    <x v="1"/>
    <x v="1"/>
  </r>
  <r>
    <x v="708"/>
    <x v="319"/>
    <x v="2"/>
    <x v="0"/>
    <n v="4"/>
    <n v="68.11"/>
    <n v="272.44"/>
    <n v="81.77"/>
    <n v="327.08"/>
    <n v="0"/>
    <n v="0"/>
    <n v="327.08"/>
    <n v="54.639999999999986"/>
    <x v="3"/>
    <x v="2"/>
    <x v="1"/>
  </r>
  <r>
    <x v="709"/>
    <x v="103"/>
    <x v="11"/>
    <x v="3"/>
    <n v="8"/>
    <n v="63.53"/>
    <n v="508.24"/>
    <n v="108.92"/>
    <n v="871.36"/>
    <n v="0.05"/>
    <n v="43.568000000000005"/>
    <n v="827.79200000000003"/>
    <n v="319.55200000000002"/>
    <x v="0"/>
    <x v="0"/>
    <x v="1"/>
  </r>
  <r>
    <x v="710"/>
    <x v="328"/>
    <x v="6"/>
    <x v="1"/>
    <n v="6"/>
    <n v="60.86"/>
    <n v="365.15999999999997"/>
    <n v="82.24"/>
    <n v="493.43999999999994"/>
    <n v="0.1"/>
    <n v="49.343999999999994"/>
    <n v="444.09599999999995"/>
    <n v="78.935999999999979"/>
    <x v="2"/>
    <x v="3"/>
    <x v="0"/>
  </r>
  <r>
    <x v="711"/>
    <x v="449"/>
    <x v="13"/>
    <x v="4"/>
    <n v="5"/>
    <n v="180.79"/>
    <n v="903.94999999999993"/>
    <n v="222.01"/>
    <n v="1110.05"/>
    <n v="0.1"/>
    <n v="111.005"/>
    <n v="999.04499999999996"/>
    <n v="95.095000000000027"/>
    <x v="1"/>
    <x v="4"/>
    <x v="2"/>
  </r>
  <r>
    <x v="712"/>
    <x v="450"/>
    <x v="7"/>
    <x v="2"/>
    <n v="7"/>
    <n v="159.22999999999999"/>
    <n v="1114.6099999999999"/>
    <n v="261.52999999999997"/>
    <n v="1830.7099999999998"/>
    <n v="0"/>
    <n v="0"/>
    <n v="1830.7099999999998"/>
    <n v="716.09999999999991"/>
    <x v="3"/>
    <x v="4"/>
    <x v="2"/>
  </r>
  <r>
    <x v="713"/>
    <x v="33"/>
    <x v="13"/>
    <x v="4"/>
    <n v="4"/>
    <n v="393.46"/>
    <n v="1573.84"/>
    <n v="450.21"/>
    <n v="1800.84"/>
    <n v="0.05"/>
    <n v="90.042000000000002"/>
    <n v="1710.798"/>
    <n v="136.95800000000008"/>
    <x v="3"/>
    <x v="1"/>
    <x v="2"/>
  </r>
  <r>
    <x v="714"/>
    <x v="451"/>
    <x v="0"/>
    <x v="0"/>
    <n v="9"/>
    <n v="228.78"/>
    <n v="2059.02"/>
    <n v="386.85"/>
    <n v="3481.65"/>
    <n v="0.1"/>
    <n v="348.16500000000002"/>
    <n v="3133.4850000000001"/>
    <n v="1074.4650000000001"/>
    <x v="1"/>
    <x v="3"/>
    <x v="0"/>
  </r>
  <r>
    <x v="715"/>
    <x v="452"/>
    <x v="2"/>
    <x v="0"/>
    <n v="1"/>
    <n v="65.33"/>
    <n v="65.33"/>
    <n v="110.69"/>
    <n v="110.69"/>
    <n v="0"/>
    <n v="0"/>
    <n v="110.69"/>
    <n v="45.36"/>
    <x v="2"/>
    <x v="2"/>
    <x v="2"/>
  </r>
  <r>
    <x v="716"/>
    <x v="413"/>
    <x v="3"/>
    <x v="2"/>
    <n v="1"/>
    <n v="172.3"/>
    <n v="172.3"/>
    <n v="294.99"/>
    <n v="294.99"/>
    <n v="0"/>
    <n v="0"/>
    <n v="294.99"/>
    <n v="122.69"/>
    <x v="0"/>
    <x v="0"/>
    <x v="2"/>
  </r>
  <r>
    <x v="717"/>
    <x v="358"/>
    <x v="9"/>
    <x v="4"/>
    <n v="2"/>
    <n v="219.72"/>
    <n v="439.44"/>
    <n v="257.45999999999998"/>
    <n v="514.91999999999996"/>
    <n v="0.05"/>
    <n v="25.745999999999999"/>
    <n v="489.17399999999998"/>
    <n v="49.73399999999998"/>
    <x v="3"/>
    <x v="3"/>
    <x v="1"/>
  </r>
  <r>
    <x v="718"/>
    <x v="453"/>
    <x v="10"/>
    <x v="3"/>
    <n v="6"/>
    <n v="133.5"/>
    <n v="801"/>
    <n v="221.36"/>
    <n v="1328.16"/>
    <n v="0.05"/>
    <n v="66.408000000000001"/>
    <n v="1261.7520000000002"/>
    <n v="460.75200000000018"/>
    <x v="1"/>
    <x v="0"/>
    <x v="2"/>
  </r>
  <r>
    <x v="719"/>
    <x v="74"/>
    <x v="0"/>
    <x v="0"/>
    <n v="6"/>
    <n v="469.64"/>
    <n v="2817.84"/>
    <n v="704.54"/>
    <n v="4227.24"/>
    <n v="0"/>
    <n v="0"/>
    <n v="4227.24"/>
    <n v="1409.3999999999996"/>
    <x v="3"/>
    <x v="1"/>
    <x v="0"/>
  </r>
  <r>
    <x v="720"/>
    <x v="43"/>
    <x v="13"/>
    <x v="4"/>
    <n v="3"/>
    <n v="452.55"/>
    <n v="1357.65"/>
    <n v="703.7"/>
    <n v="2111.1000000000004"/>
    <n v="0.15"/>
    <n v="316.66500000000002"/>
    <n v="1794.4350000000004"/>
    <n v="436.78500000000031"/>
    <x v="3"/>
    <x v="3"/>
    <x v="2"/>
  </r>
  <r>
    <x v="721"/>
    <x v="454"/>
    <x v="11"/>
    <x v="3"/>
    <n v="1"/>
    <n v="160.07"/>
    <n v="160.07"/>
    <n v="209"/>
    <n v="209"/>
    <n v="0.05"/>
    <n v="10.450000000000001"/>
    <n v="198.55"/>
    <n v="38.480000000000018"/>
    <x v="1"/>
    <x v="0"/>
    <x v="2"/>
  </r>
  <r>
    <x v="722"/>
    <x v="357"/>
    <x v="4"/>
    <x v="2"/>
    <n v="2"/>
    <n v="9.7200000000000006"/>
    <n v="19.440000000000001"/>
    <n v="11.83"/>
    <n v="23.66"/>
    <n v="0"/>
    <n v="0"/>
    <n v="23.66"/>
    <n v="4.2199999999999989"/>
    <x v="3"/>
    <x v="2"/>
    <x v="0"/>
  </r>
  <r>
    <x v="723"/>
    <x v="357"/>
    <x v="7"/>
    <x v="2"/>
    <n v="3"/>
    <n v="481.24"/>
    <n v="1443.72"/>
    <n v="823.55"/>
    <n v="2470.6499999999996"/>
    <n v="0.05"/>
    <n v="123.53249999999998"/>
    <n v="2347.1174999999998"/>
    <n v="903.39749999999981"/>
    <x v="2"/>
    <x v="4"/>
    <x v="2"/>
  </r>
  <r>
    <x v="724"/>
    <x v="161"/>
    <x v="10"/>
    <x v="3"/>
    <n v="7"/>
    <n v="99.61"/>
    <n v="697.27"/>
    <n v="153.63"/>
    <n v="1075.4099999999999"/>
    <n v="0.05"/>
    <n v="53.770499999999998"/>
    <n v="1021.6394999999999"/>
    <n v="324.3694999999999"/>
    <x v="0"/>
    <x v="2"/>
    <x v="0"/>
  </r>
  <r>
    <x v="725"/>
    <x v="437"/>
    <x v="10"/>
    <x v="3"/>
    <n v="3"/>
    <n v="50.11"/>
    <n v="150.32999999999998"/>
    <n v="59.46"/>
    <n v="178.38"/>
    <n v="0.1"/>
    <n v="17.838000000000001"/>
    <n v="160.542"/>
    <n v="10.212000000000018"/>
    <x v="3"/>
    <x v="4"/>
    <x v="2"/>
  </r>
  <r>
    <x v="726"/>
    <x v="66"/>
    <x v="5"/>
    <x v="3"/>
    <n v="5"/>
    <n v="208.2"/>
    <n v="1041"/>
    <n v="260.75"/>
    <n v="1303.75"/>
    <n v="0.05"/>
    <n v="65.1875"/>
    <n v="1238.5625"/>
    <n v="197.5625"/>
    <x v="1"/>
    <x v="4"/>
    <x v="1"/>
  </r>
  <r>
    <x v="727"/>
    <x v="71"/>
    <x v="7"/>
    <x v="2"/>
    <n v="6"/>
    <n v="432.15"/>
    <n v="2592.8999999999996"/>
    <n v="583.24"/>
    <n v="3499.44"/>
    <n v="0.1"/>
    <n v="349.94400000000002"/>
    <n v="3149.4960000000001"/>
    <n v="556.59600000000046"/>
    <x v="1"/>
    <x v="1"/>
    <x v="2"/>
  </r>
  <r>
    <x v="728"/>
    <x v="207"/>
    <x v="12"/>
    <x v="1"/>
    <n v="8"/>
    <n v="76.430000000000007"/>
    <n v="611.44000000000005"/>
    <n v="86.89"/>
    <n v="695.12"/>
    <n v="0.1"/>
    <n v="69.512"/>
    <n v="625.60799999999995"/>
    <n v="14.167999999999893"/>
    <x v="0"/>
    <x v="3"/>
    <x v="2"/>
  </r>
  <r>
    <x v="729"/>
    <x v="237"/>
    <x v="4"/>
    <x v="2"/>
    <n v="6"/>
    <n v="354.25"/>
    <n v="2125.5"/>
    <n v="542.89"/>
    <n v="3257.34"/>
    <n v="0"/>
    <n v="0"/>
    <n v="3257.34"/>
    <n v="1131.8400000000001"/>
    <x v="3"/>
    <x v="1"/>
    <x v="1"/>
  </r>
  <r>
    <x v="730"/>
    <x v="265"/>
    <x v="7"/>
    <x v="2"/>
    <n v="8"/>
    <n v="310.88"/>
    <n v="2487.04"/>
    <n v="359.18"/>
    <n v="2873.44"/>
    <n v="0"/>
    <n v="0"/>
    <n v="2873.44"/>
    <n v="386.40000000000009"/>
    <x v="3"/>
    <x v="4"/>
    <x v="2"/>
  </r>
  <r>
    <x v="731"/>
    <x v="302"/>
    <x v="8"/>
    <x v="4"/>
    <n v="9"/>
    <n v="468.01"/>
    <n v="4212.09"/>
    <n v="577.6"/>
    <n v="5198.4000000000005"/>
    <n v="0.15"/>
    <n v="779.7600000000001"/>
    <n v="4418.6400000000003"/>
    <n v="206.55000000000018"/>
    <x v="0"/>
    <x v="2"/>
    <x v="2"/>
  </r>
  <r>
    <x v="732"/>
    <x v="228"/>
    <x v="1"/>
    <x v="1"/>
    <n v="4"/>
    <n v="38.65"/>
    <n v="154.6"/>
    <n v="56.19"/>
    <n v="224.76"/>
    <n v="0.05"/>
    <n v="11.238"/>
    <n v="213.52199999999999"/>
    <n v="58.921999999999997"/>
    <x v="0"/>
    <x v="3"/>
    <x v="1"/>
  </r>
  <r>
    <x v="733"/>
    <x v="64"/>
    <x v="10"/>
    <x v="3"/>
    <n v="4"/>
    <n v="34.29"/>
    <n v="137.16"/>
    <n v="55.24"/>
    <n v="220.96"/>
    <n v="0.05"/>
    <n v="11.048000000000002"/>
    <n v="209.91200000000001"/>
    <n v="72.75200000000001"/>
    <x v="2"/>
    <x v="1"/>
    <x v="2"/>
  </r>
  <r>
    <x v="734"/>
    <x v="81"/>
    <x v="1"/>
    <x v="1"/>
    <n v="1"/>
    <n v="41.95"/>
    <n v="41.95"/>
    <n v="74.709999999999994"/>
    <n v="74.709999999999994"/>
    <n v="0"/>
    <n v="0"/>
    <n v="74.709999999999994"/>
    <n v="32.759999999999991"/>
    <x v="2"/>
    <x v="3"/>
    <x v="0"/>
  </r>
  <r>
    <x v="735"/>
    <x v="194"/>
    <x v="7"/>
    <x v="2"/>
    <n v="8"/>
    <n v="160.02000000000001"/>
    <n v="1280.1600000000001"/>
    <n v="181.39"/>
    <n v="1451.12"/>
    <n v="0"/>
    <n v="0"/>
    <n v="1451.12"/>
    <n v="170.95999999999981"/>
    <x v="1"/>
    <x v="0"/>
    <x v="1"/>
  </r>
  <r>
    <x v="736"/>
    <x v="364"/>
    <x v="10"/>
    <x v="3"/>
    <n v="3"/>
    <n v="173.19"/>
    <n v="519.56999999999994"/>
    <n v="209.98"/>
    <n v="629.93999999999994"/>
    <n v="0.2"/>
    <n v="125.988"/>
    <n v="503.95199999999994"/>
    <n v="-15.617999999999995"/>
    <x v="2"/>
    <x v="1"/>
    <x v="2"/>
  </r>
  <r>
    <x v="737"/>
    <x v="455"/>
    <x v="5"/>
    <x v="3"/>
    <n v="5"/>
    <n v="86.49"/>
    <n v="432.45"/>
    <n v="143.38"/>
    <n v="716.9"/>
    <n v="0.05"/>
    <n v="35.844999999999999"/>
    <n v="681.05499999999995"/>
    <n v="248.60499999999996"/>
    <x v="3"/>
    <x v="0"/>
    <x v="0"/>
  </r>
  <r>
    <x v="738"/>
    <x v="346"/>
    <x v="8"/>
    <x v="4"/>
    <n v="8"/>
    <n v="131.91999999999999"/>
    <n v="1055.3599999999999"/>
    <n v="186.27"/>
    <n v="1490.16"/>
    <n v="0.1"/>
    <n v="149.01600000000002"/>
    <n v="1341.144"/>
    <n v="285.78400000000011"/>
    <x v="3"/>
    <x v="3"/>
    <x v="1"/>
  </r>
  <r>
    <x v="739"/>
    <x v="416"/>
    <x v="10"/>
    <x v="3"/>
    <n v="9"/>
    <n v="277.77"/>
    <n v="2499.9299999999998"/>
    <n v="394.31"/>
    <n v="3548.79"/>
    <n v="0"/>
    <n v="0"/>
    <n v="3548.79"/>
    <n v="1048.8600000000001"/>
    <x v="0"/>
    <x v="1"/>
    <x v="2"/>
  </r>
  <r>
    <x v="740"/>
    <x v="316"/>
    <x v="9"/>
    <x v="4"/>
    <n v="4"/>
    <n v="373.29"/>
    <n v="1493.16"/>
    <n v="639.04"/>
    <n v="2556.16"/>
    <n v="0"/>
    <n v="0"/>
    <n v="2556.16"/>
    <n v="1062.9999999999998"/>
    <x v="3"/>
    <x v="0"/>
    <x v="0"/>
  </r>
  <r>
    <x v="741"/>
    <x v="168"/>
    <x v="0"/>
    <x v="0"/>
    <n v="7"/>
    <n v="448.05"/>
    <n v="3136.35"/>
    <n v="622.62"/>
    <n v="4358.34"/>
    <n v="0"/>
    <n v="0"/>
    <n v="4358.34"/>
    <n v="1221.9900000000002"/>
    <x v="3"/>
    <x v="4"/>
    <x v="0"/>
  </r>
  <r>
    <x v="742"/>
    <x v="456"/>
    <x v="2"/>
    <x v="0"/>
    <n v="6"/>
    <n v="287.35000000000002"/>
    <n v="1724.1000000000001"/>
    <n v="368.06"/>
    <n v="2208.36"/>
    <n v="0.1"/>
    <n v="220.83600000000001"/>
    <n v="1987.5240000000001"/>
    <n v="263.42399999999998"/>
    <x v="2"/>
    <x v="2"/>
    <x v="1"/>
  </r>
  <r>
    <x v="743"/>
    <x v="457"/>
    <x v="7"/>
    <x v="2"/>
    <n v="9"/>
    <n v="362.78"/>
    <n v="3265.0199999999995"/>
    <n v="523.70000000000005"/>
    <n v="4713.3"/>
    <n v="0"/>
    <n v="0"/>
    <n v="4713.3"/>
    <n v="1448.2800000000007"/>
    <x v="2"/>
    <x v="3"/>
    <x v="0"/>
  </r>
  <r>
    <x v="744"/>
    <x v="458"/>
    <x v="3"/>
    <x v="2"/>
    <n v="2"/>
    <n v="49.51"/>
    <n v="99.02"/>
    <n v="88.29"/>
    <n v="176.58"/>
    <n v="0"/>
    <n v="0"/>
    <n v="176.58"/>
    <n v="77.560000000000016"/>
    <x v="3"/>
    <x v="3"/>
    <x v="2"/>
  </r>
  <r>
    <x v="745"/>
    <x v="72"/>
    <x v="8"/>
    <x v="4"/>
    <n v="6"/>
    <n v="436.9"/>
    <n v="2621.3999999999996"/>
    <n v="628"/>
    <n v="3768"/>
    <n v="0.2"/>
    <n v="753.6"/>
    <n v="3014.4"/>
    <n v="393.00000000000045"/>
    <x v="3"/>
    <x v="3"/>
    <x v="0"/>
  </r>
  <r>
    <x v="746"/>
    <x v="145"/>
    <x v="9"/>
    <x v="4"/>
    <n v="9"/>
    <n v="283.39999999999998"/>
    <n v="2550.6"/>
    <n v="486.95"/>
    <n v="4382.55"/>
    <n v="0"/>
    <n v="0"/>
    <n v="4382.55"/>
    <n v="1831.9500000000003"/>
    <x v="2"/>
    <x v="4"/>
    <x v="0"/>
  </r>
  <r>
    <x v="747"/>
    <x v="109"/>
    <x v="9"/>
    <x v="4"/>
    <n v="7"/>
    <n v="123.31"/>
    <n v="863.17000000000007"/>
    <n v="166.39"/>
    <n v="1164.73"/>
    <n v="0.05"/>
    <n v="58.236500000000007"/>
    <n v="1106.4935"/>
    <n v="243.32349999999997"/>
    <x v="1"/>
    <x v="2"/>
    <x v="0"/>
  </r>
  <r>
    <x v="748"/>
    <x v="459"/>
    <x v="7"/>
    <x v="2"/>
    <n v="9"/>
    <n v="492.1"/>
    <n v="4428.9000000000005"/>
    <n v="776.7"/>
    <n v="6990.3"/>
    <n v="0"/>
    <n v="0"/>
    <n v="6990.3"/>
    <n v="2561.3999999999996"/>
    <x v="2"/>
    <x v="2"/>
    <x v="1"/>
  </r>
  <r>
    <x v="749"/>
    <x v="239"/>
    <x v="8"/>
    <x v="4"/>
    <n v="5"/>
    <n v="201.95"/>
    <n v="1009.75"/>
    <n v="278.61"/>
    <n v="1393.0500000000002"/>
    <n v="0"/>
    <n v="0"/>
    <n v="1393.0500000000002"/>
    <n v="383.30000000000018"/>
    <x v="0"/>
    <x v="2"/>
    <x v="1"/>
  </r>
  <r>
    <x v="750"/>
    <x v="38"/>
    <x v="2"/>
    <x v="0"/>
    <n v="2"/>
    <n v="271.10000000000002"/>
    <n v="542.20000000000005"/>
    <n v="436.28"/>
    <n v="872.56"/>
    <n v="0.15"/>
    <n v="130.88399999999999"/>
    <n v="741.67599999999993"/>
    <n v="199.47599999999989"/>
    <x v="3"/>
    <x v="0"/>
    <x v="1"/>
  </r>
  <r>
    <x v="751"/>
    <x v="140"/>
    <x v="0"/>
    <x v="0"/>
    <n v="9"/>
    <n v="448.38"/>
    <n v="4035.42"/>
    <n v="497.43"/>
    <n v="4476.87"/>
    <n v="0.1"/>
    <n v="447.68700000000001"/>
    <n v="4029.183"/>
    <n v="-6.23700000000008"/>
    <x v="3"/>
    <x v="0"/>
    <x v="2"/>
  </r>
  <r>
    <x v="752"/>
    <x v="134"/>
    <x v="12"/>
    <x v="1"/>
    <n v="4"/>
    <n v="43.35"/>
    <n v="173.4"/>
    <n v="63.21"/>
    <n v="252.84"/>
    <n v="0.15"/>
    <n v="37.926000000000002"/>
    <n v="214.91399999999999"/>
    <n v="41.513999999999982"/>
    <x v="3"/>
    <x v="1"/>
    <x v="0"/>
  </r>
  <r>
    <x v="753"/>
    <x v="460"/>
    <x v="9"/>
    <x v="4"/>
    <n v="7"/>
    <n v="136.66999999999999"/>
    <n v="956.68999999999994"/>
    <n v="235.66"/>
    <n v="1649.62"/>
    <n v="0"/>
    <n v="0"/>
    <n v="1649.62"/>
    <n v="692.93"/>
    <x v="2"/>
    <x v="3"/>
    <x v="1"/>
  </r>
  <r>
    <x v="754"/>
    <x v="153"/>
    <x v="1"/>
    <x v="1"/>
    <n v="9"/>
    <n v="183.4"/>
    <n v="1650.6000000000001"/>
    <n v="280.85000000000002"/>
    <n v="2527.65"/>
    <n v="0"/>
    <n v="0"/>
    <n v="2527.65"/>
    <n v="877.05"/>
    <x v="2"/>
    <x v="3"/>
    <x v="1"/>
  </r>
  <r>
    <x v="755"/>
    <x v="461"/>
    <x v="9"/>
    <x v="4"/>
    <n v="4"/>
    <n v="115.42"/>
    <n v="461.68"/>
    <n v="185.31"/>
    <n v="741.24"/>
    <n v="0"/>
    <n v="0"/>
    <n v="741.24"/>
    <n v="279.56"/>
    <x v="1"/>
    <x v="1"/>
    <x v="0"/>
  </r>
  <r>
    <x v="756"/>
    <x v="462"/>
    <x v="7"/>
    <x v="2"/>
    <n v="1"/>
    <n v="291.58999999999997"/>
    <n v="291.58999999999997"/>
    <n v="479.85"/>
    <n v="479.85"/>
    <n v="0.05"/>
    <n v="23.992500000000003"/>
    <n v="455.85750000000002"/>
    <n v="164.26750000000004"/>
    <x v="3"/>
    <x v="4"/>
    <x v="0"/>
  </r>
  <r>
    <x v="757"/>
    <x v="242"/>
    <x v="0"/>
    <x v="0"/>
    <n v="8"/>
    <n v="46.71"/>
    <n v="373.68"/>
    <n v="55.49"/>
    <n v="443.92"/>
    <n v="0.1"/>
    <n v="44.392000000000003"/>
    <n v="399.52800000000002"/>
    <n v="25.848000000000013"/>
    <x v="1"/>
    <x v="0"/>
    <x v="1"/>
  </r>
  <r>
    <x v="758"/>
    <x v="459"/>
    <x v="11"/>
    <x v="3"/>
    <n v="2"/>
    <n v="248.72"/>
    <n v="497.44"/>
    <n v="392.28"/>
    <n v="784.56"/>
    <n v="0"/>
    <n v="0"/>
    <n v="784.56"/>
    <n v="287.11999999999995"/>
    <x v="1"/>
    <x v="2"/>
    <x v="0"/>
  </r>
  <r>
    <x v="759"/>
    <x v="239"/>
    <x v="13"/>
    <x v="4"/>
    <n v="4"/>
    <n v="131.54"/>
    <n v="526.16"/>
    <n v="204.43"/>
    <n v="817.72"/>
    <n v="0"/>
    <n v="0"/>
    <n v="817.72"/>
    <n v="291.56000000000006"/>
    <x v="0"/>
    <x v="3"/>
    <x v="1"/>
  </r>
  <r>
    <x v="760"/>
    <x v="463"/>
    <x v="13"/>
    <x v="4"/>
    <n v="6"/>
    <n v="262.62"/>
    <n v="1575.72"/>
    <n v="340.01"/>
    <n v="2040.06"/>
    <n v="0.05"/>
    <n v="102.003"/>
    <n v="1938.057"/>
    <n v="362.33699999999999"/>
    <x v="0"/>
    <x v="1"/>
    <x v="2"/>
  </r>
  <r>
    <x v="761"/>
    <x v="198"/>
    <x v="11"/>
    <x v="3"/>
    <n v="6"/>
    <n v="15.93"/>
    <n v="95.58"/>
    <n v="20.43"/>
    <n v="122.58"/>
    <n v="0"/>
    <n v="0"/>
    <n v="122.58"/>
    <n v="27"/>
    <x v="0"/>
    <x v="0"/>
    <x v="0"/>
  </r>
  <r>
    <x v="762"/>
    <x v="354"/>
    <x v="11"/>
    <x v="3"/>
    <n v="3"/>
    <n v="18.3"/>
    <n v="54.900000000000006"/>
    <n v="30.33"/>
    <n v="90.99"/>
    <n v="0.05"/>
    <n v="4.5495000000000001"/>
    <n v="86.4405"/>
    <n v="31.540499999999994"/>
    <x v="1"/>
    <x v="3"/>
    <x v="2"/>
  </r>
  <r>
    <x v="763"/>
    <x v="464"/>
    <x v="8"/>
    <x v="4"/>
    <n v="8"/>
    <n v="6.9"/>
    <n v="55.2"/>
    <n v="9.07"/>
    <n v="72.56"/>
    <n v="0"/>
    <n v="0"/>
    <n v="72.56"/>
    <n v="17.36"/>
    <x v="0"/>
    <x v="2"/>
    <x v="0"/>
  </r>
  <r>
    <x v="764"/>
    <x v="13"/>
    <x v="13"/>
    <x v="4"/>
    <n v="1"/>
    <n v="423.28"/>
    <n v="423.28"/>
    <n v="601.94000000000005"/>
    <n v="601.94000000000005"/>
    <n v="0.1"/>
    <n v="60.19400000000001"/>
    <n v="541.74600000000009"/>
    <n v="118.46600000000012"/>
    <x v="2"/>
    <x v="4"/>
    <x v="2"/>
  </r>
  <r>
    <x v="765"/>
    <x v="465"/>
    <x v="0"/>
    <x v="0"/>
    <n v="3"/>
    <n v="227.89"/>
    <n v="683.67"/>
    <n v="380.62"/>
    <n v="1141.8600000000001"/>
    <n v="0.05"/>
    <n v="57.093000000000011"/>
    <n v="1084.7670000000001"/>
    <n v="401.09700000000009"/>
    <x v="1"/>
    <x v="4"/>
    <x v="0"/>
  </r>
  <r>
    <x v="766"/>
    <x v="219"/>
    <x v="3"/>
    <x v="2"/>
    <n v="6"/>
    <n v="211.05"/>
    <n v="1266.3000000000002"/>
    <n v="331.27"/>
    <n v="1987.62"/>
    <n v="0"/>
    <n v="0"/>
    <n v="1987.62"/>
    <n v="721.31999999999971"/>
    <x v="2"/>
    <x v="4"/>
    <x v="2"/>
  </r>
  <r>
    <x v="767"/>
    <x v="466"/>
    <x v="1"/>
    <x v="1"/>
    <n v="9"/>
    <n v="222.84"/>
    <n v="2005.56"/>
    <n v="277.36"/>
    <n v="2496.2400000000002"/>
    <n v="0.2"/>
    <n v="499.24800000000005"/>
    <n v="1996.9920000000002"/>
    <n v="-8.5679999999997563"/>
    <x v="0"/>
    <x v="1"/>
    <x v="2"/>
  </r>
  <r>
    <x v="768"/>
    <x v="230"/>
    <x v="6"/>
    <x v="1"/>
    <n v="9"/>
    <n v="300.23"/>
    <n v="2702.07"/>
    <n v="500.14"/>
    <n v="4501.26"/>
    <n v="0"/>
    <n v="0"/>
    <n v="4501.26"/>
    <n v="1799.19"/>
    <x v="3"/>
    <x v="0"/>
    <x v="2"/>
  </r>
  <r>
    <x v="769"/>
    <x v="467"/>
    <x v="11"/>
    <x v="3"/>
    <n v="4"/>
    <n v="310.68"/>
    <n v="1242.72"/>
    <n v="469.65"/>
    <n v="1878.6"/>
    <n v="0"/>
    <n v="0"/>
    <n v="1878.6"/>
    <n v="635.87999999999988"/>
    <x v="3"/>
    <x v="4"/>
    <x v="1"/>
  </r>
  <r>
    <x v="770"/>
    <x v="353"/>
    <x v="12"/>
    <x v="1"/>
    <n v="6"/>
    <n v="134.57"/>
    <n v="807.42"/>
    <n v="199.77"/>
    <n v="1198.6200000000001"/>
    <n v="0"/>
    <n v="0"/>
    <n v="1198.6200000000001"/>
    <n v="391.20000000000016"/>
    <x v="1"/>
    <x v="0"/>
    <x v="2"/>
  </r>
  <r>
    <x v="771"/>
    <x v="340"/>
    <x v="3"/>
    <x v="2"/>
    <n v="5"/>
    <n v="435.96"/>
    <n v="2179.7999999999997"/>
    <n v="733.67"/>
    <n v="3668.35"/>
    <n v="0.05"/>
    <n v="183.41750000000002"/>
    <n v="3484.9324999999999"/>
    <n v="1305.1325000000002"/>
    <x v="0"/>
    <x v="4"/>
    <x v="0"/>
  </r>
  <r>
    <x v="772"/>
    <x v="153"/>
    <x v="6"/>
    <x v="1"/>
    <n v="6"/>
    <n v="155.72"/>
    <n v="934.31999999999994"/>
    <n v="245.83"/>
    <n v="1474.98"/>
    <n v="0.05"/>
    <n v="73.749000000000009"/>
    <n v="1401.231"/>
    <n v="466.91100000000006"/>
    <x v="2"/>
    <x v="2"/>
    <x v="0"/>
  </r>
  <r>
    <x v="773"/>
    <x v="367"/>
    <x v="3"/>
    <x v="2"/>
    <n v="3"/>
    <n v="444.12"/>
    <n v="1332.3600000000001"/>
    <n v="758.88"/>
    <n v="2276.64"/>
    <n v="0"/>
    <n v="0"/>
    <n v="2276.64"/>
    <n v="944.27999999999975"/>
    <x v="0"/>
    <x v="1"/>
    <x v="1"/>
  </r>
  <r>
    <x v="774"/>
    <x v="394"/>
    <x v="1"/>
    <x v="1"/>
    <n v="5"/>
    <n v="124.92"/>
    <n v="624.6"/>
    <n v="183.7"/>
    <n v="918.5"/>
    <n v="0"/>
    <n v="0"/>
    <n v="918.5"/>
    <n v="293.89999999999998"/>
    <x v="2"/>
    <x v="1"/>
    <x v="0"/>
  </r>
  <r>
    <x v="775"/>
    <x v="468"/>
    <x v="1"/>
    <x v="1"/>
    <n v="8"/>
    <n v="220.64"/>
    <n v="1765.12"/>
    <n v="259.14"/>
    <n v="2073.12"/>
    <n v="0"/>
    <n v="0"/>
    <n v="2073.12"/>
    <n v="308"/>
    <x v="2"/>
    <x v="1"/>
    <x v="2"/>
  </r>
  <r>
    <x v="776"/>
    <x v="205"/>
    <x v="10"/>
    <x v="3"/>
    <n v="7"/>
    <n v="77.88"/>
    <n v="545.16"/>
    <n v="139.78"/>
    <n v="978.46"/>
    <n v="0.05"/>
    <n v="48.923000000000002"/>
    <n v="929.53700000000003"/>
    <n v="384.37700000000007"/>
    <x v="2"/>
    <x v="3"/>
    <x v="0"/>
  </r>
  <r>
    <x v="777"/>
    <x v="18"/>
    <x v="12"/>
    <x v="1"/>
    <n v="3"/>
    <n v="276.02"/>
    <n v="828.06"/>
    <n v="353.82"/>
    <n v="1061.46"/>
    <n v="0"/>
    <n v="0"/>
    <n v="1061.46"/>
    <n v="233.40000000000009"/>
    <x v="0"/>
    <x v="0"/>
    <x v="0"/>
  </r>
  <r>
    <x v="778"/>
    <x v="469"/>
    <x v="4"/>
    <x v="2"/>
    <n v="1"/>
    <n v="39.51"/>
    <n v="39.51"/>
    <n v="45.21"/>
    <n v="45.21"/>
    <n v="0.1"/>
    <n v="4.5209999999999999"/>
    <n v="40.689"/>
    <n v="1.179000000000002"/>
    <x v="3"/>
    <x v="1"/>
    <x v="0"/>
  </r>
  <r>
    <x v="779"/>
    <x v="427"/>
    <x v="11"/>
    <x v="3"/>
    <n v="5"/>
    <n v="85.85"/>
    <n v="429.25"/>
    <n v="131.77000000000001"/>
    <n v="658.85"/>
    <n v="0.05"/>
    <n v="32.942500000000003"/>
    <n v="625.90750000000003"/>
    <n v="196.65750000000003"/>
    <x v="1"/>
    <x v="1"/>
    <x v="0"/>
  </r>
  <r>
    <x v="780"/>
    <x v="470"/>
    <x v="13"/>
    <x v="4"/>
    <n v="7"/>
    <n v="126.89"/>
    <n v="888.23"/>
    <n v="141.97999999999999"/>
    <n v="993.8599999999999"/>
    <n v="0.15"/>
    <n v="149.07899999999998"/>
    <n v="844.78099999999995"/>
    <n v="-43.449000000000069"/>
    <x v="0"/>
    <x v="2"/>
    <x v="2"/>
  </r>
  <r>
    <x v="781"/>
    <x v="471"/>
    <x v="11"/>
    <x v="3"/>
    <n v="8"/>
    <n v="28.16"/>
    <n v="225.28"/>
    <n v="34.340000000000003"/>
    <n v="274.72000000000003"/>
    <n v="0.1"/>
    <n v="27.472000000000005"/>
    <n v="247.24800000000002"/>
    <n v="21.968000000000018"/>
    <x v="2"/>
    <x v="4"/>
    <x v="0"/>
  </r>
  <r>
    <x v="782"/>
    <x v="203"/>
    <x v="10"/>
    <x v="3"/>
    <n v="6"/>
    <n v="73.25"/>
    <n v="439.5"/>
    <n v="112.42"/>
    <n v="674.52"/>
    <n v="0.1"/>
    <n v="67.451999999999998"/>
    <n v="607.06799999999998"/>
    <n v="167.56799999999998"/>
    <x v="3"/>
    <x v="0"/>
    <x v="1"/>
  </r>
  <r>
    <x v="783"/>
    <x v="173"/>
    <x v="3"/>
    <x v="2"/>
    <n v="5"/>
    <n v="184.56"/>
    <n v="922.8"/>
    <n v="220.81"/>
    <n v="1104.05"/>
    <n v="0"/>
    <n v="0"/>
    <n v="1104.05"/>
    <n v="181.25"/>
    <x v="1"/>
    <x v="2"/>
    <x v="2"/>
  </r>
  <r>
    <x v="784"/>
    <x v="472"/>
    <x v="10"/>
    <x v="3"/>
    <n v="1"/>
    <n v="412.06"/>
    <n v="412.06"/>
    <n v="521.79"/>
    <n v="521.79"/>
    <n v="0"/>
    <n v="0"/>
    <n v="521.79"/>
    <n v="109.72999999999996"/>
    <x v="0"/>
    <x v="4"/>
    <x v="1"/>
  </r>
  <r>
    <x v="785"/>
    <x v="473"/>
    <x v="4"/>
    <x v="2"/>
    <n v="2"/>
    <n v="311.20999999999998"/>
    <n v="622.41999999999996"/>
    <n v="543.44000000000005"/>
    <n v="1086.8800000000001"/>
    <n v="0"/>
    <n v="0"/>
    <n v="1086.8800000000001"/>
    <n v="464.46000000000015"/>
    <x v="0"/>
    <x v="1"/>
    <x v="0"/>
  </r>
  <r>
    <x v="786"/>
    <x v="57"/>
    <x v="2"/>
    <x v="0"/>
    <n v="6"/>
    <n v="69.599999999999994"/>
    <n v="417.59999999999997"/>
    <n v="82.64"/>
    <n v="495.84000000000003"/>
    <n v="0"/>
    <n v="0"/>
    <n v="495.84000000000003"/>
    <n v="78.240000000000066"/>
    <x v="0"/>
    <x v="3"/>
    <x v="0"/>
  </r>
  <r>
    <x v="787"/>
    <x v="39"/>
    <x v="9"/>
    <x v="4"/>
    <n v="3"/>
    <n v="235.8"/>
    <n v="707.40000000000009"/>
    <n v="352.52"/>
    <n v="1057.56"/>
    <n v="0.15"/>
    <n v="158.63399999999999"/>
    <n v="898.92599999999993"/>
    <n v="191.52599999999984"/>
    <x v="2"/>
    <x v="2"/>
    <x v="0"/>
  </r>
  <r>
    <x v="788"/>
    <x v="210"/>
    <x v="12"/>
    <x v="1"/>
    <n v="3"/>
    <n v="363.51"/>
    <n v="1090.53"/>
    <n v="598.78"/>
    <n v="1796.34"/>
    <n v="0"/>
    <n v="0"/>
    <n v="1796.34"/>
    <n v="705.81"/>
    <x v="3"/>
    <x v="3"/>
    <x v="0"/>
  </r>
  <r>
    <x v="789"/>
    <x v="352"/>
    <x v="13"/>
    <x v="4"/>
    <n v="6"/>
    <n v="90.18"/>
    <n v="541.08000000000004"/>
    <n v="141.32"/>
    <n v="847.92"/>
    <n v="0"/>
    <n v="0"/>
    <n v="847.92"/>
    <n v="306.83999999999992"/>
    <x v="1"/>
    <x v="4"/>
    <x v="0"/>
  </r>
  <r>
    <x v="790"/>
    <x v="64"/>
    <x v="1"/>
    <x v="1"/>
    <n v="5"/>
    <n v="490.71"/>
    <n v="2453.5499999999997"/>
    <n v="755.99"/>
    <n v="3779.95"/>
    <n v="0.15"/>
    <n v="566.99249999999995"/>
    <n v="3212.9575"/>
    <n v="759.40750000000025"/>
    <x v="3"/>
    <x v="0"/>
    <x v="1"/>
  </r>
  <r>
    <x v="791"/>
    <x v="474"/>
    <x v="5"/>
    <x v="3"/>
    <n v="1"/>
    <n v="17.66"/>
    <n v="17.66"/>
    <n v="29.92"/>
    <n v="29.92"/>
    <n v="0"/>
    <n v="0"/>
    <n v="29.92"/>
    <n v="12.260000000000002"/>
    <x v="1"/>
    <x v="1"/>
    <x v="2"/>
  </r>
  <r>
    <x v="792"/>
    <x v="475"/>
    <x v="6"/>
    <x v="1"/>
    <n v="5"/>
    <n v="128.16999999999999"/>
    <n v="640.84999999999991"/>
    <n v="220.14"/>
    <n v="1100.6999999999998"/>
    <n v="0"/>
    <n v="0"/>
    <n v="1100.6999999999998"/>
    <n v="459.84999999999991"/>
    <x v="3"/>
    <x v="0"/>
    <x v="0"/>
  </r>
  <r>
    <x v="793"/>
    <x v="426"/>
    <x v="1"/>
    <x v="1"/>
    <n v="4"/>
    <n v="284.88"/>
    <n v="1139.52"/>
    <n v="418.15"/>
    <n v="1672.6"/>
    <n v="0.2"/>
    <n v="334.52"/>
    <n v="1338.08"/>
    <n v="198.55999999999995"/>
    <x v="2"/>
    <x v="4"/>
    <x v="1"/>
  </r>
  <r>
    <x v="794"/>
    <x v="200"/>
    <x v="12"/>
    <x v="1"/>
    <n v="3"/>
    <n v="182.38"/>
    <n v="547.14"/>
    <n v="211.5"/>
    <n v="634.5"/>
    <n v="0.05"/>
    <n v="31.725000000000001"/>
    <n v="602.77499999999998"/>
    <n v="55.634999999999991"/>
    <x v="3"/>
    <x v="3"/>
    <x v="1"/>
  </r>
  <r>
    <x v="795"/>
    <x v="374"/>
    <x v="1"/>
    <x v="1"/>
    <n v="7"/>
    <n v="365.37"/>
    <n v="2557.59"/>
    <n v="587.30999999999995"/>
    <n v="4111.17"/>
    <n v="0"/>
    <n v="0"/>
    <n v="4111.17"/>
    <n v="1553.58"/>
    <x v="3"/>
    <x v="1"/>
    <x v="1"/>
  </r>
  <r>
    <x v="796"/>
    <x v="389"/>
    <x v="3"/>
    <x v="2"/>
    <n v="8"/>
    <n v="42.45"/>
    <n v="339.6"/>
    <n v="49.8"/>
    <n v="398.4"/>
    <n v="0"/>
    <n v="0"/>
    <n v="398.4"/>
    <n v="58.799999999999955"/>
    <x v="3"/>
    <x v="2"/>
    <x v="1"/>
  </r>
  <r>
    <x v="797"/>
    <x v="219"/>
    <x v="12"/>
    <x v="1"/>
    <n v="9"/>
    <n v="170.16"/>
    <n v="1531.44"/>
    <n v="276.79000000000002"/>
    <n v="2491.11"/>
    <n v="0.05"/>
    <n v="124.55550000000001"/>
    <n v="2366.5545000000002"/>
    <n v="835.11450000000013"/>
    <x v="1"/>
    <x v="1"/>
    <x v="1"/>
  </r>
  <r>
    <x v="798"/>
    <x v="406"/>
    <x v="10"/>
    <x v="3"/>
    <n v="7"/>
    <n v="83.43"/>
    <n v="584.01"/>
    <n v="148.36000000000001"/>
    <n v="1038.52"/>
    <n v="0"/>
    <n v="0"/>
    <n v="1038.52"/>
    <n v="454.51"/>
    <x v="2"/>
    <x v="0"/>
    <x v="0"/>
  </r>
  <r>
    <x v="799"/>
    <x v="418"/>
    <x v="1"/>
    <x v="1"/>
    <n v="9"/>
    <n v="176.2"/>
    <n v="1585.8"/>
    <n v="266.76"/>
    <n v="2400.84"/>
    <n v="0.1"/>
    <n v="240.08400000000003"/>
    <n v="2160.7560000000003"/>
    <n v="574.95600000000036"/>
    <x v="0"/>
    <x v="2"/>
    <x v="2"/>
  </r>
  <r>
    <x v="800"/>
    <x v="476"/>
    <x v="10"/>
    <x v="3"/>
    <n v="6"/>
    <n v="314.20999999999998"/>
    <n v="1885.2599999999998"/>
    <n v="440.43"/>
    <n v="2642.58"/>
    <n v="0.1"/>
    <n v="264.25799999999998"/>
    <n v="2378.3220000000001"/>
    <n v="493.06200000000035"/>
    <x v="1"/>
    <x v="1"/>
    <x v="0"/>
  </r>
  <r>
    <x v="801"/>
    <x v="477"/>
    <x v="10"/>
    <x v="3"/>
    <n v="7"/>
    <n v="426.54"/>
    <n v="2985.78"/>
    <n v="541.96"/>
    <n v="3793.7200000000003"/>
    <n v="0.1"/>
    <n v="379.37200000000007"/>
    <n v="3414.348"/>
    <n v="428.56799999999976"/>
    <x v="3"/>
    <x v="2"/>
    <x v="1"/>
  </r>
  <r>
    <x v="802"/>
    <x v="49"/>
    <x v="6"/>
    <x v="1"/>
    <n v="1"/>
    <n v="25.33"/>
    <n v="25.33"/>
    <n v="43.68"/>
    <n v="43.68"/>
    <n v="0"/>
    <n v="0"/>
    <n v="43.68"/>
    <n v="18.350000000000001"/>
    <x v="3"/>
    <x v="2"/>
    <x v="2"/>
  </r>
  <r>
    <x v="803"/>
    <x v="388"/>
    <x v="5"/>
    <x v="3"/>
    <n v="4"/>
    <n v="217.66"/>
    <n v="870.64"/>
    <n v="374.58"/>
    <n v="1498.32"/>
    <n v="0.15"/>
    <n v="224.74799999999999"/>
    <n v="1273.5719999999999"/>
    <n v="402.9319999999999"/>
    <x v="3"/>
    <x v="2"/>
    <x v="2"/>
  </r>
  <r>
    <x v="804"/>
    <x v="107"/>
    <x v="2"/>
    <x v="0"/>
    <n v="9"/>
    <n v="490.49"/>
    <n v="4414.41"/>
    <n v="723.94"/>
    <n v="6515.4600000000009"/>
    <n v="0.1"/>
    <n v="651.54600000000016"/>
    <n v="5863.9140000000007"/>
    <n v="1449.5040000000008"/>
    <x v="0"/>
    <x v="2"/>
    <x v="1"/>
  </r>
  <r>
    <x v="805"/>
    <x v="445"/>
    <x v="3"/>
    <x v="2"/>
    <n v="4"/>
    <n v="139.47"/>
    <n v="557.88"/>
    <n v="181.12"/>
    <n v="724.48"/>
    <n v="0.1"/>
    <n v="72.448000000000008"/>
    <n v="652.03200000000004"/>
    <n v="94.152000000000044"/>
    <x v="1"/>
    <x v="1"/>
    <x v="2"/>
  </r>
  <r>
    <x v="806"/>
    <x v="1"/>
    <x v="4"/>
    <x v="2"/>
    <n v="2"/>
    <n v="298.19"/>
    <n v="596.38"/>
    <n v="474.56"/>
    <n v="949.12"/>
    <n v="0.05"/>
    <n v="47.456000000000003"/>
    <n v="901.66399999999999"/>
    <n v="305.28399999999999"/>
    <x v="3"/>
    <x v="0"/>
    <x v="0"/>
  </r>
  <r>
    <x v="807"/>
    <x v="287"/>
    <x v="1"/>
    <x v="1"/>
    <n v="4"/>
    <n v="494.93"/>
    <n v="1979.72"/>
    <n v="587.6"/>
    <n v="2350.4"/>
    <n v="0"/>
    <n v="0"/>
    <n v="2350.4"/>
    <n v="370.68000000000006"/>
    <x v="2"/>
    <x v="4"/>
    <x v="0"/>
  </r>
  <r>
    <x v="808"/>
    <x v="194"/>
    <x v="12"/>
    <x v="1"/>
    <n v="1"/>
    <n v="336.53"/>
    <n v="336.53"/>
    <n v="532.69000000000005"/>
    <n v="532.69000000000005"/>
    <n v="0"/>
    <n v="0"/>
    <n v="532.69000000000005"/>
    <n v="196.16000000000008"/>
    <x v="2"/>
    <x v="0"/>
    <x v="0"/>
  </r>
  <r>
    <x v="809"/>
    <x v="256"/>
    <x v="9"/>
    <x v="4"/>
    <n v="1"/>
    <n v="337.44"/>
    <n v="337.44"/>
    <n v="385.94"/>
    <n v="385.94"/>
    <n v="0"/>
    <n v="0"/>
    <n v="385.94"/>
    <n v="48.5"/>
    <x v="2"/>
    <x v="4"/>
    <x v="0"/>
  </r>
  <r>
    <x v="810"/>
    <x v="478"/>
    <x v="0"/>
    <x v="0"/>
    <n v="5"/>
    <n v="459.33"/>
    <n v="2296.65"/>
    <n v="716.45"/>
    <n v="3582.25"/>
    <n v="0"/>
    <n v="0"/>
    <n v="3582.25"/>
    <n v="1285.5999999999999"/>
    <x v="3"/>
    <x v="1"/>
    <x v="2"/>
  </r>
  <r>
    <x v="811"/>
    <x v="11"/>
    <x v="0"/>
    <x v="0"/>
    <n v="8"/>
    <n v="344.16"/>
    <n v="2753.28"/>
    <n v="391.76"/>
    <n v="3134.08"/>
    <n v="0"/>
    <n v="0"/>
    <n v="3134.08"/>
    <n v="380.79999999999973"/>
    <x v="3"/>
    <x v="4"/>
    <x v="2"/>
  </r>
  <r>
    <x v="812"/>
    <x v="195"/>
    <x v="3"/>
    <x v="2"/>
    <n v="9"/>
    <n v="249.79"/>
    <n v="2248.11"/>
    <n v="411.25"/>
    <n v="3701.25"/>
    <n v="0"/>
    <n v="0"/>
    <n v="3701.25"/>
    <n v="1453.1399999999999"/>
    <x v="0"/>
    <x v="2"/>
    <x v="2"/>
  </r>
  <r>
    <x v="813"/>
    <x v="479"/>
    <x v="7"/>
    <x v="2"/>
    <n v="9"/>
    <n v="413.28"/>
    <n v="3719.5199999999995"/>
    <n v="644.39"/>
    <n v="5799.51"/>
    <n v="0"/>
    <n v="0"/>
    <n v="5799.51"/>
    <n v="2079.9900000000007"/>
    <x v="2"/>
    <x v="2"/>
    <x v="1"/>
  </r>
  <r>
    <x v="814"/>
    <x v="130"/>
    <x v="12"/>
    <x v="1"/>
    <n v="6"/>
    <n v="195.44"/>
    <n v="1172.6399999999999"/>
    <n v="283.55"/>
    <n v="1701.3000000000002"/>
    <n v="0.2"/>
    <n v="340.26000000000005"/>
    <n v="1361.0400000000002"/>
    <n v="188.40000000000032"/>
    <x v="3"/>
    <x v="0"/>
    <x v="1"/>
  </r>
  <r>
    <x v="815"/>
    <x v="132"/>
    <x v="12"/>
    <x v="1"/>
    <n v="7"/>
    <n v="108.9"/>
    <n v="762.30000000000007"/>
    <n v="167.31"/>
    <n v="1171.17"/>
    <n v="0"/>
    <n v="0"/>
    <n v="1171.17"/>
    <n v="408.87"/>
    <x v="0"/>
    <x v="3"/>
    <x v="1"/>
  </r>
  <r>
    <x v="816"/>
    <x v="333"/>
    <x v="12"/>
    <x v="1"/>
    <n v="5"/>
    <n v="403.46"/>
    <n v="2017.3"/>
    <n v="724.75"/>
    <n v="3623.75"/>
    <n v="0"/>
    <n v="0"/>
    <n v="3623.75"/>
    <n v="1606.45"/>
    <x v="3"/>
    <x v="2"/>
    <x v="0"/>
  </r>
  <r>
    <x v="817"/>
    <x v="480"/>
    <x v="5"/>
    <x v="3"/>
    <n v="6"/>
    <n v="60.41"/>
    <n v="362.46"/>
    <n v="83.03"/>
    <n v="498.18"/>
    <n v="0.05"/>
    <n v="24.909000000000002"/>
    <n v="473.27100000000002"/>
    <n v="110.81100000000004"/>
    <x v="3"/>
    <x v="0"/>
    <x v="2"/>
  </r>
  <r>
    <x v="818"/>
    <x v="89"/>
    <x v="13"/>
    <x v="4"/>
    <n v="1"/>
    <n v="86.48"/>
    <n v="86.48"/>
    <n v="98.76"/>
    <n v="98.76"/>
    <n v="0.05"/>
    <n v="4.9380000000000006"/>
    <n v="93.822000000000003"/>
    <n v="7.3419999999999987"/>
    <x v="2"/>
    <x v="2"/>
    <x v="1"/>
  </r>
  <r>
    <x v="819"/>
    <x v="63"/>
    <x v="8"/>
    <x v="4"/>
    <n v="5"/>
    <n v="74.569999999999993"/>
    <n v="372.84999999999997"/>
    <n v="88.84"/>
    <n v="444.20000000000005"/>
    <n v="0.1"/>
    <n v="44.420000000000009"/>
    <n v="399.78000000000003"/>
    <n v="26.930000000000064"/>
    <x v="1"/>
    <x v="2"/>
    <x v="1"/>
  </r>
  <r>
    <x v="820"/>
    <x v="481"/>
    <x v="5"/>
    <x v="3"/>
    <n v="8"/>
    <n v="108.47"/>
    <n v="867.76"/>
    <n v="167.09"/>
    <n v="1336.72"/>
    <n v="0"/>
    <n v="0"/>
    <n v="1336.72"/>
    <n v="468.96000000000004"/>
    <x v="1"/>
    <x v="0"/>
    <x v="0"/>
  </r>
  <r>
    <x v="821"/>
    <x v="443"/>
    <x v="12"/>
    <x v="1"/>
    <n v="8"/>
    <n v="55.18"/>
    <n v="441.44"/>
    <n v="93.83"/>
    <n v="750.64"/>
    <n v="0.15"/>
    <n v="112.59599999999999"/>
    <n v="638.04399999999998"/>
    <n v="196.60399999999998"/>
    <x v="0"/>
    <x v="0"/>
    <x v="0"/>
  </r>
  <r>
    <x v="822"/>
    <x v="288"/>
    <x v="7"/>
    <x v="2"/>
    <n v="8"/>
    <n v="181.6"/>
    <n v="1452.8"/>
    <n v="211.15"/>
    <n v="1689.2"/>
    <n v="0"/>
    <n v="0"/>
    <n v="1689.2"/>
    <n v="236.40000000000009"/>
    <x v="1"/>
    <x v="0"/>
    <x v="0"/>
  </r>
  <r>
    <x v="823"/>
    <x v="482"/>
    <x v="5"/>
    <x v="3"/>
    <n v="9"/>
    <n v="483.44"/>
    <n v="4350.96"/>
    <n v="545.85"/>
    <n v="4912.6500000000005"/>
    <n v="0.15"/>
    <n v="736.89750000000004"/>
    <n v="4175.7525000000005"/>
    <n v="-175.20749999999953"/>
    <x v="0"/>
    <x v="4"/>
    <x v="0"/>
  </r>
  <r>
    <x v="824"/>
    <x v="420"/>
    <x v="9"/>
    <x v="4"/>
    <n v="5"/>
    <n v="311.88"/>
    <n v="1559.4"/>
    <n v="557.64"/>
    <n v="2788.2"/>
    <n v="0.05"/>
    <n v="139.41"/>
    <n v="2648.79"/>
    <n v="1089.3899999999999"/>
    <x v="0"/>
    <x v="2"/>
    <x v="0"/>
  </r>
  <r>
    <x v="825"/>
    <x v="483"/>
    <x v="11"/>
    <x v="3"/>
    <n v="5"/>
    <n v="328.42"/>
    <n v="1642.1000000000001"/>
    <n v="389.87"/>
    <n v="1949.35"/>
    <n v="0"/>
    <n v="0"/>
    <n v="1949.35"/>
    <n v="307.24999999999977"/>
    <x v="0"/>
    <x v="1"/>
    <x v="1"/>
  </r>
  <r>
    <x v="826"/>
    <x v="484"/>
    <x v="3"/>
    <x v="2"/>
    <n v="6"/>
    <n v="42.98"/>
    <n v="257.88"/>
    <n v="69.599999999999994"/>
    <n v="417.59999999999997"/>
    <n v="0.05"/>
    <n v="20.88"/>
    <n v="396.71999999999997"/>
    <n v="138.83999999999997"/>
    <x v="3"/>
    <x v="4"/>
    <x v="2"/>
  </r>
  <r>
    <x v="827"/>
    <x v="428"/>
    <x v="1"/>
    <x v="1"/>
    <n v="9"/>
    <n v="375.27"/>
    <n v="3377.43"/>
    <n v="598.09"/>
    <n v="5382.81"/>
    <n v="0"/>
    <n v="0"/>
    <n v="5382.81"/>
    <n v="2005.3800000000006"/>
    <x v="1"/>
    <x v="0"/>
    <x v="0"/>
  </r>
  <r>
    <x v="828"/>
    <x v="27"/>
    <x v="4"/>
    <x v="2"/>
    <n v="5"/>
    <n v="354.94"/>
    <n v="1774.7"/>
    <n v="399.87"/>
    <n v="1999.35"/>
    <n v="0"/>
    <n v="0"/>
    <n v="1999.35"/>
    <n v="224.64999999999986"/>
    <x v="1"/>
    <x v="1"/>
    <x v="2"/>
  </r>
  <r>
    <x v="829"/>
    <x v="485"/>
    <x v="7"/>
    <x v="2"/>
    <n v="3"/>
    <n v="367.77"/>
    <n v="1103.31"/>
    <n v="593.70000000000005"/>
    <n v="1781.1000000000001"/>
    <n v="0.05"/>
    <n v="89.055000000000007"/>
    <n v="1692.0450000000001"/>
    <n v="588.73500000000013"/>
    <x v="0"/>
    <x v="2"/>
    <x v="2"/>
  </r>
  <r>
    <x v="830"/>
    <x v="486"/>
    <x v="5"/>
    <x v="3"/>
    <n v="4"/>
    <n v="199.17"/>
    <n v="796.68"/>
    <n v="229.73"/>
    <n v="918.92"/>
    <n v="0.05"/>
    <n v="45.945999999999998"/>
    <n v="872.97399999999993"/>
    <n v="76.293999999999983"/>
    <x v="2"/>
    <x v="2"/>
    <x v="1"/>
  </r>
  <r>
    <x v="831"/>
    <x v="159"/>
    <x v="10"/>
    <x v="3"/>
    <n v="7"/>
    <n v="435.49"/>
    <n v="3048.4300000000003"/>
    <n v="672.96"/>
    <n v="4710.72"/>
    <n v="0.05"/>
    <n v="235.53600000000003"/>
    <n v="4475.1840000000002"/>
    <n v="1426.7539999999999"/>
    <x v="1"/>
    <x v="0"/>
    <x v="1"/>
  </r>
  <r>
    <x v="832"/>
    <x v="311"/>
    <x v="2"/>
    <x v="0"/>
    <n v="6"/>
    <n v="26.16"/>
    <n v="156.96"/>
    <n v="29.43"/>
    <n v="176.57999999999998"/>
    <n v="0"/>
    <n v="0"/>
    <n v="176.57999999999998"/>
    <n v="19.619999999999976"/>
    <x v="3"/>
    <x v="4"/>
    <x v="1"/>
  </r>
  <r>
    <x v="833"/>
    <x v="487"/>
    <x v="5"/>
    <x v="3"/>
    <n v="7"/>
    <n v="278.20999999999998"/>
    <n v="1947.4699999999998"/>
    <n v="451.61"/>
    <n v="3161.27"/>
    <n v="0"/>
    <n v="0"/>
    <n v="3161.27"/>
    <n v="1213.8000000000002"/>
    <x v="2"/>
    <x v="2"/>
    <x v="2"/>
  </r>
  <r>
    <x v="834"/>
    <x v="330"/>
    <x v="13"/>
    <x v="4"/>
    <n v="8"/>
    <n v="451.84"/>
    <n v="3614.72"/>
    <n v="723.15"/>
    <n v="5785.2"/>
    <n v="0.1"/>
    <n v="578.52"/>
    <n v="5206.68"/>
    <n v="1591.9600000000005"/>
    <x v="0"/>
    <x v="4"/>
    <x v="2"/>
  </r>
  <r>
    <x v="835"/>
    <x v="488"/>
    <x v="2"/>
    <x v="0"/>
    <n v="8"/>
    <n v="462.53"/>
    <n v="3700.24"/>
    <n v="540.79999999999995"/>
    <n v="4326.3999999999996"/>
    <n v="0.05"/>
    <n v="216.32"/>
    <n v="4110.08"/>
    <n v="409.84000000000015"/>
    <x v="3"/>
    <x v="0"/>
    <x v="1"/>
  </r>
  <r>
    <x v="836"/>
    <x v="172"/>
    <x v="10"/>
    <x v="3"/>
    <n v="7"/>
    <n v="57.27"/>
    <n v="400.89000000000004"/>
    <n v="92.41"/>
    <n v="646.87"/>
    <n v="0.05"/>
    <n v="32.343499999999999"/>
    <n v="614.52650000000006"/>
    <n v="213.63650000000001"/>
    <x v="0"/>
    <x v="3"/>
    <x v="1"/>
  </r>
  <r>
    <x v="837"/>
    <x v="217"/>
    <x v="5"/>
    <x v="3"/>
    <n v="1"/>
    <n v="404.89"/>
    <n v="404.89"/>
    <n v="682.53"/>
    <n v="682.53"/>
    <n v="0"/>
    <n v="0"/>
    <n v="682.53"/>
    <n v="277.64"/>
    <x v="2"/>
    <x v="3"/>
    <x v="0"/>
  </r>
  <r>
    <x v="838"/>
    <x v="489"/>
    <x v="0"/>
    <x v="0"/>
    <n v="6"/>
    <n v="151.22999999999999"/>
    <n v="907.37999999999988"/>
    <n v="233.45"/>
    <n v="1400.6999999999998"/>
    <n v="0"/>
    <n v="0"/>
    <n v="1400.6999999999998"/>
    <n v="493.31999999999994"/>
    <x v="3"/>
    <x v="0"/>
    <x v="1"/>
  </r>
  <r>
    <x v="839"/>
    <x v="279"/>
    <x v="3"/>
    <x v="2"/>
    <n v="3"/>
    <n v="285.02"/>
    <n v="855.06"/>
    <n v="413.12"/>
    <n v="1239.3600000000001"/>
    <n v="0"/>
    <n v="0"/>
    <n v="1239.3600000000001"/>
    <n v="384.30000000000018"/>
    <x v="2"/>
    <x v="2"/>
    <x v="1"/>
  </r>
  <r>
    <x v="840"/>
    <x v="229"/>
    <x v="4"/>
    <x v="2"/>
    <n v="5"/>
    <n v="210.41"/>
    <n v="1052.05"/>
    <n v="263.20999999999998"/>
    <n v="1316.05"/>
    <n v="0"/>
    <n v="0"/>
    <n v="1316.05"/>
    <n v="264"/>
    <x v="2"/>
    <x v="3"/>
    <x v="0"/>
  </r>
  <r>
    <x v="841"/>
    <x v="490"/>
    <x v="1"/>
    <x v="1"/>
    <n v="3"/>
    <n v="151.26"/>
    <n v="453.78"/>
    <n v="202.56"/>
    <n v="607.68000000000006"/>
    <n v="0.05"/>
    <n v="30.384000000000004"/>
    <n v="577.29600000000005"/>
    <n v="123.51600000000008"/>
    <x v="1"/>
    <x v="1"/>
    <x v="2"/>
  </r>
  <r>
    <x v="842"/>
    <x v="54"/>
    <x v="4"/>
    <x v="2"/>
    <n v="6"/>
    <n v="476.29"/>
    <n v="2857.7400000000002"/>
    <n v="626.07000000000005"/>
    <n v="3756.42"/>
    <n v="0"/>
    <n v="0"/>
    <n v="3756.42"/>
    <n v="898.67999999999984"/>
    <x v="0"/>
    <x v="2"/>
    <x v="1"/>
  </r>
  <r>
    <x v="843"/>
    <x v="158"/>
    <x v="9"/>
    <x v="4"/>
    <n v="9"/>
    <n v="406.18"/>
    <n v="3655.62"/>
    <n v="729.3"/>
    <n v="6563.7"/>
    <n v="0.15"/>
    <n v="984.55499999999995"/>
    <n v="5579.1449999999995"/>
    <n v="1923.5249999999996"/>
    <x v="2"/>
    <x v="4"/>
    <x v="0"/>
  </r>
  <r>
    <x v="844"/>
    <x v="284"/>
    <x v="2"/>
    <x v="0"/>
    <n v="2"/>
    <n v="246.26"/>
    <n v="492.52"/>
    <n v="346.41"/>
    <n v="692.82"/>
    <n v="0"/>
    <n v="0"/>
    <n v="692.82"/>
    <n v="200.30000000000007"/>
    <x v="0"/>
    <x v="0"/>
    <x v="1"/>
  </r>
  <r>
    <x v="845"/>
    <x v="491"/>
    <x v="7"/>
    <x v="2"/>
    <n v="6"/>
    <n v="12.23"/>
    <n v="73.38"/>
    <n v="17.739999999999998"/>
    <n v="106.44"/>
    <n v="0"/>
    <n v="0"/>
    <n v="106.44"/>
    <n v="33.06"/>
    <x v="0"/>
    <x v="3"/>
    <x v="0"/>
  </r>
  <r>
    <x v="846"/>
    <x v="193"/>
    <x v="9"/>
    <x v="4"/>
    <n v="1"/>
    <n v="310.27"/>
    <n v="310.27"/>
    <n v="362.73"/>
    <n v="362.73"/>
    <n v="0.15"/>
    <n v="54.409500000000001"/>
    <n v="308.32050000000004"/>
    <n v="-1.9494999999999436"/>
    <x v="3"/>
    <x v="3"/>
    <x v="0"/>
  </r>
  <r>
    <x v="847"/>
    <x v="96"/>
    <x v="8"/>
    <x v="4"/>
    <n v="7"/>
    <n v="162.19"/>
    <n v="1135.33"/>
    <n v="233.31"/>
    <n v="1633.17"/>
    <n v="0.1"/>
    <n v="163.31700000000001"/>
    <n v="1469.8530000000001"/>
    <n v="334.52300000000014"/>
    <x v="3"/>
    <x v="1"/>
    <x v="0"/>
  </r>
  <r>
    <x v="848"/>
    <x v="492"/>
    <x v="11"/>
    <x v="3"/>
    <n v="9"/>
    <n v="157.08000000000001"/>
    <n v="1413.72"/>
    <n v="184.18"/>
    <n v="1657.6200000000001"/>
    <n v="0"/>
    <n v="0"/>
    <n v="1657.6200000000001"/>
    <n v="243.90000000000009"/>
    <x v="1"/>
    <x v="3"/>
    <x v="0"/>
  </r>
  <r>
    <x v="849"/>
    <x v="370"/>
    <x v="13"/>
    <x v="4"/>
    <n v="7"/>
    <n v="216.95"/>
    <n v="1518.6499999999999"/>
    <n v="284.64999999999998"/>
    <n v="1992.5499999999997"/>
    <n v="0"/>
    <n v="0"/>
    <n v="1992.5499999999997"/>
    <n v="473.89999999999986"/>
    <x v="0"/>
    <x v="1"/>
    <x v="1"/>
  </r>
  <r>
    <x v="850"/>
    <x v="421"/>
    <x v="0"/>
    <x v="0"/>
    <n v="7"/>
    <n v="241.69"/>
    <n v="1691.83"/>
    <n v="315.7"/>
    <n v="2209.9"/>
    <n v="0"/>
    <n v="0"/>
    <n v="2209.9"/>
    <n v="518.07000000000016"/>
    <x v="2"/>
    <x v="1"/>
    <x v="0"/>
  </r>
  <r>
    <x v="851"/>
    <x v="493"/>
    <x v="3"/>
    <x v="2"/>
    <n v="8"/>
    <n v="437.64"/>
    <n v="3501.12"/>
    <n v="637.32000000000005"/>
    <n v="5098.5600000000004"/>
    <n v="0"/>
    <n v="0"/>
    <n v="5098.5600000000004"/>
    <n v="1597.4400000000005"/>
    <x v="0"/>
    <x v="4"/>
    <x v="2"/>
  </r>
  <r>
    <x v="852"/>
    <x v="213"/>
    <x v="7"/>
    <x v="2"/>
    <n v="9"/>
    <n v="356.52"/>
    <n v="3208.68"/>
    <n v="392.85"/>
    <n v="3535.65"/>
    <n v="0"/>
    <n v="0"/>
    <n v="3535.65"/>
    <n v="326.97000000000025"/>
    <x v="3"/>
    <x v="0"/>
    <x v="1"/>
  </r>
  <r>
    <x v="853"/>
    <x v="441"/>
    <x v="10"/>
    <x v="3"/>
    <n v="8"/>
    <n v="273.57"/>
    <n v="2188.56"/>
    <n v="314.27"/>
    <n v="2514.16"/>
    <n v="0"/>
    <n v="0"/>
    <n v="2514.16"/>
    <n v="325.59999999999991"/>
    <x v="2"/>
    <x v="1"/>
    <x v="1"/>
  </r>
  <r>
    <x v="854"/>
    <x v="494"/>
    <x v="9"/>
    <x v="4"/>
    <n v="3"/>
    <n v="108.25"/>
    <n v="324.75"/>
    <n v="187.74"/>
    <n v="563.22"/>
    <n v="0.05"/>
    <n v="28.161000000000001"/>
    <n v="535.05899999999997"/>
    <n v="210.30899999999997"/>
    <x v="0"/>
    <x v="2"/>
    <x v="0"/>
  </r>
  <r>
    <x v="855"/>
    <x v="368"/>
    <x v="6"/>
    <x v="1"/>
    <n v="8"/>
    <n v="155.6"/>
    <n v="1244.8"/>
    <n v="192.15"/>
    <n v="1537.2"/>
    <n v="0.1"/>
    <n v="153.72000000000003"/>
    <n v="1383.48"/>
    <n v="138.68000000000006"/>
    <x v="3"/>
    <x v="1"/>
    <x v="0"/>
  </r>
  <r>
    <x v="856"/>
    <x v="495"/>
    <x v="8"/>
    <x v="4"/>
    <n v="8"/>
    <n v="246.62"/>
    <n v="1972.96"/>
    <n v="432.98"/>
    <n v="3463.84"/>
    <n v="0"/>
    <n v="0"/>
    <n v="3463.84"/>
    <n v="1490.88"/>
    <x v="1"/>
    <x v="3"/>
    <x v="0"/>
  </r>
  <r>
    <x v="857"/>
    <x v="496"/>
    <x v="12"/>
    <x v="1"/>
    <n v="8"/>
    <n v="253.49"/>
    <n v="2027.92"/>
    <n v="371.91"/>
    <n v="2975.28"/>
    <n v="0"/>
    <n v="0"/>
    <n v="2975.28"/>
    <n v="947.36000000000013"/>
    <x v="0"/>
    <x v="3"/>
    <x v="0"/>
  </r>
  <r>
    <x v="858"/>
    <x v="467"/>
    <x v="11"/>
    <x v="3"/>
    <n v="5"/>
    <n v="218.34"/>
    <n v="1091.7"/>
    <n v="329.21"/>
    <n v="1646.05"/>
    <n v="0"/>
    <n v="0"/>
    <n v="1646.05"/>
    <n v="554.34999999999991"/>
    <x v="0"/>
    <x v="1"/>
    <x v="0"/>
  </r>
  <r>
    <x v="859"/>
    <x v="389"/>
    <x v="4"/>
    <x v="2"/>
    <n v="8"/>
    <n v="107.46"/>
    <n v="859.68"/>
    <n v="148.78"/>
    <n v="1190.24"/>
    <n v="0"/>
    <n v="0"/>
    <n v="1190.24"/>
    <n v="330.56000000000006"/>
    <x v="0"/>
    <x v="4"/>
    <x v="1"/>
  </r>
  <r>
    <x v="860"/>
    <x v="343"/>
    <x v="5"/>
    <x v="3"/>
    <n v="7"/>
    <n v="411.06"/>
    <n v="2877.42"/>
    <n v="568.23"/>
    <n v="3977.61"/>
    <n v="0.15"/>
    <n v="596.64149999999995"/>
    <n v="3380.9684999999999"/>
    <n v="503.54849999999988"/>
    <x v="0"/>
    <x v="1"/>
    <x v="2"/>
  </r>
  <r>
    <x v="861"/>
    <x v="214"/>
    <x v="7"/>
    <x v="2"/>
    <n v="7"/>
    <n v="250.96"/>
    <n v="1756.72"/>
    <n v="346.53"/>
    <n v="2425.71"/>
    <n v="0.2"/>
    <n v="485.14200000000005"/>
    <n v="1940.568"/>
    <n v="183.84799999999996"/>
    <x v="0"/>
    <x v="0"/>
    <x v="2"/>
  </r>
  <r>
    <x v="862"/>
    <x v="89"/>
    <x v="0"/>
    <x v="0"/>
    <n v="4"/>
    <n v="421.84"/>
    <n v="1687.36"/>
    <n v="644.16"/>
    <n v="2576.64"/>
    <n v="0"/>
    <n v="0"/>
    <n v="2576.64"/>
    <n v="889.28"/>
    <x v="3"/>
    <x v="4"/>
    <x v="2"/>
  </r>
  <r>
    <x v="863"/>
    <x v="115"/>
    <x v="11"/>
    <x v="3"/>
    <n v="6"/>
    <n v="283.16000000000003"/>
    <n v="1698.96"/>
    <n v="442.56"/>
    <n v="2655.36"/>
    <n v="0"/>
    <n v="0"/>
    <n v="2655.36"/>
    <n v="956.40000000000009"/>
    <x v="0"/>
    <x v="2"/>
    <x v="1"/>
  </r>
  <r>
    <x v="864"/>
    <x v="38"/>
    <x v="2"/>
    <x v="0"/>
    <n v="4"/>
    <n v="13.25"/>
    <n v="53"/>
    <n v="21.27"/>
    <n v="85.08"/>
    <n v="0"/>
    <n v="0"/>
    <n v="85.08"/>
    <n v="32.08"/>
    <x v="2"/>
    <x v="1"/>
    <x v="1"/>
  </r>
  <r>
    <x v="865"/>
    <x v="459"/>
    <x v="9"/>
    <x v="4"/>
    <n v="3"/>
    <n v="37.520000000000003"/>
    <n v="112.56"/>
    <n v="60.38"/>
    <n v="181.14000000000001"/>
    <n v="0"/>
    <n v="0"/>
    <n v="181.14000000000001"/>
    <n v="68.580000000000013"/>
    <x v="1"/>
    <x v="0"/>
    <x v="1"/>
  </r>
  <r>
    <x v="866"/>
    <x v="497"/>
    <x v="2"/>
    <x v="0"/>
    <n v="1"/>
    <n v="56.81"/>
    <n v="56.81"/>
    <n v="93.86"/>
    <n v="93.86"/>
    <n v="0"/>
    <n v="0"/>
    <n v="93.86"/>
    <n v="37.049999999999997"/>
    <x v="2"/>
    <x v="0"/>
    <x v="1"/>
  </r>
  <r>
    <x v="867"/>
    <x v="183"/>
    <x v="1"/>
    <x v="1"/>
    <n v="6"/>
    <n v="12.12"/>
    <n v="72.72"/>
    <n v="19.670000000000002"/>
    <n v="118.02000000000001"/>
    <n v="0.05"/>
    <n v="5.9010000000000007"/>
    <n v="112.11900000000001"/>
    <n v="39.399000000000015"/>
    <x v="1"/>
    <x v="3"/>
    <x v="0"/>
  </r>
  <r>
    <x v="868"/>
    <x v="498"/>
    <x v="10"/>
    <x v="3"/>
    <n v="8"/>
    <n v="202.59"/>
    <n v="1620.72"/>
    <n v="312.35000000000002"/>
    <n v="2498.8000000000002"/>
    <n v="0.2"/>
    <n v="499.76000000000005"/>
    <n v="1999.0400000000002"/>
    <n v="378.32000000000016"/>
    <x v="3"/>
    <x v="3"/>
    <x v="1"/>
  </r>
  <r>
    <x v="869"/>
    <x v="41"/>
    <x v="13"/>
    <x v="4"/>
    <n v="9"/>
    <n v="426.22"/>
    <n v="3835.9800000000005"/>
    <n v="643.55999999999995"/>
    <n v="5792.0399999999991"/>
    <n v="0.05"/>
    <n v="289.60199999999998"/>
    <n v="5502.4379999999992"/>
    <n v="1666.4579999999987"/>
    <x v="1"/>
    <x v="2"/>
    <x v="2"/>
  </r>
  <r>
    <x v="870"/>
    <x v="163"/>
    <x v="0"/>
    <x v="0"/>
    <n v="2"/>
    <n v="82.36"/>
    <n v="164.72"/>
    <n v="120.24"/>
    <n v="240.48"/>
    <n v="0"/>
    <n v="0"/>
    <n v="240.48"/>
    <n v="75.759999999999991"/>
    <x v="0"/>
    <x v="3"/>
    <x v="0"/>
  </r>
  <r>
    <x v="871"/>
    <x v="89"/>
    <x v="9"/>
    <x v="4"/>
    <n v="3"/>
    <n v="257.93"/>
    <n v="773.79"/>
    <n v="378.18"/>
    <n v="1134.54"/>
    <n v="0"/>
    <n v="0"/>
    <n v="1134.54"/>
    <n v="360.75"/>
    <x v="3"/>
    <x v="2"/>
    <x v="1"/>
  </r>
  <r>
    <x v="872"/>
    <x v="130"/>
    <x v="2"/>
    <x v="0"/>
    <n v="1"/>
    <n v="11.11"/>
    <n v="11.11"/>
    <n v="16.559999999999999"/>
    <n v="16.559999999999999"/>
    <n v="0.1"/>
    <n v="1.6559999999999999"/>
    <n v="14.903999999999998"/>
    <n v="3.7939999999999987"/>
    <x v="3"/>
    <x v="0"/>
    <x v="1"/>
  </r>
  <r>
    <x v="873"/>
    <x v="300"/>
    <x v="8"/>
    <x v="4"/>
    <n v="1"/>
    <n v="410.71"/>
    <n v="410.71"/>
    <n v="611.11"/>
    <n v="611.11"/>
    <n v="0"/>
    <n v="0"/>
    <n v="611.11"/>
    <n v="200.40000000000003"/>
    <x v="2"/>
    <x v="1"/>
    <x v="2"/>
  </r>
  <r>
    <x v="874"/>
    <x v="374"/>
    <x v="10"/>
    <x v="3"/>
    <n v="4"/>
    <n v="35.159999999999997"/>
    <n v="140.63999999999999"/>
    <n v="53.71"/>
    <n v="214.84"/>
    <n v="0"/>
    <n v="0"/>
    <n v="214.84"/>
    <n v="74.200000000000017"/>
    <x v="1"/>
    <x v="4"/>
    <x v="2"/>
  </r>
  <r>
    <x v="875"/>
    <x v="75"/>
    <x v="1"/>
    <x v="1"/>
    <n v="3"/>
    <n v="357.33"/>
    <n v="1071.99"/>
    <n v="570.36"/>
    <n v="1711.08"/>
    <n v="0"/>
    <n v="0"/>
    <n v="1711.08"/>
    <n v="639.08999999999992"/>
    <x v="0"/>
    <x v="3"/>
    <x v="1"/>
  </r>
  <r>
    <x v="876"/>
    <x v="265"/>
    <x v="9"/>
    <x v="4"/>
    <n v="9"/>
    <n v="167.64"/>
    <n v="1508.7599999999998"/>
    <n v="201.02"/>
    <n v="1809.18"/>
    <n v="0"/>
    <n v="0"/>
    <n v="1809.18"/>
    <n v="300.4200000000003"/>
    <x v="2"/>
    <x v="4"/>
    <x v="2"/>
  </r>
  <r>
    <x v="877"/>
    <x v="499"/>
    <x v="0"/>
    <x v="0"/>
    <n v="5"/>
    <n v="17.78"/>
    <n v="88.9"/>
    <n v="27.93"/>
    <n v="139.65"/>
    <n v="0.05"/>
    <n v="6.9825000000000008"/>
    <n v="132.66750000000002"/>
    <n v="43.767500000000013"/>
    <x v="0"/>
    <x v="0"/>
    <x v="0"/>
  </r>
  <r>
    <x v="878"/>
    <x v="47"/>
    <x v="0"/>
    <x v="0"/>
    <n v="3"/>
    <n v="63.96"/>
    <n v="191.88"/>
    <n v="80.13"/>
    <n v="240.39"/>
    <n v="0.1"/>
    <n v="24.039000000000001"/>
    <n v="216.351"/>
    <n v="24.471000000000004"/>
    <x v="0"/>
    <x v="1"/>
    <x v="2"/>
  </r>
  <r>
    <x v="879"/>
    <x v="67"/>
    <x v="8"/>
    <x v="4"/>
    <n v="7"/>
    <n v="422.94"/>
    <n v="2960.58"/>
    <n v="587.01"/>
    <n v="4109.07"/>
    <n v="0.05"/>
    <n v="205.45349999999999"/>
    <n v="3903.6164999999996"/>
    <n v="943.03649999999971"/>
    <x v="0"/>
    <x v="1"/>
    <x v="2"/>
  </r>
  <r>
    <x v="880"/>
    <x v="462"/>
    <x v="3"/>
    <x v="2"/>
    <n v="4"/>
    <n v="497.07"/>
    <n v="1988.28"/>
    <n v="703.38"/>
    <n v="2813.52"/>
    <n v="0"/>
    <n v="0"/>
    <n v="2813.52"/>
    <n v="825.24"/>
    <x v="3"/>
    <x v="3"/>
    <x v="0"/>
  </r>
  <r>
    <x v="881"/>
    <x v="500"/>
    <x v="0"/>
    <x v="0"/>
    <n v="1"/>
    <n v="311.70999999999998"/>
    <n v="311.70999999999998"/>
    <n v="455.02"/>
    <n v="455.02"/>
    <n v="0"/>
    <n v="0"/>
    <n v="455.02"/>
    <n v="143.31"/>
    <x v="0"/>
    <x v="3"/>
    <x v="1"/>
  </r>
  <r>
    <x v="882"/>
    <x v="132"/>
    <x v="11"/>
    <x v="3"/>
    <n v="1"/>
    <n v="108.68"/>
    <n v="108.68"/>
    <n v="191.13"/>
    <n v="191.13"/>
    <n v="0"/>
    <n v="0"/>
    <n v="191.13"/>
    <n v="82.449999999999989"/>
    <x v="2"/>
    <x v="3"/>
    <x v="0"/>
  </r>
  <r>
    <x v="883"/>
    <x v="39"/>
    <x v="11"/>
    <x v="3"/>
    <n v="7"/>
    <n v="492.96"/>
    <n v="3450.72"/>
    <n v="573.48"/>
    <n v="4014.36"/>
    <n v="0"/>
    <n v="0"/>
    <n v="4014.36"/>
    <n v="563.64000000000033"/>
    <x v="0"/>
    <x v="2"/>
    <x v="1"/>
  </r>
  <r>
    <x v="884"/>
    <x v="40"/>
    <x v="11"/>
    <x v="3"/>
    <n v="6"/>
    <n v="167.44"/>
    <n v="1004.64"/>
    <n v="262.56"/>
    <n v="1575.3600000000001"/>
    <n v="0"/>
    <n v="0"/>
    <n v="1575.3600000000001"/>
    <n v="570.72000000000014"/>
    <x v="1"/>
    <x v="0"/>
    <x v="0"/>
  </r>
  <r>
    <x v="885"/>
    <x v="501"/>
    <x v="3"/>
    <x v="2"/>
    <n v="5"/>
    <n v="300.66000000000003"/>
    <n v="1503.3000000000002"/>
    <n v="481.87"/>
    <n v="2409.35"/>
    <n v="0.2"/>
    <n v="481.87"/>
    <n v="1927.48"/>
    <n v="424.17999999999984"/>
    <x v="1"/>
    <x v="1"/>
    <x v="2"/>
  </r>
  <r>
    <x v="886"/>
    <x v="426"/>
    <x v="7"/>
    <x v="2"/>
    <n v="9"/>
    <n v="442.76"/>
    <n v="3984.84"/>
    <n v="640.14"/>
    <n v="5761.26"/>
    <n v="0"/>
    <n v="0"/>
    <n v="5761.26"/>
    <n v="1776.42"/>
    <x v="0"/>
    <x v="0"/>
    <x v="1"/>
  </r>
  <r>
    <x v="887"/>
    <x v="183"/>
    <x v="3"/>
    <x v="2"/>
    <n v="2"/>
    <n v="174.22"/>
    <n v="348.44"/>
    <n v="210.21"/>
    <n v="420.42"/>
    <n v="0"/>
    <n v="0"/>
    <n v="420.42"/>
    <n v="71.980000000000018"/>
    <x v="2"/>
    <x v="4"/>
    <x v="0"/>
  </r>
  <r>
    <x v="888"/>
    <x v="184"/>
    <x v="12"/>
    <x v="1"/>
    <n v="3"/>
    <n v="427.4"/>
    <n v="1282.1999999999998"/>
    <n v="602.48"/>
    <n v="1807.44"/>
    <n v="0.1"/>
    <n v="180.74400000000003"/>
    <n v="1626.6959999999999"/>
    <n v="344.49600000000009"/>
    <x v="3"/>
    <x v="2"/>
    <x v="2"/>
  </r>
  <r>
    <x v="889"/>
    <x v="150"/>
    <x v="6"/>
    <x v="1"/>
    <n v="6"/>
    <n v="131.1"/>
    <n v="786.59999999999991"/>
    <n v="187.58"/>
    <n v="1125.48"/>
    <n v="0.05"/>
    <n v="56.274000000000001"/>
    <n v="1069.2060000000001"/>
    <n v="282.60600000000022"/>
    <x v="0"/>
    <x v="0"/>
    <x v="1"/>
  </r>
  <r>
    <x v="890"/>
    <x v="110"/>
    <x v="3"/>
    <x v="2"/>
    <n v="3"/>
    <n v="200.91"/>
    <n v="602.73"/>
    <n v="276.49"/>
    <n v="829.47"/>
    <n v="0.15"/>
    <n v="124.4205"/>
    <n v="705.04950000000008"/>
    <n v="102.31950000000006"/>
    <x v="3"/>
    <x v="1"/>
    <x v="2"/>
  </r>
  <r>
    <x v="891"/>
    <x v="138"/>
    <x v="8"/>
    <x v="4"/>
    <n v="9"/>
    <n v="191.33"/>
    <n v="1721.97"/>
    <n v="329.32"/>
    <n v="2963.88"/>
    <n v="0.2"/>
    <n v="592.77600000000007"/>
    <n v="2371.1040000000003"/>
    <n v="649.13400000000024"/>
    <x v="0"/>
    <x v="3"/>
    <x v="1"/>
  </r>
  <r>
    <x v="892"/>
    <x v="6"/>
    <x v="11"/>
    <x v="3"/>
    <n v="3"/>
    <n v="68.66"/>
    <n v="205.98"/>
    <n v="108.29"/>
    <n v="324.87"/>
    <n v="0.1"/>
    <n v="32.487000000000002"/>
    <n v="292.38299999999998"/>
    <n v="86.402999999999992"/>
    <x v="2"/>
    <x v="3"/>
    <x v="2"/>
  </r>
  <r>
    <x v="893"/>
    <x v="130"/>
    <x v="6"/>
    <x v="1"/>
    <n v="6"/>
    <n v="461.15"/>
    <n v="2766.8999999999996"/>
    <n v="734.26"/>
    <n v="4405.5599999999995"/>
    <n v="0"/>
    <n v="0"/>
    <n v="4405.5599999999995"/>
    <n v="1638.6599999999999"/>
    <x v="1"/>
    <x v="2"/>
    <x v="1"/>
  </r>
  <r>
    <x v="894"/>
    <x v="354"/>
    <x v="11"/>
    <x v="3"/>
    <n v="9"/>
    <n v="475.94"/>
    <n v="4283.46"/>
    <n v="703.47"/>
    <n v="6331.2300000000005"/>
    <n v="0"/>
    <n v="0"/>
    <n v="6331.2300000000005"/>
    <n v="2047.7700000000004"/>
    <x v="3"/>
    <x v="2"/>
    <x v="0"/>
  </r>
  <r>
    <x v="895"/>
    <x v="502"/>
    <x v="11"/>
    <x v="3"/>
    <n v="9"/>
    <n v="354.29"/>
    <n v="3188.61"/>
    <n v="404.63"/>
    <n v="3641.67"/>
    <n v="0"/>
    <n v="0"/>
    <n v="3641.67"/>
    <n v="453.05999999999995"/>
    <x v="3"/>
    <x v="3"/>
    <x v="2"/>
  </r>
  <r>
    <x v="896"/>
    <x v="79"/>
    <x v="8"/>
    <x v="4"/>
    <n v="1"/>
    <n v="428.79"/>
    <n v="428.79"/>
    <n v="735.11"/>
    <n v="735.11"/>
    <n v="0"/>
    <n v="0"/>
    <n v="735.11"/>
    <n v="306.32"/>
    <x v="3"/>
    <x v="1"/>
    <x v="2"/>
  </r>
  <r>
    <x v="897"/>
    <x v="281"/>
    <x v="12"/>
    <x v="1"/>
    <n v="6"/>
    <n v="278.88"/>
    <n v="1673.28"/>
    <n v="370.95"/>
    <n v="2225.6999999999998"/>
    <n v="0"/>
    <n v="0"/>
    <n v="2225.6999999999998"/>
    <n v="552.41999999999985"/>
    <x v="2"/>
    <x v="2"/>
    <x v="1"/>
  </r>
  <r>
    <x v="898"/>
    <x v="198"/>
    <x v="0"/>
    <x v="0"/>
    <n v="1"/>
    <n v="30.98"/>
    <n v="30.98"/>
    <n v="41.73"/>
    <n v="41.73"/>
    <n v="0.15"/>
    <n v="6.2594999999999992"/>
    <n v="35.470500000000001"/>
    <n v="4.4905000000000008"/>
    <x v="0"/>
    <x v="1"/>
    <x v="2"/>
  </r>
  <r>
    <x v="899"/>
    <x v="503"/>
    <x v="1"/>
    <x v="1"/>
    <n v="2"/>
    <n v="308.08"/>
    <n v="616.16"/>
    <n v="359.43"/>
    <n v="718.86"/>
    <n v="0"/>
    <n v="0"/>
    <n v="718.86"/>
    <n v="102.70000000000005"/>
    <x v="3"/>
    <x v="2"/>
    <x v="1"/>
  </r>
  <r>
    <x v="900"/>
    <x v="504"/>
    <x v="3"/>
    <x v="2"/>
    <n v="9"/>
    <n v="325.88"/>
    <n v="2932.92"/>
    <n v="474.12"/>
    <n v="4267.08"/>
    <n v="0"/>
    <n v="0"/>
    <n v="4267.08"/>
    <n v="1334.1599999999999"/>
    <x v="2"/>
    <x v="2"/>
    <x v="2"/>
  </r>
  <r>
    <x v="901"/>
    <x v="128"/>
    <x v="10"/>
    <x v="3"/>
    <n v="8"/>
    <n v="169.33"/>
    <n v="1354.64"/>
    <n v="209.38"/>
    <n v="1675.04"/>
    <n v="0"/>
    <n v="0"/>
    <n v="1675.04"/>
    <n v="320.39999999999986"/>
    <x v="2"/>
    <x v="1"/>
    <x v="0"/>
  </r>
  <r>
    <x v="902"/>
    <x v="403"/>
    <x v="9"/>
    <x v="4"/>
    <n v="1"/>
    <n v="360.09"/>
    <n v="360.09"/>
    <n v="433.16"/>
    <n v="433.16"/>
    <n v="0.15"/>
    <n v="64.974000000000004"/>
    <n v="368.18600000000004"/>
    <n v="8.0960000000000605"/>
    <x v="2"/>
    <x v="3"/>
    <x v="0"/>
  </r>
  <r>
    <x v="903"/>
    <x v="251"/>
    <x v="9"/>
    <x v="4"/>
    <n v="2"/>
    <n v="338.41"/>
    <n v="676.82"/>
    <n v="549.47"/>
    <n v="1098.94"/>
    <n v="0.05"/>
    <n v="54.947000000000003"/>
    <n v="1043.9929999999999"/>
    <n v="367.17299999999989"/>
    <x v="3"/>
    <x v="2"/>
    <x v="2"/>
  </r>
  <r>
    <x v="904"/>
    <x v="418"/>
    <x v="4"/>
    <x v="2"/>
    <n v="9"/>
    <n v="329.67"/>
    <n v="2967.03"/>
    <n v="479.81"/>
    <n v="4318.29"/>
    <n v="0.1"/>
    <n v="431.82900000000001"/>
    <n v="3886.4609999999998"/>
    <n v="919.43099999999959"/>
    <x v="2"/>
    <x v="4"/>
    <x v="1"/>
  </r>
  <r>
    <x v="905"/>
    <x v="196"/>
    <x v="3"/>
    <x v="2"/>
    <n v="4"/>
    <n v="419.07"/>
    <n v="1676.28"/>
    <n v="634.84"/>
    <n v="2539.36"/>
    <n v="0.05"/>
    <n v="126.96800000000002"/>
    <n v="2412.3920000000003"/>
    <n v="736.11200000000031"/>
    <x v="3"/>
    <x v="0"/>
    <x v="0"/>
  </r>
  <r>
    <x v="906"/>
    <x v="424"/>
    <x v="3"/>
    <x v="2"/>
    <n v="1"/>
    <n v="120.11"/>
    <n v="120.11"/>
    <n v="185.69"/>
    <n v="185.69"/>
    <n v="0"/>
    <n v="0"/>
    <n v="185.69"/>
    <n v="65.58"/>
    <x v="0"/>
    <x v="3"/>
    <x v="2"/>
  </r>
  <r>
    <x v="907"/>
    <x v="467"/>
    <x v="6"/>
    <x v="1"/>
    <n v="8"/>
    <n v="399.62"/>
    <n v="3196.96"/>
    <n v="496.33"/>
    <n v="3970.64"/>
    <n v="0.05"/>
    <n v="198.53200000000001"/>
    <n v="3772.1079999999997"/>
    <n v="575.14799999999968"/>
    <x v="3"/>
    <x v="2"/>
    <x v="2"/>
  </r>
  <r>
    <x v="908"/>
    <x v="505"/>
    <x v="13"/>
    <x v="4"/>
    <n v="2"/>
    <n v="438.92"/>
    <n v="877.84"/>
    <n v="500.35"/>
    <n v="1000.7"/>
    <n v="0.15"/>
    <n v="150.10499999999999"/>
    <n v="850.59500000000003"/>
    <n v="-27.245000000000005"/>
    <x v="1"/>
    <x v="3"/>
    <x v="0"/>
  </r>
  <r>
    <x v="909"/>
    <x v="220"/>
    <x v="11"/>
    <x v="3"/>
    <n v="1"/>
    <n v="476.31"/>
    <n v="476.31"/>
    <n v="770.68"/>
    <n v="770.68"/>
    <n v="0.05"/>
    <n v="38.533999999999999"/>
    <n v="732.14599999999996"/>
    <n v="255.83599999999996"/>
    <x v="0"/>
    <x v="1"/>
    <x v="2"/>
  </r>
  <r>
    <x v="910"/>
    <x v="172"/>
    <x v="7"/>
    <x v="2"/>
    <n v="8"/>
    <n v="234.59"/>
    <n v="1876.72"/>
    <n v="262.83999999999997"/>
    <n v="2102.7199999999998"/>
    <n v="0.15"/>
    <n v="315.40799999999996"/>
    <n v="1787.3119999999999"/>
    <n v="-89.408000000000129"/>
    <x v="1"/>
    <x v="0"/>
    <x v="2"/>
  </r>
  <r>
    <x v="911"/>
    <x v="506"/>
    <x v="10"/>
    <x v="3"/>
    <n v="3"/>
    <n v="457.05"/>
    <n v="1371.15"/>
    <n v="505.24"/>
    <n v="1515.72"/>
    <n v="0.05"/>
    <n v="75.786000000000001"/>
    <n v="1439.934"/>
    <n v="68.783999999999878"/>
    <x v="2"/>
    <x v="1"/>
    <x v="1"/>
  </r>
  <r>
    <x v="912"/>
    <x v="370"/>
    <x v="12"/>
    <x v="1"/>
    <n v="5"/>
    <n v="279.41000000000003"/>
    <n v="1397.0500000000002"/>
    <n v="437.29"/>
    <n v="2186.4500000000003"/>
    <n v="0.05"/>
    <n v="109.32250000000002"/>
    <n v="2077.1275000000001"/>
    <n v="680.07749999999987"/>
    <x v="1"/>
    <x v="4"/>
    <x v="2"/>
  </r>
  <r>
    <x v="913"/>
    <x v="362"/>
    <x v="7"/>
    <x v="2"/>
    <n v="3"/>
    <n v="62.65"/>
    <n v="187.95"/>
    <n v="80.94"/>
    <n v="242.82"/>
    <n v="0.15"/>
    <n v="36.422999999999995"/>
    <n v="206.39699999999999"/>
    <n v="18.447000000000003"/>
    <x v="2"/>
    <x v="3"/>
    <x v="1"/>
  </r>
  <r>
    <x v="914"/>
    <x v="507"/>
    <x v="13"/>
    <x v="4"/>
    <n v="6"/>
    <n v="129.19"/>
    <n v="775.14"/>
    <n v="232.38"/>
    <n v="1394.28"/>
    <n v="0"/>
    <n v="0"/>
    <n v="1394.28"/>
    <n v="619.14"/>
    <x v="2"/>
    <x v="2"/>
    <x v="2"/>
  </r>
  <r>
    <x v="915"/>
    <x v="218"/>
    <x v="6"/>
    <x v="1"/>
    <n v="9"/>
    <n v="359.97"/>
    <n v="3239.7300000000005"/>
    <n v="459.97"/>
    <n v="4139.7300000000005"/>
    <n v="0.05"/>
    <n v="206.98650000000004"/>
    <n v="3932.7435000000005"/>
    <n v="693.01350000000002"/>
    <x v="2"/>
    <x v="3"/>
    <x v="2"/>
  </r>
  <r>
    <x v="916"/>
    <x v="141"/>
    <x v="2"/>
    <x v="0"/>
    <n v="9"/>
    <n v="190.04"/>
    <n v="1710.36"/>
    <n v="289.47000000000003"/>
    <n v="2605.2300000000005"/>
    <n v="0.05"/>
    <n v="130.26150000000004"/>
    <n v="2474.9685000000004"/>
    <n v="764.6085000000005"/>
    <x v="2"/>
    <x v="3"/>
    <x v="1"/>
  </r>
  <r>
    <x v="917"/>
    <x v="508"/>
    <x v="1"/>
    <x v="1"/>
    <n v="4"/>
    <n v="270.01"/>
    <n v="1080.04"/>
    <n v="300.63"/>
    <n v="1202.52"/>
    <n v="0"/>
    <n v="0"/>
    <n v="1202.52"/>
    <n v="122.48000000000002"/>
    <x v="0"/>
    <x v="1"/>
    <x v="0"/>
  </r>
  <r>
    <x v="918"/>
    <x v="275"/>
    <x v="10"/>
    <x v="3"/>
    <n v="7"/>
    <n v="494.33"/>
    <n v="3460.31"/>
    <n v="726.49"/>
    <n v="5085.43"/>
    <n v="0.05"/>
    <n v="254.27150000000003"/>
    <n v="4831.1585000000005"/>
    <n v="1370.8485000000005"/>
    <x v="3"/>
    <x v="0"/>
    <x v="2"/>
  </r>
  <r>
    <x v="919"/>
    <x v="509"/>
    <x v="4"/>
    <x v="2"/>
    <n v="3"/>
    <n v="496.92"/>
    <n v="1490.76"/>
    <n v="681.81"/>
    <n v="2045.4299999999998"/>
    <n v="0"/>
    <n v="0"/>
    <n v="2045.4299999999998"/>
    <n v="554.66999999999985"/>
    <x v="3"/>
    <x v="0"/>
    <x v="1"/>
  </r>
  <r>
    <x v="920"/>
    <x v="300"/>
    <x v="2"/>
    <x v="0"/>
    <n v="3"/>
    <n v="160.44999999999999"/>
    <n v="481.34999999999997"/>
    <n v="285.74"/>
    <n v="857.22"/>
    <n v="0"/>
    <n v="0"/>
    <n v="857.22"/>
    <n v="375.87000000000006"/>
    <x v="3"/>
    <x v="0"/>
    <x v="0"/>
  </r>
  <r>
    <x v="921"/>
    <x v="193"/>
    <x v="3"/>
    <x v="2"/>
    <n v="4"/>
    <n v="79.930000000000007"/>
    <n v="319.72000000000003"/>
    <n v="109.41"/>
    <n v="437.64"/>
    <n v="0"/>
    <n v="0"/>
    <n v="437.64"/>
    <n v="117.91999999999996"/>
    <x v="1"/>
    <x v="4"/>
    <x v="1"/>
  </r>
  <r>
    <x v="922"/>
    <x v="510"/>
    <x v="12"/>
    <x v="1"/>
    <n v="5"/>
    <n v="198.11"/>
    <n v="990.55000000000007"/>
    <n v="307.3"/>
    <n v="1536.5"/>
    <n v="0.15"/>
    <n v="230.47499999999999"/>
    <n v="1306.0250000000001"/>
    <n v="315.47500000000002"/>
    <x v="2"/>
    <x v="4"/>
    <x v="0"/>
  </r>
  <r>
    <x v="923"/>
    <x v="325"/>
    <x v="1"/>
    <x v="1"/>
    <n v="1"/>
    <n v="99.22"/>
    <n v="99.22"/>
    <n v="113.96"/>
    <n v="113.96"/>
    <n v="0"/>
    <n v="0"/>
    <n v="113.96"/>
    <n v="14.739999999999995"/>
    <x v="0"/>
    <x v="3"/>
    <x v="2"/>
  </r>
  <r>
    <x v="924"/>
    <x v="54"/>
    <x v="3"/>
    <x v="2"/>
    <n v="7"/>
    <n v="437.57"/>
    <n v="3062.99"/>
    <n v="512.54"/>
    <n v="3587.7799999999997"/>
    <n v="0.1"/>
    <n v="358.77800000000002"/>
    <n v="3229.0019999999995"/>
    <n v="166.01199999999972"/>
    <x v="1"/>
    <x v="3"/>
    <x v="2"/>
  </r>
  <r>
    <x v="925"/>
    <x v="18"/>
    <x v="12"/>
    <x v="1"/>
    <n v="7"/>
    <n v="5.46"/>
    <n v="38.22"/>
    <n v="9.31"/>
    <n v="65.17"/>
    <n v="0.05"/>
    <n v="3.2585000000000002"/>
    <n v="61.911500000000004"/>
    <n v="23.691500000000005"/>
    <x v="3"/>
    <x v="2"/>
    <x v="2"/>
  </r>
  <r>
    <x v="926"/>
    <x v="268"/>
    <x v="1"/>
    <x v="1"/>
    <n v="5"/>
    <n v="363.93"/>
    <n v="1819.65"/>
    <n v="458.08"/>
    <n v="2290.4"/>
    <n v="0"/>
    <n v="0"/>
    <n v="2290.4"/>
    <n v="470.75"/>
    <x v="2"/>
    <x v="2"/>
    <x v="1"/>
  </r>
  <r>
    <x v="927"/>
    <x v="379"/>
    <x v="4"/>
    <x v="2"/>
    <n v="3"/>
    <n v="225.04"/>
    <n v="675.12"/>
    <n v="283.68"/>
    <n v="851.04"/>
    <n v="0.1"/>
    <n v="85.103999999999999"/>
    <n v="765.93599999999992"/>
    <n v="90.815999999999917"/>
    <x v="2"/>
    <x v="3"/>
    <x v="2"/>
  </r>
  <r>
    <x v="928"/>
    <x v="387"/>
    <x v="11"/>
    <x v="3"/>
    <n v="4"/>
    <n v="89.79"/>
    <n v="359.16"/>
    <n v="111.69"/>
    <n v="446.76"/>
    <n v="0"/>
    <n v="0"/>
    <n v="446.76"/>
    <n v="87.599999999999966"/>
    <x v="1"/>
    <x v="2"/>
    <x v="0"/>
  </r>
  <r>
    <x v="929"/>
    <x v="511"/>
    <x v="3"/>
    <x v="2"/>
    <n v="2"/>
    <n v="202.33"/>
    <n v="404.66"/>
    <n v="343.23"/>
    <n v="686.46"/>
    <n v="0"/>
    <n v="0"/>
    <n v="686.46"/>
    <n v="281.8"/>
    <x v="0"/>
    <x v="4"/>
    <x v="0"/>
  </r>
  <r>
    <x v="930"/>
    <x v="391"/>
    <x v="13"/>
    <x v="4"/>
    <n v="9"/>
    <n v="427.56"/>
    <n v="3848.04"/>
    <n v="523.36"/>
    <n v="4710.24"/>
    <n v="0"/>
    <n v="0"/>
    <n v="4710.24"/>
    <n v="862.19999999999982"/>
    <x v="3"/>
    <x v="3"/>
    <x v="1"/>
  </r>
  <r>
    <x v="931"/>
    <x v="467"/>
    <x v="12"/>
    <x v="1"/>
    <n v="6"/>
    <n v="103.25"/>
    <n v="619.5"/>
    <n v="159.91"/>
    <n v="959.46"/>
    <n v="0.1"/>
    <n v="95.946000000000012"/>
    <n v="863.51400000000001"/>
    <n v="244.01400000000001"/>
    <x v="0"/>
    <x v="4"/>
    <x v="0"/>
  </r>
  <r>
    <x v="932"/>
    <x v="62"/>
    <x v="0"/>
    <x v="0"/>
    <n v="5"/>
    <n v="386.37"/>
    <n v="1931.85"/>
    <n v="562.71"/>
    <n v="2813.55"/>
    <n v="0"/>
    <n v="0"/>
    <n v="2813.55"/>
    <n v="881.70000000000027"/>
    <x v="3"/>
    <x v="1"/>
    <x v="0"/>
  </r>
  <r>
    <x v="933"/>
    <x v="439"/>
    <x v="2"/>
    <x v="0"/>
    <n v="9"/>
    <n v="435.62"/>
    <n v="3920.58"/>
    <n v="543.28"/>
    <n v="4889.5199999999995"/>
    <n v="0.15"/>
    <n v="733.42799999999988"/>
    <n v="4156.0919999999996"/>
    <n v="235.51199999999972"/>
    <x v="3"/>
    <x v="3"/>
    <x v="2"/>
  </r>
  <r>
    <x v="934"/>
    <x v="277"/>
    <x v="11"/>
    <x v="3"/>
    <n v="6"/>
    <n v="329.09"/>
    <n v="1974.54"/>
    <n v="415.58"/>
    <n v="2493.48"/>
    <n v="0"/>
    <n v="0"/>
    <n v="2493.48"/>
    <n v="518.94000000000005"/>
    <x v="2"/>
    <x v="1"/>
    <x v="2"/>
  </r>
  <r>
    <x v="935"/>
    <x v="215"/>
    <x v="6"/>
    <x v="1"/>
    <n v="5"/>
    <n v="275.06"/>
    <n v="1375.3"/>
    <n v="389.67"/>
    <n v="1948.3500000000001"/>
    <n v="0.05"/>
    <n v="97.417500000000018"/>
    <n v="1850.9325000000001"/>
    <n v="475.63250000000016"/>
    <x v="0"/>
    <x v="0"/>
    <x v="1"/>
  </r>
  <r>
    <x v="936"/>
    <x v="324"/>
    <x v="4"/>
    <x v="2"/>
    <n v="6"/>
    <n v="179.01"/>
    <n v="1074.06"/>
    <n v="310.05"/>
    <n v="1860.3000000000002"/>
    <n v="0.2"/>
    <n v="372.06000000000006"/>
    <n v="1488.2400000000002"/>
    <n v="414.18000000000029"/>
    <x v="1"/>
    <x v="0"/>
    <x v="2"/>
  </r>
  <r>
    <x v="937"/>
    <x v="90"/>
    <x v="6"/>
    <x v="1"/>
    <n v="3"/>
    <n v="304.70999999999998"/>
    <n v="914.12999999999988"/>
    <n v="545.01"/>
    <n v="1635.03"/>
    <n v="0.15"/>
    <n v="245.25449999999998"/>
    <n v="1389.7755"/>
    <n v="475.64550000000008"/>
    <x v="3"/>
    <x v="3"/>
    <x v="2"/>
  </r>
  <r>
    <x v="938"/>
    <x v="136"/>
    <x v="1"/>
    <x v="1"/>
    <n v="8"/>
    <n v="231.08"/>
    <n v="1848.64"/>
    <n v="336.47"/>
    <n v="2691.76"/>
    <n v="0.2"/>
    <n v="538.35200000000009"/>
    <n v="2153.4080000000004"/>
    <n v="304.76800000000026"/>
    <x v="1"/>
    <x v="0"/>
    <x v="1"/>
  </r>
  <r>
    <x v="939"/>
    <x v="512"/>
    <x v="1"/>
    <x v="1"/>
    <n v="4"/>
    <n v="391.19"/>
    <n v="1564.76"/>
    <n v="571.07000000000005"/>
    <n v="2284.2800000000002"/>
    <n v="0.1"/>
    <n v="228.42800000000003"/>
    <n v="2055.8520000000003"/>
    <n v="491.09200000000033"/>
    <x v="3"/>
    <x v="2"/>
    <x v="1"/>
  </r>
  <r>
    <x v="940"/>
    <x v="424"/>
    <x v="10"/>
    <x v="3"/>
    <n v="7"/>
    <n v="119.58"/>
    <n v="837.06"/>
    <n v="179.43"/>
    <n v="1256.01"/>
    <n v="0.2"/>
    <n v="251.202"/>
    <n v="1004.808"/>
    <n v="167.74800000000005"/>
    <x v="2"/>
    <x v="4"/>
    <x v="0"/>
  </r>
  <r>
    <x v="941"/>
    <x v="84"/>
    <x v="11"/>
    <x v="3"/>
    <n v="7"/>
    <n v="416.61"/>
    <n v="2916.27"/>
    <n v="580.6"/>
    <n v="4064.2000000000003"/>
    <n v="0.2"/>
    <n v="812.84000000000015"/>
    <n v="3251.36"/>
    <n v="335.09000000000015"/>
    <x v="2"/>
    <x v="1"/>
    <x v="0"/>
  </r>
  <r>
    <x v="942"/>
    <x v="223"/>
    <x v="13"/>
    <x v="4"/>
    <n v="6"/>
    <n v="298.42"/>
    <n v="1790.52"/>
    <n v="477.35"/>
    <n v="2864.1000000000004"/>
    <n v="0.15"/>
    <n v="429.61500000000007"/>
    <n v="2434.4850000000001"/>
    <n v="643.96500000000015"/>
    <x v="0"/>
    <x v="3"/>
    <x v="0"/>
  </r>
  <r>
    <x v="943"/>
    <x v="513"/>
    <x v="10"/>
    <x v="3"/>
    <n v="7"/>
    <n v="302.69"/>
    <n v="2118.83"/>
    <n v="388.7"/>
    <n v="2720.9"/>
    <n v="0"/>
    <n v="0"/>
    <n v="2720.9"/>
    <n v="602.07000000000016"/>
    <x v="0"/>
    <x v="2"/>
    <x v="1"/>
  </r>
  <r>
    <x v="944"/>
    <x v="104"/>
    <x v="1"/>
    <x v="1"/>
    <n v="2"/>
    <n v="176.71"/>
    <n v="353.42"/>
    <n v="222.87"/>
    <n v="445.74"/>
    <n v="0.05"/>
    <n v="22.287000000000003"/>
    <n v="423.45300000000003"/>
    <n v="70.033000000000015"/>
    <x v="1"/>
    <x v="2"/>
    <x v="2"/>
  </r>
  <r>
    <x v="945"/>
    <x v="514"/>
    <x v="8"/>
    <x v="4"/>
    <n v="6"/>
    <n v="300.93"/>
    <n v="1805.58"/>
    <n v="504.86"/>
    <n v="3029.16"/>
    <n v="0.1"/>
    <n v="302.916"/>
    <n v="2726.2439999999997"/>
    <n v="920.66399999999976"/>
    <x v="1"/>
    <x v="4"/>
    <x v="0"/>
  </r>
  <r>
    <x v="946"/>
    <x v="337"/>
    <x v="4"/>
    <x v="2"/>
    <n v="6"/>
    <n v="19.86"/>
    <n v="119.16"/>
    <n v="26.93"/>
    <n v="161.57999999999998"/>
    <n v="0"/>
    <n v="0"/>
    <n v="161.57999999999998"/>
    <n v="42.419999999999987"/>
    <x v="3"/>
    <x v="3"/>
    <x v="2"/>
  </r>
  <r>
    <x v="947"/>
    <x v="427"/>
    <x v="1"/>
    <x v="1"/>
    <n v="2"/>
    <n v="351.96"/>
    <n v="703.92"/>
    <n v="568.35"/>
    <n v="1136.7"/>
    <n v="0.2"/>
    <n v="227.34000000000003"/>
    <n v="909.36"/>
    <n v="205.44000000000005"/>
    <x v="3"/>
    <x v="4"/>
    <x v="2"/>
  </r>
  <r>
    <x v="948"/>
    <x v="132"/>
    <x v="9"/>
    <x v="4"/>
    <n v="5"/>
    <n v="337.35"/>
    <n v="1686.75"/>
    <n v="415.94"/>
    <n v="2079.6999999999998"/>
    <n v="0"/>
    <n v="0"/>
    <n v="2079.6999999999998"/>
    <n v="392.94999999999982"/>
    <x v="0"/>
    <x v="3"/>
    <x v="0"/>
  </r>
  <r>
    <x v="949"/>
    <x v="192"/>
    <x v="5"/>
    <x v="3"/>
    <n v="4"/>
    <n v="474.38"/>
    <n v="1897.52"/>
    <n v="818.39"/>
    <n v="3273.56"/>
    <n v="0"/>
    <n v="0"/>
    <n v="3273.56"/>
    <n v="1376.04"/>
    <x v="2"/>
    <x v="2"/>
    <x v="2"/>
  </r>
  <r>
    <x v="950"/>
    <x v="255"/>
    <x v="5"/>
    <x v="3"/>
    <n v="1"/>
    <n v="274.57"/>
    <n v="274.57"/>
    <n v="338.46"/>
    <n v="338.46"/>
    <n v="0.15"/>
    <n v="50.768999999999998"/>
    <n v="287.69099999999997"/>
    <n v="13.120999999999981"/>
    <x v="2"/>
    <x v="1"/>
    <x v="0"/>
  </r>
  <r>
    <x v="951"/>
    <x v="515"/>
    <x v="5"/>
    <x v="3"/>
    <n v="4"/>
    <n v="298.56"/>
    <n v="1194.24"/>
    <n v="463.94"/>
    <n v="1855.76"/>
    <n v="0.15"/>
    <n v="278.36399999999998"/>
    <n v="1577.396"/>
    <n v="383.15599999999995"/>
    <x v="0"/>
    <x v="3"/>
    <x v="2"/>
  </r>
  <r>
    <x v="952"/>
    <x v="180"/>
    <x v="7"/>
    <x v="2"/>
    <n v="6"/>
    <n v="238.9"/>
    <n v="1433.4"/>
    <n v="408.91"/>
    <n v="2453.46"/>
    <n v="0.1"/>
    <n v="245.346"/>
    <n v="2208.114"/>
    <n v="774.71399999999994"/>
    <x v="2"/>
    <x v="0"/>
    <x v="0"/>
  </r>
  <r>
    <x v="953"/>
    <x v="331"/>
    <x v="5"/>
    <x v="3"/>
    <n v="6"/>
    <n v="377.66"/>
    <n v="2265.96"/>
    <n v="463.24"/>
    <n v="2779.44"/>
    <n v="0.05"/>
    <n v="138.97200000000001"/>
    <n v="2640.4679999999998"/>
    <n v="374.50799999999981"/>
    <x v="3"/>
    <x v="0"/>
    <x v="1"/>
  </r>
  <r>
    <x v="954"/>
    <x v="153"/>
    <x v="6"/>
    <x v="1"/>
    <n v="4"/>
    <n v="134.91999999999999"/>
    <n v="539.67999999999995"/>
    <n v="162.38"/>
    <n v="649.52"/>
    <n v="0.2"/>
    <n v="129.904"/>
    <n v="519.61599999999999"/>
    <n v="-20.063999999999965"/>
    <x v="2"/>
    <x v="4"/>
    <x v="1"/>
  </r>
  <r>
    <x v="955"/>
    <x v="373"/>
    <x v="3"/>
    <x v="2"/>
    <n v="3"/>
    <n v="261.02"/>
    <n v="783.06"/>
    <n v="434.67"/>
    <n v="1304.01"/>
    <n v="0"/>
    <n v="0"/>
    <n v="1304.01"/>
    <n v="520.95000000000005"/>
    <x v="0"/>
    <x v="3"/>
    <x v="1"/>
  </r>
  <r>
    <x v="956"/>
    <x v="326"/>
    <x v="10"/>
    <x v="3"/>
    <n v="2"/>
    <n v="162.26"/>
    <n v="324.52"/>
    <n v="245.31"/>
    <n v="490.62"/>
    <n v="0.05"/>
    <n v="24.531000000000002"/>
    <n v="466.089"/>
    <n v="141.56900000000002"/>
    <x v="1"/>
    <x v="3"/>
    <x v="0"/>
  </r>
  <r>
    <x v="957"/>
    <x v="416"/>
    <x v="9"/>
    <x v="4"/>
    <n v="4"/>
    <n v="291.97000000000003"/>
    <n v="1167.8800000000001"/>
    <n v="496.55"/>
    <n v="1986.2"/>
    <n v="0.05"/>
    <n v="99.31"/>
    <n v="1886.89"/>
    <n v="719.01"/>
    <x v="0"/>
    <x v="4"/>
    <x v="0"/>
  </r>
  <r>
    <x v="958"/>
    <x v="379"/>
    <x v="0"/>
    <x v="0"/>
    <n v="3"/>
    <n v="276"/>
    <n v="828"/>
    <n v="330.59"/>
    <n v="991.77"/>
    <n v="0"/>
    <n v="0"/>
    <n v="991.77"/>
    <n v="163.76999999999998"/>
    <x v="3"/>
    <x v="4"/>
    <x v="0"/>
  </r>
  <r>
    <x v="959"/>
    <x v="516"/>
    <x v="4"/>
    <x v="2"/>
    <n v="5"/>
    <n v="348.98"/>
    <n v="1744.9"/>
    <n v="409.79"/>
    <n v="2048.9500000000003"/>
    <n v="0"/>
    <n v="0"/>
    <n v="2048.9500000000003"/>
    <n v="304.05000000000018"/>
    <x v="3"/>
    <x v="1"/>
    <x v="1"/>
  </r>
  <r>
    <x v="960"/>
    <x v="270"/>
    <x v="4"/>
    <x v="2"/>
    <n v="9"/>
    <n v="492.5"/>
    <n v="4432.5"/>
    <n v="718.98"/>
    <n v="6470.82"/>
    <n v="0.1"/>
    <n v="647.08199999999999"/>
    <n v="5823.7379999999994"/>
    <n v="1391.2379999999994"/>
    <x v="3"/>
    <x v="1"/>
    <x v="0"/>
  </r>
  <r>
    <x v="961"/>
    <x v="517"/>
    <x v="6"/>
    <x v="1"/>
    <n v="6"/>
    <n v="294.72000000000003"/>
    <n v="1768.3200000000002"/>
    <n v="335.22"/>
    <n v="2011.3200000000002"/>
    <n v="0.2"/>
    <n v="402.26400000000007"/>
    <n v="1609.056"/>
    <n v="-159.26400000000012"/>
    <x v="1"/>
    <x v="0"/>
    <x v="0"/>
  </r>
  <r>
    <x v="962"/>
    <x v="277"/>
    <x v="5"/>
    <x v="3"/>
    <n v="2"/>
    <n v="91.42"/>
    <n v="182.84"/>
    <n v="110.48"/>
    <n v="220.96"/>
    <n v="0"/>
    <n v="0"/>
    <n v="220.96"/>
    <n v="38.120000000000005"/>
    <x v="1"/>
    <x v="1"/>
    <x v="2"/>
  </r>
  <r>
    <x v="963"/>
    <x v="142"/>
    <x v="6"/>
    <x v="1"/>
    <n v="7"/>
    <n v="195.85"/>
    <n v="1370.95"/>
    <n v="239.32"/>
    <n v="1675.24"/>
    <n v="0.15"/>
    <n v="251.286"/>
    <n v="1423.954"/>
    <n v="53.003999999999905"/>
    <x v="3"/>
    <x v="2"/>
    <x v="0"/>
  </r>
  <r>
    <x v="964"/>
    <x v="379"/>
    <x v="3"/>
    <x v="2"/>
    <n v="3"/>
    <n v="408.56"/>
    <n v="1225.68"/>
    <n v="646.69000000000005"/>
    <n v="1940.0700000000002"/>
    <n v="0.05"/>
    <n v="97.003500000000017"/>
    <n v="1843.0665000000001"/>
    <n v="617.38650000000007"/>
    <x v="0"/>
    <x v="4"/>
    <x v="2"/>
  </r>
  <r>
    <x v="965"/>
    <x v="208"/>
    <x v="11"/>
    <x v="3"/>
    <n v="2"/>
    <n v="20.059999999999999"/>
    <n v="40.119999999999997"/>
    <n v="26.18"/>
    <n v="52.36"/>
    <n v="0"/>
    <n v="0"/>
    <n v="52.36"/>
    <n v="12.240000000000002"/>
    <x v="0"/>
    <x v="1"/>
    <x v="0"/>
  </r>
  <r>
    <x v="966"/>
    <x v="280"/>
    <x v="7"/>
    <x v="2"/>
    <n v="7"/>
    <n v="10.220000000000001"/>
    <n v="71.540000000000006"/>
    <n v="16.04"/>
    <n v="112.28"/>
    <n v="0.2"/>
    <n v="22.456000000000003"/>
    <n v="89.823999999999998"/>
    <n v="18.283999999999992"/>
    <x v="3"/>
    <x v="1"/>
    <x v="1"/>
  </r>
  <r>
    <x v="967"/>
    <x v="518"/>
    <x v="3"/>
    <x v="2"/>
    <n v="7"/>
    <n v="222.13"/>
    <n v="1554.9099999999999"/>
    <n v="286.08999999999997"/>
    <n v="2002.6299999999999"/>
    <n v="0.05"/>
    <n v="100.1315"/>
    <n v="1902.4984999999999"/>
    <n v="347.58850000000007"/>
    <x v="0"/>
    <x v="3"/>
    <x v="1"/>
  </r>
  <r>
    <x v="968"/>
    <x v="519"/>
    <x v="7"/>
    <x v="2"/>
    <n v="8"/>
    <n v="291.02"/>
    <n v="2328.16"/>
    <n v="362.71"/>
    <n v="2901.68"/>
    <n v="0.15"/>
    <n v="435.25199999999995"/>
    <n v="2466.4279999999999"/>
    <n v="138.26800000000003"/>
    <x v="1"/>
    <x v="1"/>
    <x v="0"/>
  </r>
  <r>
    <x v="969"/>
    <x v="436"/>
    <x v="12"/>
    <x v="1"/>
    <n v="9"/>
    <n v="370.56"/>
    <n v="3335.04"/>
    <n v="441.51"/>
    <n v="3973.59"/>
    <n v="0"/>
    <n v="0"/>
    <n v="3973.59"/>
    <n v="638.55000000000018"/>
    <x v="1"/>
    <x v="4"/>
    <x v="1"/>
  </r>
  <r>
    <x v="970"/>
    <x v="520"/>
    <x v="4"/>
    <x v="2"/>
    <n v="6"/>
    <n v="339.43"/>
    <n v="2036.58"/>
    <n v="438.37"/>
    <n v="2630.2200000000003"/>
    <n v="0.15"/>
    <n v="394.53300000000002"/>
    <n v="2235.6870000000004"/>
    <n v="199.10700000000043"/>
    <x v="3"/>
    <x v="2"/>
    <x v="0"/>
  </r>
  <r>
    <x v="971"/>
    <x v="521"/>
    <x v="8"/>
    <x v="4"/>
    <n v="4"/>
    <n v="37.58"/>
    <n v="150.32"/>
    <n v="57.06"/>
    <n v="228.24"/>
    <n v="0"/>
    <n v="0"/>
    <n v="228.24"/>
    <n v="77.920000000000016"/>
    <x v="3"/>
    <x v="1"/>
    <x v="2"/>
  </r>
  <r>
    <x v="972"/>
    <x v="231"/>
    <x v="6"/>
    <x v="1"/>
    <n v="1"/>
    <n v="73.81"/>
    <n v="73.81"/>
    <n v="128.88999999999999"/>
    <n v="128.88999999999999"/>
    <n v="0.1"/>
    <n v="12.888999999999999"/>
    <n v="116.00099999999999"/>
    <n v="42.190999999999988"/>
    <x v="2"/>
    <x v="0"/>
    <x v="2"/>
  </r>
  <r>
    <x v="973"/>
    <x v="131"/>
    <x v="10"/>
    <x v="3"/>
    <n v="8"/>
    <n v="5.09"/>
    <n v="40.72"/>
    <n v="7.45"/>
    <n v="59.6"/>
    <n v="0"/>
    <n v="0"/>
    <n v="59.6"/>
    <n v="18.880000000000003"/>
    <x v="2"/>
    <x v="2"/>
    <x v="2"/>
  </r>
  <r>
    <x v="974"/>
    <x v="513"/>
    <x v="9"/>
    <x v="4"/>
    <n v="1"/>
    <n v="94.36"/>
    <n v="94.36"/>
    <n v="167.75"/>
    <n v="167.75"/>
    <n v="0.2"/>
    <n v="33.550000000000004"/>
    <n v="134.19999999999999"/>
    <n v="39.839999999999989"/>
    <x v="0"/>
    <x v="2"/>
    <x v="0"/>
  </r>
  <r>
    <x v="975"/>
    <x v="457"/>
    <x v="3"/>
    <x v="2"/>
    <n v="5"/>
    <n v="488.51"/>
    <n v="2442.5500000000002"/>
    <n v="687.88"/>
    <n v="3439.4"/>
    <n v="0.05"/>
    <n v="171.97000000000003"/>
    <n v="3267.4300000000003"/>
    <n v="824.88000000000011"/>
    <x v="0"/>
    <x v="3"/>
    <x v="1"/>
  </r>
  <r>
    <x v="976"/>
    <x v="390"/>
    <x v="0"/>
    <x v="0"/>
    <n v="7"/>
    <n v="238.12"/>
    <n v="1666.8400000000001"/>
    <n v="298.23"/>
    <n v="2087.61"/>
    <n v="0.2"/>
    <n v="417.52200000000005"/>
    <n v="1670.0880000000002"/>
    <n v="3.2480000000000473"/>
    <x v="3"/>
    <x v="3"/>
    <x v="2"/>
  </r>
  <r>
    <x v="977"/>
    <x v="507"/>
    <x v="9"/>
    <x v="4"/>
    <n v="9"/>
    <n v="208.55"/>
    <n v="1876.95"/>
    <n v="246.27"/>
    <n v="2216.4300000000003"/>
    <n v="0.05"/>
    <n v="110.82150000000001"/>
    <n v="2105.6085000000003"/>
    <n v="228.65850000000023"/>
    <x v="3"/>
    <x v="2"/>
    <x v="1"/>
  </r>
  <r>
    <x v="978"/>
    <x v="501"/>
    <x v="5"/>
    <x v="3"/>
    <n v="3"/>
    <n v="132.76"/>
    <n v="398.28"/>
    <n v="171.68"/>
    <n v="515.04"/>
    <n v="0"/>
    <n v="0"/>
    <n v="515.04"/>
    <n v="116.75999999999999"/>
    <x v="2"/>
    <x v="0"/>
    <x v="2"/>
  </r>
  <r>
    <x v="979"/>
    <x v="522"/>
    <x v="5"/>
    <x v="3"/>
    <n v="6"/>
    <n v="108.16"/>
    <n v="648.96"/>
    <n v="154.79"/>
    <n v="928.74"/>
    <n v="0.05"/>
    <n v="46.437000000000005"/>
    <n v="882.303"/>
    <n v="233.34299999999996"/>
    <x v="1"/>
    <x v="2"/>
    <x v="2"/>
  </r>
  <r>
    <x v="980"/>
    <x v="523"/>
    <x v="9"/>
    <x v="4"/>
    <n v="6"/>
    <n v="311.58"/>
    <n v="1869.48"/>
    <n v="348.19"/>
    <n v="2089.14"/>
    <n v="0"/>
    <n v="0"/>
    <n v="2089.14"/>
    <n v="219.65999999999985"/>
    <x v="1"/>
    <x v="4"/>
    <x v="1"/>
  </r>
  <r>
    <x v="981"/>
    <x v="147"/>
    <x v="12"/>
    <x v="1"/>
    <n v="6"/>
    <n v="385.22"/>
    <n v="2311.3200000000002"/>
    <n v="516.25"/>
    <n v="3097.5"/>
    <n v="0"/>
    <n v="0"/>
    <n v="3097.5"/>
    <n v="786.17999999999984"/>
    <x v="1"/>
    <x v="4"/>
    <x v="2"/>
  </r>
  <r>
    <x v="982"/>
    <x v="386"/>
    <x v="9"/>
    <x v="4"/>
    <n v="3"/>
    <n v="347.25"/>
    <n v="1041.75"/>
    <n v="580.76"/>
    <n v="1742.28"/>
    <n v="0"/>
    <n v="0"/>
    <n v="1742.28"/>
    <n v="700.53"/>
    <x v="3"/>
    <x v="2"/>
    <x v="2"/>
  </r>
  <r>
    <x v="983"/>
    <x v="261"/>
    <x v="10"/>
    <x v="3"/>
    <n v="3"/>
    <n v="381.64"/>
    <n v="1144.92"/>
    <n v="644.5"/>
    <n v="1933.5"/>
    <n v="0"/>
    <n v="0"/>
    <n v="1933.5"/>
    <n v="788.57999999999993"/>
    <x v="3"/>
    <x v="3"/>
    <x v="0"/>
  </r>
  <r>
    <x v="984"/>
    <x v="305"/>
    <x v="0"/>
    <x v="0"/>
    <n v="1"/>
    <n v="147.22999999999999"/>
    <n v="147.22999999999999"/>
    <n v="188.07"/>
    <n v="188.07"/>
    <n v="0.1"/>
    <n v="18.806999999999999"/>
    <n v="169.26300000000001"/>
    <n v="22.033000000000015"/>
    <x v="1"/>
    <x v="0"/>
    <x v="2"/>
  </r>
  <r>
    <x v="985"/>
    <x v="335"/>
    <x v="12"/>
    <x v="1"/>
    <n v="7"/>
    <n v="414.7"/>
    <n v="2902.9"/>
    <n v="554.65"/>
    <n v="3882.5499999999997"/>
    <n v="0.05"/>
    <n v="194.1275"/>
    <n v="3688.4224999999997"/>
    <n v="785.52249999999958"/>
    <x v="1"/>
    <x v="2"/>
    <x v="2"/>
  </r>
  <r>
    <x v="986"/>
    <x v="524"/>
    <x v="8"/>
    <x v="4"/>
    <n v="3"/>
    <n v="192.91"/>
    <n v="578.73"/>
    <n v="274.81"/>
    <n v="824.43000000000006"/>
    <n v="0.15"/>
    <n v="123.6645"/>
    <n v="700.76550000000009"/>
    <n v="122.03550000000007"/>
    <x v="1"/>
    <x v="4"/>
    <x v="1"/>
  </r>
  <r>
    <x v="987"/>
    <x v="525"/>
    <x v="4"/>
    <x v="2"/>
    <n v="9"/>
    <n v="192.22"/>
    <n v="1729.98"/>
    <n v="278.95999999999998"/>
    <n v="2510.64"/>
    <n v="0.1"/>
    <n v="251.06399999999999"/>
    <n v="2259.576"/>
    <n v="529.596"/>
    <x v="3"/>
    <x v="4"/>
    <x v="1"/>
  </r>
  <r>
    <x v="988"/>
    <x v="338"/>
    <x v="1"/>
    <x v="1"/>
    <n v="3"/>
    <n v="342.91"/>
    <n v="1028.73"/>
    <n v="476.68"/>
    <n v="1430.04"/>
    <n v="0"/>
    <n v="0"/>
    <n v="1430.04"/>
    <n v="401.30999999999995"/>
    <x v="1"/>
    <x v="2"/>
    <x v="1"/>
  </r>
  <r>
    <x v="989"/>
    <x v="253"/>
    <x v="5"/>
    <x v="3"/>
    <n v="6"/>
    <n v="159.34"/>
    <n v="956.04"/>
    <n v="189.67"/>
    <n v="1138.02"/>
    <n v="0.05"/>
    <n v="56.901000000000003"/>
    <n v="1081.1189999999999"/>
    <n v="125.07899999999995"/>
    <x v="2"/>
    <x v="4"/>
    <x v="2"/>
  </r>
  <r>
    <x v="990"/>
    <x v="526"/>
    <x v="9"/>
    <x v="4"/>
    <n v="9"/>
    <n v="100.66"/>
    <n v="905.93999999999994"/>
    <n v="126.39"/>
    <n v="1137.51"/>
    <n v="0.15"/>
    <n v="170.62649999999999"/>
    <n v="966.88350000000003"/>
    <n v="60.943500000000085"/>
    <x v="0"/>
    <x v="2"/>
    <x v="1"/>
  </r>
  <r>
    <x v="991"/>
    <x v="206"/>
    <x v="7"/>
    <x v="2"/>
    <n v="9"/>
    <n v="380.75"/>
    <n v="3426.75"/>
    <n v="550.33000000000004"/>
    <n v="4952.97"/>
    <n v="0.1"/>
    <n v="495.29700000000003"/>
    <n v="4457.6730000000007"/>
    <n v="1030.9230000000007"/>
    <x v="0"/>
    <x v="3"/>
    <x v="1"/>
  </r>
  <r>
    <x v="992"/>
    <x v="527"/>
    <x v="7"/>
    <x v="2"/>
    <n v="4"/>
    <n v="463.52"/>
    <n v="1854.08"/>
    <n v="775.53"/>
    <n v="3102.12"/>
    <n v="0.05"/>
    <n v="155.10599999999999"/>
    <n v="2947.0140000000001"/>
    <n v="1092.9340000000002"/>
    <x v="3"/>
    <x v="3"/>
    <x v="1"/>
  </r>
  <r>
    <x v="993"/>
    <x v="202"/>
    <x v="13"/>
    <x v="4"/>
    <n v="6"/>
    <n v="392.34"/>
    <n v="2354.04"/>
    <n v="565.25"/>
    <n v="3391.5"/>
    <n v="0.15"/>
    <n v="508.72499999999997"/>
    <n v="2882.7750000000001"/>
    <n v="528.73500000000013"/>
    <x v="0"/>
    <x v="4"/>
    <x v="1"/>
  </r>
  <r>
    <x v="994"/>
    <x v="401"/>
    <x v="9"/>
    <x v="4"/>
    <n v="9"/>
    <n v="228.52"/>
    <n v="2056.6800000000003"/>
    <n v="325.37"/>
    <n v="2928.33"/>
    <n v="0.15"/>
    <n v="439.24949999999995"/>
    <n v="2489.0805"/>
    <n v="432.40049999999974"/>
    <x v="1"/>
    <x v="4"/>
    <x v="2"/>
  </r>
  <r>
    <x v="995"/>
    <x v="208"/>
    <x v="13"/>
    <x v="4"/>
    <n v="4"/>
    <n v="188.92"/>
    <n v="755.68"/>
    <n v="250.59"/>
    <n v="1002.36"/>
    <n v="0"/>
    <n v="0"/>
    <n v="1002.36"/>
    <n v="246.68000000000006"/>
    <x v="3"/>
    <x v="3"/>
    <x v="2"/>
  </r>
  <r>
    <x v="996"/>
    <x v="528"/>
    <x v="0"/>
    <x v="0"/>
    <n v="9"/>
    <n v="228.34"/>
    <n v="2055.06"/>
    <n v="366.7"/>
    <n v="3300.2999999999997"/>
    <n v="0.05"/>
    <n v="165.01499999999999"/>
    <n v="3135.2849999999999"/>
    <n v="1080.2249999999999"/>
    <x v="3"/>
    <x v="1"/>
    <x v="2"/>
  </r>
  <r>
    <x v="997"/>
    <x v="476"/>
    <x v="8"/>
    <x v="4"/>
    <n v="8"/>
    <n v="74.099999999999994"/>
    <n v="592.79999999999995"/>
    <n v="95.26"/>
    <n v="762.08"/>
    <n v="0"/>
    <n v="0"/>
    <n v="762.08"/>
    <n v="169.28000000000009"/>
    <x v="0"/>
    <x v="2"/>
    <x v="2"/>
  </r>
  <r>
    <x v="998"/>
    <x v="529"/>
    <x v="12"/>
    <x v="1"/>
    <n v="8"/>
    <n v="35.15"/>
    <n v="281.2"/>
    <n v="55.7"/>
    <n v="445.6"/>
    <n v="0.1"/>
    <n v="44.56"/>
    <n v="401.04"/>
    <n v="119.84000000000003"/>
    <x v="1"/>
    <x v="3"/>
    <x v="2"/>
  </r>
  <r>
    <x v="999"/>
    <x v="530"/>
    <x v="10"/>
    <x v="3"/>
    <n v="3"/>
    <n v="192.11"/>
    <n v="576.33000000000004"/>
    <n v="337.89"/>
    <n v="1013.67"/>
    <n v="0.1"/>
    <n v="101.367"/>
    <n v="912.303"/>
    <n v="335.97299999999996"/>
    <x v="1"/>
    <x v="1"/>
    <x v="1"/>
  </r>
  <r>
    <x v="1000"/>
    <x v="528"/>
    <x v="13"/>
    <x v="4"/>
    <n v="7"/>
    <n v="301.69"/>
    <n v="2111.83"/>
    <n v="471.83"/>
    <n v="3302.81"/>
    <n v="0"/>
    <n v="0"/>
    <n v="3302.81"/>
    <n v="1190.98"/>
    <x v="2"/>
    <x v="2"/>
    <x v="1"/>
  </r>
  <r>
    <x v="1001"/>
    <x v="88"/>
    <x v="3"/>
    <x v="2"/>
    <n v="6"/>
    <n v="223.97"/>
    <n v="1343.82"/>
    <n v="307.56"/>
    <n v="1845.3600000000001"/>
    <n v="0"/>
    <n v="0"/>
    <n v="1845.3600000000001"/>
    <n v="501.54000000000019"/>
    <x v="3"/>
    <x v="3"/>
    <x v="2"/>
  </r>
  <r>
    <x v="1002"/>
    <x v="175"/>
    <x v="7"/>
    <x v="2"/>
    <n v="9"/>
    <n v="234.78"/>
    <n v="2113.02"/>
    <n v="343.91"/>
    <n v="3095.19"/>
    <n v="0"/>
    <n v="0"/>
    <n v="3095.19"/>
    <n v="982.17000000000007"/>
    <x v="3"/>
    <x v="0"/>
    <x v="0"/>
  </r>
  <r>
    <x v="1003"/>
    <x v="336"/>
    <x v="3"/>
    <x v="2"/>
    <n v="8"/>
    <n v="162.36000000000001"/>
    <n v="1298.8800000000001"/>
    <n v="216.82"/>
    <n v="1734.56"/>
    <n v="0"/>
    <n v="0"/>
    <n v="1734.56"/>
    <n v="435.67999999999984"/>
    <x v="3"/>
    <x v="2"/>
    <x v="1"/>
  </r>
  <r>
    <x v="1004"/>
    <x v="531"/>
    <x v="13"/>
    <x v="4"/>
    <n v="5"/>
    <n v="295.91000000000003"/>
    <n v="1479.5500000000002"/>
    <n v="367.08"/>
    <n v="1835.3999999999999"/>
    <n v="0"/>
    <n v="0"/>
    <n v="1835.3999999999999"/>
    <n v="355.84999999999968"/>
    <x v="0"/>
    <x v="3"/>
    <x v="0"/>
  </r>
  <r>
    <x v="1005"/>
    <x v="532"/>
    <x v="3"/>
    <x v="2"/>
    <n v="5"/>
    <n v="403.53"/>
    <n v="2017.6499999999999"/>
    <n v="702.39"/>
    <n v="3511.95"/>
    <n v="0.1"/>
    <n v="351.19499999999999"/>
    <n v="3160.7549999999997"/>
    <n v="1143.1049999999998"/>
    <x v="2"/>
    <x v="4"/>
    <x v="1"/>
  </r>
  <r>
    <x v="1006"/>
    <x v="167"/>
    <x v="8"/>
    <x v="4"/>
    <n v="6"/>
    <n v="216.29"/>
    <n v="1297.74"/>
    <n v="335.01"/>
    <n v="2010.06"/>
    <n v="0"/>
    <n v="0"/>
    <n v="2010.06"/>
    <n v="712.31999999999994"/>
    <x v="1"/>
    <x v="0"/>
    <x v="0"/>
  </r>
  <r>
    <x v="1007"/>
    <x v="533"/>
    <x v="3"/>
    <x v="2"/>
    <n v="5"/>
    <n v="280.92"/>
    <n v="1404.6000000000001"/>
    <n v="373.46"/>
    <n v="1867.3"/>
    <n v="0.05"/>
    <n v="93.365000000000009"/>
    <n v="1773.9349999999999"/>
    <n v="369.33499999999981"/>
    <x v="3"/>
    <x v="1"/>
    <x v="1"/>
  </r>
  <r>
    <x v="1008"/>
    <x v="403"/>
    <x v="9"/>
    <x v="4"/>
    <n v="9"/>
    <n v="202.15"/>
    <n v="1819.3500000000001"/>
    <n v="321.72000000000003"/>
    <n v="2895.4800000000005"/>
    <n v="0"/>
    <n v="0"/>
    <n v="2895.4800000000005"/>
    <n v="1076.1300000000003"/>
    <x v="0"/>
    <x v="2"/>
    <x v="2"/>
  </r>
  <r>
    <x v="1009"/>
    <x v="459"/>
    <x v="9"/>
    <x v="4"/>
    <n v="8"/>
    <n v="447.24"/>
    <n v="3577.92"/>
    <n v="679.24"/>
    <n v="5433.92"/>
    <n v="0.05"/>
    <n v="271.69600000000003"/>
    <n v="5162.2240000000002"/>
    <n v="1584.3040000000001"/>
    <x v="1"/>
    <x v="1"/>
    <x v="1"/>
  </r>
  <r>
    <x v="1010"/>
    <x v="534"/>
    <x v="13"/>
    <x v="4"/>
    <n v="7"/>
    <n v="68.05"/>
    <n v="476.34999999999997"/>
    <n v="118.21"/>
    <n v="827.46999999999991"/>
    <n v="0"/>
    <n v="0"/>
    <n v="827.46999999999991"/>
    <n v="351.11999999999995"/>
    <x v="0"/>
    <x v="4"/>
    <x v="1"/>
  </r>
  <r>
    <x v="1011"/>
    <x v="238"/>
    <x v="6"/>
    <x v="1"/>
    <n v="6"/>
    <n v="58.47"/>
    <n v="350.82"/>
    <n v="72.430000000000007"/>
    <n v="434.58000000000004"/>
    <n v="0.05"/>
    <n v="21.729000000000003"/>
    <n v="412.85100000000006"/>
    <n v="62.031000000000063"/>
    <x v="1"/>
    <x v="0"/>
    <x v="0"/>
  </r>
  <r>
    <x v="1012"/>
    <x v="46"/>
    <x v="13"/>
    <x v="4"/>
    <n v="4"/>
    <n v="254.26"/>
    <n v="1017.04"/>
    <n v="431.54"/>
    <n v="1726.16"/>
    <n v="0"/>
    <n v="0"/>
    <n v="1726.16"/>
    <n v="709.12000000000012"/>
    <x v="2"/>
    <x v="2"/>
    <x v="2"/>
  </r>
  <r>
    <x v="1013"/>
    <x v="137"/>
    <x v="4"/>
    <x v="2"/>
    <n v="8"/>
    <n v="348.54"/>
    <n v="2788.32"/>
    <n v="383.7"/>
    <n v="3069.6"/>
    <n v="0"/>
    <n v="0"/>
    <n v="3069.6"/>
    <n v="281.27999999999975"/>
    <x v="1"/>
    <x v="1"/>
    <x v="0"/>
  </r>
  <r>
    <x v="1014"/>
    <x v="246"/>
    <x v="2"/>
    <x v="0"/>
    <n v="8"/>
    <n v="469.8"/>
    <n v="3758.4"/>
    <n v="773.08"/>
    <n v="6184.64"/>
    <n v="0.05"/>
    <n v="309.23200000000003"/>
    <n v="5875.4080000000004"/>
    <n v="2117.0080000000003"/>
    <x v="3"/>
    <x v="3"/>
    <x v="0"/>
  </r>
  <r>
    <x v="1015"/>
    <x v="516"/>
    <x v="6"/>
    <x v="1"/>
    <n v="5"/>
    <n v="166.31"/>
    <n v="831.55"/>
    <n v="208.52"/>
    <n v="1042.6000000000001"/>
    <n v="0.05"/>
    <n v="52.13000000000001"/>
    <n v="990.47000000000014"/>
    <n v="158.92000000000019"/>
    <x v="1"/>
    <x v="1"/>
    <x v="1"/>
  </r>
  <r>
    <x v="1016"/>
    <x v="535"/>
    <x v="4"/>
    <x v="2"/>
    <n v="1"/>
    <n v="373.69"/>
    <n v="373.69"/>
    <n v="523.79"/>
    <n v="523.79"/>
    <n v="0"/>
    <n v="0"/>
    <n v="523.79"/>
    <n v="150.09999999999997"/>
    <x v="1"/>
    <x v="1"/>
    <x v="1"/>
  </r>
  <r>
    <x v="1017"/>
    <x v="490"/>
    <x v="10"/>
    <x v="3"/>
    <n v="1"/>
    <n v="127.7"/>
    <n v="127.7"/>
    <n v="199.5"/>
    <n v="199.5"/>
    <n v="0.15"/>
    <n v="29.924999999999997"/>
    <n v="169.57499999999999"/>
    <n v="41.874999999999986"/>
    <x v="1"/>
    <x v="2"/>
    <x v="2"/>
  </r>
  <r>
    <x v="1018"/>
    <x v="536"/>
    <x v="12"/>
    <x v="1"/>
    <n v="1"/>
    <n v="62.66"/>
    <n v="62.66"/>
    <n v="71.099999999999994"/>
    <n v="71.099999999999994"/>
    <n v="0.05"/>
    <n v="3.5549999999999997"/>
    <n v="67.544999999999987"/>
    <n v="4.8849999999999909"/>
    <x v="1"/>
    <x v="4"/>
    <x v="1"/>
  </r>
  <r>
    <x v="1019"/>
    <x v="437"/>
    <x v="5"/>
    <x v="3"/>
    <n v="7"/>
    <n v="189.63"/>
    <n v="1327.4099999999999"/>
    <n v="340.28"/>
    <n v="2381.96"/>
    <n v="0"/>
    <n v="0"/>
    <n v="2381.96"/>
    <n v="1054.5500000000002"/>
    <x v="0"/>
    <x v="1"/>
    <x v="1"/>
  </r>
  <r>
    <x v="1020"/>
    <x v="465"/>
    <x v="4"/>
    <x v="2"/>
    <n v="5"/>
    <n v="89.09"/>
    <n v="445.45000000000005"/>
    <n v="118.05"/>
    <n v="590.25"/>
    <n v="0.05"/>
    <n v="29.512500000000003"/>
    <n v="560.73749999999995"/>
    <n v="115.28749999999991"/>
    <x v="0"/>
    <x v="1"/>
    <x v="0"/>
  </r>
  <r>
    <x v="1021"/>
    <x v="438"/>
    <x v="9"/>
    <x v="4"/>
    <n v="8"/>
    <n v="315.73"/>
    <n v="2525.84"/>
    <n v="488.39"/>
    <n v="3907.12"/>
    <n v="0"/>
    <n v="0"/>
    <n v="3907.12"/>
    <n v="1381.2799999999997"/>
    <x v="3"/>
    <x v="3"/>
    <x v="0"/>
  </r>
  <r>
    <x v="1022"/>
    <x v="243"/>
    <x v="10"/>
    <x v="3"/>
    <n v="1"/>
    <n v="110.51"/>
    <n v="110.51"/>
    <n v="185.72"/>
    <n v="185.72"/>
    <n v="0.1"/>
    <n v="18.571999999999999"/>
    <n v="167.148"/>
    <n v="56.637999999999991"/>
    <x v="2"/>
    <x v="4"/>
    <x v="0"/>
  </r>
  <r>
    <x v="1023"/>
    <x v="522"/>
    <x v="12"/>
    <x v="1"/>
    <n v="6"/>
    <n v="304.39999999999998"/>
    <n v="1826.3999999999999"/>
    <n v="370.89"/>
    <n v="2225.34"/>
    <n v="0.2"/>
    <n v="445.06800000000004"/>
    <n v="1780.2720000000002"/>
    <n v="-46.127999999999702"/>
    <x v="0"/>
    <x v="4"/>
    <x v="0"/>
  </r>
  <r>
    <x v="1024"/>
    <x v="124"/>
    <x v="6"/>
    <x v="1"/>
    <n v="1"/>
    <n v="224.84"/>
    <n v="224.84"/>
    <n v="350.29"/>
    <n v="350.29"/>
    <n v="0.1"/>
    <n v="35.029000000000003"/>
    <n v="315.26100000000002"/>
    <n v="90.421000000000021"/>
    <x v="2"/>
    <x v="3"/>
    <x v="0"/>
  </r>
  <r>
    <x v="1025"/>
    <x v="537"/>
    <x v="2"/>
    <x v="0"/>
    <n v="2"/>
    <n v="402.61"/>
    <n v="805.22"/>
    <n v="621.95000000000005"/>
    <n v="1243.9000000000001"/>
    <n v="0.15"/>
    <n v="186.58500000000001"/>
    <n v="1057.3150000000001"/>
    <n v="252.09500000000003"/>
    <x v="3"/>
    <x v="1"/>
    <x v="0"/>
  </r>
  <r>
    <x v="1026"/>
    <x v="22"/>
    <x v="9"/>
    <x v="4"/>
    <n v="3"/>
    <n v="328.9"/>
    <n v="986.69999999999993"/>
    <n v="590.78"/>
    <n v="1772.34"/>
    <n v="0"/>
    <n v="0"/>
    <n v="1772.34"/>
    <n v="785.64"/>
    <x v="1"/>
    <x v="2"/>
    <x v="2"/>
  </r>
  <r>
    <x v="1027"/>
    <x v="46"/>
    <x v="2"/>
    <x v="0"/>
    <n v="2"/>
    <n v="456.42"/>
    <n v="912.84"/>
    <n v="807.2"/>
    <n v="1614.4"/>
    <n v="0"/>
    <n v="0"/>
    <n v="1614.4"/>
    <n v="701.56000000000006"/>
    <x v="2"/>
    <x v="4"/>
    <x v="2"/>
  </r>
  <r>
    <x v="1028"/>
    <x v="538"/>
    <x v="3"/>
    <x v="2"/>
    <n v="9"/>
    <n v="61.15"/>
    <n v="550.35"/>
    <n v="70.55"/>
    <n v="634.94999999999993"/>
    <n v="0.15"/>
    <n v="95.242499999999993"/>
    <n v="539.70749999999998"/>
    <n v="-10.642500000000041"/>
    <x v="3"/>
    <x v="2"/>
    <x v="1"/>
  </r>
  <r>
    <x v="1029"/>
    <x v="517"/>
    <x v="8"/>
    <x v="4"/>
    <n v="7"/>
    <n v="165.29"/>
    <n v="1157.03"/>
    <n v="282.31"/>
    <n v="1976.17"/>
    <n v="0.1"/>
    <n v="197.61700000000002"/>
    <n v="1778.5530000000001"/>
    <n v="621.52300000000014"/>
    <x v="2"/>
    <x v="0"/>
    <x v="0"/>
  </r>
  <r>
    <x v="1030"/>
    <x v="172"/>
    <x v="11"/>
    <x v="3"/>
    <n v="6"/>
    <n v="497.24"/>
    <n v="2983.44"/>
    <n v="759.68"/>
    <n v="4558.08"/>
    <n v="0.2"/>
    <n v="911.61599999999999"/>
    <n v="3646.4639999999999"/>
    <n v="663.02399999999989"/>
    <x v="1"/>
    <x v="0"/>
    <x v="1"/>
  </r>
  <r>
    <x v="1031"/>
    <x v="539"/>
    <x v="5"/>
    <x v="3"/>
    <n v="7"/>
    <n v="48.34"/>
    <n v="338.38"/>
    <n v="61.44"/>
    <n v="430.08"/>
    <n v="0.1"/>
    <n v="43.008000000000003"/>
    <n v="387.072"/>
    <n v="48.692000000000007"/>
    <x v="1"/>
    <x v="2"/>
    <x v="1"/>
  </r>
  <r>
    <x v="1032"/>
    <x v="455"/>
    <x v="1"/>
    <x v="1"/>
    <n v="8"/>
    <n v="285.61"/>
    <n v="2284.88"/>
    <n v="506.27"/>
    <n v="4050.16"/>
    <n v="0"/>
    <n v="0"/>
    <n v="4050.16"/>
    <n v="1765.2799999999997"/>
    <x v="3"/>
    <x v="3"/>
    <x v="2"/>
  </r>
  <r>
    <x v="1033"/>
    <x v="29"/>
    <x v="1"/>
    <x v="1"/>
    <n v="2"/>
    <n v="264.16000000000003"/>
    <n v="528.32000000000005"/>
    <n v="318.20999999999998"/>
    <n v="636.41999999999996"/>
    <n v="0.15"/>
    <n v="95.462999999999994"/>
    <n v="540.95699999999999"/>
    <n v="12.636999999999944"/>
    <x v="1"/>
    <x v="3"/>
    <x v="1"/>
  </r>
  <r>
    <x v="1034"/>
    <x v="62"/>
    <x v="5"/>
    <x v="3"/>
    <n v="2"/>
    <n v="481.76"/>
    <n v="963.52"/>
    <n v="812.25"/>
    <n v="1624.5"/>
    <n v="0.05"/>
    <n v="81.225000000000009"/>
    <n v="1543.2750000000001"/>
    <n v="579.75500000000011"/>
    <x v="3"/>
    <x v="3"/>
    <x v="2"/>
  </r>
  <r>
    <x v="1035"/>
    <x v="409"/>
    <x v="11"/>
    <x v="3"/>
    <n v="8"/>
    <n v="83.36"/>
    <n v="666.88"/>
    <n v="136.32"/>
    <n v="1090.56"/>
    <n v="0"/>
    <n v="0"/>
    <n v="1090.56"/>
    <n v="423.67999999999995"/>
    <x v="3"/>
    <x v="4"/>
    <x v="1"/>
  </r>
  <r>
    <x v="1036"/>
    <x v="318"/>
    <x v="1"/>
    <x v="1"/>
    <n v="2"/>
    <n v="451.87"/>
    <n v="903.74"/>
    <n v="651.82000000000005"/>
    <n v="1303.6400000000001"/>
    <n v="0"/>
    <n v="0"/>
    <n v="1303.6400000000001"/>
    <n v="399.90000000000009"/>
    <x v="0"/>
    <x v="2"/>
    <x v="0"/>
  </r>
  <r>
    <x v="1037"/>
    <x v="283"/>
    <x v="3"/>
    <x v="2"/>
    <n v="8"/>
    <n v="106.1"/>
    <n v="848.8"/>
    <n v="160.16"/>
    <n v="1281.28"/>
    <n v="0"/>
    <n v="0"/>
    <n v="1281.28"/>
    <n v="432.48"/>
    <x v="1"/>
    <x v="3"/>
    <x v="0"/>
  </r>
  <r>
    <x v="1038"/>
    <x v="503"/>
    <x v="13"/>
    <x v="4"/>
    <n v="9"/>
    <n v="498.3"/>
    <n v="4484.7"/>
    <n v="692.08"/>
    <n v="6228.72"/>
    <n v="0"/>
    <n v="0"/>
    <n v="6228.72"/>
    <n v="1744.0200000000004"/>
    <x v="2"/>
    <x v="0"/>
    <x v="2"/>
  </r>
  <r>
    <x v="1039"/>
    <x v="540"/>
    <x v="10"/>
    <x v="3"/>
    <n v="8"/>
    <n v="239.71"/>
    <n v="1917.68"/>
    <n v="420.33"/>
    <n v="3362.64"/>
    <n v="0.15"/>
    <n v="504.39599999999996"/>
    <n v="2858.2439999999997"/>
    <n v="940.56399999999962"/>
    <x v="2"/>
    <x v="1"/>
    <x v="1"/>
  </r>
  <r>
    <x v="1040"/>
    <x v="388"/>
    <x v="11"/>
    <x v="3"/>
    <n v="8"/>
    <n v="135.91"/>
    <n v="1087.28"/>
    <n v="192.62"/>
    <n v="1540.96"/>
    <n v="0"/>
    <n v="0"/>
    <n v="1540.96"/>
    <n v="453.68000000000006"/>
    <x v="1"/>
    <x v="1"/>
    <x v="1"/>
  </r>
  <r>
    <x v="1041"/>
    <x v="385"/>
    <x v="13"/>
    <x v="4"/>
    <n v="7"/>
    <n v="462.51"/>
    <n v="3237.5699999999997"/>
    <n v="518.09"/>
    <n v="3626.63"/>
    <n v="0"/>
    <n v="0"/>
    <n v="3626.63"/>
    <n v="389.0600000000004"/>
    <x v="3"/>
    <x v="3"/>
    <x v="1"/>
  </r>
  <r>
    <x v="1042"/>
    <x v="107"/>
    <x v="11"/>
    <x v="3"/>
    <n v="3"/>
    <n v="161.41999999999999"/>
    <n v="484.26"/>
    <n v="236.33"/>
    <n v="708.99"/>
    <n v="0"/>
    <n v="0"/>
    <n v="708.99"/>
    <n v="224.73000000000002"/>
    <x v="3"/>
    <x v="1"/>
    <x v="1"/>
  </r>
  <r>
    <x v="1043"/>
    <x v="489"/>
    <x v="12"/>
    <x v="1"/>
    <n v="8"/>
    <n v="406.73"/>
    <n v="3253.84"/>
    <n v="448.57"/>
    <n v="3588.56"/>
    <n v="0.1"/>
    <n v="358.85599999999999"/>
    <n v="3229.7039999999997"/>
    <n v="-24.136000000000422"/>
    <x v="3"/>
    <x v="4"/>
    <x v="2"/>
  </r>
  <r>
    <x v="1044"/>
    <x v="251"/>
    <x v="10"/>
    <x v="3"/>
    <n v="1"/>
    <n v="167.97"/>
    <n v="167.97"/>
    <n v="269.56"/>
    <n v="269.56"/>
    <n v="0.2"/>
    <n v="53.912000000000006"/>
    <n v="215.648"/>
    <n v="47.677999999999997"/>
    <x v="2"/>
    <x v="3"/>
    <x v="1"/>
  </r>
  <r>
    <x v="1045"/>
    <x v="295"/>
    <x v="7"/>
    <x v="2"/>
    <n v="9"/>
    <n v="309.45999999999998"/>
    <n v="2785.14"/>
    <n v="364.75"/>
    <n v="3282.75"/>
    <n v="0"/>
    <n v="0"/>
    <n v="3282.75"/>
    <n v="497.61000000000013"/>
    <x v="1"/>
    <x v="2"/>
    <x v="1"/>
  </r>
  <r>
    <x v="1046"/>
    <x v="452"/>
    <x v="6"/>
    <x v="1"/>
    <n v="5"/>
    <n v="324.23"/>
    <n v="1621.15"/>
    <n v="395.86"/>
    <n v="1979.3000000000002"/>
    <n v="0.15"/>
    <n v="296.89500000000004"/>
    <n v="1682.4050000000002"/>
    <n v="61.255000000000109"/>
    <x v="0"/>
    <x v="0"/>
    <x v="1"/>
  </r>
  <r>
    <x v="1047"/>
    <x v="439"/>
    <x v="2"/>
    <x v="0"/>
    <n v="9"/>
    <n v="248.57"/>
    <n v="2237.13"/>
    <n v="358.13"/>
    <n v="3223.17"/>
    <n v="0.1"/>
    <n v="322.31700000000001"/>
    <n v="2900.8530000000001"/>
    <n v="663.72299999999996"/>
    <x v="2"/>
    <x v="3"/>
    <x v="0"/>
  </r>
  <r>
    <x v="1048"/>
    <x v="353"/>
    <x v="12"/>
    <x v="1"/>
    <n v="2"/>
    <n v="343.89"/>
    <n v="687.78"/>
    <n v="574.13"/>
    <n v="1148.26"/>
    <n v="0"/>
    <n v="0"/>
    <n v="1148.26"/>
    <n v="460.48"/>
    <x v="3"/>
    <x v="4"/>
    <x v="0"/>
  </r>
  <r>
    <x v="1049"/>
    <x v="13"/>
    <x v="11"/>
    <x v="3"/>
    <n v="9"/>
    <n v="190.1"/>
    <n v="1710.8999999999999"/>
    <n v="276.83"/>
    <n v="2491.4699999999998"/>
    <n v="0.1"/>
    <n v="249.14699999999999"/>
    <n v="2242.3229999999999"/>
    <n v="531.423"/>
    <x v="1"/>
    <x v="0"/>
    <x v="1"/>
  </r>
  <r>
    <x v="1050"/>
    <x v="510"/>
    <x v="8"/>
    <x v="4"/>
    <n v="6"/>
    <n v="397.6"/>
    <n v="2385.6000000000004"/>
    <n v="678.93"/>
    <n v="4073.58"/>
    <n v="0"/>
    <n v="0"/>
    <n v="4073.58"/>
    <n v="1687.9799999999996"/>
    <x v="1"/>
    <x v="3"/>
    <x v="1"/>
  </r>
  <r>
    <x v="1051"/>
    <x v="541"/>
    <x v="13"/>
    <x v="4"/>
    <n v="2"/>
    <n v="162.56"/>
    <n v="325.12"/>
    <n v="258.60000000000002"/>
    <n v="517.20000000000005"/>
    <n v="0.1"/>
    <n v="51.720000000000006"/>
    <n v="465.48"/>
    <n v="140.36000000000001"/>
    <x v="0"/>
    <x v="4"/>
    <x v="0"/>
  </r>
  <r>
    <x v="1052"/>
    <x v="320"/>
    <x v="6"/>
    <x v="1"/>
    <n v="2"/>
    <n v="104.91"/>
    <n v="209.82"/>
    <n v="151.94"/>
    <n v="303.88"/>
    <n v="0"/>
    <n v="0"/>
    <n v="303.88"/>
    <n v="94.06"/>
    <x v="3"/>
    <x v="4"/>
    <x v="1"/>
  </r>
  <r>
    <x v="1053"/>
    <x v="542"/>
    <x v="5"/>
    <x v="3"/>
    <n v="9"/>
    <n v="277.48"/>
    <n v="2497.3200000000002"/>
    <n v="363.39"/>
    <n v="3270.5099999999998"/>
    <n v="0.05"/>
    <n v="163.52549999999999"/>
    <n v="3106.9844999999996"/>
    <n v="609.66449999999941"/>
    <x v="2"/>
    <x v="2"/>
    <x v="1"/>
  </r>
  <r>
    <x v="1054"/>
    <x v="72"/>
    <x v="3"/>
    <x v="2"/>
    <n v="6"/>
    <n v="449.38"/>
    <n v="2696.2799999999997"/>
    <n v="777.35"/>
    <n v="4664.1000000000004"/>
    <n v="0"/>
    <n v="0"/>
    <n v="4664.1000000000004"/>
    <n v="1967.8200000000006"/>
    <x v="1"/>
    <x v="4"/>
    <x v="1"/>
  </r>
  <r>
    <x v="1055"/>
    <x v="64"/>
    <x v="4"/>
    <x v="2"/>
    <n v="2"/>
    <n v="419.45"/>
    <n v="838.9"/>
    <n v="534.45000000000005"/>
    <n v="1068.9000000000001"/>
    <n v="0.1"/>
    <n v="106.89000000000001"/>
    <n v="962.0100000000001"/>
    <n v="123.11000000000013"/>
    <x v="2"/>
    <x v="2"/>
    <x v="1"/>
  </r>
  <r>
    <x v="1056"/>
    <x v="494"/>
    <x v="1"/>
    <x v="1"/>
    <n v="3"/>
    <n v="411.17"/>
    <n v="1233.51"/>
    <n v="581.09"/>
    <n v="1743.27"/>
    <n v="0"/>
    <n v="0"/>
    <n v="1743.27"/>
    <n v="509.76"/>
    <x v="0"/>
    <x v="0"/>
    <x v="0"/>
  </r>
  <r>
    <x v="1057"/>
    <x v="543"/>
    <x v="6"/>
    <x v="1"/>
    <n v="6"/>
    <n v="104.63"/>
    <n v="627.78"/>
    <n v="158.32"/>
    <n v="949.92"/>
    <n v="0"/>
    <n v="0"/>
    <n v="949.92"/>
    <n v="322.14"/>
    <x v="0"/>
    <x v="1"/>
    <x v="1"/>
  </r>
  <r>
    <x v="1058"/>
    <x v="348"/>
    <x v="10"/>
    <x v="3"/>
    <n v="9"/>
    <n v="8.3699999999999992"/>
    <n v="75.33"/>
    <n v="11.38"/>
    <n v="102.42"/>
    <n v="0.1"/>
    <n v="10.242000000000001"/>
    <n v="92.177999999999997"/>
    <n v="16.847999999999999"/>
    <x v="0"/>
    <x v="1"/>
    <x v="1"/>
  </r>
  <r>
    <x v="1059"/>
    <x v="544"/>
    <x v="10"/>
    <x v="3"/>
    <n v="8"/>
    <n v="53.27"/>
    <n v="426.16"/>
    <n v="74.489999999999995"/>
    <n v="595.91999999999996"/>
    <n v="0"/>
    <n v="0"/>
    <n v="595.91999999999996"/>
    <n v="169.75999999999993"/>
    <x v="2"/>
    <x v="2"/>
    <x v="0"/>
  </r>
  <r>
    <x v="1060"/>
    <x v="85"/>
    <x v="1"/>
    <x v="1"/>
    <n v="2"/>
    <n v="48.64"/>
    <n v="97.28"/>
    <n v="79.92"/>
    <n v="159.84"/>
    <n v="0.05"/>
    <n v="7.9920000000000009"/>
    <n v="151.84800000000001"/>
    <n v="54.568000000000012"/>
    <x v="1"/>
    <x v="3"/>
    <x v="2"/>
  </r>
  <r>
    <x v="1061"/>
    <x v="483"/>
    <x v="3"/>
    <x v="2"/>
    <n v="2"/>
    <n v="287.24"/>
    <n v="574.48"/>
    <n v="319.58"/>
    <n v="639.16"/>
    <n v="0"/>
    <n v="0"/>
    <n v="639.16"/>
    <n v="64.67999999999995"/>
    <x v="0"/>
    <x v="2"/>
    <x v="1"/>
  </r>
  <r>
    <x v="1062"/>
    <x v="545"/>
    <x v="8"/>
    <x v="4"/>
    <n v="3"/>
    <n v="326.95999999999998"/>
    <n v="980.87999999999988"/>
    <n v="568.53"/>
    <n v="1705.59"/>
    <n v="0.15"/>
    <n v="255.83849999999998"/>
    <n v="1449.7514999999999"/>
    <n v="468.87149999999997"/>
    <x v="3"/>
    <x v="3"/>
    <x v="1"/>
  </r>
  <r>
    <x v="1063"/>
    <x v="546"/>
    <x v="5"/>
    <x v="3"/>
    <n v="5"/>
    <n v="194.21"/>
    <n v="971.05000000000007"/>
    <n v="299.42"/>
    <n v="1497.1000000000001"/>
    <n v="0.05"/>
    <n v="74.855000000000004"/>
    <n v="1422.2450000000001"/>
    <n v="451.19500000000005"/>
    <x v="3"/>
    <x v="3"/>
    <x v="0"/>
  </r>
  <r>
    <x v="1064"/>
    <x v="14"/>
    <x v="4"/>
    <x v="2"/>
    <n v="3"/>
    <n v="30.63"/>
    <n v="91.89"/>
    <n v="39.39"/>
    <n v="118.17"/>
    <n v="0.05"/>
    <n v="5.9085000000000001"/>
    <n v="112.2615"/>
    <n v="20.371499999999997"/>
    <x v="2"/>
    <x v="1"/>
    <x v="0"/>
  </r>
  <r>
    <x v="1065"/>
    <x v="67"/>
    <x v="3"/>
    <x v="2"/>
    <n v="1"/>
    <n v="128.47999999999999"/>
    <n v="128.47999999999999"/>
    <n v="161.12"/>
    <n v="161.12"/>
    <n v="0.15"/>
    <n v="24.167999999999999"/>
    <n v="136.952"/>
    <n v="8.4720000000000084"/>
    <x v="2"/>
    <x v="3"/>
    <x v="2"/>
  </r>
  <r>
    <x v="1066"/>
    <x v="417"/>
    <x v="7"/>
    <x v="2"/>
    <n v="3"/>
    <n v="120.16"/>
    <n v="360.48"/>
    <n v="144.29"/>
    <n v="432.87"/>
    <n v="0.1"/>
    <n v="43.287000000000006"/>
    <n v="389.58299999999997"/>
    <n v="29.102999999999952"/>
    <x v="2"/>
    <x v="0"/>
    <x v="0"/>
  </r>
  <r>
    <x v="1067"/>
    <x v="134"/>
    <x v="1"/>
    <x v="1"/>
    <n v="8"/>
    <n v="196.91"/>
    <n v="1575.28"/>
    <n v="219.03"/>
    <n v="1752.24"/>
    <n v="0"/>
    <n v="0"/>
    <n v="1752.24"/>
    <n v="176.96000000000004"/>
    <x v="1"/>
    <x v="3"/>
    <x v="1"/>
  </r>
  <r>
    <x v="1068"/>
    <x v="309"/>
    <x v="12"/>
    <x v="1"/>
    <n v="2"/>
    <n v="365.75"/>
    <n v="731.5"/>
    <n v="535.25"/>
    <n v="1070.5"/>
    <n v="0.2"/>
    <n v="214.10000000000002"/>
    <n v="856.4"/>
    <n v="124.89999999999998"/>
    <x v="0"/>
    <x v="1"/>
    <x v="2"/>
  </r>
  <r>
    <x v="1069"/>
    <x v="381"/>
    <x v="2"/>
    <x v="0"/>
    <n v="7"/>
    <n v="87.21"/>
    <n v="610.46999999999991"/>
    <n v="107.47"/>
    <n v="752.29"/>
    <n v="0.05"/>
    <n v="37.6145"/>
    <n v="714.67549999999994"/>
    <n v="104.20550000000003"/>
    <x v="3"/>
    <x v="1"/>
    <x v="0"/>
  </r>
  <r>
    <x v="1070"/>
    <x v="435"/>
    <x v="3"/>
    <x v="2"/>
    <n v="2"/>
    <n v="89.94"/>
    <n v="179.88"/>
    <n v="138.83000000000001"/>
    <n v="277.66000000000003"/>
    <n v="0.05"/>
    <n v="13.883000000000003"/>
    <n v="263.77700000000004"/>
    <n v="83.897000000000048"/>
    <x v="0"/>
    <x v="1"/>
    <x v="2"/>
  </r>
  <r>
    <x v="1071"/>
    <x v="547"/>
    <x v="1"/>
    <x v="1"/>
    <n v="4"/>
    <n v="415.71"/>
    <n v="1662.84"/>
    <n v="559.63"/>
    <n v="2238.52"/>
    <n v="0.2"/>
    <n v="447.70400000000001"/>
    <n v="1790.816"/>
    <n v="127.97600000000011"/>
    <x v="0"/>
    <x v="1"/>
    <x v="0"/>
  </r>
  <r>
    <x v="1072"/>
    <x v="548"/>
    <x v="4"/>
    <x v="2"/>
    <n v="6"/>
    <n v="345.94"/>
    <n v="2075.64"/>
    <n v="453.62"/>
    <n v="2721.7200000000003"/>
    <n v="0"/>
    <n v="0"/>
    <n v="2721.7200000000003"/>
    <n v="646.08000000000038"/>
    <x v="1"/>
    <x v="1"/>
    <x v="1"/>
  </r>
  <r>
    <x v="1073"/>
    <x v="549"/>
    <x v="10"/>
    <x v="3"/>
    <n v="9"/>
    <n v="151"/>
    <n v="1359"/>
    <n v="249.66"/>
    <n v="2246.94"/>
    <n v="0.05"/>
    <n v="112.34700000000001"/>
    <n v="2134.5929999999998"/>
    <n v="775.59299999999985"/>
    <x v="3"/>
    <x v="1"/>
    <x v="1"/>
  </r>
  <r>
    <x v="1074"/>
    <x v="53"/>
    <x v="6"/>
    <x v="1"/>
    <n v="1"/>
    <n v="436.95"/>
    <n v="436.95"/>
    <n v="586.37"/>
    <n v="586.37"/>
    <n v="0.05"/>
    <n v="29.3185"/>
    <n v="557.05150000000003"/>
    <n v="120.10150000000004"/>
    <x v="1"/>
    <x v="0"/>
    <x v="0"/>
  </r>
  <r>
    <x v="1075"/>
    <x v="487"/>
    <x v="2"/>
    <x v="0"/>
    <n v="7"/>
    <n v="377.3"/>
    <n v="2641.1"/>
    <n v="516.74"/>
    <n v="3617.1800000000003"/>
    <n v="0.05"/>
    <n v="180.85900000000004"/>
    <n v="3436.3210000000004"/>
    <n v="795.22100000000046"/>
    <x v="1"/>
    <x v="2"/>
    <x v="1"/>
  </r>
  <r>
    <x v="1076"/>
    <x v="550"/>
    <x v="8"/>
    <x v="4"/>
    <n v="6"/>
    <n v="53.8"/>
    <n v="322.79999999999995"/>
    <n v="59.72"/>
    <n v="358.32"/>
    <n v="0"/>
    <n v="0"/>
    <n v="358.32"/>
    <n v="35.520000000000039"/>
    <x v="3"/>
    <x v="2"/>
    <x v="2"/>
  </r>
  <r>
    <x v="1077"/>
    <x v="551"/>
    <x v="3"/>
    <x v="2"/>
    <n v="2"/>
    <n v="183.1"/>
    <n v="366.2"/>
    <n v="235.53"/>
    <n v="471.06"/>
    <n v="0"/>
    <n v="0"/>
    <n v="471.06"/>
    <n v="104.86000000000001"/>
    <x v="1"/>
    <x v="3"/>
    <x v="1"/>
  </r>
  <r>
    <x v="1078"/>
    <x v="506"/>
    <x v="1"/>
    <x v="1"/>
    <n v="2"/>
    <n v="415.76"/>
    <n v="831.52"/>
    <n v="707.15"/>
    <n v="1414.3"/>
    <n v="0"/>
    <n v="0"/>
    <n v="1414.3"/>
    <n v="582.78"/>
    <x v="2"/>
    <x v="4"/>
    <x v="1"/>
  </r>
  <r>
    <x v="1079"/>
    <x v="552"/>
    <x v="7"/>
    <x v="2"/>
    <n v="6"/>
    <n v="113"/>
    <n v="678"/>
    <n v="130.54"/>
    <n v="783.24"/>
    <n v="0"/>
    <n v="0"/>
    <n v="783.24"/>
    <n v="105.24000000000001"/>
    <x v="2"/>
    <x v="0"/>
    <x v="1"/>
  </r>
  <r>
    <x v="1080"/>
    <x v="191"/>
    <x v="13"/>
    <x v="4"/>
    <n v="7"/>
    <n v="470.82"/>
    <n v="3295.74"/>
    <n v="562.07000000000005"/>
    <n v="3934.4900000000002"/>
    <n v="0"/>
    <n v="0"/>
    <n v="3934.4900000000002"/>
    <n v="638.75000000000045"/>
    <x v="2"/>
    <x v="4"/>
    <x v="1"/>
  </r>
  <r>
    <x v="1081"/>
    <x v="343"/>
    <x v="6"/>
    <x v="1"/>
    <n v="4"/>
    <n v="484.06"/>
    <n v="1936.24"/>
    <n v="569.76"/>
    <n v="2279.04"/>
    <n v="0.05"/>
    <n v="113.952"/>
    <n v="2165.0879999999997"/>
    <n v="228.84799999999973"/>
    <x v="2"/>
    <x v="3"/>
    <x v="0"/>
  </r>
  <r>
    <x v="1082"/>
    <x v="315"/>
    <x v="7"/>
    <x v="2"/>
    <n v="6"/>
    <n v="317.85000000000002"/>
    <n v="1907.1000000000001"/>
    <n v="515.29999999999995"/>
    <n v="3091.7999999999997"/>
    <n v="0.05"/>
    <n v="154.59"/>
    <n v="2937.2099999999996"/>
    <n v="1030.1099999999994"/>
    <x v="3"/>
    <x v="3"/>
    <x v="0"/>
  </r>
  <r>
    <x v="1083"/>
    <x v="78"/>
    <x v="3"/>
    <x v="2"/>
    <n v="6"/>
    <n v="417.44"/>
    <n v="2504.64"/>
    <n v="706.29"/>
    <n v="4237.74"/>
    <n v="0"/>
    <n v="0"/>
    <n v="4237.74"/>
    <n v="1733.1"/>
    <x v="1"/>
    <x v="0"/>
    <x v="2"/>
  </r>
  <r>
    <x v="1084"/>
    <x v="553"/>
    <x v="13"/>
    <x v="4"/>
    <n v="8"/>
    <n v="396.31"/>
    <n v="3170.48"/>
    <n v="465.69"/>
    <n v="3725.52"/>
    <n v="0.05"/>
    <n v="186.27600000000001"/>
    <n v="3539.2440000000001"/>
    <n v="368.76400000000012"/>
    <x v="3"/>
    <x v="3"/>
    <x v="1"/>
  </r>
  <r>
    <x v="1085"/>
    <x v="468"/>
    <x v="2"/>
    <x v="0"/>
    <n v="6"/>
    <n v="497.78"/>
    <n v="2986.68"/>
    <n v="851.69"/>
    <n v="5110.1400000000003"/>
    <n v="0.2"/>
    <n v="1022.0280000000001"/>
    <n v="4088.1120000000001"/>
    <n v="1101.4320000000002"/>
    <x v="1"/>
    <x v="2"/>
    <x v="2"/>
  </r>
  <r>
    <x v="1086"/>
    <x v="554"/>
    <x v="7"/>
    <x v="2"/>
    <n v="7"/>
    <n v="480.9"/>
    <n v="3366.2999999999997"/>
    <n v="816.68"/>
    <n v="5716.7599999999993"/>
    <n v="0.05"/>
    <n v="285.83799999999997"/>
    <n v="5430.9219999999996"/>
    <n v="2064.6219999999998"/>
    <x v="0"/>
    <x v="3"/>
    <x v="0"/>
  </r>
  <r>
    <x v="1087"/>
    <x v="250"/>
    <x v="7"/>
    <x v="2"/>
    <n v="4"/>
    <n v="24.94"/>
    <n v="99.76"/>
    <n v="42.02"/>
    <n v="168.08"/>
    <n v="0"/>
    <n v="0"/>
    <n v="168.08"/>
    <n v="68.320000000000007"/>
    <x v="2"/>
    <x v="4"/>
    <x v="0"/>
  </r>
  <r>
    <x v="1088"/>
    <x v="555"/>
    <x v="12"/>
    <x v="1"/>
    <n v="4"/>
    <n v="488.86"/>
    <n v="1955.44"/>
    <n v="706.25"/>
    <n v="2825"/>
    <n v="0"/>
    <n v="0"/>
    <n v="2825"/>
    <n v="869.56"/>
    <x v="0"/>
    <x v="2"/>
    <x v="2"/>
  </r>
  <r>
    <x v="1089"/>
    <x v="319"/>
    <x v="13"/>
    <x v="4"/>
    <n v="3"/>
    <n v="196.79"/>
    <n v="590.37"/>
    <n v="242.3"/>
    <n v="726.90000000000009"/>
    <n v="0.2"/>
    <n v="145.38000000000002"/>
    <n v="581.5200000000001"/>
    <n v="-8.8499999999999091"/>
    <x v="3"/>
    <x v="4"/>
    <x v="0"/>
  </r>
  <r>
    <x v="1090"/>
    <x v="202"/>
    <x v="0"/>
    <x v="0"/>
    <n v="8"/>
    <n v="172.96"/>
    <n v="1383.68"/>
    <n v="275.73"/>
    <n v="2205.84"/>
    <n v="0.05"/>
    <n v="110.29200000000002"/>
    <n v="2095.5480000000002"/>
    <n v="711.86800000000017"/>
    <x v="2"/>
    <x v="4"/>
    <x v="0"/>
  </r>
  <r>
    <x v="1091"/>
    <x v="398"/>
    <x v="12"/>
    <x v="1"/>
    <n v="5"/>
    <n v="459.02"/>
    <n v="2295.1"/>
    <n v="651.57000000000005"/>
    <n v="3257.8500000000004"/>
    <n v="0"/>
    <n v="0"/>
    <n v="3257.8500000000004"/>
    <n v="962.75000000000045"/>
    <x v="2"/>
    <x v="1"/>
    <x v="2"/>
  </r>
  <r>
    <x v="1092"/>
    <x v="556"/>
    <x v="10"/>
    <x v="3"/>
    <n v="1"/>
    <n v="290.72000000000003"/>
    <n v="290.72000000000003"/>
    <n v="397.58"/>
    <n v="397.58"/>
    <n v="0"/>
    <n v="0"/>
    <n v="397.58"/>
    <n v="106.85999999999996"/>
    <x v="3"/>
    <x v="4"/>
    <x v="0"/>
  </r>
  <r>
    <x v="1093"/>
    <x v="354"/>
    <x v="6"/>
    <x v="1"/>
    <n v="7"/>
    <n v="35.79"/>
    <n v="250.53"/>
    <n v="62.75"/>
    <n v="439.25"/>
    <n v="0.15"/>
    <n v="65.887500000000003"/>
    <n v="373.36250000000001"/>
    <n v="122.83250000000001"/>
    <x v="3"/>
    <x v="3"/>
    <x v="1"/>
  </r>
  <r>
    <x v="1094"/>
    <x v="195"/>
    <x v="8"/>
    <x v="4"/>
    <n v="1"/>
    <n v="120.78"/>
    <n v="120.78"/>
    <n v="212.13"/>
    <n v="212.13"/>
    <n v="0.2"/>
    <n v="42.426000000000002"/>
    <n v="169.70400000000001"/>
    <n v="48.924000000000007"/>
    <x v="0"/>
    <x v="4"/>
    <x v="0"/>
  </r>
  <r>
    <x v="1095"/>
    <x v="231"/>
    <x v="9"/>
    <x v="4"/>
    <n v="3"/>
    <n v="217.18"/>
    <n v="651.54"/>
    <n v="312.3"/>
    <n v="936.90000000000009"/>
    <n v="0.05"/>
    <n v="46.845000000000006"/>
    <n v="890.05500000000006"/>
    <n v="238.5150000000001"/>
    <x v="2"/>
    <x v="4"/>
    <x v="1"/>
  </r>
  <r>
    <x v="1096"/>
    <x v="320"/>
    <x v="6"/>
    <x v="1"/>
    <n v="9"/>
    <n v="354.97"/>
    <n v="3194.7300000000005"/>
    <n v="419.19"/>
    <n v="3772.71"/>
    <n v="0.1"/>
    <n v="377.27100000000002"/>
    <n v="3395.4389999999999"/>
    <n v="200.70899999999938"/>
    <x v="3"/>
    <x v="2"/>
    <x v="0"/>
  </r>
  <r>
    <x v="1097"/>
    <x v="36"/>
    <x v="13"/>
    <x v="4"/>
    <n v="1"/>
    <n v="84.49"/>
    <n v="84.49"/>
    <n v="112.51"/>
    <n v="112.51"/>
    <n v="0"/>
    <n v="0"/>
    <n v="112.51"/>
    <n v="28.02000000000001"/>
    <x v="3"/>
    <x v="3"/>
    <x v="2"/>
  </r>
  <r>
    <x v="1098"/>
    <x v="413"/>
    <x v="12"/>
    <x v="1"/>
    <n v="7"/>
    <n v="67.150000000000006"/>
    <n v="470.05000000000007"/>
    <n v="118.39"/>
    <n v="828.73"/>
    <n v="0"/>
    <n v="0"/>
    <n v="828.73"/>
    <n v="358.67999999999995"/>
    <x v="3"/>
    <x v="3"/>
    <x v="1"/>
  </r>
  <r>
    <x v="1099"/>
    <x v="317"/>
    <x v="3"/>
    <x v="2"/>
    <n v="9"/>
    <n v="437.14"/>
    <n v="3934.2599999999998"/>
    <n v="534.72"/>
    <n v="4812.4800000000005"/>
    <n v="0.05"/>
    <n v="240.62400000000002"/>
    <n v="4571.8560000000007"/>
    <n v="637.59600000000091"/>
    <x v="2"/>
    <x v="1"/>
    <x v="1"/>
  </r>
  <r>
    <x v="1100"/>
    <x v="47"/>
    <x v="13"/>
    <x v="4"/>
    <n v="7"/>
    <n v="330.59"/>
    <n v="2314.1299999999997"/>
    <n v="511.02"/>
    <n v="3577.14"/>
    <n v="0.15"/>
    <n v="536.57099999999991"/>
    <n v="3040.569"/>
    <n v="726.43900000000031"/>
    <x v="2"/>
    <x v="4"/>
    <x v="0"/>
  </r>
  <r>
    <x v="1101"/>
    <x v="72"/>
    <x v="11"/>
    <x v="3"/>
    <n v="5"/>
    <n v="185.24"/>
    <n v="926.2"/>
    <n v="291.01"/>
    <n v="1455.05"/>
    <n v="0"/>
    <n v="0"/>
    <n v="1455.05"/>
    <n v="528.84999999999991"/>
    <x v="1"/>
    <x v="3"/>
    <x v="0"/>
  </r>
  <r>
    <x v="1102"/>
    <x v="557"/>
    <x v="3"/>
    <x v="2"/>
    <n v="7"/>
    <n v="303.64999999999998"/>
    <n v="2125.5499999999997"/>
    <n v="444.73"/>
    <n v="3113.11"/>
    <n v="0.05"/>
    <n v="155.65550000000002"/>
    <n v="2957.4545000000003"/>
    <n v="831.90450000000055"/>
    <x v="0"/>
    <x v="2"/>
    <x v="0"/>
  </r>
  <r>
    <x v="1103"/>
    <x v="558"/>
    <x v="6"/>
    <x v="1"/>
    <n v="5"/>
    <n v="407.51"/>
    <n v="2037.55"/>
    <n v="480.83"/>
    <n v="2404.15"/>
    <n v="0.15"/>
    <n v="360.6225"/>
    <n v="2043.5275000000001"/>
    <n v="5.977500000000191"/>
    <x v="1"/>
    <x v="4"/>
    <x v="2"/>
  </r>
  <r>
    <x v="1104"/>
    <x v="475"/>
    <x v="12"/>
    <x v="1"/>
    <n v="1"/>
    <n v="358.77"/>
    <n v="358.77"/>
    <n v="620.57000000000005"/>
    <n v="620.57000000000005"/>
    <n v="0.1"/>
    <n v="62.057000000000009"/>
    <n v="558.51300000000003"/>
    <n v="199.74300000000005"/>
    <x v="2"/>
    <x v="3"/>
    <x v="2"/>
  </r>
  <r>
    <x v="1105"/>
    <x v="559"/>
    <x v="9"/>
    <x v="4"/>
    <n v="5"/>
    <n v="254.79"/>
    <n v="1273.95"/>
    <n v="319.2"/>
    <n v="1596"/>
    <n v="0.1"/>
    <n v="159.60000000000002"/>
    <n v="1436.4"/>
    <n v="162.45000000000005"/>
    <x v="0"/>
    <x v="4"/>
    <x v="1"/>
  </r>
  <r>
    <x v="1106"/>
    <x v="469"/>
    <x v="6"/>
    <x v="1"/>
    <n v="2"/>
    <n v="423.17"/>
    <n v="846.34"/>
    <n v="620.75"/>
    <n v="1241.5"/>
    <n v="0"/>
    <n v="0"/>
    <n v="1241.5"/>
    <n v="395.15999999999997"/>
    <x v="0"/>
    <x v="3"/>
    <x v="0"/>
  </r>
  <r>
    <x v="1107"/>
    <x v="157"/>
    <x v="5"/>
    <x v="3"/>
    <n v="1"/>
    <n v="295.88"/>
    <n v="295.88"/>
    <n v="470.54"/>
    <n v="470.54"/>
    <n v="0.15"/>
    <n v="70.581000000000003"/>
    <n v="399.959"/>
    <n v="104.07900000000001"/>
    <x v="1"/>
    <x v="2"/>
    <x v="2"/>
  </r>
  <r>
    <x v="1108"/>
    <x v="204"/>
    <x v="1"/>
    <x v="1"/>
    <n v="3"/>
    <n v="49.05"/>
    <n v="147.14999999999998"/>
    <n v="78.37"/>
    <n v="235.11"/>
    <n v="0"/>
    <n v="0"/>
    <n v="235.11"/>
    <n v="87.960000000000036"/>
    <x v="1"/>
    <x v="4"/>
    <x v="1"/>
  </r>
  <r>
    <x v="1109"/>
    <x v="37"/>
    <x v="6"/>
    <x v="1"/>
    <n v="4"/>
    <n v="48.36"/>
    <n v="193.44"/>
    <n v="84.38"/>
    <n v="337.52"/>
    <n v="0.05"/>
    <n v="16.876000000000001"/>
    <n v="320.64400000000001"/>
    <n v="127.20400000000001"/>
    <x v="1"/>
    <x v="0"/>
    <x v="1"/>
  </r>
  <r>
    <x v="1110"/>
    <x v="159"/>
    <x v="3"/>
    <x v="2"/>
    <n v="9"/>
    <n v="8.99"/>
    <n v="80.91"/>
    <n v="14.61"/>
    <n v="131.49"/>
    <n v="0"/>
    <n v="0"/>
    <n v="131.49"/>
    <n v="50.580000000000013"/>
    <x v="1"/>
    <x v="4"/>
    <x v="1"/>
  </r>
  <r>
    <x v="1111"/>
    <x v="315"/>
    <x v="1"/>
    <x v="1"/>
    <n v="6"/>
    <n v="130.55000000000001"/>
    <n v="783.30000000000007"/>
    <n v="196.81"/>
    <n v="1180.8600000000001"/>
    <n v="0"/>
    <n v="0"/>
    <n v="1180.8600000000001"/>
    <n v="397.56000000000006"/>
    <x v="0"/>
    <x v="0"/>
    <x v="0"/>
  </r>
  <r>
    <x v="1112"/>
    <x v="234"/>
    <x v="7"/>
    <x v="2"/>
    <n v="6"/>
    <n v="288.45999999999998"/>
    <n v="1730.7599999999998"/>
    <n v="499.93"/>
    <n v="2999.58"/>
    <n v="0.05"/>
    <n v="149.97900000000001"/>
    <n v="2849.6010000000001"/>
    <n v="1118.8410000000003"/>
    <x v="1"/>
    <x v="1"/>
    <x v="0"/>
  </r>
  <r>
    <x v="1113"/>
    <x v="560"/>
    <x v="9"/>
    <x v="4"/>
    <n v="4"/>
    <n v="316.11"/>
    <n v="1264.44"/>
    <n v="493.62"/>
    <n v="1974.48"/>
    <n v="0"/>
    <n v="0"/>
    <n v="1974.48"/>
    <n v="710.04"/>
    <x v="1"/>
    <x v="3"/>
    <x v="2"/>
  </r>
  <r>
    <x v="1114"/>
    <x v="561"/>
    <x v="13"/>
    <x v="4"/>
    <n v="6"/>
    <n v="143.47"/>
    <n v="860.81999999999994"/>
    <n v="247.71"/>
    <n v="1486.26"/>
    <n v="0"/>
    <n v="0"/>
    <n v="1486.26"/>
    <n v="625.44000000000005"/>
    <x v="1"/>
    <x v="2"/>
    <x v="2"/>
  </r>
  <r>
    <x v="1115"/>
    <x v="222"/>
    <x v="12"/>
    <x v="1"/>
    <n v="2"/>
    <n v="426"/>
    <n v="852"/>
    <n v="581.07000000000005"/>
    <n v="1162.1400000000001"/>
    <n v="0"/>
    <n v="0"/>
    <n v="1162.1400000000001"/>
    <n v="310.1400000000001"/>
    <x v="2"/>
    <x v="0"/>
    <x v="1"/>
  </r>
  <r>
    <x v="1116"/>
    <x v="264"/>
    <x v="2"/>
    <x v="0"/>
    <n v="1"/>
    <n v="121.32"/>
    <n v="121.32"/>
    <n v="194.23"/>
    <n v="194.23"/>
    <n v="0.05"/>
    <n v="9.7115000000000009"/>
    <n v="184.51849999999999"/>
    <n v="63.198499999999996"/>
    <x v="3"/>
    <x v="4"/>
    <x v="0"/>
  </r>
  <r>
    <x v="1117"/>
    <x v="210"/>
    <x v="1"/>
    <x v="1"/>
    <n v="7"/>
    <n v="146.41999999999999"/>
    <n v="1024.9399999999998"/>
    <n v="258.11"/>
    <n v="1806.77"/>
    <n v="0.05"/>
    <n v="90.33850000000001"/>
    <n v="1716.4314999999999"/>
    <n v="691.49150000000009"/>
    <x v="1"/>
    <x v="3"/>
    <x v="0"/>
  </r>
  <r>
    <x v="1118"/>
    <x v="457"/>
    <x v="6"/>
    <x v="1"/>
    <n v="6"/>
    <n v="325.49"/>
    <n v="1952.94"/>
    <n v="517.39"/>
    <n v="3104.34"/>
    <n v="0.15"/>
    <n v="465.65100000000001"/>
    <n v="2638.6890000000003"/>
    <n v="685.74900000000025"/>
    <x v="1"/>
    <x v="0"/>
    <x v="2"/>
  </r>
  <r>
    <x v="1119"/>
    <x v="562"/>
    <x v="1"/>
    <x v="1"/>
    <n v="8"/>
    <n v="233.03"/>
    <n v="1864.24"/>
    <n v="361.34"/>
    <n v="2890.72"/>
    <n v="0.1"/>
    <n v="289.072"/>
    <n v="2601.6479999999997"/>
    <n v="737.40799999999967"/>
    <x v="0"/>
    <x v="2"/>
    <x v="2"/>
  </r>
  <r>
    <x v="1120"/>
    <x v="462"/>
    <x v="4"/>
    <x v="2"/>
    <n v="4"/>
    <n v="318.54000000000002"/>
    <n v="1274.1600000000001"/>
    <n v="408.52"/>
    <n v="1634.08"/>
    <n v="0"/>
    <n v="0"/>
    <n v="1634.08"/>
    <n v="359.91999999999985"/>
    <x v="3"/>
    <x v="1"/>
    <x v="0"/>
  </r>
  <r>
    <x v="1121"/>
    <x v="158"/>
    <x v="6"/>
    <x v="1"/>
    <n v="8"/>
    <n v="216.94"/>
    <n v="1735.52"/>
    <n v="293.27"/>
    <n v="2346.16"/>
    <n v="0"/>
    <n v="0"/>
    <n v="2346.16"/>
    <n v="610.63999999999987"/>
    <x v="1"/>
    <x v="0"/>
    <x v="2"/>
  </r>
  <r>
    <x v="1122"/>
    <x v="563"/>
    <x v="2"/>
    <x v="0"/>
    <n v="3"/>
    <n v="414.54"/>
    <n v="1243.6200000000001"/>
    <n v="634.07000000000005"/>
    <n v="1902.21"/>
    <n v="0"/>
    <n v="0"/>
    <n v="1902.21"/>
    <n v="658.58999999999992"/>
    <x v="0"/>
    <x v="0"/>
    <x v="2"/>
  </r>
  <r>
    <x v="1123"/>
    <x v="564"/>
    <x v="1"/>
    <x v="1"/>
    <n v="4"/>
    <n v="412.7"/>
    <n v="1650.8"/>
    <n v="543.45000000000005"/>
    <n v="2173.8000000000002"/>
    <n v="0.1"/>
    <n v="217.38000000000002"/>
    <n v="1956.42"/>
    <n v="305.62000000000012"/>
    <x v="1"/>
    <x v="2"/>
    <x v="1"/>
  </r>
  <r>
    <x v="1124"/>
    <x v="87"/>
    <x v="12"/>
    <x v="1"/>
    <n v="3"/>
    <n v="134.15"/>
    <n v="402.45000000000005"/>
    <n v="238.7"/>
    <n v="716.09999999999991"/>
    <n v="0"/>
    <n v="0"/>
    <n v="716.09999999999991"/>
    <n v="313.64999999999986"/>
    <x v="2"/>
    <x v="3"/>
    <x v="0"/>
  </r>
  <r>
    <x v="1125"/>
    <x v="565"/>
    <x v="11"/>
    <x v="3"/>
    <n v="3"/>
    <n v="28.26"/>
    <n v="84.78"/>
    <n v="43.53"/>
    <n v="130.59"/>
    <n v="0.1"/>
    <n v="13.059000000000001"/>
    <n v="117.53100000000001"/>
    <n v="32.751000000000005"/>
    <x v="0"/>
    <x v="4"/>
    <x v="1"/>
  </r>
  <r>
    <x v="1126"/>
    <x v="466"/>
    <x v="2"/>
    <x v="0"/>
    <n v="6"/>
    <n v="111.38"/>
    <n v="668.28"/>
    <n v="161.71"/>
    <n v="970.26"/>
    <n v="0.1"/>
    <n v="97.02600000000001"/>
    <n v="873.23399999999992"/>
    <n v="204.95399999999995"/>
    <x v="1"/>
    <x v="1"/>
    <x v="1"/>
  </r>
  <r>
    <x v="1127"/>
    <x v="109"/>
    <x v="4"/>
    <x v="2"/>
    <n v="4"/>
    <n v="158.6"/>
    <n v="634.4"/>
    <n v="187.27"/>
    <n v="749.08"/>
    <n v="0"/>
    <n v="0"/>
    <n v="749.08"/>
    <n v="114.68000000000006"/>
    <x v="0"/>
    <x v="0"/>
    <x v="0"/>
  </r>
  <r>
    <x v="1128"/>
    <x v="566"/>
    <x v="12"/>
    <x v="1"/>
    <n v="5"/>
    <n v="259.02"/>
    <n v="1295.0999999999999"/>
    <n v="400.72"/>
    <n v="2003.6000000000001"/>
    <n v="0"/>
    <n v="0"/>
    <n v="2003.6000000000001"/>
    <n v="708.50000000000023"/>
    <x v="1"/>
    <x v="2"/>
    <x v="2"/>
  </r>
  <r>
    <x v="1129"/>
    <x v="289"/>
    <x v="6"/>
    <x v="1"/>
    <n v="9"/>
    <n v="273.77999999999997"/>
    <n v="2464.0199999999995"/>
    <n v="475.24"/>
    <n v="4277.16"/>
    <n v="0.2"/>
    <n v="855.43200000000002"/>
    <n v="3421.7280000000001"/>
    <n v="957.70800000000054"/>
    <x v="1"/>
    <x v="2"/>
    <x v="2"/>
  </r>
  <r>
    <x v="1130"/>
    <x v="296"/>
    <x v="0"/>
    <x v="0"/>
    <n v="3"/>
    <n v="234.71"/>
    <n v="704.13"/>
    <n v="411.87"/>
    <n v="1235.6100000000001"/>
    <n v="0"/>
    <n v="0"/>
    <n v="1235.6100000000001"/>
    <n v="531.48000000000013"/>
    <x v="2"/>
    <x v="4"/>
    <x v="1"/>
  </r>
  <r>
    <x v="1131"/>
    <x v="11"/>
    <x v="7"/>
    <x v="2"/>
    <n v="4"/>
    <n v="136.22"/>
    <n v="544.88"/>
    <n v="220.95"/>
    <n v="883.8"/>
    <n v="0.15"/>
    <n v="132.57"/>
    <n v="751.23"/>
    <n v="206.35000000000002"/>
    <x v="3"/>
    <x v="4"/>
    <x v="2"/>
  </r>
  <r>
    <x v="1132"/>
    <x v="567"/>
    <x v="2"/>
    <x v="0"/>
    <n v="2"/>
    <n v="258.26"/>
    <n v="516.52"/>
    <n v="327.35000000000002"/>
    <n v="654.70000000000005"/>
    <n v="0.05"/>
    <n v="32.735000000000007"/>
    <n v="621.96500000000003"/>
    <n v="105.44500000000005"/>
    <x v="2"/>
    <x v="4"/>
    <x v="1"/>
  </r>
  <r>
    <x v="1133"/>
    <x v="568"/>
    <x v="6"/>
    <x v="1"/>
    <n v="1"/>
    <n v="396.69"/>
    <n v="396.69"/>
    <n v="574.51"/>
    <n v="574.51"/>
    <n v="0.15"/>
    <n v="86.17649999999999"/>
    <n v="488.33350000000002"/>
    <n v="91.643500000000017"/>
    <x v="0"/>
    <x v="2"/>
    <x v="1"/>
  </r>
  <r>
    <x v="1134"/>
    <x v="569"/>
    <x v="8"/>
    <x v="4"/>
    <n v="4"/>
    <n v="212.05"/>
    <n v="848.2"/>
    <n v="352.45"/>
    <n v="1409.8"/>
    <n v="0.1"/>
    <n v="140.97999999999999"/>
    <n v="1268.82"/>
    <n v="420.61999999999989"/>
    <x v="0"/>
    <x v="0"/>
    <x v="2"/>
  </r>
  <r>
    <x v="1135"/>
    <x v="40"/>
    <x v="1"/>
    <x v="1"/>
    <n v="7"/>
    <n v="176.37"/>
    <n v="1234.5900000000001"/>
    <n v="271.52"/>
    <n v="1900.6399999999999"/>
    <n v="0.05"/>
    <n v="95.031999999999996"/>
    <n v="1805.6079999999999"/>
    <n v="571.0179999999998"/>
    <x v="0"/>
    <x v="1"/>
    <x v="0"/>
  </r>
  <r>
    <x v="1136"/>
    <x v="570"/>
    <x v="5"/>
    <x v="3"/>
    <n v="5"/>
    <n v="484.49"/>
    <n v="2422.4499999999998"/>
    <n v="605.05999999999995"/>
    <n v="3025.2999999999997"/>
    <n v="0"/>
    <n v="0"/>
    <n v="3025.2999999999997"/>
    <n v="602.84999999999991"/>
    <x v="0"/>
    <x v="4"/>
    <x v="0"/>
  </r>
  <r>
    <x v="1137"/>
    <x v="408"/>
    <x v="11"/>
    <x v="3"/>
    <n v="5"/>
    <n v="70.8"/>
    <n v="354"/>
    <n v="103.64"/>
    <n v="518.20000000000005"/>
    <n v="0"/>
    <n v="0"/>
    <n v="518.20000000000005"/>
    <n v="164.20000000000005"/>
    <x v="2"/>
    <x v="4"/>
    <x v="2"/>
  </r>
  <r>
    <x v="1138"/>
    <x v="571"/>
    <x v="12"/>
    <x v="1"/>
    <n v="5"/>
    <n v="424.4"/>
    <n v="2122"/>
    <n v="679.29"/>
    <n v="3396.45"/>
    <n v="0"/>
    <n v="0"/>
    <n v="3396.45"/>
    <n v="1274.4499999999998"/>
    <x v="3"/>
    <x v="2"/>
    <x v="2"/>
  </r>
  <r>
    <x v="1139"/>
    <x v="127"/>
    <x v="12"/>
    <x v="1"/>
    <n v="4"/>
    <n v="66.7"/>
    <n v="266.8"/>
    <n v="90.6"/>
    <n v="362.4"/>
    <n v="0.05"/>
    <n v="18.12"/>
    <n v="344.28"/>
    <n v="77.479999999999961"/>
    <x v="0"/>
    <x v="1"/>
    <x v="2"/>
  </r>
  <r>
    <x v="1140"/>
    <x v="572"/>
    <x v="9"/>
    <x v="4"/>
    <n v="9"/>
    <n v="486.76"/>
    <n v="4380.84"/>
    <n v="825"/>
    <n v="7425"/>
    <n v="0"/>
    <n v="0"/>
    <n v="7425"/>
    <n v="3044.16"/>
    <x v="2"/>
    <x v="3"/>
    <x v="2"/>
  </r>
  <r>
    <x v="1141"/>
    <x v="359"/>
    <x v="9"/>
    <x v="4"/>
    <n v="8"/>
    <n v="317.20999999999998"/>
    <n v="2537.6799999999998"/>
    <n v="375.13"/>
    <n v="3001.04"/>
    <n v="0.05"/>
    <n v="150.05199999999999"/>
    <n v="2850.9879999999998"/>
    <n v="313.30799999999999"/>
    <x v="1"/>
    <x v="1"/>
    <x v="0"/>
  </r>
  <r>
    <x v="1142"/>
    <x v="128"/>
    <x v="1"/>
    <x v="1"/>
    <n v="1"/>
    <n v="284.38"/>
    <n v="284.38"/>
    <n v="506.86"/>
    <n v="506.86"/>
    <n v="0.05"/>
    <n v="25.343000000000004"/>
    <n v="481.517"/>
    <n v="197.137"/>
    <x v="3"/>
    <x v="4"/>
    <x v="0"/>
  </r>
  <r>
    <x v="1143"/>
    <x v="573"/>
    <x v="12"/>
    <x v="1"/>
    <n v="3"/>
    <n v="74.849999999999994"/>
    <n v="224.54999999999998"/>
    <n v="104.52"/>
    <n v="313.56"/>
    <n v="0"/>
    <n v="0"/>
    <n v="313.56"/>
    <n v="89.010000000000019"/>
    <x v="1"/>
    <x v="4"/>
    <x v="2"/>
  </r>
  <r>
    <x v="1144"/>
    <x v="472"/>
    <x v="10"/>
    <x v="3"/>
    <n v="5"/>
    <n v="351.35"/>
    <n v="1756.75"/>
    <n v="387"/>
    <n v="1935"/>
    <n v="0.1"/>
    <n v="193.5"/>
    <n v="1741.5"/>
    <n v="-15.25"/>
    <x v="3"/>
    <x v="0"/>
    <x v="1"/>
  </r>
  <r>
    <x v="1145"/>
    <x v="17"/>
    <x v="13"/>
    <x v="4"/>
    <n v="9"/>
    <n v="94.68"/>
    <n v="852.12000000000012"/>
    <n v="136.84"/>
    <n v="1231.56"/>
    <n v="0.1"/>
    <n v="123.15600000000001"/>
    <n v="1108.404"/>
    <n v="256.28399999999988"/>
    <x v="3"/>
    <x v="4"/>
    <x v="1"/>
  </r>
  <r>
    <x v="1146"/>
    <x v="219"/>
    <x v="6"/>
    <x v="1"/>
    <n v="6"/>
    <n v="321.05"/>
    <n v="1926.3000000000002"/>
    <n v="395.98"/>
    <n v="2375.88"/>
    <n v="0.2"/>
    <n v="475.17600000000004"/>
    <n v="1900.7040000000002"/>
    <n v="-25.596000000000004"/>
    <x v="0"/>
    <x v="4"/>
    <x v="2"/>
  </r>
  <r>
    <x v="1147"/>
    <x v="574"/>
    <x v="2"/>
    <x v="0"/>
    <n v="7"/>
    <n v="157.04"/>
    <n v="1099.28"/>
    <n v="282.60000000000002"/>
    <n v="1978.2000000000003"/>
    <n v="0"/>
    <n v="0"/>
    <n v="1978.2000000000003"/>
    <n v="878.9200000000003"/>
    <x v="1"/>
    <x v="1"/>
    <x v="0"/>
  </r>
  <r>
    <x v="1148"/>
    <x v="235"/>
    <x v="8"/>
    <x v="4"/>
    <n v="6"/>
    <n v="497.32"/>
    <n v="2983.92"/>
    <n v="611.26"/>
    <n v="3667.56"/>
    <n v="0"/>
    <n v="0"/>
    <n v="3667.56"/>
    <n v="683.63999999999987"/>
    <x v="1"/>
    <x v="3"/>
    <x v="2"/>
  </r>
  <r>
    <x v="1149"/>
    <x v="575"/>
    <x v="9"/>
    <x v="4"/>
    <n v="1"/>
    <n v="81.650000000000006"/>
    <n v="81.650000000000006"/>
    <n v="131.85"/>
    <n v="131.85"/>
    <n v="0"/>
    <n v="0"/>
    <n v="131.85"/>
    <n v="50.199999999999989"/>
    <x v="3"/>
    <x v="0"/>
    <x v="0"/>
  </r>
  <r>
    <x v="1150"/>
    <x v="293"/>
    <x v="9"/>
    <x v="4"/>
    <n v="6"/>
    <n v="63.52"/>
    <n v="381.12"/>
    <n v="79.67"/>
    <n v="478.02"/>
    <n v="0"/>
    <n v="0"/>
    <n v="478.02"/>
    <n v="96.899999999999977"/>
    <x v="3"/>
    <x v="0"/>
    <x v="0"/>
  </r>
  <r>
    <x v="1151"/>
    <x v="183"/>
    <x v="4"/>
    <x v="2"/>
    <n v="1"/>
    <n v="253.73"/>
    <n v="253.73"/>
    <n v="387.05"/>
    <n v="387.05"/>
    <n v="0.05"/>
    <n v="19.352500000000003"/>
    <n v="367.69749999999999"/>
    <n v="113.9675"/>
    <x v="1"/>
    <x v="1"/>
    <x v="2"/>
  </r>
  <r>
    <x v="1152"/>
    <x v="500"/>
    <x v="8"/>
    <x v="4"/>
    <n v="8"/>
    <n v="96.78"/>
    <n v="774.24"/>
    <n v="126.62"/>
    <n v="1012.96"/>
    <n v="0"/>
    <n v="0"/>
    <n v="1012.96"/>
    <n v="238.72000000000003"/>
    <x v="0"/>
    <x v="2"/>
    <x v="0"/>
  </r>
  <r>
    <x v="1153"/>
    <x v="318"/>
    <x v="9"/>
    <x v="4"/>
    <n v="9"/>
    <n v="208.63"/>
    <n v="1877.67"/>
    <n v="241.75"/>
    <n v="2175.75"/>
    <n v="0"/>
    <n v="0"/>
    <n v="2175.75"/>
    <n v="298.07999999999993"/>
    <x v="1"/>
    <x v="3"/>
    <x v="0"/>
  </r>
  <r>
    <x v="1154"/>
    <x v="52"/>
    <x v="11"/>
    <x v="3"/>
    <n v="5"/>
    <n v="269.39999999999998"/>
    <n v="1347"/>
    <n v="446.32"/>
    <n v="2231.6"/>
    <n v="0"/>
    <n v="0"/>
    <n v="2231.6"/>
    <n v="884.59999999999991"/>
    <x v="1"/>
    <x v="3"/>
    <x v="2"/>
  </r>
  <r>
    <x v="1155"/>
    <x v="546"/>
    <x v="10"/>
    <x v="3"/>
    <n v="4"/>
    <n v="69.599999999999994"/>
    <n v="278.39999999999998"/>
    <n v="83.44"/>
    <n v="333.76"/>
    <n v="0.15"/>
    <n v="50.064"/>
    <n v="283.69599999999997"/>
    <n v="5.2959999999999923"/>
    <x v="3"/>
    <x v="3"/>
    <x v="1"/>
  </r>
  <r>
    <x v="1156"/>
    <x v="109"/>
    <x v="5"/>
    <x v="3"/>
    <n v="7"/>
    <n v="273.8"/>
    <n v="1916.6000000000001"/>
    <n v="324.08999999999997"/>
    <n v="2268.6299999999997"/>
    <n v="0"/>
    <n v="0"/>
    <n v="2268.6299999999997"/>
    <n v="352.02999999999952"/>
    <x v="0"/>
    <x v="0"/>
    <x v="1"/>
  </r>
  <r>
    <x v="1157"/>
    <x v="434"/>
    <x v="1"/>
    <x v="1"/>
    <n v="3"/>
    <n v="45.57"/>
    <n v="136.71"/>
    <n v="77.819999999999993"/>
    <n v="233.45999999999998"/>
    <n v="0.1"/>
    <n v="23.346"/>
    <n v="210.11399999999998"/>
    <n v="73.403999999999968"/>
    <x v="0"/>
    <x v="3"/>
    <x v="1"/>
  </r>
  <r>
    <x v="1158"/>
    <x v="471"/>
    <x v="0"/>
    <x v="0"/>
    <n v="1"/>
    <n v="368.28"/>
    <n v="368.28"/>
    <n v="471.87"/>
    <n v="471.87"/>
    <n v="0.05"/>
    <n v="23.593500000000002"/>
    <n v="448.2765"/>
    <n v="79.996500000000026"/>
    <x v="1"/>
    <x v="2"/>
    <x v="0"/>
  </r>
  <r>
    <x v="1159"/>
    <x v="230"/>
    <x v="3"/>
    <x v="2"/>
    <n v="6"/>
    <n v="87.2"/>
    <n v="523.20000000000005"/>
    <n v="97.84"/>
    <n v="587.04"/>
    <n v="0.1"/>
    <n v="58.704000000000001"/>
    <n v="528.33600000000001"/>
    <n v="5.1359999999999673"/>
    <x v="2"/>
    <x v="0"/>
    <x v="2"/>
  </r>
  <r>
    <x v="1160"/>
    <x v="291"/>
    <x v="11"/>
    <x v="3"/>
    <n v="6"/>
    <n v="183.96"/>
    <n v="1103.76"/>
    <n v="275.63"/>
    <n v="1653.78"/>
    <n v="0"/>
    <n v="0"/>
    <n v="1653.78"/>
    <n v="550.02"/>
    <x v="3"/>
    <x v="1"/>
    <x v="2"/>
  </r>
  <r>
    <x v="1161"/>
    <x v="402"/>
    <x v="2"/>
    <x v="0"/>
    <n v="4"/>
    <n v="19.43"/>
    <n v="77.72"/>
    <n v="30.63"/>
    <n v="122.52"/>
    <n v="0"/>
    <n v="0"/>
    <n v="122.52"/>
    <n v="44.8"/>
    <x v="3"/>
    <x v="4"/>
    <x v="2"/>
  </r>
  <r>
    <x v="1162"/>
    <x v="434"/>
    <x v="0"/>
    <x v="0"/>
    <n v="4"/>
    <n v="309"/>
    <n v="1236"/>
    <n v="422.63"/>
    <n v="1690.52"/>
    <n v="0.1"/>
    <n v="169.05200000000002"/>
    <n v="1521.4679999999998"/>
    <n v="285.46799999999985"/>
    <x v="2"/>
    <x v="2"/>
    <x v="2"/>
  </r>
  <r>
    <x v="1163"/>
    <x v="238"/>
    <x v="5"/>
    <x v="3"/>
    <n v="5"/>
    <n v="314.36"/>
    <n v="1571.8000000000002"/>
    <n v="499.36"/>
    <n v="2496.8000000000002"/>
    <n v="0"/>
    <n v="0"/>
    <n v="2496.8000000000002"/>
    <n v="925"/>
    <x v="0"/>
    <x v="3"/>
    <x v="0"/>
  </r>
  <r>
    <x v="1164"/>
    <x v="243"/>
    <x v="3"/>
    <x v="2"/>
    <n v="3"/>
    <n v="26.44"/>
    <n v="79.320000000000007"/>
    <n v="33.840000000000003"/>
    <n v="101.52000000000001"/>
    <n v="0"/>
    <n v="0"/>
    <n v="101.52000000000001"/>
    <n v="22.200000000000003"/>
    <x v="2"/>
    <x v="1"/>
    <x v="0"/>
  </r>
  <r>
    <x v="1165"/>
    <x v="576"/>
    <x v="10"/>
    <x v="3"/>
    <n v="4"/>
    <n v="137.37"/>
    <n v="549.48"/>
    <n v="221.15"/>
    <n v="884.6"/>
    <n v="0"/>
    <n v="0"/>
    <n v="884.6"/>
    <n v="335.12"/>
    <x v="2"/>
    <x v="2"/>
    <x v="1"/>
  </r>
  <r>
    <x v="1166"/>
    <x v="321"/>
    <x v="12"/>
    <x v="1"/>
    <n v="5"/>
    <n v="382.03"/>
    <n v="1910.1499999999999"/>
    <n v="466.28"/>
    <n v="2331.3999999999996"/>
    <n v="0"/>
    <n v="0"/>
    <n v="2331.3999999999996"/>
    <n v="421.24999999999977"/>
    <x v="3"/>
    <x v="2"/>
    <x v="0"/>
  </r>
  <r>
    <x v="1167"/>
    <x v="545"/>
    <x v="10"/>
    <x v="3"/>
    <n v="1"/>
    <n v="73.930000000000007"/>
    <n v="73.930000000000007"/>
    <n v="112.7"/>
    <n v="112.7"/>
    <n v="0"/>
    <n v="0"/>
    <n v="112.7"/>
    <n v="38.769999999999996"/>
    <x v="1"/>
    <x v="4"/>
    <x v="0"/>
  </r>
  <r>
    <x v="1168"/>
    <x v="338"/>
    <x v="10"/>
    <x v="3"/>
    <n v="8"/>
    <n v="149.38999999999999"/>
    <n v="1195.1199999999999"/>
    <n v="219.88"/>
    <n v="1759.04"/>
    <n v="0.05"/>
    <n v="87.951999999999998"/>
    <n v="1671.088"/>
    <n v="475.96800000000007"/>
    <x v="3"/>
    <x v="1"/>
    <x v="2"/>
  </r>
  <r>
    <x v="1169"/>
    <x v="89"/>
    <x v="6"/>
    <x v="1"/>
    <n v="2"/>
    <n v="199.66"/>
    <n v="399.32"/>
    <n v="240.32"/>
    <n v="480.64"/>
    <n v="0"/>
    <n v="0"/>
    <n v="480.64"/>
    <n v="81.319999999999993"/>
    <x v="3"/>
    <x v="4"/>
    <x v="1"/>
  </r>
  <r>
    <x v="1170"/>
    <x v="462"/>
    <x v="4"/>
    <x v="2"/>
    <n v="4"/>
    <n v="338.65"/>
    <n v="1354.6"/>
    <n v="439.32"/>
    <n v="1757.28"/>
    <n v="0"/>
    <n v="0"/>
    <n v="1757.28"/>
    <n v="402.68000000000006"/>
    <x v="0"/>
    <x v="2"/>
    <x v="2"/>
  </r>
  <r>
    <x v="1171"/>
    <x v="305"/>
    <x v="6"/>
    <x v="1"/>
    <n v="6"/>
    <n v="371.73"/>
    <n v="2230.38"/>
    <n v="643.96"/>
    <n v="3863.76"/>
    <n v="0"/>
    <n v="0"/>
    <n v="3863.76"/>
    <n v="1633.38"/>
    <x v="3"/>
    <x v="0"/>
    <x v="0"/>
  </r>
  <r>
    <x v="1172"/>
    <x v="89"/>
    <x v="3"/>
    <x v="2"/>
    <n v="1"/>
    <n v="417.05"/>
    <n v="417.05"/>
    <n v="595.47"/>
    <n v="595.47"/>
    <n v="0.05"/>
    <n v="29.773500000000002"/>
    <n v="565.69650000000001"/>
    <n v="148.6465"/>
    <x v="1"/>
    <x v="2"/>
    <x v="1"/>
  </r>
  <r>
    <x v="1173"/>
    <x v="435"/>
    <x v="10"/>
    <x v="3"/>
    <n v="3"/>
    <n v="23.66"/>
    <n v="70.98"/>
    <n v="37.369999999999997"/>
    <n v="112.10999999999999"/>
    <n v="0.05"/>
    <n v="5.6054999999999993"/>
    <n v="106.50449999999998"/>
    <n v="35.524499999999975"/>
    <x v="3"/>
    <x v="1"/>
    <x v="2"/>
  </r>
  <r>
    <x v="1174"/>
    <x v="577"/>
    <x v="1"/>
    <x v="1"/>
    <n v="1"/>
    <n v="264.18"/>
    <n v="264.18"/>
    <n v="373.51"/>
    <n v="373.51"/>
    <n v="0"/>
    <n v="0"/>
    <n v="373.51"/>
    <n v="109.32999999999998"/>
    <x v="3"/>
    <x v="4"/>
    <x v="1"/>
  </r>
  <r>
    <x v="1175"/>
    <x v="313"/>
    <x v="0"/>
    <x v="0"/>
    <n v="6"/>
    <n v="484.96"/>
    <n v="2909.7599999999998"/>
    <n v="723.2"/>
    <n v="4339.2000000000007"/>
    <n v="0.05"/>
    <n v="216.96000000000004"/>
    <n v="4122.2400000000007"/>
    <n v="1212.4800000000009"/>
    <x v="0"/>
    <x v="4"/>
    <x v="0"/>
  </r>
  <r>
    <x v="1176"/>
    <x v="205"/>
    <x v="1"/>
    <x v="1"/>
    <n v="4"/>
    <n v="124.88"/>
    <n v="499.52"/>
    <n v="170.47"/>
    <n v="681.88"/>
    <n v="0.05"/>
    <n v="34.094000000000001"/>
    <n v="647.78599999999994"/>
    <n v="148.26599999999996"/>
    <x v="1"/>
    <x v="2"/>
    <x v="1"/>
  </r>
  <r>
    <x v="1177"/>
    <x v="307"/>
    <x v="11"/>
    <x v="3"/>
    <n v="1"/>
    <n v="403.03"/>
    <n v="403.03"/>
    <n v="610.95000000000005"/>
    <n v="610.95000000000005"/>
    <n v="0.15"/>
    <n v="91.642499999999998"/>
    <n v="519.3075"/>
    <n v="116.27750000000003"/>
    <x v="1"/>
    <x v="3"/>
    <x v="1"/>
  </r>
  <r>
    <x v="1178"/>
    <x v="439"/>
    <x v="4"/>
    <x v="2"/>
    <n v="7"/>
    <n v="293.39999999999998"/>
    <n v="2053.7999999999997"/>
    <n v="427.15"/>
    <n v="2990.0499999999997"/>
    <n v="0.05"/>
    <n v="149.5025"/>
    <n v="2840.5474999999997"/>
    <n v="786.74749999999995"/>
    <x v="2"/>
    <x v="0"/>
    <x v="2"/>
  </r>
  <r>
    <x v="1179"/>
    <x v="236"/>
    <x v="12"/>
    <x v="1"/>
    <n v="5"/>
    <n v="349.86"/>
    <n v="1749.3000000000002"/>
    <n v="525.12"/>
    <n v="2625.6"/>
    <n v="0"/>
    <n v="0"/>
    <n v="2625.6"/>
    <n v="876.29999999999973"/>
    <x v="1"/>
    <x v="2"/>
    <x v="0"/>
  </r>
  <r>
    <x v="1180"/>
    <x v="241"/>
    <x v="10"/>
    <x v="3"/>
    <n v="2"/>
    <n v="163.41"/>
    <n v="326.82"/>
    <n v="241.66"/>
    <n v="483.32"/>
    <n v="0"/>
    <n v="0"/>
    <n v="483.32"/>
    <n v="156.5"/>
    <x v="0"/>
    <x v="2"/>
    <x v="2"/>
  </r>
  <r>
    <x v="1181"/>
    <x v="577"/>
    <x v="5"/>
    <x v="3"/>
    <n v="2"/>
    <n v="217.24"/>
    <n v="434.48"/>
    <n v="371.94"/>
    <n v="743.88"/>
    <n v="0.05"/>
    <n v="37.194000000000003"/>
    <n v="706.68600000000004"/>
    <n v="272.20600000000002"/>
    <x v="1"/>
    <x v="2"/>
    <x v="2"/>
  </r>
  <r>
    <x v="1182"/>
    <x v="91"/>
    <x v="13"/>
    <x v="4"/>
    <n v="6"/>
    <n v="334.36"/>
    <n v="2006.16"/>
    <n v="477.1"/>
    <n v="2862.6000000000004"/>
    <n v="0.1"/>
    <n v="286.26000000000005"/>
    <n v="2576.34"/>
    <n v="570.18000000000006"/>
    <x v="2"/>
    <x v="4"/>
    <x v="0"/>
  </r>
  <r>
    <x v="1183"/>
    <x v="571"/>
    <x v="4"/>
    <x v="2"/>
    <n v="7"/>
    <n v="429.31"/>
    <n v="3005.17"/>
    <n v="606.32000000000005"/>
    <n v="4244.2400000000007"/>
    <n v="0"/>
    <n v="0"/>
    <n v="4244.2400000000007"/>
    <n v="1239.0700000000006"/>
    <x v="1"/>
    <x v="2"/>
    <x v="2"/>
  </r>
  <r>
    <x v="1184"/>
    <x v="442"/>
    <x v="10"/>
    <x v="3"/>
    <n v="5"/>
    <n v="333.08"/>
    <n v="1665.3999999999999"/>
    <n v="448.17"/>
    <n v="2240.85"/>
    <n v="0.05"/>
    <n v="112.0425"/>
    <n v="2128.8074999999999"/>
    <n v="463.40750000000003"/>
    <x v="2"/>
    <x v="1"/>
    <x v="0"/>
  </r>
  <r>
    <x v="1185"/>
    <x v="459"/>
    <x v="6"/>
    <x v="1"/>
    <n v="7"/>
    <n v="18.489999999999998"/>
    <n v="129.42999999999998"/>
    <n v="27.51"/>
    <n v="192.57000000000002"/>
    <n v="0.15"/>
    <n v="28.8855"/>
    <n v="163.68450000000001"/>
    <n v="34.254500000000036"/>
    <x v="3"/>
    <x v="0"/>
    <x v="2"/>
  </r>
  <r>
    <x v="1186"/>
    <x v="500"/>
    <x v="1"/>
    <x v="1"/>
    <n v="5"/>
    <n v="228.38"/>
    <n v="1141.9000000000001"/>
    <n v="378.52"/>
    <n v="1892.6"/>
    <n v="0.1"/>
    <n v="189.26"/>
    <n v="1703.34"/>
    <n v="561.43999999999983"/>
    <x v="0"/>
    <x v="4"/>
    <x v="2"/>
  </r>
  <r>
    <x v="1187"/>
    <x v="578"/>
    <x v="12"/>
    <x v="1"/>
    <n v="6"/>
    <n v="174.71"/>
    <n v="1048.26"/>
    <n v="255.79"/>
    <n v="1534.74"/>
    <n v="0"/>
    <n v="0"/>
    <n v="1534.74"/>
    <n v="486.48"/>
    <x v="1"/>
    <x v="1"/>
    <x v="1"/>
  </r>
  <r>
    <x v="1188"/>
    <x v="440"/>
    <x v="7"/>
    <x v="2"/>
    <n v="5"/>
    <n v="420.53"/>
    <n v="2102.6499999999996"/>
    <n v="712.92"/>
    <n v="3564.6"/>
    <n v="0.05"/>
    <n v="178.23000000000002"/>
    <n v="3386.37"/>
    <n v="1283.7200000000003"/>
    <x v="0"/>
    <x v="2"/>
    <x v="0"/>
  </r>
  <r>
    <x v="1189"/>
    <x v="557"/>
    <x v="8"/>
    <x v="4"/>
    <n v="4"/>
    <n v="411.17"/>
    <n v="1644.68"/>
    <n v="490.41"/>
    <n v="1961.64"/>
    <n v="0"/>
    <n v="0"/>
    <n v="1961.64"/>
    <n v="316.96000000000004"/>
    <x v="0"/>
    <x v="4"/>
    <x v="0"/>
  </r>
  <r>
    <x v="1190"/>
    <x v="237"/>
    <x v="5"/>
    <x v="3"/>
    <n v="5"/>
    <n v="65.39"/>
    <n v="326.95"/>
    <n v="72.25"/>
    <n v="361.25"/>
    <n v="0.2"/>
    <n v="72.25"/>
    <n v="289"/>
    <n v="-37.949999999999989"/>
    <x v="2"/>
    <x v="0"/>
    <x v="2"/>
  </r>
  <r>
    <x v="1191"/>
    <x v="579"/>
    <x v="9"/>
    <x v="4"/>
    <n v="6"/>
    <n v="132.09"/>
    <n v="792.54"/>
    <n v="145.37"/>
    <n v="872.22"/>
    <n v="0"/>
    <n v="0"/>
    <n v="872.22"/>
    <n v="79.680000000000064"/>
    <x v="0"/>
    <x v="4"/>
    <x v="1"/>
  </r>
  <r>
    <x v="1192"/>
    <x v="103"/>
    <x v="6"/>
    <x v="1"/>
    <n v="9"/>
    <n v="82.24"/>
    <n v="740.16"/>
    <n v="104.96"/>
    <n v="944.64"/>
    <n v="0"/>
    <n v="0"/>
    <n v="944.64"/>
    <n v="204.48000000000002"/>
    <x v="1"/>
    <x v="1"/>
    <x v="1"/>
  </r>
  <r>
    <x v="1193"/>
    <x v="380"/>
    <x v="4"/>
    <x v="2"/>
    <n v="9"/>
    <n v="11.39"/>
    <n v="102.51"/>
    <n v="12.66"/>
    <n v="113.94"/>
    <n v="0"/>
    <n v="0"/>
    <n v="113.94"/>
    <n v="11.429999999999993"/>
    <x v="2"/>
    <x v="1"/>
    <x v="0"/>
  </r>
  <r>
    <x v="1194"/>
    <x v="471"/>
    <x v="8"/>
    <x v="4"/>
    <n v="7"/>
    <n v="30.93"/>
    <n v="216.51"/>
    <n v="54.95"/>
    <n v="384.65000000000003"/>
    <n v="0"/>
    <n v="0"/>
    <n v="384.65000000000003"/>
    <n v="168.14000000000004"/>
    <x v="3"/>
    <x v="1"/>
    <x v="1"/>
  </r>
  <r>
    <x v="1195"/>
    <x v="287"/>
    <x v="13"/>
    <x v="4"/>
    <n v="8"/>
    <n v="357.88"/>
    <n v="2863.04"/>
    <n v="609.97"/>
    <n v="4879.76"/>
    <n v="0"/>
    <n v="0"/>
    <n v="4879.76"/>
    <n v="2016.7200000000003"/>
    <x v="2"/>
    <x v="2"/>
    <x v="0"/>
  </r>
  <r>
    <x v="1196"/>
    <x v="580"/>
    <x v="7"/>
    <x v="2"/>
    <n v="4"/>
    <n v="45.18"/>
    <n v="180.72"/>
    <n v="58.81"/>
    <n v="235.24"/>
    <n v="0"/>
    <n v="0"/>
    <n v="235.24"/>
    <n v="54.52000000000001"/>
    <x v="0"/>
    <x v="0"/>
    <x v="0"/>
  </r>
  <r>
    <x v="1197"/>
    <x v="492"/>
    <x v="1"/>
    <x v="1"/>
    <n v="7"/>
    <n v="268.75"/>
    <n v="1881.25"/>
    <n v="363.98"/>
    <n v="2547.86"/>
    <n v="0"/>
    <n v="0"/>
    <n v="2547.86"/>
    <n v="666.61000000000013"/>
    <x v="2"/>
    <x v="0"/>
    <x v="2"/>
  </r>
  <r>
    <x v="1198"/>
    <x v="579"/>
    <x v="9"/>
    <x v="4"/>
    <n v="7"/>
    <n v="282.82"/>
    <n v="1979.74"/>
    <n v="399.13"/>
    <n v="2793.91"/>
    <n v="0.05"/>
    <n v="139.69550000000001"/>
    <n v="2654.2145"/>
    <n v="674.47450000000003"/>
    <x v="2"/>
    <x v="1"/>
    <x v="0"/>
  </r>
  <r>
    <x v="1199"/>
    <x v="261"/>
    <x v="6"/>
    <x v="1"/>
    <n v="9"/>
    <n v="36.24"/>
    <n v="326.16000000000003"/>
    <n v="60.33"/>
    <n v="542.97"/>
    <n v="0"/>
    <n v="0"/>
    <n v="542.97"/>
    <n v="216.81"/>
    <x v="1"/>
    <x v="3"/>
    <x v="0"/>
  </r>
  <r>
    <x v="1200"/>
    <x v="558"/>
    <x v="8"/>
    <x v="4"/>
    <n v="1"/>
    <n v="456.3"/>
    <n v="456.3"/>
    <n v="646.54"/>
    <n v="646.54"/>
    <n v="0"/>
    <n v="0"/>
    <n v="646.54"/>
    <n v="190.23999999999995"/>
    <x v="1"/>
    <x v="0"/>
    <x v="1"/>
  </r>
  <r>
    <x v="1201"/>
    <x v="42"/>
    <x v="11"/>
    <x v="3"/>
    <n v="6"/>
    <n v="225.48"/>
    <n v="1352.8799999999999"/>
    <n v="262.93"/>
    <n v="1577.58"/>
    <n v="0.15"/>
    <n v="236.63699999999997"/>
    <n v="1340.943"/>
    <n v="-11.936999999999898"/>
    <x v="2"/>
    <x v="2"/>
    <x v="0"/>
  </r>
  <r>
    <x v="1202"/>
    <x v="150"/>
    <x v="4"/>
    <x v="2"/>
    <n v="3"/>
    <n v="101.53"/>
    <n v="304.59000000000003"/>
    <n v="152.44"/>
    <n v="457.32"/>
    <n v="0.2"/>
    <n v="91.463999999999999"/>
    <n v="365.85599999999999"/>
    <n v="61.265999999999963"/>
    <x v="1"/>
    <x v="4"/>
    <x v="2"/>
  </r>
  <r>
    <x v="1203"/>
    <x v="82"/>
    <x v="5"/>
    <x v="3"/>
    <n v="8"/>
    <n v="54.78"/>
    <n v="438.24"/>
    <n v="67.459999999999994"/>
    <n v="539.67999999999995"/>
    <n v="0"/>
    <n v="0"/>
    <n v="539.67999999999995"/>
    <n v="101.43999999999994"/>
    <x v="0"/>
    <x v="2"/>
    <x v="0"/>
  </r>
  <r>
    <x v="1204"/>
    <x v="561"/>
    <x v="7"/>
    <x v="2"/>
    <n v="5"/>
    <n v="171.13"/>
    <n v="855.65"/>
    <n v="219.44"/>
    <n v="1097.2"/>
    <n v="0.05"/>
    <n v="54.860000000000007"/>
    <n v="1042.3400000000001"/>
    <n v="186.69000000000017"/>
    <x v="1"/>
    <x v="1"/>
    <x v="0"/>
  </r>
  <r>
    <x v="1205"/>
    <x v="162"/>
    <x v="6"/>
    <x v="1"/>
    <n v="4"/>
    <n v="100.19"/>
    <n v="400.76"/>
    <n v="152.26"/>
    <n v="609.04"/>
    <n v="0.2"/>
    <n v="121.80799999999999"/>
    <n v="487.23199999999997"/>
    <n v="86.47199999999998"/>
    <x v="1"/>
    <x v="1"/>
    <x v="1"/>
  </r>
  <r>
    <x v="1206"/>
    <x v="191"/>
    <x v="7"/>
    <x v="2"/>
    <n v="7"/>
    <n v="471.47"/>
    <n v="3300.29"/>
    <n v="544.47"/>
    <n v="3811.29"/>
    <n v="0"/>
    <n v="0"/>
    <n v="3811.29"/>
    <n v="511"/>
    <x v="3"/>
    <x v="0"/>
    <x v="0"/>
  </r>
  <r>
    <x v="1207"/>
    <x v="273"/>
    <x v="2"/>
    <x v="0"/>
    <n v="8"/>
    <n v="366.59"/>
    <n v="2932.72"/>
    <n v="612.05999999999995"/>
    <n v="4896.4799999999996"/>
    <n v="0.1"/>
    <n v="489.64799999999997"/>
    <n v="4406.8319999999994"/>
    <n v="1474.1119999999996"/>
    <x v="0"/>
    <x v="4"/>
    <x v="1"/>
  </r>
  <r>
    <x v="1208"/>
    <x v="219"/>
    <x v="5"/>
    <x v="3"/>
    <n v="5"/>
    <n v="372.44"/>
    <n v="1862.2"/>
    <n v="611.26"/>
    <n v="3056.3"/>
    <n v="0"/>
    <n v="0"/>
    <n v="3056.3"/>
    <n v="1194.1000000000001"/>
    <x v="1"/>
    <x v="1"/>
    <x v="2"/>
  </r>
  <r>
    <x v="1209"/>
    <x v="326"/>
    <x v="8"/>
    <x v="4"/>
    <n v="6"/>
    <n v="467.26"/>
    <n v="2803.56"/>
    <n v="775.91"/>
    <n v="4655.46"/>
    <n v="0"/>
    <n v="0"/>
    <n v="4655.46"/>
    <n v="1851.9"/>
    <x v="1"/>
    <x v="2"/>
    <x v="2"/>
  </r>
  <r>
    <x v="1210"/>
    <x v="229"/>
    <x v="8"/>
    <x v="4"/>
    <n v="3"/>
    <n v="318.47000000000003"/>
    <n v="955.41000000000008"/>
    <n v="413.9"/>
    <n v="1241.6999999999998"/>
    <n v="0"/>
    <n v="0"/>
    <n v="1241.6999999999998"/>
    <n v="286.28999999999974"/>
    <x v="1"/>
    <x v="3"/>
    <x v="2"/>
  </r>
  <r>
    <x v="1211"/>
    <x v="478"/>
    <x v="10"/>
    <x v="3"/>
    <n v="9"/>
    <n v="232.53"/>
    <n v="2092.77"/>
    <n v="341.57"/>
    <n v="3074.13"/>
    <n v="0"/>
    <n v="0"/>
    <n v="3074.13"/>
    <n v="981.36000000000013"/>
    <x v="0"/>
    <x v="3"/>
    <x v="0"/>
  </r>
  <r>
    <x v="1212"/>
    <x v="427"/>
    <x v="8"/>
    <x v="4"/>
    <n v="5"/>
    <n v="274.66000000000003"/>
    <n v="1373.3000000000002"/>
    <n v="487.56"/>
    <n v="2437.8000000000002"/>
    <n v="0"/>
    <n v="0"/>
    <n v="2437.8000000000002"/>
    <n v="1064.5"/>
    <x v="2"/>
    <x v="1"/>
    <x v="1"/>
  </r>
  <r>
    <x v="1213"/>
    <x v="219"/>
    <x v="9"/>
    <x v="4"/>
    <n v="5"/>
    <n v="431.03"/>
    <n v="2155.1499999999996"/>
    <n v="591.89"/>
    <n v="2959.45"/>
    <n v="0"/>
    <n v="0"/>
    <n v="2959.45"/>
    <n v="804.30000000000018"/>
    <x v="3"/>
    <x v="0"/>
    <x v="1"/>
  </r>
  <r>
    <x v="1214"/>
    <x v="413"/>
    <x v="6"/>
    <x v="1"/>
    <n v="8"/>
    <n v="240.88"/>
    <n v="1927.04"/>
    <n v="312.07"/>
    <n v="2496.56"/>
    <n v="0"/>
    <n v="0"/>
    <n v="2496.56"/>
    <n v="569.52"/>
    <x v="2"/>
    <x v="1"/>
    <x v="2"/>
  </r>
  <r>
    <x v="1215"/>
    <x v="484"/>
    <x v="12"/>
    <x v="1"/>
    <n v="4"/>
    <n v="242.62"/>
    <n v="970.48"/>
    <n v="433.7"/>
    <n v="1734.8"/>
    <n v="0"/>
    <n v="0"/>
    <n v="1734.8"/>
    <n v="764.31999999999994"/>
    <x v="2"/>
    <x v="2"/>
    <x v="0"/>
  </r>
  <r>
    <x v="1216"/>
    <x v="251"/>
    <x v="6"/>
    <x v="1"/>
    <n v="9"/>
    <n v="389.26"/>
    <n v="3503.34"/>
    <n v="536.25"/>
    <n v="4826.25"/>
    <n v="0.15"/>
    <n v="723.9375"/>
    <n v="4102.3125"/>
    <n v="598.97249999999985"/>
    <x v="1"/>
    <x v="2"/>
    <x v="1"/>
  </r>
  <r>
    <x v="1217"/>
    <x v="33"/>
    <x v="2"/>
    <x v="0"/>
    <n v="8"/>
    <n v="172.08"/>
    <n v="1376.64"/>
    <n v="255.02"/>
    <n v="2040.16"/>
    <n v="0"/>
    <n v="0"/>
    <n v="2040.16"/>
    <n v="663.52"/>
    <x v="2"/>
    <x v="2"/>
    <x v="1"/>
  </r>
  <r>
    <x v="1218"/>
    <x v="581"/>
    <x v="8"/>
    <x v="4"/>
    <n v="7"/>
    <n v="351.17"/>
    <n v="2458.19"/>
    <n v="409.03"/>
    <n v="2863.21"/>
    <n v="0.05"/>
    <n v="143.16050000000001"/>
    <n v="2720.0495000000001"/>
    <n v="261.85950000000003"/>
    <x v="1"/>
    <x v="4"/>
    <x v="2"/>
  </r>
  <r>
    <x v="1219"/>
    <x v="208"/>
    <x v="6"/>
    <x v="1"/>
    <n v="7"/>
    <n v="286.37"/>
    <n v="2004.5900000000001"/>
    <n v="453.33"/>
    <n v="3173.31"/>
    <n v="0.05"/>
    <n v="158.66550000000001"/>
    <n v="3014.6444999999999"/>
    <n v="1010.0544999999997"/>
    <x v="0"/>
    <x v="2"/>
    <x v="2"/>
  </r>
  <r>
    <x v="1220"/>
    <x v="582"/>
    <x v="2"/>
    <x v="0"/>
    <n v="7"/>
    <n v="308.92"/>
    <n v="2162.44"/>
    <n v="347.84"/>
    <n v="2434.8799999999997"/>
    <n v="0"/>
    <n v="0"/>
    <n v="2434.8799999999997"/>
    <n v="272.4399999999996"/>
    <x v="2"/>
    <x v="3"/>
    <x v="0"/>
  </r>
  <r>
    <x v="1221"/>
    <x v="504"/>
    <x v="11"/>
    <x v="3"/>
    <n v="8"/>
    <n v="17.22"/>
    <n v="137.76"/>
    <n v="29.86"/>
    <n v="238.88"/>
    <n v="0"/>
    <n v="0"/>
    <n v="238.88"/>
    <n v="101.12"/>
    <x v="2"/>
    <x v="0"/>
    <x v="2"/>
  </r>
  <r>
    <x v="1222"/>
    <x v="312"/>
    <x v="10"/>
    <x v="3"/>
    <n v="7"/>
    <n v="14.38"/>
    <n v="100.66000000000001"/>
    <n v="25.79"/>
    <n v="180.53"/>
    <n v="0"/>
    <n v="0"/>
    <n v="180.53"/>
    <n v="79.86999999999999"/>
    <x v="2"/>
    <x v="3"/>
    <x v="2"/>
  </r>
  <r>
    <x v="1223"/>
    <x v="353"/>
    <x v="2"/>
    <x v="0"/>
    <n v="4"/>
    <n v="13.29"/>
    <n v="53.16"/>
    <n v="19.16"/>
    <n v="76.64"/>
    <n v="0.05"/>
    <n v="3.8320000000000003"/>
    <n v="72.808000000000007"/>
    <n v="19.64800000000001"/>
    <x v="0"/>
    <x v="3"/>
    <x v="2"/>
  </r>
  <r>
    <x v="1224"/>
    <x v="131"/>
    <x v="0"/>
    <x v="0"/>
    <n v="3"/>
    <n v="163.22999999999999"/>
    <n v="489.68999999999994"/>
    <n v="229.46"/>
    <n v="688.38"/>
    <n v="0"/>
    <n v="0"/>
    <n v="688.38"/>
    <n v="198.69000000000005"/>
    <x v="2"/>
    <x v="1"/>
    <x v="0"/>
  </r>
  <r>
    <x v="1225"/>
    <x v="83"/>
    <x v="9"/>
    <x v="4"/>
    <n v="5"/>
    <n v="156.94999999999999"/>
    <n v="784.75"/>
    <n v="176.09"/>
    <n v="880.45"/>
    <n v="0"/>
    <n v="0"/>
    <n v="880.45"/>
    <n v="95.700000000000045"/>
    <x v="0"/>
    <x v="3"/>
    <x v="1"/>
  </r>
  <r>
    <x v="1226"/>
    <x v="550"/>
    <x v="4"/>
    <x v="2"/>
    <n v="6"/>
    <n v="428.5"/>
    <n v="2571"/>
    <n v="710.99"/>
    <n v="4265.9400000000005"/>
    <n v="0.2"/>
    <n v="853.1880000000001"/>
    <n v="3412.7520000000004"/>
    <n v="841.75200000000041"/>
    <x v="0"/>
    <x v="2"/>
    <x v="0"/>
  </r>
  <r>
    <x v="1227"/>
    <x v="34"/>
    <x v="9"/>
    <x v="4"/>
    <n v="7"/>
    <n v="104.72"/>
    <n v="733.04"/>
    <n v="183.79"/>
    <n v="1286.53"/>
    <n v="0"/>
    <n v="0"/>
    <n v="1286.53"/>
    <n v="553.49"/>
    <x v="0"/>
    <x v="1"/>
    <x v="2"/>
  </r>
  <r>
    <x v="1228"/>
    <x v="223"/>
    <x v="7"/>
    <x v="2"/>
    <n v="6"/>
    <n v="34.26"/>
    <n v="205.56"/>
    <n v="44.44"/>
    <n v="266.64"/>
    <n v="0"/>
    <n v="0"/>
    <n v="266.64"/>
    <n v="61.079999999999984"/>
    <x v="3"/>
    <x v="1"/>
    <x v="0"/>
  </r>
  <r>
    <x v="1229"/>
    <x v="99"/>
    <x v="12"/>
    <x v="1"/>
    <n v="3"/>
    <n v="427.36"/>
    <n v="1282.08"/>
    <n v="559.62"/>
    <n v="1678.8600000000001"/>
    <n v="0.05"/>
    <n v="83.943000000000012"/>
    <n v="1594.9170000000001"/>
    <n v="312.83700000000022"/>
    <x v="1"/>
    <x v="0"/>
    <x v="0"/>
  </r>
  <r>
    <x v="1230"/>
    <x v="290"/>
    <x v="6"/>
    <x v="1"/>
    <n v="1"/>
    <n v="466.58"/>
    <n v="466.58"/>
    <n v="597.15"/>
    <n v="597.15"/>
    <n v="0"/>
    <n v="0"/>
    <n v="597.15"/>
    <n v="130.57"/>
    <x v="2"/>
    <x v="0"/>
    <x v="1"/>
  </r>
  <r>
    <x v="1231"/>
    <x v="73"/>
    <x v="1"/>
    <x v="1"/>
    <n v="8"/>
    <n v="242.75"/>
    <n v="1942"/>
    <n v="278.17"/>
    <n v="2225.36"/>
    <n v="0"/>
    <n v="0"/>
    <n v="2225.36"/>
    <n v="283.36000000000013"/>
    <x v="3"/>
    <x v="4"/>
    <x v="0"/>
  </r>
  <r>
    <x v="1232"/>
    <x v="112"/>
    <x v="13"/>
    <x v="4"/>
    <n v="1"/>
    <n v="433"/>
    <n v="433"/>
    <n v="675.86"/>
    <n v="675.86"/>
    <n v="0.1"/>
    <n v="67.585999999999999"/>
    <n v="608.274"/>
    <n v="175.274"/>
    <x v="3"/>
    <x v="4"/>
    <x v="0"/>
  </r>
  <r>
    <x v="1233"/>
    <x v="5"/>
    <x v="3"/>
    <x v="2"/>
    <n v="7"/>
    <n v="86.62"/>
    <n v="606.34"/>
    <n v="142.96"/>
    <n v="1000.72"/>
    <n v="0"/>
    <n v="0"/>
    <n v="1000.72"/>
    <n v="394.38"/>
    <x v="1"/>
    <x v="3"/>
    <x v="0"/>
  </r>
  <r>
    <x v="1234"/>
    <x v="137"/>
    <x v="4"/>
    <x v="2"/>
    <n v="7"/>
    <n v="38.35"/>
    <n v="268.45"/>
    <n v="51.69"/>
    <n v="361.83"/>
    <n v="0"/>
    <n v="0"/>
    <n v="361.83"/>
    <n v="93.38"/>
    <x v="1"/>
    <x v="4"/>
    <x v="1"/>
  </r>
  <r>
    <x v="1235"/>
    <x v="531"/>
    <x v="10"/>
    <x v="3"/>
    <n v="6"/>
    <n v="378.5"/>
    <n v="2271"/>
    <n v="595.5"/>
    <n v="3573"/>
    <n v="0"/>
    <n v="0"/>
    <n v="3573"/>
    <n v="1302"/>
    <x v="0"/>
    <x v="0"/>
    <x v="1"/>
  </r>
  <r>
    <x v="1236"/>
    <x v="431"/>
    <x v="9"/>
    <x v="4"/>
    <n v="2"/>
    <n v="364.79"/>
    <n v="729.58"/>
    <n v="524.64"/>
    <n v="1049.28"/>
    <n v="0.1"/>
    <n v="104.928"/>
    <n v="944.35199999999998"/>
    <n v="214.77199999999993"/>
    <x v="3"/>
    <x v="2"/>
    <x v="2"/>
  </r>
  <r>
    <x v="1237"/>
    <x v="370"/>
    <x v="13"/>
    <x v="4"/>
    <n v="9"/>
    <n v="423.21"/>
    <n v="3808.89"/>
    <n v="597.30999999999995"/>
    <n v="5375.7899999999991"/>
    <n v="0"/>
    <n v="0"/>
    <n v="5375.7899999999991"/>
    <n v="1566.8999999999992"/>
    <x v="2"/>
    <x v="4"/>
    <x v="1"/>
  </r>
  <r>
    <x v="1238"/>
    <x v="40"/>
    <x v="10"/>
    <x v="3"/>
    <n v="4"/>
    <n v="267.89999999999998"/>
    <n v="1071.5999999999999"/>
    <n v="294.99"/>
    <n v="1179.96"/>
    <n v="0"/>
    <n v="0"/>
    <n v="1179.96"/>
    <n v="108.36000000000013"/>
    <x v="2"/>
    <x v="1"/>
    <x v="2"/>
  </r>
  <r>
    <x v="1239"/>
    <x v="11"/>
    <x v="1"/>
    <x v="1"/>
    <n v="7"/>
    <n v="223.07"/>
    <n v="1561.49"/>
    <n v="389.13"/>
    <n v="2723.91"/>
    <n v="0.2"/>
    <n v="544.78200000000004"/>
    <n v="2179.1279999999997"/>
    <n v="617.63799999999969"/>
    <x v="0"/>
    <x v="4"/>
    <x v="1"/>
  </r>
  <r>
    <x v="1240"/>
    <x v="464"/>
    <x v="10"/>
    <x v="3"/>
    <n v="4"/>
    <n v="97.05"/>
    <n v="388.2"/>
    <n v="110.92"/>
    <n v="443.68"/>
    <n v="0"/>
    <n v="0"/>
    <n v="443.68"/>
    <n v="55.480000000000018"/>
    <x v="1"/>
    <x v="0"/>
    <x v="1"/>
  </r>
  <r>
    <x v="1241"/>
    <x v="583"/>
    <x v="11"/>
    <x v="3"/>
    <n v="7"/>
    <n v="475.2"/>
    <n v="3326.4"/>
    <n v="611.79999999999995"/>
    <n v="4282.5999999999995"/>
    <n v="0.05"/>
    <n v="214.13"/>
    <n v="4068.4699999999993"/>
    <n v="742.06999999999925"/>
    <x v="0"/>
    <x v="0"/>
    <x v="0"/>
  </r>
  <r>
    <x v="1242"/>
    <x v="584"/>
    <x v="10"/>
    <x v="3"/>
    <n v="7"/>
    <n v="112.04"/>
    <n v="784.28000000000009"/>
    <n v="200.41"/>
    <n v="1402.87"/>
    <n v="0"/>
    <n v="0"/>
    <n v="1402.87"/>
    <n v="618.5899999999998"/>
    <x v="2"/>
    <x v="4"/>
    <x v="0"/>
  </r>
  <r>
    <x v="1243"/>
    <x v="364"/>
    <x v="10"/>
    <x v="3"/>
    <n v="6"/>
    <n v="22.43"/>
    <n v="134.57999999999998"/>
    <n v="35.97"/>
    <n v="215.82"/>
    <n v="0"/>
    <n v="0"/>
    <n v="215.82"/>
    <n v="81.240000000000009"/>
    <x v="3"/>
    <x v="3"/>
    <x v="1"/>
  </r>
  <r>
    <x v="1244"/>
    <x v="107"/>
    <x v="9"/>
    <x v="4"/>
    <n v="9"/>
    <n v="263.95999999999998"/>
    <n v="2375.64"/>
    <n v="450.41"/>
    <n v="4053.69"/>
    <n v="0"/>
    <n v="0"/>
    <n v="4053.69"/>
    <n v="1678.0500000000002"/>
    <x v="3"/>
    <x v="3"/>
    <x v="2"/>
  </r>
  <r>
    <x v="1245"/>
    <x v="585"/>
    <x v="6"/>
    <x v="1"/>
    <n v="9"/>
    <n v="320.36"/>
    <n v="2883.2400000000002"/>
    <n v="482.73"/>
    <n v="4344.57"/>
    <n v="0"/>
    <n v="0"/>
    <n v="4344.57"/>
    <n v="1461.3299999999995"/>
    <x v="1"/>
    <x v="1"/>
    <x v="0"/>
  </r>
  <r>
    <x v="1246"/>
    <x v="441"/>
    <x v="9"/>
    <x v="4"/>
    <n v="7"/>
    <n v="424.85"/>
    <n v="2973.9500000000003"/>
    <n v="618.62"/>
    <n v="4330.34"/>
    <n v="0"/>
    <n v="0"/>
    <n v="4330.34"/>
    <n v="1356.3899999999999"/>
    <x v="1"/>
    <x v="1"/>
    <x v="2"/>
  </r>
  <r>
    <x v="1247"/>
    <x v="18"/>
    <x v="1"/>
    <x v="1"/>
    <n v="5"/>
    <n v="158.80000000000001"/>
    <n v="794"/>
    <n v="240.6"/>
    <n v="1203"/>
    <n v="0"/>
    <n v="0"/>
    <n v="1203"/>
    <n v="409"/>
    <x v="3"/>
    <x v="0"/>
    <x v="1"/>
  </r>
  <r>
    <x v="1248"/>
    <x v="148"/>
    <x v="2"/>
    <x v="0"/>
    <n v="4"/>
    <n v="152.55000000000001"/>
    <n v="610.20000000000005"/>
    <n v="216.79"/>
    <n v="867.16"/>
    <n v="0.1"/>
    <n v="86.716000000000008"/>
    <n v="780.44399999999996"/>
    <n v="170.24399999999991"/>
    <x v="0"/>
    <x v="1"/>
    <x v="1"/>
  </r>
  <r>
    <x v="1249"/>
    <x v="250"/>
    <x v="0"/>
    <x v="0"/>
    <n v="1"/>
    <n v="393.67"/>
    <n v="393.67"/>
    <n v="501.58"/>
    <n v="501.58"/>
    <n v="0.05"/>
    <n v="25.079000000000001"/>
    <n v="476.50099999999998"/>
    <n v="82.83099999999996"/>
    <x v="1"/>
    <x v="3"/>
    <x v="0"/>
  </r>
  <r>
    <x v="1250"/>
    <x v="8"/>
    <x v="2"/>
    <x v="0"/>
    <n v="1"/>
    <n v="462.52"/>
    <n v="462.52"/>
    <n v="714.34"/>
    <n v="714.34"/>
    <n v="0.1"/>
    <n v="71.434000000000012"/>
    <n v="642.90600000000006"/>
    <n v="180.38600000000008"/>
    <x v="3"/>
    <x v="4"/>
    <x v="0"/>
  </r>
  <r>
    <x v="1251"/>
    <x v="140"/>
    <x v="13"/>
    <x v="4"/>
    <n v="6"/>
    <n v="162.54"/>
    <n v="975.24"/>
    <n v="229.96"/>
    <n v="1379.76"/>
    <n v="0"/>
    <n v="0"/>
    <n v="1379.76"/>
    <n v="404.52"/>
    <x v="2"/>
    <x v="0"/>
    <x v="1"/>
  </r>
  <r>
    <x v="1252"/>
    <x v="78"/>
    <x v="0"/>
    <x v="0"/>
    <n v="7"/>
    <n v="320.76"/>
    <n v="2245.3199999999997"/>
    <n v="467.46"/>
    <n v="3272.22"/>
    <n v="0.1"/>
    <n v="327.22199999999998"/>
    <n v="2944.9979999999996"/>
    <n v="699.67799999999988"/>
    <x v="3"/>
    <x v="2"/>
    <x v="2"/>
  </r>
  <r>
    <x v="1253"/>
    <x v="449"/>
    <x v="4"/>
    <x v="2"/>
    <n v="3"/>
    <n v="142.05000000000001"/>
    <n v="426.15000000000003"/>
    <n v="176.66"/>
    <n v="529.98"/>
    <n v="0.1"/>
    <n v="52.998000000000005"/>
    <n v="476.98200000000003"/>
    <n v="50.831999999999994"/>
    <x v="3"/>
    <x v="4"/>
    <x v="1"/>
  </r>
  <r>
    <x v="1254"/>
    <x v="559"/>
    <x v="11"/>
    <x v="3"/>
    <n v="9"/>
    <n v="311.05"/>
    <n v="2799.4500000000003"/>
    <n v="523.01"/>
    <n v="4707.09"/>
    <n v="0.05"/>
    <n v="235.35450000000003"/>
    <n v="4471.7354999999998"/>
    <n v="1672.2854999999995"/>
    <x v="3"/>
    <x v="2"/>
    <x v="2"/>
  </r>
  <r>
    <x v="1255"/>
    <x v="235"/>
    <x v="10"/>
    <x v="3"/>
    <n v="6"/>
    <n v="179.14"/>
    <n v="1074.8399999999999"/>
    <n v="209.94"/>
    <n v="1259.6399999999999"/>
    <n v="0"/>
    <n v="0"/>
    <n v="1259.6399999999999"/>
    <n v="184.79999999999995"/>
    <x v="3"/>
    <x v="2"/>
    <x v="2"/>
  </r>
  <r>
    <x v="1256"/>
    <x v="306"/>
    <x v="11"/>
    <x v="3"/>
    <n v="8"/>
    <n v="411.11"/>
    <n v="3288.88"/>
    <n v="645.51"/>
    <n v="5164.08"/>
    <n v="0"/>
    <n v="0"/>
    <n v="5164.08"/>
    <n v="1875.1999999999998"/>
    <x v="2"/>
    <x v="0"/>
    <x v="2"/>
  </r>
  <r>
    <x v="1257"/>
    <x v="62"/>
    <x v="3"/>
    <x v="2"/>
    <n v="8"/>
    <n v="488.6"/>
    <n v="3908.8"/>
    <n v="720.67"/>
    <n v="5765.36"/>
    <n v="0"/>
    <n v="0"/>
    <n v="5765.36"/>
    <n v="1856.5599999999995"/>
    <x v="2"/>
    <x v="0"/>
    <x v="0"/>
  </r>
  <r>
    <x v="1258"/>
    <x v="391"/>
    <x v="13"/>
    <x v="4"/>
    <n v="1"/>
    <n v="384.09"/>
    <n v="384.09"/>
    <n v="635.27"/>
    <n v="635.27"/>
    <n v="0.05"/>
    <n v="31.763500000000001"/>
    <n v="603.50649999999996"/>
    <n v="219.41649999999998"/>
    <x v="0"/>
    <x v="1"/>
    <x v="2"/>
  </r>
  <r>
    <x v="1259"/>
    <x v="586"/>
    <x v="5"/>
    <x v="3"/>
    <n v="7"/>
    <n v="225.41"/>
    <n v="1577.87"/>
    <n v="248.72"/>
    <n v="1741.04"/>
    <n v="0.1"/>
    <n v="174.10400000000001"/>
    <n v="1566.9359999999999"/>
    <n v="-10.933999999999969"/>
    <x v="2"/>
    <x v="4"/>
    <x v="0"/>
  </r>
  <r>
    <x v="1260"/>
    <x v="286"/>
    <x v="3"/>
    <x v="2"/>
    <n v="7"/>
    <n v="312.49"/>
    <n v="2187.4300000000003"/>
    <n v="345.88"/>
    <n v="2421.16"/>
    <n v="0"/>
    <n v="0"/>
    <n v="2421.16"/>
    <n v="233.72999999999956"/>
    <x v="3"/>
    <x v="1"/>
    <x v="2"/>
  </r>
  <r>
    <x v="1261"/>
    <x v="587"/>
    <x v="10"/>
    <x v="3"/>
    <n v="9"/>
    <n v="366.47"/>
    <n v="3298.2300000000005"/>
    <n v="654.79999999999995"/>
    <n v="5893.2"/>
    <n v="0.1"/>
    <n v="589.32000000000005"/>
    <n v="5303.88"/>
    <n v="2005.6499999999996"/>
    <x v="2"/>
    <x v="1"/>
    <x v="1"/>
  </r>
  <r>
    <x v="1262"/>
    <x v="195"/>
    <x v="12"/>
    <x v="1"/>
    <n v="3"/>
    <n v="433.81"/>
    <n v="1301.43"/>
    <n v="654.65"/>
    <n v="1963.9499999999998"/>
    <n v="0.05"/>
    <n v="98.197499999999991"/>
    <n v="1865.7524999999998"/>
    <n v="564.32249999999976"/>
    <x v="2"/>
    <x v="3"/>
    <x v="2"/>
  </r>
  <r>
    <x v="1263"/>
    <x v="180"/>
    <x v="6"/>
    <x v="1"/>
    <n v="2"/>
    <n v="319.83999999999997"/>
    <n v="639.67999999999995"/>
    <n v="557.72"/>
    <n v="1115.44"/>
    <n v="0.05"/>
    <n v="55.772000000000006"/>
    <n v="1059.6680000000001"/>
    <n v="419.98800000000017"/>
    <x v="1"/>
    <x v="3"/>
    <x v="1"/>
  </r>
  <r>
    <x v="1264"/>
    <x v="241"/>
    <x v="6"/>
    <x v="1"/>
    <n v="3"/>
    <n v="260.26"/>
    <n v="780.78"/>
    <n v="338"/>
    <n v="1014"/>
    <n v="0"/>
    <n v="0"/>
    <n v="1014"/>
    <n v="233.22000000000003"/>
    <x v="1"/>
    <x v="1"/>
    <x v="0"/>
  </r>
  <r>
    <x v="1265"/>
    <x v="275"/>
    <x v="11"/>
    <x v="3"/>
    <n v="9"/>
    <n v="236.03"/>
    <n v="2124.27"/>
    <n v="367.05"/>
    <n v="3303.4500000000003"/>
    <n v="0.15"/>
    <n v="495.51750000000004"/>
    <n v="2807.9325000000003"/>
    <n v="683.66250000000036"/>
    <x v="3"/>
    <x v="3"/>
    <x v="0"/>
  </r>
  <r>
    <x v="1266"/>
    <x v="543"/>
    <x v="8"/>
    <x v="4"/>
    <n v="5"/>
    <n v="136.28"/>
    <n v="681.4"/>
    <n v="206.92"/>
    <n v="1034.5999999999999"/>
    <n v="0"/>
    <n v="0"/>
    <n v="1034.5999999999999"/>
    <n v="353.19999999999993"/>
    <x v="0"/>
    <x v="0"/>
    <x v="2"/>
  </r>
  <r>
    <x v="1267"/>
    <x v="588"/>
    <x v="2"/>
    <x v="0"/>
    <n v="1"/>
    <n v="166.21"/>
    <n v="166.21"/>
    <n v="268.35000000000002"/>
    <n v="268.35000000000002"/>
    <n v="0"/>
    <n v="0"/>
    <n v="268.35000000000002"/>
    <n v="102.14000000000001"/>
    <x v="0"/>
    <x v="3"/>
    <x v="1"/>
  </r>
  <r>
    <x v="1268"/>
    <x v="3"/>
    <x v="12"/>
    <x v="1"/>
    <n v="9"/>
    <n v="354.28"/>
    <n v="3188.5199999999995"/>
    <n v="399.7"/>
    <n v="3597.2999999999997"/>
    <n v="0.05"/>
    <n v="179.86500000000001"/>
    <n v="3417.4349999999995"/>
    <n v="228.91499999999996"/>
    <x v="1"/>
    <x v="1"/>
    <x v="0"/>
  </r>
  <r>
    <x v="1269"/>
    <x v="589"/>
    <x v="1"/>
    <x v="1"/>
    <n v="8"/>
    <n v="130.52000000000001"/>
    <n v="1044.1600000000001"/>
    <n v="188.27"/>
    <n v="1506.16"/>
    <n v="0.2"/>
    <n v="301.23200000000003"/>
    <n v="1204.9280000000001"/>
    <n v="160.76800000000003"/>
    <x v="1"/>
    <x v="4"/>
    <x v="0"/>
  </r>
  <r>
    <x v="1270"/>
    <x v="590"/>
    <x v="13"/>
    <x v="4"/>
    <n v="6"/>
    <n v="449.9"/>
    <n v="2699.3999999999996"/>
    <n v="631.98"/>
    <n v="3791.88"/>
    <n v="0.1"/>
    <n v="379.18800000000005"/>
    <n v="3412.692"/>
    <n v="713.29200000000037"/>
    <x v="0"/>
    <x v="0"/>
    <x v="2"/>
  </r>
  <r>
    <x v="1271"/>
    <x v="591"/>
    <x v="3"/>
    <x v="2"/>
    <n v="2"/>
    <n v="50.79"/>
    <n v="101.58"/>
    <n v="58.77"/>
    <n v="117.54"/>
    <n v="0.2"/>
    <n v="23.508000000000003"/>
    <n v="94.032000000000011"/>
    <n v="-7.5479999999999876"/>
    <x v="0"/>
    <x v="2"/>
    <x v="1"/>
  </r>
  <r>
    <x v="1272"/>
    <x v="572"/>
    <x v="10"/>
    <x v="3"/>
    <n v="6"/>
    <n v="264.83"/>
    <n v="1588.98"/>
    <n v="344.35"/>
    <n v="2066.1000000000004"/>
    <n v="0.2"/>
    <n v="413.22000000000008"/>
    <n v="1652.8800000000003"/>
    <n v="63.900000000000318"/>
    <x v="0"/>
    <x v="1"/>
    <x v="2"/>
  </r>
  <r>
    <x v="1273"/>
    <x v="437"/>
    <x v="6"/>
    <x v="1"/>
    <n v="5"/>
    <n v="147.5"/>
    <n v="737.5"/>
    <n v="168.91"/>
    <n v="844.55"/>
    <n v="0.05"/>
    <n v="42.227499999999999"/>
    <n v="802.32249999999999"/>
    <n v="64.822499999999991"/>
    <x v="2"/>
    <x v="1"/>
    <x v="0"/>
  </r>
  <r>
    <x v="1274"/>
    <x v="371"/>
    <x v="10"/>
    <x v="3"/>
    <n v="2"/>
    <n v="396.06"/>
    <n v="792.12"/>
    <n v="510.2"/>
    <n v="1020.4"/>
    <n v="0"/>
    <n v="0"/>
    <n v="1020.4"/>
    <n v="228.27999999999997"/>
    <x v="3"/>
    <x v="3"/>
    <x v="2"/>
  </r>
  <r>
    <x v="1275"/>
    <x v="326"/>
    <x v="10"/>
    <x v="3"/>
    <n v="2"/>
    <n v="451.28"/>
    <n v="902.56"/>
    <n v="803.71"/>
    <n v="1607.42"/>
    <n v="0"/>
    <n v="0"/>
    <n v="1607.42"/>
    <n v="704.86000000000013"/>
    <x v="1"/>
    <x v="4"/>
    <x v="2"/>
  </r>
  <r>
    <x v="1276"/>
    <x v="592"/>
    <x v="10"/>
    <x v="3"/>
    <n v="8"/>
    <n v="31.62"/>
    <n v="252.96"/>
    <n v="35.74"/>
    <n v="285.92"/>
    <n v="0"/>
    <n v="0"/>
    <n v="285.92"/>
    <n v="32.960000000000008"/>
    <x v="3"/>
    <x v="2"/>
    <x v="2"/>
  </r>
  <r>
    <x v="1277"/>
    <x v="384"/>
    <x v="12"/>
    <x v="1"/>
    <n v="6"/>
    <n v="363.72"/>
    <n v="2182.3200000000002"/>
    <n v="647.70000000000005"/>
    <n v="3886.2000000000003"/>
    <n v="0.05"/>
    <n v="194.31000000000003"/>
    <n v="3691.8900000000003"/>
    <n v="1509.5700000000002"/>
    <x v="3"/>
    <x v="1"/>
    <x v="1"/>
  </r>
  <r>
    <x v="1278"/>
    <x v="159"/>
    <x v="5"/>
    <x v="3"/>
    <n v="2"/>
    <n v="50.23"/>
    <n v="100.46"/>
    <n v="64.930000000000007"/>
    <n v="129.86000000000001"/>
    <n v="0"/>
    <n v="0"/>
    <n v="129.86000000000001"/>
    <n v="29.40000000000002"/>
    <x v="0"/>
    <x v="1"/>
    <x v="2"/>
  </r>
  <r>
    <x v="1279"/>
    <x v="384"/>
    <x v="5"/>
    <x v="3"/>
    <n v="5"/>
    <n v="374.13"/>
    <n v="1870.65"/>
    <n v="485.72"/>
    <n v="2428.6000000000004"/>
    <n v="0"/>
    <n v="0"/>
    <n v="2428.6000000000004"/>
    <n v="557.95000000000027"/>
    <x v="0"/>
    <x v="0"/>
    <x v="2"/>
  </r>
  <r>
    <x v="1280"/>
    <x v="94"/>
    <x v="3"/>
    <x v="2"/>
    <n v="2"/>
    <n v="146.52000000000001"/>
    <n v="293.04000000000002"/>
    <n v="221"/>
    <n v="442"/>
    <n v="0"/>
    <n v="0"/>
    <n v="442"/>
    <n v="148.95999999999998"/>
    <x v="0"/>
    <x v="0"/>
    <x v="1"/>
  </r>
  <r>
    <x v="1281"/>
    <x v="72"/>
    <x v="1"/>
    <x v="1"/>
    <n v="1"/>
    <n v="252.85"/>
    <n v="252.85"/>
    <n v="399.49"/>
    <n v="399.49"/>
    <n v="0"/>
    <n v="0"/>
    <n v="399.49"/>
    <n v="146.64000000000001"/>
    <x v="2"/>
    <x v="4"/>
    <x v="2"/>
  </r>
  <r>
    <x v="1282"/>
    <x v="211"/>
    <x v="5"/>
    <x v="3"/>
    <n v="9"/>
    <n v="102.46"/>
    <n v="922.14"/>
    <n v="133.44"/>
    <n v="1200.96"/>
    <n v="0"/>
    <n v="0"/>
    <n v="1200.96"/>
    <n v="278.82000000000005"/>
    <x v="1"/>
    <x v="4"/>
    <x v="2"/>
  </r>
  <r>
    <x v="1283"/>
    <x v="565"/>
    <x v="2"/>
    <x v="0"/>
    <n v="4"/>
    <n v="194.16"/>
    <n v="776.64"/>
    <n v="252.3"/>
    <n v="1009.2"/>
    <n v="0.2"/>
    <n v="201.84000000000003"/>
    <n v="807.36"/>
    <n v="30.720000000000027"/>
    <x v="2"/>
    <x v="2"/>
    <x v="0"/>
  </r>
  <r>
    <x v="1284"/>
    <x v="174"/>
    <x v="5"/>
    <x v="3"/>
    <n v="7"/>
    <n v="240.85"/>
    <n v="1685.95"/>
    <n v="273.85000000000002"/>
    <n v="1916.9500000000003"/>
    <n v="0.05"/>
    <n v="95.847500000000025"/>
    <n v="1821.1025000000002"/>
    <n v="135.15250000000015"/>
    <x v="3"/>
    <x v="1"/>
    <x v="0"/>
  </r>
  <r>
    <x v="1285"/>
    <x v="158"/>
    <x v="3"/>
    <x v="2"/>
    <n v="5"/>
    <n v="156.6"/>
    <n v="783"/>
    <n v="269.7"/>
    <n v="1348.5"/>
    <n v="0.05"/>
    <n v="67.424999999999997"/>
    <n v="1281.075"/>
    <n v="498.07500000000005"/>
    <x v="2"/>
    <x v="4"/>
    <x v="2"/>
  </r>
  <r>
    <x v="1286"/>
    <x v="159"/>
    <x v="6"/>
    <x v="1"/>
    <n v="2"/>
    <n v="126.55"/>
    <n v="253.1"/>
    <n v="222.87"/>
    <n v="445.74"/>
    <n v="0.05"/>
    <n v="22.287000000000003"/>
    <n v="423.45300000000003"/>
    <n v="170.35300000000004"/>
    <x v="0"/>
    <x v="3"/>
    <x v="2"/>
  </r>
  <r>
    <x v="1287"/>
    <x v="474"/>
    <x v="11"/>
    <x v="3"/>
    <n v="7"/>
    <n v="154.99"/>
    <n v="1084.93"/>
    <n v="239.41"/>
    <n v="1675.87"/>
    <n v="0.05"/>
    <n v="83.793499999999995"/>
    <n v="1592.0764999999999"/>
    <n v="507.14649999999983"/>
    <x v="2"/>
    <x v="0"/>
    <x v="0"/>
  </r>
  <r>
    <x v="1288"/>
    <x v="181"/>
    <x v="2"/>
    <x v="0"/>
    <n v="7"/>
    <n v="388.34"/>
    <n v="2718.3799999999997"/>
    <n v="586.84"/>
    <n v="4107.88"/>
    <n v="0.1"/>
    <n v="410.78800000000001"/>
    <n v="3697.0920000000001"/>
    <n v="978.71200000000044"/>
    <x v="0"/>
    <x v="2"/>
    <x v="0"/>
  </r>
  <r>
    <x v="1289"/>
    <x v="27"/>
    <x v="12"/>
    <x v="1"/>
    <n v="5"/>
    <n v="50.59"/>
    <n v="252.95000000000002"/>
    <n v="56.33"/>
    <n v="281.64999999999998"/>
    <n v="0.05"/>
    <n v="14.0825"/>
    <n v="267.5675"/>
    <n v="14.617499999999978"/>
    <x v="2"/>
    <x v="3"/>
    <x v="1"/>
  </r>
  <r>
    <x v="1290"/>
    <x v="203"/>
    <x v="10"/>
    <x v="3"/>
    <n v="3"/>
    <n v="387.92"/>
    <n v="1163.76"/>
    <n v="649.69000000000005"/>
    <n v="1949.0700000000002"/>
    <n v="0.15"/>
    <n v="292.3605"/>
    <n v="1656.7095000000002"/>
    <n v="492.94950000000017"/>
    <x v="2"/>
    <x v="1"/>
    <x v="2"/>
  </r>
  <r>
    <x v="1291"/>
    <x v="235"/>
    <x v="1"/>
    <x v="1"/>
    <n v="8"/>
    <n v="428.13"/>
    <n v="3425.04"/>
    <n v="605.01"/>
    <n v="4840.08"/>
    <n v="0.15"/>
    <n v="726.01199999999994"/>
    <n v="4114.0680000000002"/>
    <n v="689.02800000000025"/>
    <x v="0"/>
    <x v="0"/>
    <x v="2"/>
  </r>
  <r>
    <x v="1292"/>
    <x v="434"/>
    <x v="0"/>
    <x v="0"/>
    <n v="7"/>
    <n v="328.21"/>
    <n v="2297.4699999999998"/>
    <n v="459.79"/>
    <n v="3218.53"/>
    <n v="0.05"/>
    <n v="160.92650000000003"/>
    <n v="3057.6035000000002"/>
    <n v="760.13350000000037"/>
    <x v="0"/>
    <x v="2"/>
    <x v="1"/>
  </r>
  <r>
    <x v="1293"/>
    <x v="223"/>
    <x v="4"/>
    <x v="2"/>
    <n v="6"/>
    <n v="143.07"/>
    <n v="858.42"/>
    <n v="184.92"/>
    <n v="1109.52"/>
    <n v="0"/>
    <n v="0"/>
    <n v="1109.52"/>
    <n v="251.10000000000002"/>
    <x v="2"/>
    <x v="0"/>
    <x v="2"/>
  </r>
  <r>
    <x v="1294"/>
    <x v="325"/>
    <x v="12"/>
    <x v="1"/>
    <n v="4"/>
    <n v="145.88"/>
    <n v="583.52"/>
    <n v="228.53"/>
    <n v="914.12"/>
    <n v="0.15"/>
    <n v="137.11799999999999"/>
    <n v="777.00199999999995"/>
    <n v="193.48199999999997"/>
    <x v="1"/>
    <x v="2"/>
    <x v="2"/>
  </r>
  <r>
    <x v="1295"/>
    <x v="488"/>
    <x v="11"/>
    <x v="3"/>
    <n v="7"/>
    <n v="53.87"/>
    <n v="377.09"/>
    <n v="61.24"/>
    <n v="428.68"/>
    <n v="0"/>
    <n v="0"/>
    <n v="428.68"/>
    <n v="51.590000000000032"/>
    <x v="3"/>
    <x v="1"/>
    <x v="0"/>
  </r>
  <r>
    <x v="1296"/>
    <x v="424"/>
    <x v="6"/>
    <x v="1"/>
    <n v="2"/>
    <n v="317.95999999999998"/>
    <n v="635.91999999999996"/>
    <n v="515.92999999999995"/>
    <n v="1031.8599999999999"/>
    <n v="0.1"/>
    <n v="103.18599999999999"/>
    <n v="928.67399999999986"/>
    <n v="292.75399999999991"/>
    <x v="3"/>
    <x v="0"/>
    <x v="1"/>
  </r>
  <r>
    <x v="1297"/>
    <x v="278"/>
    <x v="1"/>
    <x v="1"/>
    <n v="3"/>
    <n v="78.819999999999993"/>
    <n v="236.45999999999998"/>
    <n v="137.33000000000001"/>
    <n v="411.99"/>
    <n v="0.05"/>
    <n v="20.599500000000003"/>
    <n v="391.39050000000003"/>
    <n v="154.93050000000005"/>
    <x v="0"/>
    <x v="4"/>
    <x v="2"/>
  </r>
  <r>
    <x v="1298"/>
    <x v="383"/>
    <x v="11"/>
    <x v="3"/>
    <n v="6"/>
    <n v="275.93"/>
    <n v="1655.58"/>
    <n v="348.74"/>
    <n v="2092.44"/>
    <n v="0"/>
    <n v="0"/>
    <n v="2092.44"/>
    <n v="436.86000000000013"/>
    <x v="0"/>
    <x v="0"/>
    <x v="1"/>
  </r>
  <r>
    <x v="1299"/>
    <x v="395"/>
    <x v="5"/>
    <x v="3"/>
    <n v="8"/>
    <n v="243.94"/>
    <n v="1951.52"/>
    <n v="393.73"/>
    <n v="3149.84"/>
    <n v="0"/>
    <n v="0"/>
    <n v="3149.84"/>
    <n v="1198.3200000000002"/>
    <x v="3"/>
    <x v="2"/>
    <x v="0"/>
  </r>
  <r>
    <x v="1300"/>
    <x v="445"/>
    <x v="8"/>
    <x v="4"/>
    <n v="6"/>
    <n v="61.55"/>
    <n v="369.29999999999995"/>
    <n v="79.53"/>
    <n v="477.18"/>
    <n v="0"/>
    <n v="0"/>
    <n v="477.18"/>
    <n v="107.88000000000005"/>
    <x v="1"/>
    <x v="0"/>
    <x v="0"/>
  </r>
  <r>
    <x v="1301"/>
    <x v="220"/>
    <x v="11"/>
    <x v="3"/>
    <n v="4"/>
    <n v="198"/>
    <n v="792"/>
    <n v="255.11"/>
    <n v="1020.44"/>
    <n v="0.1"/>
    <n v="102.04400000000001"/>
    <n v="918.39600000000007"/>
    <n v="126.39600000000007"/>
    <x v="3"/>
    <x v="3"/>
    <x v="2"/>
  </r>
  <r>
    <x v="1302"/>
    <x v="593"/>
    <x v="2"/>
    <x v="0"/>
    <n v="4"/>
    <n v="439.99"/>
    <n v="1759.96"/>
    <n v="522.66999999999996"/>
    <n v="2090.6799999999998"/>
    <n v="0"/>
    <n v="0"/>
    <n v="2090.6799999999998"/>
    <n v="330.7199999999998"/>
    <x v="1"/>
    <x v="3"/>
    <x v="0"/>
  </r>
  <r>
    <x v="1303"/>
    <x v="439"/>
    <x v="11"/>
    <x v="3"/>
    <n v="6"/>
    <n v="28.29"/>
    <n v="169.74"/>
    <n v="34.28"/>
    <n v="205.68"/>
    <n v="0"/>
    <n v="0"/>
    <n v="205.68"/>
    <n v="35.94"/>
    <x v="0"/>
    <x v="2"/>
    <x v="2"/>
  </r>
  <r>
    <x v="1304"/>
    <x v="66"/>
    <x v="3"/>
    <x v="2"/>
    <n v="3"/>
    <n v="122.39"/>
    <n v="367.17"/>
    <n v="160.91999999999999"/>
    <n v="482.76"/>
    <n v="0.1"/>
    <n v="48.276000000000003"/>
    <n v="434.48399999999998"/>
    <n v="67.313999999999965"/>
    <x v="2"/>
    <x v="0"/>
    <x v="1"/>
  </r>
  <r>
    <x v="1305"/>
    <x v="313"/>
    <x v="3"/>
    <x v="2"/>
    <n v="9"/>
    <n v="98.75"/>
    <n v="888.75"/>
    <n v="142.63999999999999"/>
    <n v="1283.7599999999998"/>
    <n v="0.1"/>
    <n v="128.37599999999998"/>
    <n v="1155.3839999999998"/>
    <n v="266.63399999999979"/>
    <x v="0"/>
    <x v="0"/>
    <x v="2"/>
  </r>
  <r>
    <x v="1306"/>
    <x v="175"/>
    <x v="4"/>
    <x v="2"/>
    <n v="2"/>
    <n v="391.91"/>
    <n v="783.82"/>
    <n v="517.1"/>
    <n v="1034.2"/>
    <n v="0.05"/>
    <n v="51.710000000000008"/>
    <n v="982.49"/>
    <n v="198.66999999999996"/>
    <x v="0"/>
    <x v="3"/>
    <x v="0"/>
  </r>
  <r>
    <x v="1307"/>
    <x v="524"/>
    <x v="12"/>
    <x v="1"/>
    <n v="3"/>
    <n v="310.39"/>
    <n v="931.17"/>
    <n v="398.07"/>
    <n v="1194.21"/>
    <n v="0.15"/>
    <n v="179.13149999999999"/>
    <n v="1015.0785000000001"/>
    <n v="83.908500000000117"/>
    <x v="3"/>
    <x v="3"/>
    <x v="2"/>
  </r>
  <r>
    <x v="1308"/>
    <x v="110"/>
    <x v="6"/>
    <x v="1"/>
    <n v="7"/>
    <n v="340.85"/>
    <n v="2385.9500000000003"/>
    <n v="523.41"/>
    <n v="3663.87"/>
    <n v="0"/>
    <n v="0"/>
    <n v="3663.87"/>
    <n v="1277.9199999999996"/>
    <x v="2"/>
    <x v="0"/>
    <x v="0"/>
  </r>
  <r>
    <x v="1309"/>
    <x v="466"/>
    <x v="1"/>
    <x v="1"/>
    <n v="5"/>
    <n v="246.27"/>
    <n v="1231.3500000000001"/>
    <n v="273.57"/>
    <n v="1367.85"/>
    <n v="0.05"/>
    <n v="68.392499999999998"/>
    <n v="1299.4575"/>
    <n v="68.107499999999845"/>
    <x v="2"/>
    <x v="3"/>
    <x v="0"/>
  </r>
  <r>
    <x v="1310"/>
    <x v="124"/>
    <x v="4"/>
    <x v="2"/>
    <n v="3"/>
    <n v="140.11000000000001"/>
    <n v="420.33000000000004"/>
    <n v="237.48"/>
    <n v="712.43999999999994"/>
    <n v="0.1"/>
    <n v="71.244"/>
    <n v="641.19599999999991"/>
    <n v="220.86599999999987"/>
    <x v="2"/>
    <x v="0"/>
    <x v="0"/>
  </r>
  <r>
    <x v="1311"/>
    <x v="16"/>
    <x v="4"/>
    <x v="2"/>
    <n v="2"/>
    <n v="471.62"/>
    <n v="943.24"/>
    <n v="788.2"/>
    <n v="1576.4"/>
    <n v="0"/>
    <n v="0"/>
    <n v="1576.4"/>
    <n v="633.16000000000008"/>
    <x v="3"/>
    <x v="2"/>
    <x v="0"/>
  </r>
  <r>
    <x v="1312"/>
    <x v="187"/>
    <x v="11"/>
    <x v="3"/>
    <n v="3"/>
    <n v="50.2"/>
    <n v="150.60000000000002"/>
    <n v="72.22"/>
    <n v="216.66"/>
    <n v="0"/>
    <n v="0"/>
    <n v="216.66"/>
    <n v="66.059999999999974"/>
    <x v="3"/>
    <x v="2"/>
    <x v="1"/>
  </r>
  <r>
    <x v="1313"/>
    <x v="201"/>
    <x v="9"/>
    <x v="4"/>
    <n v="3"/>
    <n v="227.15"/>
    <n v="681.45"/>
    <n v="328.74"/>
    <n v="986.22"/>
    <n v="0.05"/>
    <n v="49.311000000000007"/>
    <n v="936.90899999999999"/>
    <n v="255.45899999999995"/>
    <x v="2"/>
    <x v="0"/>
    <x v="0"/>
  </r>
  <r>
    <x v="1314"/>
    <x v="496"/>
    <x v="7"/>
    <x v="2"/>
    <n v="6"/>
    <n v="377.13"/>
    <n v="2262.7799999999997"/>
    <n v="517.16999999999996"/>
    <n v="3103.0199999999995"/>
    <n v="0"/>
    <n v="0"/>
    <n v="3103.0199999999995"/>
    <n v="840.23999999999978"/>
    <x v="1"/>
    <x v="0"/>
    <x v="2"/>
  </r>
  <r>
    <x v="1315"/>
    <x v="222"/>
    <x v="10"/>
    <x v="3"/>
    <n v="9"/>
    <n v="159.13"/>
    <n v="1432.17"/>
    <n v="222.03"/>
    <n v="1998.27"/>
    <n v="0.2"/>
    <n v="399.654"/>
    <n v="1598.616"/>
    <n v="166.44599999999991"/>
    <x v="0"/>
    <x v="2"/>
    <x v="1"/>
  </r>
  <r>
    <x v="1316"/>
    <x v="498"/>
    <x v="7"/>
    <x v="2"/>
    <n v="1"/>
    <n v="391.56"/>
    <n v="391.56"/>
    <n v="553.86"/>
    <n v="553.86"/>
    <n v="0.05"/>
    <n v="27.693000000000001"/>
    <n v="526.16700000000003"/>
    <n v="134.60700000000003"/>
    <x v="1"/>
    <x v="2"/>
    <x v="2"/>
  </r>
  <r>
    <x v="1317"/>
    <x v="560"/>
    <x v="8"/>
    <x v="4"/>
    <n v="4"/>
    <n v="413.48"/>
    <n v="1653.92"/>
    <n v="637.52"/>
    <n v="2550.08"/>
    <n v="0.2"/>
    <n v="510.01600000000002"/>
    <n v="2040.0639999999999"/>
    <n v="386.14399999999978"/>
    <x v="0"/>
    <x v="3"/>
    <x v="0"/>
  </r>
  <r>
    <x v="1318"/>
    <x v="474"/>
    <x v="3"/>
    <x v="2"/>
    <n v="2"/>
    <n v="38.71"/>
    <n v="77.42"/>
    <n v="58.33"/>
    <n v="116.66"/>
    <n v="0"/>
    <n v="0"/>
    <n v="116.66"/>
    <n v="39.239999999999995"/>
    <x v="1"/>
    <x v="2"/>
    <x v="0"/>
  </r>
  <r>
    <x v="1319"/>
    <x v="594"/>
    <x v="13"/>
    <x v="4"/>
    <n v="5"/>
    <n v="103.71"/>
    <n v="518.54999999999995"/>
    <n v="122.57"/>
    <n v="612.84999999999991"/>
    <n v="0.2"/>
    <n v="122.57"/>
    <n v="490.27999999999992"/>
    <n v="-28.270000000000039"/>
    <x v="2"/>
    <x v="0"/>
    <x v="1"/>
  </r>
  <r>
    <x v="1320"/>
    <x v="453"/>
    <x v="0"/>
    <x v="0"/>
    <n v="5"/>
    <n v="397.57"/>
    <n v="1987.85"/>
    <n v="588.04999999999995"/>
    <n v="2940.25"/>
    <n v="0"/>
    <n v="0"/>
    <n v="2940.25"/>
    <n v="952.40000000000009"/>
    <x v="1"/>
    <x v="3"/>
    <x v="2"/>
  </r>
  <r>
    <x v="1321"/>
    <x v="595"/>
    <x v="9"/>
    <x v="4"/>
    <n v="4"/>
    <n v="351.35"/>
    <n v="1405.4"/>
    <n v="495.73"/>
    <n v="1982.92"/>
    <n v="0"/>
    <n v="0"/>
    <n v="1982.92"/>
    <n v="577.52"/>
    <x v="2"/>
    <x v="4"/>
    <x v="2"/>
  </r>
  <r>
    <x v="1322"/>
    <x v="596"/>
    <x v="8"/>
    <x v="4"/>
    <n v="5"/>
    <n v="439.82"/>
    <n v="2199.1"/>
    <n v="629.03"/>
    <n v="3145.1499999999996"/>
    <n v="0"/>
    <n v="0"/>
    <n v="3145.1499999999996"/>
    <n v="946.04999999999973"/>
    <x v="2"/>
    <x v="2"/>
    <x v="2"/>
  </r>
  <r>
    <x v="1323"/>
    <x v="271"/>
    <x v="11"/>
    <x v="3"/>
    <n v="9"/>
    <n v="477.25"/>
    <n v="4295.25"/>
    <n v="675"/>
    <n v="6075"/>
    <n v="0"/>
    <n v="0"/>
    <n v="6075"/>
    <n v="1779.75"/>
    <x v="3"/>
    <x v="2"/>
    <x v="1"/>
  </r>
  <r>
    <x v="1324"/>
    <x v="43"/>
    <x v="12"/>
    <x v="1"/>
    <n v="9"/>
    <n v="50.62"/>
    <n v="455.58"/>
    <n v="74.510000000000005"/>
    <n v="670.59"/>
    <n v="0"/>
    <n v="0"/>
    <n v="670.59"/>
    <n v="215.01000000000005"/>
    <x v="1"/>
    <x v="1"/>
    <x v="1"/>
  </r>
  <r>
    <x v="1325"/>
    <x v="250"/>
    <x v="3"/>
    <x v="2"/>
    <n v="1"/>
    <n v="354.22"/>
    <n v="354.22"/>
    <n v="531.25"/>
    <n v="531.25"/>
    <n v="0.1"/>
    <n v="53.125"/>
    <n v="478.125"/>
    <n v="123.90499999999997"/>
    <x v="2"/>
    <x v="0"/>
    <x v="1"/>
  </r>
  <r>
    <x v="1326"/>
    <x v="245"/>
    <x v="10"/>
    <x v="3"/>
    <n v="6"/>
    <n v="244.01"/>
    <n v="1464.06"/>
    <n v="417.71"/>
    <n v="2506.2599999999998"/>
    <n v="0.15"/>
    <n v="375.93899999999996"/>
    <n v="2130.3209999999999"/>
    <n v="666.26099999999997"/>
    <x v="1"/>
    <x v="3"/>
    <x v="2"/>
  </r>
  <r>
    <x v="1327"/>
    <x v="446"/>
    <x v="13"/>
    <x v="4"/>
    <n v="6"/>
    <n v="419.03"/>
    <n v="2514.1799999999998"/>
    <n v="620.51"/>
    <n v="3723.06"/>
    <n v="0.2"/>
    <n v="744.61200000000008"/>
    <n v="2978.4479999999999"/>
    <n v="464.26800000000003"/>
    <x v="3"/>
    <x v="4"/>
    <x v="2"/>
  </r>
  <r>
    <x v="1328"/>
    <x v="597"/>
    <x v="6"/>
    <x v="1"/>
    <n v="4"/>
    <n v="303.88"/>
    <n v="1215.52"/>
    <n v="518.53"/>
    <n v="2074.12"/>
    <n v="0.1"/>
    <n v="207.41200000000001"/>
    <n v="1866.7079999999999"/>
    <n v="651.18799999999987"/>
    <x v="0"/>
    <x v="0"/>
    <x v="0"/>
  </r>
  <r>
    <x v="1329"/>
    <x v="158"/>
    <x v="2"/>
    <x v="0"/>
    <n v="9"/>
    <n v="127.46"/>
    <n v="1147.1399999999999"/>
    <n v="187.43"/>
    <n v="1686.8700000000001"/>
    <n v="0.15"/>
    <n v="253.03050000000002"/>
    <n v="1433.8395"/>
    <n v="286.69950000000017"/>
    <x v="3"/>
    <x v="4"/>
    <x v="1"/>
  </r>
  <r>
    <x v="1330"/>
    <x v="292"/>
    <x v="8"/>
    <x v="4"/>
    <n v="4"/>
    <n v="212.2"/>
    <n v="848.8"/>
    <n v="370.94"/>
    <n v="1483.76"/>
    <n v="0"/>
    <n v="0"/>
    <n v="1483.76"/>
    <n v="634.96"/>
    <x v="0"/>
    <x v="3"/>
    <x v="0"/>
  </r>
  <r>
    <x v="1331"/>
    <x v="598"/>
    <x v="1"/>
    <x v="1"/>
    <n v="2"/>
    <n v="465.67"/>
    <n v="931.34"/>
    <n v="813.78"/>
    <n v="1627.56"/>
    <n v="0"/>
    <n v="0"/>
    <n v="1627.56"/>
    <n v="696.21999999999991"/>
    <x v="0"/>
    <x v="2"/>
    <x v="2"/>
  </r>
  <r>
    <x v="1332"/>
    <x v="420"/>
    <x v="1"/>
    <x v="1"/>
    <n v="7"/>
    <n v="446.2"/>
    <n v="3123.4"/>
    <n v="721.62"/>
    <n v="5051.34"/>
    <n v="0"/>
    <n v="0"/>
    <n v="5051.34"/>
    <n v="1927.94"/>
    <x v="3"/>
    <x v="4"/>
    <x v="2"/>
  </r>
  <r>
    <x v="1333"/>
    <x v="95"/>
    <x v="11"/>
    <x v="3"/>
    <n v="9"/>
    <n v="107.26"/>
    <n v="965.34"/>
    <n v="170.42"/>
    <n v="1533.78"/>
    <n v="0.2"/>
    <n v="306.75600000000003"/>
    <n v="1227.0239999999999"/>
    <n v="261.68399999999986"/>
    <x v="0"/>
    <x v="0"/>
    <x v="0"/>
  </r>
  <r>
    <x v="1334"/>
    <x v="335"/>
    <x v="12"/>
    <x v="1"/>
    <n v="4"/>
    <n v="130.86000000000001"/>
    <n v="523.44000000000005"/>
    <n v="198.85"/>
    <n v="795.4"/>
    <n v="0.1"/>
    <n v="79.540000000000006"/>
    <n v="715.86"/>
    <n v="192.41999999999996"/>
    <x v="1"/>
    <x v="0"/>
    <x v="0"/>
  </r>
  <r>
    <x v="1335"/>
    <x v="589"/>
    <x v="0"/>
    <x v="0"/>
    <n v="4"/>
    <n v="275.02"/>
    <n v="1100.08"/>
    <n v="477.53"/>
    <n v="1910.12"/>
    <n v="0.1"/>
    <n v="191.012"/>
    <n v="1719.1079999999999"/>
    <n v="619.02800000000002"/>
    <x v="1"/>
    <x v="0"/>
    <x v="1"/>
  </r>
  <r>
    <x v="1336"/>
    <x v="450"/>
    <x v="10"/>
    <x v="3"/>
    <n v="6"/>
    <n v="397.82"/>
    <n v="2386.92"/>
    <n v="520.15"/>
    <n v="3120.8999999999996"/>
    <n v="0.15"/>
    <n v="468.13499999999993"/>
    <n v="2652.7649999999999"/>
    <n v="265.8449999999998"/>
    <x v="0"/>
    <x v="4"/>
    <x v="0"/>
  </r>
  <r>
    <x v="1337"/>
    <x v="599"/>
    <x v="6"/>
    <x v="1"/>
    <n v="5"/>
    <n v="407.1"/>
    <n v="2035.5"/>
    <n v="508.3"/>
    <n v="2541.5"/>
    <n v="0"/>
    <n v="0"/>
    <n v="2541.5"/>
    <n v="506"/>
    <x v="3"/>
    <x v="2"/>
    <x v="0"/>
  </r>
  <r>
    <x v="1338"/>
    <x v="600"/>
    <x v="5"/>
    <x v="3"/>
    <n v="7"/>
    <n v="488.91"/>
    <n v="3422.3700000000003"/>
    <n v="788.62"/>
    <n v="5520.34"/>
    <n v="0"/>
    <n v="0"/>
    <n v="5520.34"/>
    <n v="2097.9699999999998"/>
    <x v="0"/>
    <x v="0"/>
    <x v="2"/>
  </r>
  <r>
    <x v="1339"/>
    <x v="601"/>
    <x v="13"/>
    <x v="4"/>
    <n v="7"/>
    <n v="119.64"/>
    <n v="837.48"/>
    <n v="207.14"/>
    <n v="1449.98"/>
    <n v="0"/>
    <n v="0"/>
    <n v="1449.98"/>
    <n v="612.5"/>
    <x v="3"/>
    <x v="3"/>
    <x v="2"/>
  </r>
  <r>
    <x v="1340"/>
    <x v="136"/>
    <x v="11"/>
    <x v="3"/>
    <n v="6"/>
    <n v="420.11"/>
    <n v="2520.66"/>
    <n v="587.84"/>
    <n v="3527.04"/>
    <n v="0"/>
    <n v="0"/>
    <n v="3527.04"/>
    <n v="1006.3800000000001"/>
    <x v="0"/>
    <x v="1"/>
    <x v="2"/>
  </r>
  <r>
    <x v="1341"/>
    <x v="16"/>
    <x v="10"/>
    <x v="3"/>
    <n v="7"/>
    <n v="357.86"/>
    <n v="2505.02"/>
    <n v="519.16"/>
    <n v="3634.12"/>
    <n v="0"/>
    <n v="0"/>
    <n v="3634.12"/>
    <n v="1129.0999999999999"/>
    <x v="2"/>
    <x v="3"/>
    <x v="0"/>
  </r>
  <r>
    <x v="1342"/>
    <x v="602"/>
    <x v="8"/>
    <x v="4"/>
    <n v="2"/>
    <n v="358.63"/>
    <n v="717.26"/>
    <n v="628.38"/>
    <n v="1256.76"/>
    <n v="0.05"/>
    <n v="62.838000000000001"/>
    <n v="1193.922"/>
    <n v="476.66200000000003"/>
    <x v="1"/>
    <x v="0"/>
    <x v="2"/>
  </r>
  <r>
    <x v="1343"/>
    <x v="248"/>
    <x v="8"/>
    <x v="4"/>
    <n v="8"/>
    <n v="299.10000000000002"/>
    <n v="2392.8000000000002"/>
    <n v="378.59"/>
    <n v="3028.72"/>
    <n v="0"/>
    <n v="0"/>
    <n v="3028.72"/>
    <n v="635.91999999999962"/>
    <x v="3"/>
    <x v="4"/>
    <x v="1"/>
  </r>
  <r>
    <x v="1344"/>
    <x v="93"/>
    <x v="9"/>
    <x v="4"/>
    <n v="4"/>
    <n v="90.1"/>
    <n v="360.4"/>
    <n v="146.27000000000001"/>
    <n v="585.08000000000004"/>
    <n v="0"/>
    <n v="0"/>
    <n v="585.08000000000004"/>
    <n v="224.68000000000006"/>
    <x v="3"/>
    <x v="3"/>
    <x v="2"/>
  </r>
  <r>
    <x v="1345"/>
    <x v="322"/>
    <x v="9"/>
    <x v="4"/>
    <n v="3"/>
    <n v="244.92"/>
    <n v="734.76"/>
    <n v="335.94"/>
    <n v="1007.8199999999999"/>
    <n v="0"/>
    <n v="0"/>
    <n v="1007.8199999999999"/>
    <n v="273.05999999999995"/>
    <x v="1"/>
    <x v="3"/>
    <x v="2"/>
  </r>
  <r>
    <x v="1346"/>
    <x v="362"/>
    <x v="10"/>
    <x v="3"/>
    <n v="2"/>
    <n v="68.25"/>
    <n v="136.5"/>
    <n v="91.55"/>
    <n v="183.1"/>
    <n v="0"/>
    <n v="0"/>
    <n v="183.1"/>
    <n v="46.599999999999994"/>
    <x v="2"/>
    <x v="1"/>
    <x v="0"/>
  </r>
  <r>
    <x v="1347"/>
    <x v="234"/>
    <x v="3"/>
    <x v="2"/>
    <n v="6"/>
    <n v="399.71"/>
    <n v="2398.2599999999998"/>
    <n v="546.77"/>
    <n v="3280.62"/>
    <n v="0.05"/>
    <n v="164.03100000000001"/>
    <n v="3116.5889999999999"/>
    <n v="718.32900000000018"/>
    <x v="2"/>
    <x v="4"/>
    <x v="2"/>
  </r>
  <r>
    <x v="1348"/>
    <x v="67"/>
    <x v="6"/>
    <x v="1"/>
    <n v="9"/>
    <n v="299.05"/>
    <n v="2691.4500000000003"/>
    <n v="532.45000000000005"/>
    <n v="4792.05"/>
    <n v="0"/>
    <n v="0"/>
    <n v="4792.05"/>
    <n v="2100.6"/>
    <x v="2"/>
    <x v="3"/>
    <x v="1"/>
  </r>
  <r>
    <x v="1349"/>
    <x v="420"/>
    <x v="8"/>
    <x v="4"/>
    <n v="7"/>
    <n v="392.69"/>
    <n v="2748.83"/>
    <n v="616.69000000000005"/>
    <n v="4316.83"/>
    <n v="0.15"/>
    <n v="647.52449999999999"/>
    <n v="3669.3054999999999"/>
    <n v="920.47550000000001"/>
    <x v="1"/>
    <x v="3"/>
    <x v="1"/>
  </r>
  <r>
    <x v="1350"/>
    <x v="470"/>
    <x v="0"/>
    <x v="0"/>
    <n v="7"/>
    <n v="69.87"/>
    <n v="489.09000000000003"/>
    <n v="104.7"/>
    <n v="732.9"/>
    <n v="0.15"/>
    <n v="109.93499999999999"/>
    <n v="622.96500000000003"/>
    <n v="133.875"/>
    <x v="0"/>
    <x v="4"/>
    <x v="1"/>
  </r>
  <r>
    <x v="1351"/>
    <x v="143"/>
    <x v="10"/>
    <x v="3"/>
    <n v="5"/>
    <n v="303.22000000000003"/>
    <n v="1516.1000000000001"/>
    <n v="535.78"/>
    <n v="2678.8999999999996"/>
    <n v="0.15"/>
    <n v="401.83499999999992"/>
    <n v="2277.0649999999996"/>
    <n v="760.96499999999946"/>
    <x v="3"/>
    <x v="2"/>
    <x v="0"/>
  </r>
  <r>
    <x v="1352"/>
    <x v="466"/>
    <x v="0"/>
    <x v="0"/>
    <n v="5"/>
    <n v="101.9"/>
    <n v="509.5"/>
    <n v="112.25"/>
    <n v="561.25"/>
    <n v="0.1"/>
    <n v="56.125"/>
    <n v="505.125"/>
    <n v="-4.375"/>
    <x v="0"/>
    <x v="4"/>
    <x v="0"/>
  </r>
  <r>
    <x v="1353"/>
    <x v="119"/>
    <x v="12"/>
    <x v="1"/>
    <n v="5"/>
    <n v="204.14"/>
    <n v="1020.6999999999999"/>
    <n v="272.13"/>
    <n v="1360.65"/>
    <n v="0.1"/>
    <n v="136.06500000000003"/>
    <n v="1224.585"/>
    <n v="203.8850000000001"/>
    <x v="1"/>
    <x v="1"/>
    <x v="0"/>
  </r>
  <r>
    <x v="1354"/>
    <x v="140"/>
    <x v="12"/>
    <x v="1"/>
    <n v="8"/>
    <n v="229.87"/>
    <n v="1838.96"/>
    <n v="346.74"/>
    <n v="2773.92"/>
    <n v="0"/>
    <n v="0"/>
    <n v="2773.92"/>
    <n v="934.96"/>
    <x v="3"/>
    <x v="3"/>
    <x v="0"/>
  </r>
  <r>
    <x v="1355"/>
    <x v="72"/>
    <x v="4"/>
    <x v="2"/>
    <n v="4"/>
    <n v="315.10000000000002"/>
    <n v="1260.4000000000001"/>
    <n v="512.86"/>
    <n v="2051.44"/>
    <n v="0"/>
    <n v="0"/>
    <n v="2051.44"/>
    <n v="791.04"/>
    <x v="2"/>
    <x v="4"/>
    <x v="1"/>
  </r>
  <r>
    <x v="1356"/>
    <x v="603"/>
    <x v="5"/>
    <x v="3"/>
    <n v="1"/>
    <n v="436.3"/>
    <n v="436.3"/>
    <n v="689.14"/>
    <n v="689.14"/>
    <n v="0"/>
    <n v="0"/>
    <n v="689.14"/>
    <n v="252.83999999999997"/>
    <x v="0"/>
    <x v="2"/>
    <x v="0"/>
  </r>
  <r>
    <x v="1357"/>
    <x v="521"/>
    <x v="9"/>
    <x v="4"/>
    <n v="3"/>
    <n v="227.89"/>
    <n v="683.67"/>
    <n v="339.05"/>
    <n v="1017.1500000000001"/>
    <n v="0"/>
    <n v="0"/>
    <n v="1017.1500000000001"/>
    <n v="333.48000000000013"/>
    <x v="1"/>
    <x v="0"/>
    <x v="2"/>
  </r>
  <r>
    <x v="1358"/>
    <x v="604"/>
    <x v="4"/>
    <x v="2"/>
    <n v="1"/>
    <n v="367.12"/>
    <n v="367.12"/>
    <n v="576.69000000000005"/>
    <n v="576.69000000000005"/>
    <n v="0.05"/>
    <n v="28.834500000000006"/>
    <n v="547.85550000000001"/>
    <n v="180.7355"/>
    <x v="3"/>
    <x v="3"/>
    <x v="1"/>
  </r>
  <r>
    <x v="1359"/>
    <x v="201"/>
    <x v="7"/>
    <x v="2"/>
    <n v="7"/>
    <n v="373.64"/>
    <n v="2615.48"/>
    <n v="463.06"/>
    <n v="3241.42"/>
    <n v="0"/>
    <n v="0"/>
    <n v="3241.42"/>
    <n v="625.94000000000005"/>
    <x v="2"/>
    <x v="2"/>
    <x v="1"/>
  </r>
  <r>
    <x v="1360"/>
    <x v="586"/>
    <x v="0"/>
    <x v="0"/>
    <n v="3"/>
    <n v="290.01"/>
    <n v="870.03"/>
    <n v="391.33"/>
    <n v="1173.99"/>
    <n v="0"/>
    <n v="0"/>
    <n v="1173.99"/>
    <n v="303.96000000000004"/>
    <x v="0"/>
    <x v="4"/>
    <x v="0"/>
  </r>
  <r>
    <x v="1361"/>
    <x v="544"/>
    <x v="9"/>
    <x v="4"/>
    <n v="1"/>
    <n v="230.53"/>
    <n v="230.53"/>
    <n v="281.5"/>
    <n v="281.5"/>
    <n v="0.1"/>
    <n v="28.150000000000002"/>
    <n v="253.35"/>
    <n v="22.819999999999993"/>
    <x v="1"/>
    <x v="3"/>
    <x v="0"/>
  </r>
  <r>
    <x v="1362"/>
    <x v="373"/>
    <x v="4"/>
    <x v="2"/>
    <n v="8"/>
    <n v="430.48"/>
    <n v="3443.84"/>
    <n v="748.26"/>
    <n v="5986.08"/>
    <n v="0.1"/>
    <n v="598.60800000000006"/>
    <n v="5387.4719999999998"/>
    <n v="1943.6319999999996"/>
    <x v="0"/>
    <x v="3"/>
    <x v="1"/>
  </r>
  <r>
    <x v="1363"/>
    <x v="356"/>
    <x v="0"/>
    <x v="0"/>
    <n v="8"/>
    <n v="93.32"/>
    <n v="746.56"/>
    <n v="149.66"/>
    <n v="1197.28"/>
    <n v="0.05"/>
    <n v="59.864000000000004"/>
    <n v="1137.4159999999999"/>
    <n v="390.85599999999999"/>
    <x v="0"/>
    <x v="2"/>
    <x v="2"/>
  </r>
  <r>
    <x v="1364"/>
    <x v="483"/>
    <x v="11"/>
    <x v="3"/>
    <n v="6"/>
    <n v="255.81"/>
    <n v="1534.8600000000001"/>
    <n v="453.81"/>
    <n v="2722.86"/>
    <n v="0.15"/>
    <n v="408.42900000000003"/>
    <n v="2314.431"/>
    <n v="779.57099999999991"/>
    <x v="2"/>
    <x v="3"/>
    <x v="0"/>
  </r>
  <r>
    <x v="1365"/>
    <x v="61"/>
    <x v="2"/>
    <x v="0"/>
    <n v="1"/>
    <n v="78.44"/>
    <n v="78.44"/>
    <n v="131.21"/>
    <n v="131.21"/>
    <n v="0.05"/>
    <n v="6.5605000000000011"/>
    <n v="124.6495"/>
    <n v="46.209500000000006"/>
    <x v="0"/>
    <x v="2"/>
    <x v="0"/>
  </r>
  <r>
    <x v="1366"/>
    <x v="438"/>
    <x v="2"/>
    <x v="0"/>
    <n v="4"/>
    <n v="456.35"/>
    <n v="1825.4"/>
    <n v="526.49"/>
    <n v="2105.96"/>
    <n v="0.05"/>
    <n v="105.298"/>
    <n v="2000.662"/>
    <n v="175.26199999999994"/>
    <x v="2"/>
    <x v="3"/>
    <x v="1"/>
  </r>
  <r>
    <x v="1367"/>
    <x v="20"/>
    <x v="13"/>
    <x v="4"/>
    <n v="7"/>
    <n v="187.83"/>
    <n v="1314.8100000000002"/>
    <n v="229.25"/>
    <n v="1604.75"/>
    <n v="0.05"/>
    <n v="80.237500000000011"/>
    <n v="1524.5125"/>
    <n v="209.70249999999987"/>
    <x v="1"/>
    <x v="0"/>
    <x v="1"/>
  </r>
  <r>
    <x v="1368"/>
    <x v="72"/>
    <x v="2"/>
    <x v="0"/>
    <n v="5"/>
    <n v="30.23"/>
    <n v="151.15"/>
    <n v="35.69"/>
    <n v="178.45"/>
    <n v="0"/>
    <n v="0"/>
    <n v="178.45"/>
    <n v="27.299999999999983"/>
    <x v="0"/>
    <x v="4"/>
    <x v="1"/>
  </r>
  <r>
    <x v="1369"/>
    <x v="226"/>
    <x v="9"/>
    <x v="4"/>
    <n v="5"/>
    <n v="376.55"/>
    <n v="1882.75"/>
    <n v="482.16"/>
    <n v="2410.8000000000002"/>
    <n v="0.1"/>
    <n v="241.08000000000004"/>
    <n v="2169.7200000000003"/>
    <n v="286.97000000000025"/>
    <x v="2"/>
    <x v="0"/>
    <x v="1"/>
  </r>
  <r>
    <x v="1370"/>
    <x v="604"/>
    <x v="11"/>
    <x v="3"/>
    <n v="5"/>
    <n v="36.520000000000003"/>
    <n v="182.60000000000002"/>
    <n v="50.05"/>
    <n v="250.25"/>
    <n v="0"/>
    <n v="0"/>
    <n v="250.25"/>
    <n v="67.649999999999977"/>
    <x v="2"/>
    <x v="0"/>
    <x v="0"/>
  </r>
  <r>
    <x v="1371"/>
    <x v="462"/>
    <x v="5"/>
    <x v="3"/>
    <n v="3"/>
    <n v="376.97"/>
    <n v="1130.9100000000001"/>
    <n v="423.38"/>
    <n v="1270.1399999999999"/>
    <n v="0"/>
    <n v="0"/>
    <n v="1270.1399999999999"/>
    <n v="139.22999999999979"/>
    <x v="2"/>
    <x v="4"/>
    <x v="1"/>
  </r>
  <r>
    <x v="1372"/>
    <x v="117"/>
    <x v="13"/>
    <x v="4"/>
    <n v="5"/>
    <n v="442.98"/>
    <n v="2214.9"/>
    <n v="740.96"/>
    <n v="3704.8"/>
    <n v="0.1"/>
    <n v="370.48"/>
    <n v="3334.32"/>
    <n v="1119.42"/>
    <x v="0"/>
    <x v="2"/>
    <x v="1"/>
  </r>
  <r>
    <x v="1373"/>
    <x v="560"/>
    <x v="6"/>
    <x v="1"/>
    <n v="8"/>
    <n v="328.22"/>
    <n v="2625.76"/>
    <n v="465.25"/>
    <n v="3722"/>
    <n v="0.05"/>
    <n v="186.10000000000002"/>
    <n v="3535.9"/>
    <n v="910.13999999999987"/>
    <x v="3"/>
    <x v="1"/>
    <x v="0"/>
  </r>
  <r>
    <x v="1374"/>
    <x v="585"/>
    <x v="2"/>
    <x v="0"/>
    <n v="8"/>
    <n v="373"/>
    <n v="2984"/>
    <n v="654.47"/>
    <n v="5235.76"/>
    <n v="0.05"/>
    <n v="261.78800000000001"/>
    <n v="4973.9719999999998"/>
    <n v="1989.9719999999998"/>
    <x v="0"/>
    <x v="1"/>
    <x v="2"/>
  </r>
  <r>
    <x v="1375"/>
    <x v="159"/>
    <x v="1"/>
    <x v="1"/>
    <n v="5"/>
    <n v="252.74"/>
    <n v="1263.7"/>
    <n v="396.01"/>
    <n v="1980.05"/>
    <n v="0"/>
    <n v="0"/>
    <n v="1980.05"/>
    <n v="716.34999999999991"/>
    <x v="0"/>
    <x v="4"/>
    <x v="1"/>
  </r>
  <r>
    <x v="1376"/>
    <x v="443"/>
    <x v="10"/>
    <x v="3"/>
    <n v="7"/>
    <n v="35.409999999999997"/>
    <n v="247.86999999999998"/>
    <n v="49.01"/>
    <n v="343.07"/>
    <n v="0"/>
    <n v="0"/>
    <n v="343.07"/>
    <n v="95.200000000000017"/>
    <x v="3"/>
    <x v="1"/>
    <x v="2"/>
  </r>
  <r>
    <x v="1377"/>
    <x v="291"/>
    <x v="12"/>
    <x v="1"/>
    <n v="4"/>
    <n v="269.81"/>
    <n v="1079.24"/>
    <n v="340.31"/>
    <n v="1361.24"/>
    <n v="0"/>
    <n v="0"/>
    <n v="1361.24"/>
    <n v="282"/>
    <x v="0"/>
    <x v="4"/>
    <x v="2"/>
  </r>
  <r>
    <x v="1378"/>
    <x v="398"/>
    <x v="4"/>
    <x v="2"/>
    <n v="8"/>
    <n v="157.4"/>
    <n v="1259.2"/>
    <n v="212.89"/>
    <n v="1703.12"/>
    <n v="0.1"/>
    <n v="170.31200000000001"/>
    <n v="1532.808"/>
    <n v="273.60799999999995"/>
    <x v="2"/>
    <x v="3"/>
    <x v="0"/>
  </r>
  <r>
    <x v="1379"/>
    <x v="76"/>
    <x v="7"/>
    <x v="2"/>
    <n v="4"/>
    <n v="125.08"/>
    <n v="500.32"/>
    <n v="218.72"/>
    <n v="874.88"/>
    <n v="0"/>
    <n v="0"/>
    <n v="874.88"/>
    <n v="374.56"/>
    <x v="0"/>
    <x v="3"/>
    <x v="0"/>
  </r>
  <r>
    <x v="1380"/>
    <x v="99"/>
    <x v="1"/>
    <x v="1"/>
    <n v="7"/>
    <n v="375.61"/>
    <n v="2629.27"/>
    <n v="530.85"/>
    <n v="3715.9500000000003"/>
    <n v="0.1"/>
    <n v="371.59500000000003"/>
    <n v="3344.3550000000005"/>
    <n v="715.08500000000049"/>
    <x v="0"/>
    <x v="3"/>
    <x v="2"/>
  </r>
  <r>
    <x v="1381"/>
    <x v="300"/>
    <x v="1"/>
    <x v="1"/>
    <n v="4"/>
    <n v="436.27"/>
    <n v="1745.08"/>
    <n v="682.93"/>
    <n v="2731.72"/>
    <n v="0"/>
    <n v="0"/>
    <n v="2731.72"/>
    <n v="986.63999999999987"/>
    <x v="2"/>
    <x v="2"/>
    <x v="1"/>
  </r>
  <r>
    <x v="1382"/>
    <x v="238"/>
    <x v="2"/>
    <x v="0"/>
    <n v="7"/>
    <n v="261.45"/>
    <n v="1830.1499999999999"/>
    <n v="315.77"/>
    <n v="2210.39"/>
    <n v="0.15"/>
    <n v="331.55849999999998"/>
    <n v="1878.8314999999998"/>
    <n v="48.681499999999915"/>
    <x v="1"/>
    <x v="2"/>
    <x v="1"/>
  </r>
  <r>
    <x v="1383"/>
    <x v="131"/>
    <x v="9"/>
    <x v="4"/>
    <n v="1"/>
    <n v="46.44"/>
    <n v="46.44"/>
    <n v="68.680000000000007"/>
    <n v="68.680000000000007"/>
    <n v="0.1"/>
    <n v="6.8680000000000012"/>
    <n v="61.812000000000005"/>
    <n v="15.372000000000007"/>
    <x v="1"/>
    <x v="3"/>
    <x v="1"/>
  </r>
  <r>
    <x v="1384"/>
    <x v="26"/>
    <x v="13"/>
    <x v="4"/>
    <n v="5"/>
    <n v="293.88"/>
    <n v="1469.4"/>
    <n v="325.86"/>
    <n v="1629.3000000000002"/>
    <n v="0"/>
    <n v="0"/>
    <n v="1629.3000000000002"/>
    <n v="159.90000000000009"/>
    <x v="1"/>
    <x v="0"/>
    <x v="0"/>
  </r>
  <r>
    <x v="1385"/>
    <x v="236"/>
    <x v="13"/>
    <x v="4"/>
    <n v="3"/>
    <n v="134.86000000000001"/>
    <n v="404.58000000000004"/>
    <n v="157.5"/>
    <n v="472.5"/>
    <n v="0"/>
    <n v="0"/>
    <n v="472.5"/>
    <n v="67.919999999999959"/>
    <x v="0"/>
    <x v="3"/>
    <x v="1"/>
  </r>
  <r>
    <x v="1386"/>
    <x v="347"/>
    <x v="5"/>
    <x v="3"/>
    <n v="7"/>
    <n v="464.66"/>
    <n v="3252.6200000000003"/>
    <n v="703.45"/>
    <n v="4924.1500000000005"/>
    <n v="0"/>
    <n v="0"/>
    <n v="4924.1500000000005"/>
    <n v="1671.5300000000002"/>
    <x v="0"/>
    <x v="3"/>
    <x v="0"/>
  </r>
  <r>
    <x v="1387"/>
    <x v="488"/>
    <x v="0"/>
    <x v="0"/>
    <n v="7"/>
    <n v="301.3"/>
    <n v="2109.1"/>
    <n v="482.21"/>
    <n v="3375.47"/>
    <n v="0"/>
    <n v="0"/>
    <n v="3375.47"/>
    <n v="1266.3699999999999"/>
    <x v="3"/>
    <x v="1"/>
    <x v="0"/>
  </r>
  <r>
    <x v="1388"/>
    <x v="489"/>
    <x v="2"/>
    <x v="0"/>
    <n v="9"/>
    <n v="498.77"/>
    <n v="4488.93"/>
    <n v="812.56"/>
    <n v="7313.0399999999991"/>
    <n v="0.05"/>
    <n v="365.65199999999999"/>
    <n v="6947.387999999999"/>
    <n v="2458.4579999999987"/>
    <x v="1"/>
    <x v="3"/>
    <x v="0"/>
  </r>
  <r>
    <x v="1389"/>
    <x v="291"/>
    <x v="2"/>
    <x v="0"/>
    <n v="8"/>
    <n v="38.979999999999997"/>
    <n v="311.83999999999997"/>
    <n v="63.45"/>
    <n v="507.6"/>
    <n v="0.2"/>
    <n v="101.52000000000001"/>
    <n v="406.08000000000004"/>
    <n v="94.240000000000066"/>
    <x v="1"/>
    <x v="0"/>
    <x v="0"/>
  </r>
  <r>
    <x v="1390"/>
    <x v="556"/>
    <x v="9"/>
    <x v="4"/>
    <n v="7"/>
    <n v="237.61"/>
    <n v="1663.27"/>
    <n v="296.8"/>
    <n v="2077.6"/>
    <n v="0.05"/>
    <n v="103.88"/>
    <n v="1973.7199999999998"/>
    <n v="310.44999999999982"/>
    <x v="2"/>
    <x v="2"/>
    <x v="1"/>
  </r>
  <r>
    <x v="1391"/>
    <x v="5"/>
    <x v="3"/>
    <x v="2"/>
    <n v="1"/>
    <n v="248.84"/>
    <n v="248.84"/>
    <n v="309.22000000000003"/>
    <n v="309.22000000000003"/>
    <n v="0.1"/>
    <n v="30.922000000000004"/>
    <n v="278.298"/>
    <n v="29.457999999999998"/>
    <x v="1"/>
    <x v="1"/>
    <x v="1"/>
  </r>
  <r>
    <x v="1392"/>
    <x v="195"/>
    <x v="6"/>
    <x v="1"/>
    <n v="7"/>
    <n v="445.77"/>
    <n v="3120.39"/>
    <n v="771.98"/>
    <n v="5403.8600000000006"/>
    <n v="0"/>
    <n v="0"/>
    <n v="5403.8600000000006"/>
    <n v="2283.4700000000007"/>
    <x v="3"/>
    <x v="0"/>
    <x v="0"/>
  </r>
  <r>
    <x v="1393"/>
    <x v="429"/>
    <x v="12"/>
    <x v="1"/>
    <n v="9"/>
    <n v="407.47"/>
    <n v="3667.2300000000005"/>
    <n v="478.53"/>
    <n v="4306.7699999999995"/>
    <n v="0.1"/>
    <n v="430.67699999999996"/>
    <n v="3876.0929999999994"/>
    <n v="208.86299999999892"/>
    <x v="2"/>
    <x v="0"/>
    <x v="2"/>
  </r>
  <r>
    <x v="1394"/>
    <x v="455"/>
    <x v="4"/>
    <x v="2"/>
    <n v="4"/>
    <n v="203.89"/>
    <n v="815.56"/>
    <n v="268.69"/>
    <n v="1074.76"/>
    <n v="0"/>
    <n v="0"/>
    <n v="1074.76"/>
    <n v="259.20000000000005"/>
    <x v="3"/>
    <x v="2"/>
    <x v="2"/>
  </r>
  <r>
    <x v="1395"/>
    <x v="547"/>
    <x v="9"/>
    <x v="4"/>
    <n v="1"/>
    <n v="224.56"/>
    <n v="224.56"/>
    <n v="358.76"/>
    <n v="358.76"/>
    <n v="0.05"/>
    <n v="17.937999999999999"/>
    <n v="340.822"/>
    <n v="116.262"/>
    <x v="2"/>
    <x v="3"/>
    <x v="2"/>
  </r>
  <r>
    <x v="1396"/>
    <x v="605"/>
    <x v="8"/>
    <x v="4"/>
    <n v="9"/>
    <n v="31.62"/>
    <n v="284.58"/>
    <n v="41.76"/>
    <n v="375.84"/>
    <n v="0"/>
    <n v="0"/>
    <n v="375.84"/>
    <n v="91.259999999999991"/>
    <x v="0"/>
    <x v="4"/>
    <x v="2"/>
  </r>
  <r>
    <x v="1397"/>
    <x v="606"/>
    <x v="9"/>
    <x v="4"/>
    <n v="8"/>
    <n v="311.51"/>
    <n v="2492.08"/>
    <n v="375.32"/>
    <n v="3002.56"/>
    <n v="0.15"/>
    <n v="450.38399999999996"/>
    <n v="2552.1759999999999"/>
    <n v="60.096000000000004"/>
    <x v="0"/>
    <x v="1"/>
    <x v="2"/>
  </r>
  <r>
    <x v="1398"/>
    <x v="218"/>
    <x v="2"/>
    <x v="0"/>
    <n v="6"/>
    <n v="102.83"/>
    <n v="616.98"/>
    <n v="152.13"/>
    <n v="912.78"/>
    <n v="0"/>
    <n v="0"/>
    <n v="912.78"/>
    <n v="295.79999999999995"/>
    <x v="3"/>
    <x v="0"/>
    <x v="1"/>
  </r>
  <r>
    <x v="1399"/>
    <x v="472"/>
    <x v="8"/>
    <x v="4"/>
    <n v="1"/>
    <n v="495.99"/>
    <n v="495.99"/>
    <n v="761.55"/>
    <n v="761.55"/>
    <n v="0"/>
    <n v="0"/>
    <n v="761.55"/>
    <n v="265.55999999999995"/>
    <x v="3"/>
    <x v="1"/>
    <x v="1"/>
  </r>
  <r>
    <x v="1400"/>
    <x v="243"/>
    <x v="0"/>
    <x v="0"/>
    <n v="4"/>
    <n v="103.41"/>
    <n v="413.64"/>
    <n v="149.88"/>
    <n v="599.52"/>
    <n v="0"/>
    <n v="0"/>
    <n v="599.52"/>
    <n v="185.88"/>
    <x v="3"/>
    <x v="0"/>
    <x v="0"/>
  </r>
  <r>
    <x v="1401"/>
    <x v="358"/>
    <x v="7"/>
    <x v="2"/>
    <n v="8"/>
    <n v="212.9"/>
    <n v="1703.2"/>
    <n v="310.62"/>
    <n v="2484.96"/>
    <n v="0"/>
    <n v="0"/>
    <n v="2484.96"/>
    <n v="781.76"/>
    <x v="0"/>
    <x v="4"/>
    <x v="1"/>
  </r>
  <r>
    <x v="1402"/>
    <x v="539"/>
    <x v="3"/>
    <x v="2"/>
    <n v="1"/>
    <n v="296.56"/>
    <n v="296.56"/>
    <n v="509.4"/>
    <n v="509.4"/>
    <n v="0"/>
    <n v="0"/>
    <n v="509.4"/>
    <n v="212.83999999999997"/>
    <x v="0"/>
    <x v="0"/>
    <x v="0"/>
  </r>
  <r>
    <x v="1403"/>
    <x v="607"/>
    <x v="10"/>
    <x v="3"/>
    <n v="5"/>
    <n v="51.13"/>
    <n v="255.65"/>
    <n v="83.97"/>
    <n v="419.85"/>
    <n v="0.05"/>
    <n v="20.992500000000003"/>
    <n v="398.85750000000002"/>
    <n v="143.20750000000001"/>
    <x v="0"/>
    <x v="2"/>
    <x v="2"/>
  </r>
  <r>
    <x v="1404"/>
    <x v="95"/>
    <x v="3"/>
    <x v="2"/>
    <n v="8"/>
    <n v="36.630000000000003"/>
    <n v="293.04000000000002"/>
    <n v="40.53"/>
    <n v="324.24"/>
    <n v="0"/>
    <n v="0"/>
    <n v="324.24"/>
    <n v="31.199999999999989"/>
    <x v="3"/>
    <x v="1"/>
    <x v="2"/>
  </r>
  <r>
    <x v="1405"/>
    <x v="130"/>
    <x v="5"/>
    <x v="3"/>
    <n v="6"/>
    <n v="252.15"/>
    <n v="1512.9"/>
    <n v="389.11"/>
    <n v="2334.66"/>
    <n v="0"/>
    <n v="0"/>
    <n v="2334.66"/>
    <n v="821.75999999999976"/>
    <x v="2"/>
    <x v="4"/>
    <x v="2"/>
  </r>
  <r>
    <x v="1406"/>
    <x v="608"/>
    <x v="9"/>
    <x v="4"/>
    <n v="4"/>
    <n v="163.76"/>
    <n v="655.04"/>
    <n v="259.36"/>
    <n v="1037.44"/>
    <n v="0"/>
    <n v="0"/>
    <n v="1037.44"/>
    <n v="382.40000000000009"/>
    <x v="0"/>
    <x v="2"/>
    <x v="0"/>
  </r>
  <r>
    <x v="1407"/>
    <x v="609"/>
    <x v="6"/>
    <x v="1"/>
    <n v="3"/>
    <n v="395.05"/>
    <n v="1185.1500000000001"/>
    <n v="680.3"/>
    <n v="2040.8999999999999"/>
    <n v="0.05"/>
    <n v="102.045"/>
    <n v="1938.8549999999998"/>
    <n v="753.7049999999997"/>
    <x v="1"/>
    <x v="0"/>
    <x v="1"/>
  </r>
  <r>
    <x v="1408"/>
    <x v="420"/>
    <x v="1"/>
    <x v="1"/>
    <n v="9"/>
    <n v="114.06"/>
    <n v="1026.54"/>
    <n v="202.29"/>
    <n v="1820.61"/>
    <n v="0.05"/>
    <n v="91.030500000000004"/>
    <n v="1729.5794999999998"/>
    <n v="703.03949999999986"/>
    <x v="2"/>
    <x v="0"/>
    <x v="0"/>
  </r>
  <r>
    <x v="1409"/>
    <x v="128"/>
    <x v="5"/>
    <x v="3"/>
    <n v="6"/>
    <n v="123.79"/>
    <n v="742.74"/>
    <n v="171.27"/>
    <n v="1027.6200000000001"/>
    <n v="0"/>
    <n v="0"/>
    <n v="1027.6200000000001"/>
    <n v="284.88000000000011"/>
    <x v="1"/>
    <x v="1"/>
    <x v="0"/>
  </r>
  <r>
    <x v="1410"/>
    <x v="311"/>
    <x v="4"/>
    <x v="2"/>
    <n v="9"/>
    <n v="426.66"/>
    <n v="3839.94"/>
    <n v="541.69000000000005"/>
    <n v="4875.2100000000009"/>
    <n v="0"/>
    <n v="0"/>
    <n v="4875.2100000000009"/>
    <n v="1035.2700000000009"/>
    <x v="1"/>
    <x v="4"/>
    <x v="1"/>
  </r>
  <r>
    <x v="1411"/>
    <x v="265"/>
    <x v="4"/>
    <x v="2"/>
    <n v="5"/>
    <n v="270.14"/>
    <n v="1350.6999999999998"/>
    <n v="305.02999999999997"/>
    <n v="1525.1499999999999"/>
    <n v="0.05"/>
    <n v="76.257499999999993"/>
    <n v="1448.8924999999999"/>
    <n v="98.192500000000109"/>
    <x v="3"/>
    <x v="1"/>
    <x v="0"/>
  </r>
  <r>
    <x v="1412"/>
    <x v="331"/>
    <x v="11"/>
    <x v="3"/>
    <n v="6"/>
    <n v="382.13"/>
    <n v="2292.7799999999997"/>
    <n v="687.58"/>
    <n v="4125.4800000000005"/>
    <n v="0"/>
    <n v="0"/>
    <n v="4125.4800000000005"/>
    <n v="1832.7000000000007"/>
    <x v="1"/>
    <x v="2"/>
    <x v="1"/>
  </r>
  <r>
    <x v="1413"/>
    <x v="77"/>
    <x v="1"/>
    <x v="1"/>
    <n v="4"/>
    <n v="286.43"/>
    <n v="1145.72"/>
    <n v="318.25"/>
    <n v="1273"/>
    <n v="0"/>
    <n v="0"/>
    <n v="1273"/>
    <n v="127.27999999999997"/>
    <x v="2"/>
    <x v="4"/>
    <x v="0"/>
  </r>
  <r>
    <x v="1414"/>
    <x v="69"/>
    <x v="13"/>
    <x v="4"/>
    <n v="8"/>
    <n v="125.68"/>
    <n v="1005.44"/>
    <n v="201.86"/>
    <n v="1614.88"/>
    <n v="0"/>
    <n v="0"/>
    <n v="1614.88"/>
    <n v="609.44000000000005"/>
    <x v="1"/>
    <x v="1"/>
    <x v="1"/>
  </r>
  <r>
    <x v="1415"/>
    <x v="136"/>
    <x v="13"/>
    <x v="4"/>
    <n v="6"/>
    <n v="194.53"/>
    <n v="1167.18"/>
    <n v="228.49"/>
    <n v="1370.94"/>
    <n v="0.15"/>
    <n v="205.64099999999999"/>
    <n v="1165.299"/>
    <n v="-1.8810000000000855"/>
    <x v="3"/>
    <x v="4"/>
    <x v="2"/>
  </r>
  <r>
    <x v="1416"/>
    <x v="121"/>
    <x v="1"/>
    <x v="1"/>
    <n v="3"/>
    <n v="322.83"/>
    <n v="968.49"/>
    <n v="482.96"/>
    <n v="1448.8799999999999"/>
    <n v="0"/>
    <n v="0"/>
    <n v="1448.8799999999999"/>
    <n v="480.38999999999987"/>
    <x v="3"/>
    <x v="1"/>
    <x v="0"/>
  </r>
  <r>
    <x v="1417"/>
    <x v="364"/>
    <x v="0"/>
    <x v="0"/>
    <n v="7"/>
    <n v="34.75"/>
    <n v="243.25"/>
    <n v="44.99"/>
    <n v="314.93"/>
    <n v="0.15"/>
    <n v="47.2395"/>
    <n v="267.69049999999999"/>
    <n v="24.440499999999986"/>
    <x v="1"/>
    <x v="1"/>
    <x v="0"/>
  </r>
  <r>
    <x v="1418"/>
    <x v="276"/>
    <x v="7"/>
    <x v="2"/>
    <n v="4"/>
    <n v="54.28"/>
    <n v="217.12"/>
    <n v="92.27"/>
    <n v="369.08"/>
    <n v="0"/>
    <n v="0"/>
    <n v="369.08"/>
    <n v="151.95999999999998"/>
    <x v="0"/>
    <x v="3"/>
    <x v="1"/>
  </r>
  <r>
    <x v="1419"/>
    <x v="0"/>
    <x v="13"/>
    <x v="4"/>
    <n v="6"/>
    <n v="313.64"/>
    <n v="1881.84"/>
    <n v="457.27"/>
    <n v="2743.62"/>
    <n v="0"/>
    <n v="0"/>
    <n v="2743.62"/>
    <n v="861.78"/>
    <x v="1"/>
    <x v="0"/>
    <x v="2"/>
  </r>
  <r>
    <x v="1420"/>
    <x v="86"/>
    <x v="13"/>
    <x v="4"/>
    <n v="1"/>
    <n v="196.98"/>
    <n v="196.98"/>
    <n v="299.66000000000003"/>
    <n v="299.66000000000003"/>
    <n v="0.1"/>
    <n v="29.966000000000005"/>
    <n v="269.69400000000002"/>
    <n v="72.714000000000027"/>
    <x v="2"/>
    <x v="0"/>
    <x v="1"/>
  </r>
  <r>
    <x v="1421"/>
    <x v="347"/>
    <x v="1"/>
    <x v="1"/>
    <n v="2"/>
    <n v="202.12"/>
    <n v="404.24"/>
    <n v="351.63"/>
    <n v="703.26"/>
    <n v="0.05"/>
    <n v="35.163000000000004"/>
    <n v="668.09699999999998"/>
    <n v="263.85699999999997"/>
    <x v="1"/>
    <x v="3"/>
    <x v="1"/>
  </r>
  <r>
    <x v="1422"/>
    <x v="347"/>
    <x v="13"/>
    <x v="4"/>
    <n v="9"/>
    <n v="338.48"/>
    <n v="3046.32"/>
    <n v="431.64"/>
    <n v="3884.7599999999998"/>
    <n v="0.1"/>
    <n v="388.476"/>
    <n v="3496.2839999999997"/>
    <n v="449.96399999999949"/>
    <x v="1"/>
    <x v="0"/>
    <x v="2"/>
  </r>
  <r>
    <x v="1423"/>
    <x v="410"/>
    <x v="3"/>
    <x v="2"/>
    <n v="9"/>
    <n v="154.9"/>
    <n v="1394.1000000000001"/>
    <n v="187.69"/>
    <n v="1689.21"/>
    <n v="0.05"/>
    <n v="84.46050000000001"/>
    <n v="1604.7495000000001"/>
    <n v="210.64949999999999"/>
    <x v="0"/>
    <x v="3"/>
    <x v="0"/>
  </r>
  <r>
    <x v="1424"/>
    <x v="610"/>
    <x v="7"/>
    <x v="2"/>
    <n v="2"/>
    <n v="135.94"/>
    <n v="271.88"/>
    <n v="176.54"/>
    <n v="353.08"/>
    <n v="0.2"/>
    <n v="70.616"/>
    <n v="282.464"/>
    <n v="10.584000000000003"/>
    <x v="3"/>
    <x v="2"/>
    <x v="0"/>
  </r>
  <r>
    <x v="1425"/>
    <x v="97"/>
    <x v="7"/>
    <x v="2"/>
    <n v="2"/>
    <n v="393.62"/>
    <n v="787.24"/>
    <n v="627.99"/>
    <n v="1255.98"/>
    <n v="0"/>
    <n v="0"/>
    <n v="1255.98"/>
    <n v="468.74"/>
    <x v="1"/>
    <x v="1"/>
    <x v="0"/>
  </r>
  <r>
    <x v="1426"/>
    <x v="513"/>
    <x v="12"/>
    <x v="1"/>
    <n v="1"/>
    <n v="415.92"/>
    <n v="415.92"/>
    <n v="657.51"/>
    <n v="657.51"/>
    <n v="0.05"/>
    <n v="32.875500000000002"/>
    <n v="624.6345"/>
    <n v="208.71449999999999"/>
    <x v="2"/>
    <x v="0"/>
    <x v="1"/>
  </r>
  <r>
    <x v="1427"/>
    <x v="239"/>
    <x v="12"/>
    <x v="1"/>
    <n v="7"/>
    <n v="471.87"/>
    <n v="3303.09"/>
    <n v="750.12"/>
    <n v="5250.84"/>
    <n v="0.2"/>
    <n v="1050.1680000000001"/>
    <n v="4200.6720000000005"/>
    <n v="897.58200000000033"/>
    <x v="3"/>
    <x v="1"/>
    <x v="0"/>
  </r>
  <r>
    <x v="1428"/>
    <x v="101"/>
    <x v="6"/>
    <x v="1"/>
    <n v="9"/>
    <n v="205.1"/>
    <n v="1845.8999999999999"/>
    <n v="343.95"/>
    <n v="3095.5499999999997"/>
    <n v="0"/>
    <n v="0"/>
    <n v="3095.5499999999997"/>
    <n v="1249.6499999999999"/>
    <x v="1"/>
    <x v="0"/>
    <x v="2"/>
  </r>
  <r>
    <x v="1429"/>
    <x v="146"/>
    <x v="9"/>
    <x v="4"/>
    <n v="6"/>
    <n v="114.65"/>
    <n v="687.90000000000009"/>
    <n v="192.98"/>
    <n v="1157.8799999999999"/>
    <n v="0"/>
    <n v="0"/>
    <n v="1157.8799999999999"/>
    <n v="469.97999999999979"/>
    <x v="3"/>
    <x v="4"/>
    <x v="0"/>
  </r>
  <r>
    <x v="1430"/>
    <x v="214"/>
    <x v="10"/>
    <x v="3"/>
    <n v="1"/>
    <n v="241.21"/>
    <n v="241.21"/>
    <n v="418.31"/>
    <n v="418.31"/>
    <n v="0"/>
    <n v="0"/>
    <n v="418.31"/>
    <n v="177.1"/>
    <x v="1"/>
    <x v="1"/>
    <x v="2"/>
  </r>
  <r>
    <x v="1431"/>
    <x v="86"/>
    <x v="9"/>
    <x v="4"/>
    <n v="7"/>
    <n v="232.52"/>
    <n v="1627.64"/>
    <n v="364.12"/>
    <n v="2548.84"/>
    <n v="0.15"/>
    <n v="382.32600000000002"/>
    <n v="2166.5140000000001"/>
    <n v="538.87400000000002"/>
    <x v="2"/>
    <x v="4"/>
    <x v="2"/>
  </r>
  <r>
    <x v="1432"/>
    <x v="471"/>
    <x v="6"/>
    <x v="1"/>
    <n v="2"/>
    <n v="241.48"/>
    <n v="482.96"/>
    <n v="347.39"/>
    <n v="694.78"/>
    <n v="0.1"/>
    <n v="69.477999999999994"/>
    <n v="625.30200000000002"/>
    <n v="142.34200000000004"/>
    <x v="0"/>
    <x v="4"/>
    <x v="1"/>
  </r>
  <r>
    <x v="1433"/>
    <x v="391"/>
    <x v="4"/>
    <x v="2"/>
    <n v="8"/>
    <n v="342.67"/>
    <n v="2741.36"/>
    <n v="462.97"/>
    <n v="3703.76"/>
    <n v="0"/>
    <n v="0"/>
    <n v="3703.76"/>
    <n v="962.40000000000009"/>
    <x v="3"/>
    <x v="0"/>
    <x v="2"/>
  </r>
  <r>
    <x v="1434"/>
    <x v="228"/>
    <x v="4"/>
    <x v="2"/>
    <n v="9"/>
    <n v="426.45"/>
    <n v="3838.0499999999997"/>
    <n v="723.21"/>
    <n v="6508.89"/>
    <n v="0.1"/>
    <n v="650.88900000000012"/>
    <n v="5858.0010000000002"/>
    <n v="2019.9510000000005"/>
    <x v="3"/>
    <x v="2"/>
    <x v="2"/>
  </r>
  <r>
    <x v="1435"/>
    <x v="364"/>
    <x v="1"/>
    <x v="1"/>
    <n v="3"/>
    <n v="35.630000000000003"/>
    <n v="106.89000000000001"/>
    <n v="46.67"/>
    <n v="140.01"/>
    <n v="0"/>
    <n v="0"/>
    <n v="140.01"/>
    <n v="33.119999999999976"/>
    <x v="2"/>
    <x v="1"/>
    <x v="0"/>
  </r>
  <r>
    <x v="1436"/>
    <x v="20"/>
    <x v="8"/>
    <x v="4"/>
    <n v="9"/>
    <n v="149.80000000000001"/>
    <n v="1348.2"/>
    <n v="233.99"/>
    <n v="2105.91"/>
    <n v="0"/>
    <n v="0"/>
    <n v="2105.91"/>
    <n v="757.70999999999981"/>
    <x v="1"/>
    <x v="2"/>
    <x v="2"/>
  </r>
  <r>
    <x v="1437"/>
    <x v="556"/>
    <x v="4"/>
    <x v="2"/>
    <n v="2"/>
    <n v="137.19999999999999"/>
    <n v="274.39999999999998"/>
    <n v="176.02"/>
    <n v="352.04"/>
    <n v="0"/>
    <n v="0"/>
    <n v="352.04"/>
    <n v="77.640000000000043"/>
    <x v="2"/>
    <x v="4"/>
    <x v="1"/>
  </r>
  <r>
    <x v="1438"/>
    <x v="479"/>
    <x v="1"/>
    <x v="1"/>
    <n v="1"/>
    <n v="45.6"/>
    <n v="45.6"/>
    <n v="57.72"/>
    <n v="57.72"/>
    <n v="0.1"/>
    <n v="5.7720000000000002"/>
    <n v="51.948"/>
    <n v="6.347999999999999"/>
    <x v="2"/>
    <x v="0"/>
    <x v="0"/>
  </r>
  <r>
    <x v="1439"/>
    <x v="611"/>
    <x v="12"/>
    <x v="1"/>
    <n v="8"/>
    <n v="90.08"/>
    <n v="720.64"/>
    <n v="134.38"/>
    <n v="1075.04"/>
    <n v="0.15"/>
    <n v="161.256"/>
    <n v="913.78399999999999"/>
    <n v="193.14400000000001"/>
    <x v="1"/>
    <x v="0"/>
    <x v="1"/>
  </r>
  <r>
    <x v="1440"/>
    <x v="612"/>
    <x v="6"/>
    <x v="1"/>
    <n v="9"/>
    <n v="237.41"/>
    <n v="2136.69"/>
    <n v="396.6"/>
    <n v="3569.4"/>
    <n v="0.05"/>
    <n v="178.47000000000003"/>
    <n v="3390.9300000000003"/>
    <n v="1254.2400000000002"/>
    <x v="0"/>
    <x v="3"/>
    <x v="1"/>
  </r>
  <r>
    <x v="1441"/>
    <x v="28"/>
    <x v="13"/>
    <x v="4"/>
    <n v="1"/>
    <n v="49.83"/>
    <n v="49.83"/>
    <n v="70.510000000000005"/>
    <n v="70.510000000000005"/>
    <n v="0.05"/>
    <n v="3.5255000000000005"/>
    <n v="66.984500000000011"/>
    <n v="17.154500000000013"/>
    <x v="2"/>
    <x v="4"/>
    <x v="0"/>
  </r>
  <r>
    <x v="1442"/>
    <x v="429"/>
    <x v="1"/>
    <x v="1"/>
    <n v="5"/>
    <n v="488.63"/>
    <n v="2443.15"/>
    <n v="866.61"/>
    <n v="4333.05"/>
    <n v="0.1"/>
    <n v="433.30500000000006"/>
    <n v="3899.7449999999999"/>
    <n v="1456.5949999999998"/>
    <x v="0"/>
    <x v="1"/>
    <x v="1"/>
  </r>
  <r>
    <x v="1443"/>
    <x v="395"/>
    <x v="12"/>
    <x v="1"/>
    <n v="6"/>
    <n v="95.12"/>
    <n v="570.72"/>
    <n v="106.83"/>
    <n v="640.98"/>
    <n v="0"/>
    <n v="0"/>
    <n v="640.98"/>
    <n v="70.259999999999991"/>
    <x v="2"/>
    <x v="4"/>
    <x v="2"/>
  </r>
  <r>
    <x v="1444"/>
    <x v="448"/>
    <x v="4"/>
    <x v="2"/>
    <n v="4"/>
    <n v="150.66"/>
    <n v="602.64"/>
    <n v="198.38"/>
    <n v="793.52"/>
    <n v="0.05"/>
    <n v="39.676000000000002"/>
    <n v="753.84399999999994"/>
    <n v="151.20399999999995"/>
    <x v="3"/>
    <x v="3"/>
    <x v="2"/>
  </r>
  <r>
    <x v="1445"/>
    <x v="68"/>
    <x v="5"/>
    <x v="3"/>
    <n v="1"/>
    <n v="152.9"/>
    <n v="152.9"/>
    <n v="262.58999999999997"/>
    <n v="262.58999999999997"/>
    <n v="0"/>
    <n v="0"/>
    <n v="262.58999999999997"/>
    <n v="109.68999999999997"/>
    <x v="2"/>
    <x v="4"/>
    <x v="2"/>
  </r>
  <r>
    <x v="1446"/>
    <x v="613"/>
    <x v="9"/>
    <x v="4"/>
    <n v="8"/>
    <n v="45.95"/>
    <n v="367.6"/>
    <n v="82.19"/>
    <n v="657.52"/>
    <n v="0"/>
    <n v="0"/>
    <n v="657.52"/>
    <n v="289.91999999999996"/>
    <x v="3"/>
    <x v="4"/>
    <x v="0"/>
  </r>
  <r>
    <x v="1447"/>
    <x v="436"/>
    <x v="2"/>
    <x v="0"/>
    <n v="4"/>
    <n v="160.28"/>
    <n v="641.12"/>
    <n v="184.25"/>
    <n v="737"/>
    <n v="0"/>
    <n v="0"/>
    <n v="737"/>
    <n v="95.88"/>
    <x v="0"/>
    <x v="4"/>
    <x v="0"/>
  </r>
  <r>
    <x v="1448"/>
    <x v="119"/>
    <x v="9"/>
    <x v="4"/>
    <n v="9"/>
    <n v="160.84"/>
    <n v="1447.56"/>
    <n v="221.73"/>
    <n v="1995.57"/>
    <n v="0.2"/>
    <n v="399.11400000000003"/>
    <n v="1596.4559999999999"/>
    <n v="148.89599999999996"/>
    <x v="0"/>
    <x v="2"/>
    <x v="1"/>
  </r>
  <r>
    <x v="1449"/>
    <x v="184"/>
    <x v="8"/>
    <x v="4"/>
    <n v="8"/>
    <n v="447.35"/>
    <n v="3578.8"/>
    <n v="642.28"/>
    <n v="5138.24"/>
    <n v="0"/>
    <n v="0"/>
    <n v="5138.24"/>
    <n v="1559.4399999999996"/>
    <x v="0"/>
    <x v="1"/>
    <x v="2"/>
  </r>
  <r>
    <x v="1450"/>
    <x v="3"/>
    <x v="11"/>
    <x v="3"/>
    <n v="6"/>
    <n v="263.17"/>
    <n v="1579.02"/>
    <n v="437.75"/>
    <n v="2626.5"/>
    <n v="0"/>
    <n v="0"/>
    <n v="2626.5"/>
    <n v="1047.48"/>
    <x v="3"/>
    <x v="2"/>
    <x v="2"/>
  </r>
  <r>
    <x v="1451"/>
    <x v="62"/>
    <x v="11"/>
    <x v="3"/>
    <n v="5"/>
    <n v="124.71"/>
    <n v="623.54999999999995"/>
    <n v="185.17"/>
    <n v="925.84999999999991"/>
    <n v="0.1"/>
    <n v="92.584999999999994"/>
    <n v="833.26499999999987"/>
    <n v="209.71499999999992"/>
    <x v="2"/>
    <x v="1"/>
    <x v="1"/>
  </r>
  <r>
    <x v="1452"/>
    <x v="307"/>
    <x v="2"/>
    <x v="0"/>
    <n v="1"/>
    <n v="477.5"/>
    <n v="477.5"/>
    <n v="752.73"/>
    <n v="752.73"/>
    <n v="0"/>
    <n v="0"/>
    <n v="752.73"/>
    <n v="275.23"/>
    <x v="2"/>
    <x v="2"/>
    <x v="2"/>
  </r>
  <r>
    <x v="1453"/>
    <x v="344"/>
    <x v="5"/>
    <x v="3"/>
    <n v="3"/>
    <n v="339.94"/>
    <n v="1019.8199999999999"/>
    <n v="601.19000000000005"/>
    <n v="1803.5700000000002"/>
    <n v="0"/>
    <n v="0"/>
    <n v="1803.5700000000002"/>
    <n v="783.75000000000023"/>
    <x v="3"/>
    <x v="0"/>
    <x v="2"/>
  </r>
  <r>
    <x v="1454"/>
    <x v="54"/>
    <x v="3"/>
    <x v="2"/>
    <n v="1"/>
    <n v="472.24"/>
    <n v="472.24"/>
    <n v="623.83000000000004"/>
    <n v="623.83000000000004"/>
    <n v="0"/>
    <n v="0"/>
    <n v="623.83000000000004"/>
    <n v="151.59000000000003"/>
    <x v="1"/>
    <x v="3"/>
    <x v="1"/>
  </r>
  <r>
    <x v="1455"/>
    <x v="246"/>
    <x v="3"/>
    <x v="2"/>
    <n v="5"/>
    <n v="254.33"/>
    <n v="1271.6500000000001"/>
    <n v="322.61"/>
    <n v="1613.0500000000002"/>
    <n v="0"/>
    <n v="0"/>
    <n v="1613.0500000000002"/>
    <n v="341.40000000000009"/>
    <x v="1"/>
    <x v="1"/>
    <x v="2"/>
  </r>
  <r>
    <x v="1456"/>
    <x v="575"/>
    <x v="10"/>
    <x v="3"/>
    <n v="2"/>
    <n v="240.32"/>
    <n v="480.64"/>
    <n v="363.29"/>
    <n v="726.58"/>
    <n v="0"/>
    <n v="0"/>
    <n v="726.58"/>
    <n v="245.94000000000005"/>
    <x v="2"/>
    <x v="0"/>
    <x v="0"/>
  </r>
  <r>
    <x v="1457"/>
    <x v="323"/>
    <x v="8"/>
    <x v="4"/>
    <n v="2"/>
    <n v="75.77"/>
    <n v="151.54"/>
    <n v="135.24"/>
    <n v="270.48"/>
    <n v="0.05"/>
    <n v="13.524000000000001"/>
    <n v="256.95600000000002"/>
    <n v="105.41600000000003"/>
    <x v="3"/>
    <x v="3"/>
    <x v="2"/>
  </r>
  <r>
    <x v="1458"/>
    <x v="106"/>
    <x v="10"/>
    <x v="3"/>
    <n v="8"/>
    <n v="229.14"/>
    <n v="1833.12"/>
    <n v="335.86"/>
    <n v="2686.88"/>
    <n v="0"/>
    <n v="0"/>
    <n v="2686.88"/>
    <n v="853.76000000000022"/>
    <x v="1"/>
    <x v="0"/>
    <x v="2"/>
  </r>
  <r>
    <x v="1459"/>
    <x v="614"/>
    <x v="1"/>
    <x v="1"/>
    <n v="4"/>
    <n v="73.489999999999995"/>
    <n v="293.95999999999998"/>
    <n v="107.44"/>
    <n v="429.76"/>
    <n v="0.1"/>
    <n v="42.975999999999999"/>
    <n v="386.78399999999999"/>
    <n v="92.824000000000012"/>
    <x v="1"/>
    <x v="3"/>
    <x v="2"/>
  </r>
  <r>
    <x v="1460"/>
    <x v="579"/>
    <x v="1"/>
    <x v="1"/>
    <n v="2"/>
    <n v="469.13"/>
    <n v="938.26"/>
    <n v="710.06"/>
    <n v="1420.12"/>
    <n v="0"/>
    <n v="0"/>
    <n v="1420.12"/>
    <n v="481.8599999999999"/>
    <x v="0"/>
    <x v="4"/>
    <x v="2"/>
  </r>
  <r>
    <x v="1461"/>
    <x v="365"/>
    <x v="10"/>
    <x v="3"/>
    <n v="1"/>
    <n v="280.38"/>
    <n v="280.38"/>
    <n v="326.43"/>
    <n v="326.43"/>
    <n v="0"/>
    <n v="0"/>
    <n v="326.43"/>
    <n v="46.050000000000011"/>
    <x v="3"/>
    <x v="3"/>
    <x v="1"/>
  </r>
  <r>
    <x v="1462"/>
    <x v="326"/>
    <x v="1"/>
    <x v="1"/>
    <n v="2"/>
    <n v="41.14"/>
    <n v="82.28"/>
    <n v="72.739999999999995"/>
    <n v="145.47999999999999"/>
    <n v="0.05"/>
    <n v="7.274"/>
    <n v="138.20599999999999"/>
    <n v="55.925999999999988"/>
    <x v="1"/>
    <x v="2"/>
    <x v="0"/>
  </r>
  <r>
    <x v="1463"/>
    <x v="127"/>
    <x v="8"/>
    <x v="4"/>
    <n v="7"/>
    <n v="140.47999999999999"/>
    <n v="983.3599999999999"/>
    <n v="189.93"/>
    <n v="1329.51"/>
    <n v="0"/>
    <n v="0"/>
    <n v="1329.51"/>
    <n v="346.15000000000009"/>
    <x v="0"/>
    <x v="3"/>
    <x v="1"/>
  </r>
  <r>
    <x v="1464"/>
    <x v="87"/>
    <x v="2"/>
    <x v="0"/>
    <n v="1"/>
    <n v="391.85"/>
    <n v="391.85"/>
    <n v="491.47"/>
    <n v="491.47"/>
    <n v="0.15"/>
    <n v="73.720500000000001"/>
    <n v="417.74950000000001"/>
    <n v="25.899499999999989"/>
    <x v="0"/>
    <x v="3"/>
    <x v="1"/>
  </r>
  <r>
    <x v="1465"/>
    <x v="57"/>
    <x v="10"/>
    <x v="3"/>
    <n v="5"/>
    <n v="270.83999999999997"/>
    <n v="1354.1999999999998"/>
    <n v="350.43"/>
    <n v="1752.15"/>
    <n v="0"/>
    <n v="0"/>
    <n v="1752.15"/>
    <n v="397.95000000000027"/>
    <x v="1"/>
    <x v="3"/>
    <x v="2"/>
  </r>
  <r>
    <x v="1466"/>
    <x v="615"/>
    <x v="13"/>
    <x v="4"/>
    <n v="7"/>
    <n v="240.35"/>
    <n v="1682.45"/>
    <n v="305.26"/>
    <n v="2136.8199999999997"/>
    <n v="0.1"/>
    <n v="213.68199999999999"/>
    <n v="1923.1379999999997"/>
    <n v="240.68799999999965"/>
    <x v="2"/>
    <x v="4"/>
    <x v="0"/>
  </r>
  <r>
    <x v="1467"/>
    <x v="616"/>
    <x v="13"/>
    <x v="4"/>
    <n v="9"/>
    <n v="60.02"/>
    <n v="540.18000000000006"/>
    <n v="83.4"/>
    <n v="750.6"/>
    <n v="0.15"/>
    <n v="112.59"/>
    <n v="638.01"/>
    <n v="97.829999999999927"/>
    <x v="1"/>
    <x v="0"/>
    <x v="0"/>
  </r>
  <r>
    <x v="1468"/>
    <x v="11"/>
    <x v="2"/>
    <x v="0"/>
    <n v="9"/>
    <n v="56.36"/>
    <n v="507.24"/>
    <n v="79.22"/>
    <n v="712.98"/>
    <n v="0"/>
    <n v="0"/>
    <n v="712.98"/>
    <n v="205.74"/>
    <x v="0"/>
    <x v="0"/>
    <x v="1"/>
  </r>
  <r>
    <x v="1469"/>
    <x v="431"/>
    <x v="7"/>
    <x v="2"/>
    <n v="9"/>
    <n v="110.08"/>
    <n v="990.72"/>
    <n v="123.43"/>
    <n v="1110.8700000000001"/>
    <n v="0.15"/>
    <n v="166.63050000000001"/>
    <n v="944.23950000000013"/>
    <n v="-46.480499999999893"/>
    <x v="2"/>
    <x v="0"/>
    <x v="1"/>
  </r>
  <r>
    <x v="1470"/>
    <x v="391"/>
    <x v="10"/>
    <x v="3"/>
    <n v="2"/>
    <n v="63.05"/>
    <n v="126.1"/>
    <n v="71.77"/>
    <n v="143.54"/>
    <n v="0.05"/>
    <n v="7.1769999999999996"/>
    <n v="136.363"/>
    <n v="10.263000000000005"/>
    <x v="3"/>
    <x v="0"/>
    <x v="1"/>
  </r>
  <r>
    <x v="1471"/>
    <x v="390"/>
    <x v="11"/>
    <x v="3"/>
    <n v="6"/>
    <n v="245.48"/>
    <n v="1472.8799999999999"/>
    <n v="322.14"/>
    <n v="1932.84"/>
    <n v="0.15"/>
    <n v="289.92599999999999"/>
    <n v="1642.914"/>
    <n v="170.03400000000011"/>
    <x v="1"/>
    <x v="1"/>
    <x v="2"/>
  </r>
  <r>
    <x v="1472"/>
    <x v="584"/>
    <x v="3"/>
    <x v="2"/>
    <n v="8"/>
    <n v="430.54"/>
    <n v="3444.32"/>
    <n v="526.44000000000005"/>
    <n v="4211.5200000000004"/>
    <n v="0"/>
    <n v="0"/>
    <n v="4211.5200000000004"/>
    <n v="767.20000000000027"/>
    <x v="3"/>
    <x v="2"/>
    <x v="2"/>
  </r>
  <r>
    <x v="1473"/>
    <x v="226"/>
    <x v="2"/>
    <x v="0"/>
    <n v="5"/>
    <n v="176.55"/>
    <n v="882.75"/>
    <n v="302.8"/>
    <n v="1514"/>
    <n v="0.05"/>
    <n v="75.7"/>
    <n v="1438.3"/>
    <n v="555.54999999999995"/>
    <x v="0"/>
    <x v="3"/>
    <x v="0"/>
  </r>
  <r>
    <x v="1474"/>
    <x v="617"/>
    <x v="1"/>
    <x v="1"/>
    <n v="8"/>
    <n v="346.11"/>
    <n v="2768.88"/>
    <n v="403.28"/>
    <n v="3226.24"/>
    <n v="0"/>
    <n v="0"/>
    <n v="3226.24"/>
    <n v="457.35999999999967"/>
    <x v="0"/>
    <x v="1"/>
    <x v="2"/>
  </r>
  <r>
    <x v="1475"/>
    <x v="398"/>
    <x v="13"/>
    <x v="4"/>
    <n v="2"/>
    <n v="70.319999999999993"/>
    <n v="140.63999999999999"/>
    <n v="124.31"/>
    <n v="248.62"/>
    <n v="0"/>
    <n v="0"/>
    <n v="248.62"/>
    <n v="107.98000000000002"/>
    <x v="0"/>
    <x v="4"/>
    <x v="0"/>
  </r>
  <r>
    <x v="1476"/>
    <x v="88"/>
    <x v="3"/>
    <x v="2"/>
    <n v="7"/>
    <n v="296.11"/>
    <n v="2072.77"/>
    <n v="409.96"/>
    <n v="2869.72"/>
    <n v="0.2"/>
    <n v="573.94399999999996"/>
    <n v="2295.7759999999998"/>
    <n v="223.00599999999986"/>
    <x v="2"/>
    <x v="3"/>
    <x v="1"/>
  </r>
  <r>
    <x v="1477"/>
    <x v="22"/>
    <x v="13"/>
    <x v="4"/>
    <n v="5"/>
    <n v="27.42"/>
    <n v="137.10000000000002"/>
    <n v="46.29"/>
    <n v="231.45"/>
    <n v="0.1"/>
    <n v="23.145"/>
    <n v="208.30499999999998"/>
    <n v="71.204999999999956"/>
    <x v="2"/>
    <x v="1"/>
    <x v="0"/>
  </r>
  <r>
    <x v="1478"/>
    <x v="74"/>
    <x v="0"/>
    <x v="0"/>
    <n v="6"/>
    <n v="160.93"/>
    <n v="965.58"/>
    <n v="249.46"/>
    <n v="1496.76"/>
    <n v="0"/>
    <n v="0"/>
    <n v="1496.76"/>
    <n v="531.17999999999995"/>
    <x v="0"/>
    <x v="3"/>
    <x v="1"/>
  </r>
  <r>
    <x v="1479"/>
    <x v="55"/>
    <x v="11"/>
    <x v="3"/>
    <n v="2"/>
    <n v="226.36"/>
    <n v="452.72"/>
    <n v="305.95"/>
    <n v="611.9"/>
    <n v="0"/>
    <n v="0"/>
    <n v="611.9"/>
    <n v="159.17999999999995"/>
    <x v="2"/>
    <x v="3"/>
    <x v="1"/>
  </r>
  <r>
    <x v="1480"/>
    <x v="147"/>
    <x v="10"/>
    <x v="3"/>
    <n v="9"/>
    <n v="181.5"/>
    <n v="1633.5"/>
    <n v="284.07"/>
    <n v="2556.63"/>
    <n v="0"/>
    <n v="0"/>
    <n v="2556.63"/>
    <n v="923.13000000000011"/>
    <x v="1"/>
    <x v="3"/>
    <x v="0"/>
  </r>
  <r>
    <x v="1481"/>
    <x v="87"/>
    <x v="3"/>
    <x v="2"/>
    <n v="3"/>
    <n v="67.56"/>
    <n v="202.68"/>
    <n v="110.73"/>
    <n v="332.19"/>
    <n v="0"/>
    <n v="0"/>
    <n v="332.19"/>
    <n v="129.51"/>
    <x v="2"/>
    <x v="0"/>
    <x v="0"/>
  </r>
  <r>
    <x v="1482"/>
    <x v="308"/>
    <x v="2"/>
    <x v="0"/>
    <n v="4"/>
    <n v="397.01"/>
    <n v="1588.04"/>
    <n v="550.73"/>
    <n v="2202.92"/>
    <n v="0"/>
    <n v="0"/>
    <n v="2202.92"/>
    <n v="614.88000000000011"/>
    <x v="1"/>
    <x v="2"/>
    <x v="2"/>
  </r>
  <r>
    <x v="1483"/>
    <x v="445"/>
    <x v="4"/>
    <x v="2"/>
    <n v="5"/>
    <n v="220.82"/>
    <n v="1104.0999999999999"/>
    <n v="302.22000000000003"/>
    <n v="1511.1000000000001"/>
    <n v="0"/>
    <n v="0"/>
    <n v="1511.1000000000001"/>
    <n v="407.00000000000023"/>
    <x v="1"/>
    <x v="2"/>
    <x v="1"/>
  </r>
  <r>
    <x v="1484"/>
    <x v="582"/>
    <x v="5"/>
    <x v="3"/>
    <n v="4"/>
    <n v="379.94"/>
    <n v="1519.76"/>
    <n v="608.19000000000005"/>
    <n v="2432.7600000000002"/>
    <n v="0.05"/>
    <n v="121.63800000000002"/>
    <n v="2311.1220000000003"/>
    <n v="791.36200000000031"/>
    <x v="0"/>
    <x v="2"/>
    <x v="1"/>
  </r>
  <r>
    <x v="1485"/>
    <x v="372"/>
    <x v="4"/>
    <x v="2"/>
    <n v="3"/>
    <n v="158.16"/>
    <n v="474.48"/>
    <n v="219.95"/>
    <n v="659.84999999999991"/>
    <n v="0.2"/>
    <n v="131.97"/>
    <n v="527.87999999999988"/>
    <n v="53.399999999999864"/>
    <x v="2"/>
    <x v="4"/>
    <x v="2"/>
  </r>
  <r>
    <x v="1486"/>
    <x v="578"/>
    <x v="9"/>
    <x v="4"/>
    <n v="8"/>
    <n v="434.25"/>
    <n v="3474"/>
    <n v="569.67999999999995"/>
    <n v="4557.4399999999996"/>
    <n v="0"/>
    <n v="0"/>
    <n v="4557.4399999999996"/>
    <n v="1083.4399999999996"/>
    <x v="2"/>
    <x v="1"/>
    <x v="1"/>
  </r>
  <r>
    <x v="1487"/>
    <x v="613"/>
    <x v="1"/>
    <x v="1"/>
    <n v="8"/>
    <n v="277.18"/>
    <n v="2217.44"/>
    <n v="379.29"/>
    <n v="3034.32"/>
    <n v="0.1"/>
    <n v="303.43200000000002"/>
    <n v="2730.8879999999999"/>
    <n v="513.44799999999987"/>
    <x v="3"/>
    <x v="1"/>
    <x v="0"/>
  </r>
  <r>
    <x v="1488"/>
    <x v="362"/>
    <x v="7"/>
    <x v="2"/>
    <n v="2"/>
    <n v="309.17"/>
    <n v="618.34"/>
    <n v="448.3"/>
    <n v="896.6"/>
    <n v="0"/>
    <n v="0"/>
    <n v="896.6"/>
    <n v="278.26"/>
    <x v="2"/>
    <x v="4"/>
    <x v="0"/>
  </r>
  <r>
    <x v="1489"/>
    <x v="257"/>
    <x v="7"/>
    <x v="2"/>
    <n v="1"/>
    <n v="314"/>
    <n v="314"/>
    <n v="549.77"/>
    <n v="549.77"/>
    <n v="0"/>
    <n v="0"/>
    <n v="549.77"/>
    <n v="235.76999999999998"/>
    <x v="3"/>
    <x v="2"/>
    <x v="0"/>
  </r>
  <r>
    <x v="1490"/>
    <x v="301"/>
    <x v="7"/>
    <x v="2"/>
    <n v="5"/>
    <n v="97.53"/>
    <n v="487.65"/>
    <n v="165.62"/>
    <n v="828.1"/>
    <n v="0"/>
    <n v="0"/>
    <n v="828.1"/>
    <n v="340.45000000000005"/>
    <x v="3"/>
    <x v="1"/>
    <x v="1"/>
  </r>
  <r>
    <x v="1491"/>
    <x v="560"/>
    <x v="13"/>
    <x v="4"/>
    <n v="2"/>
    <n v="166.28"/>
    <n v="332.56"/>
    <n v="218.35"/>
    <n v="436.7"/>
    <n v="0"/>
    <n v="0"/>
    <n v="436.7"/>
    <n v="104.13999999999999"/>
    <x v="1"/>
    <x v="0"/>
    <x v="2"/>
  </r>
  <r>
    <x v="1492"/>
    <x v="193"/>
    <x v="8"/>
    <x v="4"/>
    <n v="1"/>
    <n v="341.2"/>
    <n v="341.2"/>
    <n v="500.52"/>
    <n v="500.52"/>
    <n v="0"/>
    <n v="0"/>
    <n v="500.52"/>
    <n v="159.32"/>
    <x v="2"/>
    <x v="0"/>
    <x v="1"/>
  </r>
  <r>
    <x v="1493"/>
    <x v="406"/>
    <x v="13"/>
    <x v="4"/>
    <n v="2"/>
    <n v="368.68"/>
    <n v="737.36"/>
    <n v="492.36"/>
    <n v="984.72"/>
    <n v="0.1"/>
    <n v="98.472000000000008"/>
    <n v="886.24800000000005"/>
    <n v="148.88800000000003"/>
    <x v="0"/>
    <x v="3"/>
    <x v="0"/>
  </r>
  <r>
    <x v="1494"/>
    <x v="349"/>
    <x v="12"/>
    <x v="1"/>
    <n v="1"/>
    <n v="231.12"/>
    <n v="231.12"/>
    <n v="343.59"/>
    <n v="343.59"/>
    <n v="0"/>
    <n v="0"/>
    <n v="343.59"/>
    <n v="112.46999999999997"/>
    <x v="0"/>
    <x v="1"/>
    <x v="2"/>
  </r>
  <r>
    <x v="1495"/>
    <x v="42"/>
    <x v="7"/>
    <x v="2"/>
    <n v="4"/>
    <n v="316.14"/>
    <n v="1264.56"/>
    <n v="353.48"/>
    <n v="1413.92"/>
    <n v="0.2"/>
    <n v="282.78400000000005"/>
    <n v="1131.136"/>
    <n v="-133.42399999999998"/>
    <x v="3"/>
    <x v="3"/>
    <x v="2"/>
  </r>
  <r>
    <x v="1496"/>
    <x v="273"/>
    <x v="12"/>
    <x v="1"/>
    <n v="8"/>
    <n v="311.49"/>
    <n v="2491.92"/>
    <n v="368.08"/>
    <n v="2944.64"/>
    <n v="0.05"/>
    <n v="147.232"/>
    <n v="2797.4079999999999"/>
    <n v="305.48799999999983"/>
    <x v="1"/>
    <x v="3"/>
    <x v="1"/>
  </r>
  <r>
    <x v="1497"/>
    <x v="110"/>
    <x v="9"/>
    <x v="4"/>
    <n v="1"/>
    <n v="218.27"/>
    <n v="218.27"/>
    <n v="302.29000000000002"/>
    <n v="302.29000000000002"/>
    <n v="0.05"/>
    <n v="15.114500000000001"/>
    <n v="287.1755"/>
    <n v="68.905499999999989"/>
    <x v="3"/>
    <x v="3"/>
    <x v="0"/>
  </r>
  <r>
    <x v="1498"/>
    <x v="613"/>
    <x v="6"/>
    <x v="1"/>
    <n v="3"/>
    <n v="339.67"/>
    <n v="1019.01"/>
    <n v="460.69"/>
    <n v="1382.07"/>
    <n v="0"/>
    <n v="0"/>
    <n v="1382.07"/>
    <n v="363.05999999999995"/>
    <x v="3"/>
    <x v="4"/>
    <x v="0"/>
  </r>
  <r>
    <x v="1499"/>
    <x v="58"/>
    <x v="3"/>
    <x v="2"/>
    <n v="8"/>
    <n v="306.70999999999998"/>
    <n v="2453.6799999999998"/>
    <n v="416.54"/>
    <n v="3332.32"/>
    <n v="0.1"/>
    <n v="333.23200000000003"/>
    <n v="2999.0880000000002"/>
    <n v="545.40800000000036"/>
    <x v="0"/>
    <x v="0"/>
    <x v="2"/>
  </r>
  <r>
    <x v="1500"/>
    <x v="465"/>
    <x v="5"/>
    <x v="3"/>
    <n v="2"/>
    <n v="327.16000000000003"/>
    <n v="654.32000000000005"/>
    <n v="454.76"/>
    <n v="909.52"/>
    <n v="0"/>
    <n v="0"/>
    <n v="909.52"/>
    <n v="255.19999999999993"/>
    <x v="3"/>
    <x v="3"/>
    <x v="1"/>
  </r>
  <r>
    <x v="1501"/>
    <x v="618"/>
    <x v="12"/>
    <x v="1"/>
    <n v="4"/>
    <n v="261.55"/>
    <n v="1046.2"/>
    <n v="334.41"/>
    <n v="1337.64"/>
    <n v="0"/>
    <n v="0"/>
    <n v="1337.64"/>
    <n v="291.44000000000005"/>
    <x v="1"/>
    <x v="4"/>
    <x v="0"/>
  </r>
  <r>
    <x v="1502"/>
    <x v="422"/>
    <x v="11"/>
    <x v="3"/>
    <n v="4"/>
    <n v="122.17"/>
    <n v="488.68"/>
    <n v="157.72"/>
    <n v="630.88"/>
    <n v="0.1"/>
    <n v="63.088000000000001"/>
    <n v="567.79200000000003"/>
    <n v="79.112000000000023"/>
    <x v="3"/>
    <x v="1"/>
    <x v="0"/>
  </r>
  <r>
    <x v="1503"/>
    <x v="5"/>
    <x v="9"/>
    <x v="4"/>
    <n v="8"/>
    <n v="123.38"/>
    <n v="987.04"/>
    <n v="147.25"/>
    <n v="1178"/>
    <n v="0"/>
    <n v="0"/>
    <n v="1178"/>
    <n v="190.96000000000004"/>
    <x v="3"/>
    <x v="0"/>
    <x v="2"/>
  </r>
  <r>
    <x v="1504"/>
    <x v="392"/>
    <x v="2"/>
    <x v="0"/>
    <n v="6"/>
    <n v="70.540000000000006"/>
    <n v="423.24"/>
    <n v="90.15"/>
    <n v="540.90000000000009"/>
    <n v="0"/>
    <n v="0"/>
    <n v="540.90000000000009"/>
    <n v="117.66000000000008"/>
    <x v="0"/>
    <x v="1"/>
    <x v="1"/>
  </r>
  <r>
    <x v="1505"/>
    <x v="619"/>
    <x v="11"/>
    <x v="3"/>
    <n v="4"/>
    <n v="333.36"/>
    <n v="1333.44"/>
    <n v="442.79"/>
    <n v="1771.16"/>
    <n v="0"/>
    <n v="0"/>
    <n v="1771.16"/>
    <n v="437.72"/>
    <x v="0"/>
    <x v="2"/>
    <x v="2"/>
  </r>
  <r>
    <x v="1506"/>
    <x v="203"/>
    <x v="4"/>
    <x v="2"/>
    <n v="4"/>
    <n v="5.81"/>
    <n v="23.24"/>
    <n v="7.49"/>
    <n v="29.96"/>
    <n v="0.1"/>
    <n v="2.9960000000000004"/>
    <n v="26.963999999999999"/>
    <n v="3.7240000000000002"/>
    <x v="1"/>
    <x v="2"/>
    <x v="1"/>
  </r>
  <r>
    <x v="1507"/>
    <x v="577"/>
    <x v="10"/>
    <x v="3"/>
    <n v="1"/>
    <n v="99.91"/>
    <n v="99.91"/>
    <n v="111.64"/>
    <n v="111.64"/>
    <n v="0"/>
    <n v="0"/>
    <n v="111.64"/>
    <n v="11.730000000000004"/>
    <x v="3"/>
    <x v="4"/>
    <x v="0"/>
  </r>
  <r>
    <x v="1508"/>
    <x v="620"/>
    <x v="0"/>
    <x v="0"/>
    <n v="3"/>
    <n v="443.71"/>
    <n v="1331.1299999999999"/>
    <n v="507.48"/>
    <n v="1522.44"/>
    <n v="0"/>
    <n v="0"/>
    <n v="1522.44"/>
    <n v="191.31000000000017"/>
    <x v="2"/>
    <x v="4"/>
    <x v="2"/>
  </r>
  <r>
    <x v="1509"/>
    <x v="621"/>
    <x v="7"/>
    <x v="2"/>
    <n v="2"/>
    <n v="141.38999999999999"/>
    <n v="282.77999999999997"/>
    <n v="157.04"/>
    <n v="314.08"/>
    <n v="0.05"/>
    <n v="15.704000000000001"/>
    <n v="298.37599999999998"/>
    <n v="15.596000000000004"/>
    <x v="3"/>
    <x v="4"/>
    <x v="1"/>
  </r>
  <r>
    <x v="1510"/>
    <x v="434"/>
    <x v="10"/>
    <x v="3"/>
    <n v="1"/>
    <n v="427.2"/>
    <n v="427.2"/>
    <n v="762.76"/>
    <n v="762.76"/>
    <n v="0.05"/>
    <n v="38.137999999999998"/>
    <n v="724.62199999999996"/>
    <n v="297.42199999999997"/>
    <x v="1"/>
    <x v="2"/>
    <x v="1"/>
  </r>
  <r>
    <x v="1511"/>
    <x v="242"/>
    <x v="10"/>
    <x v="3"/>
    <n v="2"/>
    <n v="435.24"/>
    <n v="870.48"/>
    <n v="656.41"/>
    <n v="1312.82"/>
    <n v="0"/>
    <n v="0"/>
    <n v="1312.82"/>
    <n v="442.33999999999992"/>
    <x v="0"/>
    <x v="1"/>
    <x v="0"/>
  </r>
  <r>
    <x v="1512"/>
    <x v="595"/>
    <x v="8"/>
    <x v="4"/>
    <n v="8"/>
    <n v="465.76"/>
    <n v="3726.08"/>
    <n v="553.29"/>
    <n v="4426.32"/>
    <n v="0"/>
    <n v="0"/>
    <n v="4426.32"/>
    <n v="700.23999999999978"/>
    <x v="2"/>
    <x v="0"/>
    <x v="0"/>
  </r>
  <r>
    <x v="1513"/>
    <x v="127"/>
    <x v="4"/>
    <x v="2"/>
    <n v="4"/>
    <n v="214.66"/>
    <n v="858.64"/>
    <n v="303.63"/>
    <n v="1214.52"/>
    <n v="0"/>
    <n v="0"/>
    <n v="1214.52"/>
    <n v="355.88"/>
    <x v="0"/>
    <x v="3"/>
    <x v="1"/>
  </r>
  <r>
    <x v="1514"/>
    <x v="596"/>
    <x v="3"/>
    <x v="2"/>
    <n v="7"/>
    <n v="289.35000000000002"/>
    <n v="2025.4500000000003"/>
    <n v="379.88"/>
    <n v="2659.16"/>
    <n v="0.15"/>
    <n v="398.87399999999997"/>
    <n v="2260.2860000000001"/>
    <n v="234.83599999999979"/>
    <x v="3"/>
    <x v="2"/>
    <x v="1"/>
  </r>
  <r>
    <x v="1515"/>
    <x v="596"/>
    <x v="10"/>
    <x v="3"/>
    <n v="7"/>
    <n v="42.9"/>
    <n v="300.3"/>
    <n v="67.22"/>
    <n v="470.53999999999996"/>
    <n v="0.1"/>
    <n v="47.054000000000002"/>
    <n v="423.48599999999999"/>
    <n v="123.18599999999998"/>
    <x v="0"/>
    <x v="2"/>
    <x v="0"/>
  </r>
  <r>
    <x v="1516"/>
    <x v="211"/>
    <x v="8"/>
    <x v="4"/>
    <n v="8"/>
    <n v="221.9"/>
    <n v="1775.2"/>
    <n v="316.16000000000003"/>
    <n v="2529.2800000000002"/>
    <n v="0.1"/>
    <n v="252.92800000000003"/>
    <n v="2276.3520000000003"/>
    <n v="501.15200000000027"/>
    <x v="2"/>
    <x v="0"/>
    <x v="0"/>
  </r>
  <r>
    <x v="1517"/>
    <x v="38"/>
    <x v="8"/>
    <x v="4"/>
    <n v="9"/>
    <n v="260.73"/>
    <n v="2346.5700000000002"/>
    <n v="296.75"/>
    <n v="2670.75"/>
    <n v="0"/>
    <n v="0"/>
    <n v="2670.75"/>
    <n v="324.17999999999984"/>
    <x v="0"/>
    <x v="2"/>
    <x v="1"/>
  </r>
  <r>
    <x v="1518"/>
    <x v="225"/>
    <x v="0"/>
    <x v="0"/>
    <n v="3"/>
    <n v="294.61"/>
    <n v="883.83"/>
    <n v="418.52"/>
    <n v="1255.56"/>
    <n v="0.15"/>
    <n v="188.33399999999997"/>
    <n v="1067.2259999999999"/>
    <n v="183.39599999999984"/>
    <x v="3"/>
    <x v="0"/>
    <x v="0"/>
  </r>
  <r>
    <x v="1519"/>
    <x v="496"/>
    <x v="11"/>
    <x v="3"/>
    <n v="8"/>
    <n v="463.47"/>
    <n v="3707.76"/>
    <n v="537.19000000000005"/>
    <n v="4297.5200000000004"/>
    <n v="0.1"/>
    <n v="429.75200000000007"/>
    <n v="3867.7680000000005"/>
    <n v="160.00800000000027"/>
    <x v="2"/>
    <x v="1"/>
    <x v="2"/>
  </r>
  <r>
    <x v="1520"/>
    <x v="622"/>
    <x v="12"/>
    <x v="1"/>
    <n v="3"/>
    <n v="121.63"/>
    <n v="364.89"/>
    <n v="198.71"/>
    <n v="596.13"/>
    <n v="0.1"/>
    <n v="59.613"/>
    <n v="536.51700000000005"/>
    <n v="171.62700000000007"/>
    <x v="3"/>
    <x v="3"/>
    <x v="0"/>
  </r>
  <r>
    <x v="1521"/>
    <x v="436"/>
    <x v="12"/>
    <x v="1"/>
    <n v="8"/>
    <n v="311.52"/>
    <n v="2492.16"/>
    <n v="411.52"/>
    <n v="3292.16"/>
    <n v="0"/>
    <n v="0"/>
    <n v="3292.16"/>
    <n v="800"/>
    <x v="3"/>
    <x v="0"/>
    <x v="2"/>
  </r>
  <r>
    <x v="1522"/>
    <x v="594"/>
    <x v="10"/>
    <x v="3"/>
    <n v="4"/>
    <n v="7.49"/>
    <n v="29.96"/>
    <n v="13.41"/>
    <n v="53.64"/>
    <n v="0"/>
    <n v="0"/>
    <n v="53.64"/>
    <n v="23.68"/>
    <x v="0"/>
    <x v="2"/>
    <x v="2"/>
  </r>
  <r>
    <x v="1523"/>
    <x v="457"/>
    <x v="3"/>
    <x v="2"/>
    <n v="2"/>
    <n v="338.64"/>
    <n v="677.28"/>
    <n v="583.79"/>
    <n v="1167.58"/>
    <n v="0.1"/>
    <n v="116.758"/>
    <n v="1050.8219999999999"/>
    <n v="373.54199999999992"/>
    <x v="2"/>
    <x v="4"/>
    <x v="2"/>
  </r>
  <r>
    <x v="1524"/>
    <x v="322"/>
    <x v="1"/>
    <x v="1"/>
    <n v="1"/>
    <n v="204.1"/>
    <n v="204.1"/>
    <n v="314.82"/>
    <n v="314.82"/>
    <n v="0"/>
    <n v="0"/>
    <n v="314.82"/>
    <n v="110.72"/>
    <x v="0"/>
    <x v="3"/>
    <x v="1"/>
  </r>
  <r>
    <x v="1525"/>
    <x v="202"/>
    <x v="13"/>
    <x v="4"/>
    <n v="2"/>
    <n v="45.11"/>
    <n v="90.22"/>
    <n v="55.24"/>
    <n v="110.48"/>
    <n v="0"/>
    <n v="0"/>
    <n v="110.48"/>
    <n v="20.260000000000005"/>
    <x v="1"/>
    <x v="4"/>
    <x v="0"/>
  </r>
  <r>
    <x v="1526"/>
    <x v="84"/>
    <x v="1"/>
    <x v="1"/>
    <n v="7"/>
    <n v="423.6"/>
    <n v="2965.2000000000003"/>
    <n v="683.98"/>
    <n v="4787.8600000000006"/>
    <n v="0.1"/>
    <n v="478.78600000000006"/>
    <n v="4309.0740000000005"/>
    <n v="1343.8740000000003"/>
    <x v="0"/>
    <x v="3"/>
    <x v="0"/>
  </r>
  <r>
    <x v="1527"/>
    <x v="159"/>
    <x v="2"/>
    <x v="0"/>
    <n v="9"/>
    <n v="361.96"/>
    <n v="3257.64"/>
    <n v="591.79999999999995"/>
    <n v="5326.2"/>
    <n v="0.1"/>
    <n v="532.62"/>
    <n v="4793.58"/>
    <n v="1535.94"/>
    <x v="2"/>
    <x v="0"/>
    <x v="1"/>
  </r>
  <r>
    <x v="1528"/>
    <x v="272"/>
    <x v="10"/>
    <x v="3"/>
    <n v="7"/>
    <n v="221.34"/>
    <n v="1549.38"/>
    <n v="339.62"/>
    <n v="2377.34"/>
    <n v="0.05"/>
    <n v="118.86700000000002"/>
    <n v="2258.473"/>
    <n v="709.09299999999985"/>
    <x v="1"/>
    <x v="0"/>
    <x v="2"/>
  </r>
  <r>
    <x v="1529"/>
    <x v="623"/>
    <x v="8"/>
    <x v="4"/>
    <n v="4"/>
    <n v="481"/>
    <n v="1924"/>
    <n v="687.79"/>
    <n v="2751.16"/>
    <n v="0"/>
    <n v="0"/>
    <n v="2751.16"/>
    <n v="827.15999999999985"/>
    <x v="3"/>
    <x v="2"/>
    <x v="1"/>
  </r>
  <r>
    <x v="1530"/>
    <x v="148"/>
    <x v="11"/>
    <x v="3"/>
    <n v="4"/>
    <n v="225.99"/>
    <n v="903.96"/>
    <n v="277.61"/>
    <n v="1110.44"/>
    <n v="0.1"/>
    <n v="111.04400000000001"/>
    <n v="999.39600000000007"/>
    <n v="95.436000000000035"/>
    <x v="0"/>
    <x v="1"/>
    <x v="0"/>
  </r>
  <r>
    <x v="1531"/>
    <x v="21"/>
    <x v="9"/>
    <x v="4"/>
    <n v="2"/>
    <n v="432.19"/>
    <n v="864.38"/>
    <n v="695.49"/>
    <n v="1390.98"/>
    <n v="0.05"/>
    <n v="69.549000000000007"/>
    <n v="1321.431"/>
    <n v="457.05100000000004"/>
    <x v="0"/>
    <x v="1"/>
    <x v="1"/>
  </r>
  <r>
    <x v="1532"/>
    <x v="599"/>
    <x v="10"/>
    <x v="3"/>
    <n v="7"/>
    <n v="42.27"/>
    <n v="295.89000000000004"/>
    <n v="57.71"/>
    <n v="403.97"/>
    <n v="0.05"/>
    <n v="20.198500000000003"/>
    <n v="383.7715"/>
    <n v="87.88149999999996"/>
    <x v="0"/>
    <x v="0"/>
    <x v="2"/>
  </r>
  <r>
    <x v="1533"/>
    <x v="18"/>
    <x v="13"/>
    <x v="4"/>
    <n v="8"/>
    <n v="319.77999999999997"/>
    <n v="2558.2399999999998"/>
    <n v="531.33000000000004"/>
    <n v="4250.6400000000003"/>
    <n v="0"/>
    <n v="0"/>
    <n v="4250.6400000000003"/>
    <n v="1692.4000000000005"/>
    <x v="1"/>
    <x v="2"/>
    <x v="0"/>
  </r>
  <r>
    <x v="1534"/>
    <x v="186"/>
    <x v="8"/>
    <x v="4"/>
    <n v="3"/>
    <n v="468.23"/>
    <n v="1404.69"/>
    <n v="746.37"/>
    <n v="2239.11"/>
    <n v="0.15"/>
    <n v="335.86650000000003"/>
    <n v="1903.2435"/>
    <n v="498.55349999999999"/>
    <x v="2"/>
    <x v="2"/>
    <x v="0"/>
  </r>
  <r>
    <x v="1535"/>
    <x v="381"/>
    <x v="13"/>
    <x v="4"/>
    <n v="1"/>
    <n v="448.46"/>
    <n v="448.46"/>
    <n v="505.47"/>
    <n v="505.47"/>
    <n v="0.05"/>
    <n v="25.273500000000002"/>
    <n v="480.19650000000001"/>
    <n v="31.736500000000035"/>
    <x v="1"/>
    <x v="3"/>
    <x v="0"/>
  </r>
  <r>
    <x v="1536"/>
    <x v="185"/>
    <x v="2"/>
    <x v="0"/>
    <n v="7"/>
    <n v="64.77"/>
    <n v="453.39"/>
    <n v="74.650000000000006"/>
    <n v="522.55000000000007"/>
    <n v="0"/>
    <n v="0"/>
    <n v="522.55000000000007"/>
    <n v="69.160000000000082"/>
    <x v="0"/>
    <x v="1"/>
    <x v="0"/>
  </r>
  <r>
    <x v="1537"/>
    <x v="341"/>
    <x v="2"/>
    <x v="0"/>
    <n v="3"/>
    <n v="52.34"/>
    <n v="157.02000000000001"/>
    <n v="86.89"/>
    <n v="260.67"/>
    <n v="0"/>
    <n v="0"/>
    <n v="260.67"/>
    <n v="103.65"/>
    <x v="2"/>
    <x v="2"/>
    <x v="0"/>
  </r>
  <r>
    <x v="1538"/>
    <x v="618"/>
    <x v="9"/>
    <x v="4"/>
    <n v="9"/>
    <n v="498.42"/>
    <n v="4485.78"/>
    <n v="857.92"/>
    <n v="7721.28"/>
    <n v="0"/>
    <n v="0"/>
    <n v="7721.28"/>
    <n v="3235.5"/>
    <x v="2"/>
    <x v="1"/>
    <x v="1"/>
  </r>
  <r>
    <x v="1539"/>
    <x v="342"/>
    <x v="2"/>
    <x v="0"/>
    <n v="5"/>
    <n v="268.17"/>
    <n v="1340.8500000000001"/>
    <n v="309.06"/>
    <n v="1545.3"/>
    <n v="0"/>
    <n v="0"/>
    <n v="1545.3"/>
    <n v="204.44999999999982"/>
    <x v="3"/>
    <x v="3"/>
    <x v="1"/>
  </r>
  <r>
    <x v="1540"/>
    <x v="111"/>
    <x v="4"/>
    <x v="2"/>
    <n v="3"/>
    <n v="178.45"/>
    <n v="535.34999999999991"/>
    <n v="236.64"/>
    <n v="709.92"/>
    <n v="0.05"/>
    <n v="35.496000000000002"/>
    <n v="674.42399999999998"/>
    <n v="139.07400000000007"/>
    <x v="3"/>
    <x v="2"/>
    <x v="1"/>
  </r>
  <r>
    <x v="1541"/>
    <x v="580"/>
    <x v="10"/>
    <x v="3"/>
    <n v="9"/>
    <n v="398.12"/>
    <n v="3583.08"/>
    <n v="678.43"/>
    <n v="6105.87"/>
    <n v="0"/>
    <n v="0"/>
    <n v="6105.87"/>
    <n v="2522.79"/>
    <x v="3"/>
    <x v="0"/>
    <x v="2"/>
  </r>
  <r>
    <x v="1542"/>
    <x v="544"/>
    <x v="4"/>
    <x v="2"/>
    <n v="9"/>
    <n v="283.12"/>
    <n v="2548.08"/>
    <n v="445.5"/>
    <n v="4009.5"/>
    <n v="0"/>
    <n v="0"/>
    <n v="4009.5"/>
    <n v="1461.42"/>
    <x v="2"/>
    <x v="0"/>
    <x v="2"/>
  </r>
  <r>
    <x v="1543"/>
    <x v="120"/>
    <x v="8"/>
    <x v="4"/>
    <n v="9"/>
    <n v="113.47"/>
    <n v="1021.23"/>
    <n v="169.27"/>
    <n v="1523.43"/>
    <n v="0.2"/>
    <n v="304.68600000000004"/>
    <n v="1218.7440000000001"/>
    <n v="197.51400000000012"/>
    <x v="1"/>
    <x v="0"/>
    <x v="0"/>
  </r>
  <r>
    <x v="1544"/>
    <x v="617"/>
    <x v="6"/>
    <x v="1"/>
    <n v="3"/>
    <n v="269.66000000000003"/>
    <n v="808.98"/>
    <n v="475.31"/>
    <n v="1425.93"/>
    <n v="0.2"/>
    <n v="285.18600000000004"/>
    <n v="1140.7440000000001"/>
    <n v="331.76400000000012"/>
    <x v="2"/>
    <x v="3"/>
    <x v="2"/>
  </r>
  <r>
    <x v="1545"/>
    <x v="602"/>
    <x v="13"/>
    <x v="4"/>
    <n v="9"/>
    <n v="14.05"/>
    <n v="126.45"/>
    <n v="20.84"/>
    <n v="187.56"/>
    <n v="0.05"/>
    <n v="9.3780000000000001"/>
    <n v="178.18200000000002"/>
    <n v="51.732000000000014"/>
    <x v="2"/>
    <x v="0"/>
    <x v="0"/>
  </r>
  <r>
    <x v="1546"/>
    <x v="624"/>
    <x v="6"/>
    <x v="1"/>
    <n v="3"/>
    <n v="35.200000000000003"/>
    <n v="105.60000000000001"/>
    <n v="54.1"/>
    <n v="162.30000000000001"/>
    <n v="0.15"/>
    <n v="24.345000000000002"/>
    <n v="137.95500000000001"/>
    <n v="32.355000000000004"/>
    <x v="1"/>
    <x v="1"/>
    <x v="2"/>
  </r>
  <r>
    <x v="1547"/>
    <x v="202"/>
    <x v="13"/>
    <x v="4"/>
    <n v="6"/>
    <n v="133.4"/>
    <n v="800.40000000000009"/>
    <n v="148.11000000000001"/>
    <n v="888.66000000000008"/>
    <n v="0.05"/>
    <n v="44.433000000000007"/>
    <n v="844.22700000000009"/>
    <n v="43.826999999999998"/>
    <x v="1"/>
    <x v="1"/>
    <x v="0"/>
  </r>
  <r>
    <x v="1548"/>
    <x v="625"/>
    <x v="7"/>
    <x v="2"/>
    <n v="7"/>
    <n v="112.39"/>
    <n v="786.73"/>
    <n v="150.99"/>
    <n v="1056.93"/>
    <n v="0.15"/>
    <n v="158.5395"/>
    <n v="898.39050000000009"/>
    <n v="111.66050000000007"/>
    <x v="3"/>
    <x v="4"/>
    <x v="0"/>
  </r>
  <r>
    <x v="1549"/>
    <x v="365"/>
    <x v="6"/>
    <x v="1"/>
    <n v="1"/>
    <n v="442.36"/>
    <n v="442.36"/>
    <n v="700.13"/>
    <n v="700.13"/>
    <n v="0.1"/>
    <n v="70.013000000000005"/>
    <n v="630.11699999999996"/>
    <n v="187.75699999999995"/>
    <x v="0"/>
    <x v="2"/>
    <x v="2"/>
  </r>
  <r>
    <x v="1550"/>
    <x v="381"/>
    <x v="8"/>
    <x v="4"/>
    <n v="9"/>
    <n v="236.65"/>
    <n v="2129.85"/>
    <n v="369.7"/>
    <n v="3327.2999999999997"/>
    <n v="0.15"/>
    <n v="499.09499999999991"/>
    <n v="2828.2049999999999"/>
    <n v="698.35500000000002"/>
    <x v="1"/>
    <x v="1"/>
    <x v="2"/>
  </r>
  <r>
    <x v="1551"/>
    <x v="467"/>
    <x v="13"/>
    <x v="4"/>
    <n v="6"/>
    <n v="40.1"/>
    <n v="240.60000000000002"/>
    <n v="60.43"/>
    <n v="362.58"/>
    <n v="0.1"/>
    <n v="36.258000000000003"/>
    <n v="326.322"/>
    <n v="85.72199999999998"/>
    <x v="0"/>
    <x v="0"/>
    <x v="1"/>
  </r>
  <r>
    <x v="1552"/>
    <x v="572"/>
    <x v="9"/>
    <x v="4"/>
    <n v="5"/>
    <n v="393.18"/>
    <n v="1965.9"/>
    <n v="465.26"/>
    <n v="2326.3000000000002"/>
    <n v="0"/>
    <n v="0"/>
    <n v="2326.3000000000002"/>
    <n v="360.40000000000009"/>
    <x v="2"/>
    <x v="4"/>
    <x v="2"/>
  </r>
  <r>
    <x v="1553"/>
    <x v="207"/>
    <x v="5"/>
    <x v="3"/>
    <n v="8"/>
    <n v="33.270000000000003"/>
    <n v="266.16000000000003"/>
    <n v="57.63"/>
    <n v="461.04"/>
    <n v="0"/>
    <n v="0"/>
    <n v="461.04"/>
    <n v="194.88"/>
    <x v="1"/>
    <x v="3"/>
    <x v="1"/>
  </r>
  <r>
    <x v="1554"/>
    <x v="626"/>
    <x v="4"/>
    <x v="2"/>
    <n v="9"/>
    <n v="465.84"/>
    <n v="4192.5599999999995"/>
    <n v="743.66"/>
    <n v="6692.94"/>
    <n v="0.1"/>
    <n v="669.29399999999998"/>
    <n v="6023.6459999999997"/>
    <n v="1831.0860000000002"/>
    <x v="0"/>
    <x v="3"/>
    <x v="0"/>
  </r>
  <r>
    <x v="1555"/>
    <x v="627"/>
    <x v="0"/>
    <x v="0"/>
    <n v="7"/>
    <n v="107.49"/>
    <n v="752.43"/>
    <n v="120.43"/>
    <n v="843.01"/>
    <n v="0.2"/>
    <n v="168.602"/>
    <n v="674.40800000000002"/>
    <n v="-78.021999999999935"/>
    <x v="0"/>
    <x v="3"/>
    <x v="0"/>
  </r>
  <r>
    <x v="1556"/>
    <x v="539"/>
    <x v="3"/>
    <x v="2"/>
    <n v="9"/>
    <n v="275.61"/>
    <n v="2480.4900000000002"/>
    <n v="313.66000000000003"/>
    <n v="2822.94"/>
    <n v="0.2"/>
    <n v="564.58800000000008"/>
    <n v="2258.3519999999999"/>
    <n v="-222.13800000000037"/>
    <x v="3"/>
    <x v="0"/>
    <x v="0"/>
  </r>
  <r>
    <x v="1557"/>
    <x v="628"/>
    <x v="4"/>
    <x v="2"/>
    <n v="8"/>
    <n v="119.04"/>
    <n v="952.32"/>
    <n v="198.62"/>
    <n v="1588.96"/>
    <n v="0"/>
    <n v="0"/>
    <n v="1588.96"/>
    <n v="636.64"/>
    <x v="3"/>
    <x v="3"/>
    <x v="0"/>
  </r>
  <r>
    <x v="1558"/>
    <x v="629"/>
    <x v="2"/>
    <x v="0"/>
    <n v="1"/>
    <n v="332.54"/>
    <n v="332.54"/>
    <n v="535.59"/>
    <n v="535.59"/>
    <n v="0.05"/>
    <n v="26.779500000000002"/>
    <n v="508.81050000000005"/>
    <n v="176.27050000000003"/>
    <x v="3"/>
    <x v="3"/>
    <x v="1"/>
  </r>
  <r>
    <x v="1559"/>
    <x v="227"/>
    <x v="0"/>
    <x v="0"/>
    <n v="2"/>
    <n v="256.43"/>
    <n v="512.86"/>
    <n v="417.99"/>
    <n v="835.98"/>
    <n v="0.15"/>
    <n v="125.39699999999999"/>
    <n v="710.58300000000008"/>
    <n v="197.72300000000007"/>
    <x v="1"/>
    <x v="2"/>
    <x v="0"/>
  </r>
  <r>
    <x v="1560"/>
    <x v="163"/>
    <x v="0"/>
    <x v="0"/>
    <n v="2"/>
    <n v="232.37"/>
    <n v="464.74"/>
    <n v="386.1"/>
    <n v="772.2"/>
    <n v="0.1"/>
    <n v="77.220000000000013"/>
    <n v="694.98"/>
    <n v="230.24"/>
    <x v="2"/>
    <x v="4"/>
    <x v="2"/>
  </r>
  <r>
    <x v="1561"/>
    <x v="542"/>
    <x v="4"/>
    <x v="2"/>
    <n v="3"/>
    <n v="456.2"/>
    <n v="1368.6"/>
    <n v="586.79999999999995"/>
    <n v="1760.3999999999999"/>
    <n v="0.15"/>
    <n v="264.05999999999995"/>
    <n v="1496.34"/>
    <n v="127.74000000000001"/>
    <x v="0"/>
    <x v="4"/>
    <x v="0"/>
  </r>
  <r>
    <x v="1562"/>
    <x v="268"/>
    <x v="3"/>
    <x v="2"/>
    <n v="3"/>
    <n v="385.15"/>
    <n v="1155.4499999999998"/>
    <n v="493.41"/>
    <n v="1480.23"/>
    <n v="0"/>
    <n v="0"/>
    <n v="1480.23"/>
    <n v="324.7800000000002"/>
    <x v="1"/>
    <x v="0"/>
    <x v="2"/>
  </r>
  <r>
    <x v="1563"/>
    <x v="260"/>
    <x v="5"/>
    <x v="3"/>
    <n v="1"/>
    <n v="5.67"/>
    <n v="5.67"/>
    <n v="7.43"/>
    <n v="7.43"/>
    <n v="0.15"/>
    <n v="1.1144999999999998"/>
    <n v="6.3155000000000001"/>
    <n v="0.64550000000000018"/>
    <x v="2"/>
    <x v="2"/>
    <x v="2"/>
  </r>
  <r>
    <x v="1564"/>
    <x v="561"/>
    <x v="5"/>
    <x v="3"/>
    <n v="1"/>
    <n v="282.49"/>
    <n v="282.49"/>
    <n v="481.24"/>
    <n v="481.24"/>
    <n v="0.2"/>
    <n v="96.248000000000005"/>
    <n v="384.99200000000002"/>
    <n v="102.50200000000001"/>
    <x v="2"/>
    <x v="3"/>
    <x v="0"/>
  </r>
  <r>
    <x v="1565"/>
    <x v="467"/>
    <x v="8"/>
    <x v="4"/>
    <n v="9"/>
    <n v="493.94"/>
    <n v="4445.46"/>
    <n v="614.74"/>
    <n v="5532.66"/>
    <n v="0.05"/>
    <n v="276.63299999999998"/>
    <n v="5256.027"/>
    <n v="810.56700000000001"/>
    <x v="2"/>
    <x v="3"/>
    <x v="0"/>
  </r>
  <r>
    <x v="1566"/>
    <x v="630"/>
    <x v="9"/>
    <x v="4"/>
    <n v="5"/>
    <n v="209.49"/>
    <n v="1047.45"/>
    <n v="280.25"/>
    <n v="1401.25"/>
    <n v="0"/>
    <n v="0"/>
    <n v="1401.25"/>
    <n v="353.79999999999995"/>
    <x v="0"/>
    <x v="1"/>
    <x v="1"/>
  </r>
  <r>
    <x v="1567"/>
    <x v="631"/>
    <x v="10"/>
    <x v="3"/>
    <n v="7"/>
    <n v="76.05"/>
    <n v="532.35"/>
    <n v="108.15"/>
    <n v="757.05000000000007"/>
    <n v="0"/>
    <n v="0"/>
    <n v="757.05000000000007"/>
    <n v="224.70000000000005"/>
    <x v="3"/>
    <x v="0"/>
    <x v="0"/>
  </r>
  <r>
    <x v="1568"/>
    <x v="564"/>
    <x v="5"/>
    <x v="3"/>
    <n v="9"/>
    <n v="196.8"/>
    <n v="1771.2"/>
    <n v="275.57"/>
    <n v="2480.13"/>
    <n v="0.1"/>
    <n v="248.01300000000003"/>
    <n v="2232.1170000000002"/>
    <n v="460.91700000000014"/>
    <x v="1"/>
    <x v="4"/>
    <x v="0"/>
  </r>
  <r>
    <x v="1569"/>
    <x v="95"/>
    <x v="8"/>
    <x v="4"/>
    <n v="3"/>
    <n v="75.98"/>
    <n v="227.94"/>
    <n v="88.66"/>
    <n v="265.98"/>
    <n v="0.05"/>
    <n v="13.299000000000001"/>
    <n v="252.68100000000001"/>
    <n v="24.741000000000014"/>
    <x v="1"/>
    <x v="2"/>
    <x v="0"/>
  </r>
  <r>
    <x v="1570"/>
    <x v="38"/>
    <x v="9"/>
    <x v="4"/>
    <n v="3"/>
    <n v="401.1"/>
    <n v="1203.3000000000002"/>
    <n v="625.94000000000005"/>
    <n v="1877.8200000000002"/>
    <n v="0"/>
    <n v="0"/>
    <n v="1877.8200000000002"/>
    <n v="674.52"/>
    <x v="2"/>
    <x v="4"/>
    <x v="0"/>
  </r>
  <r>
    <x v="1571"/>
    <x v="327"/>
    <x v="13"/>
    <x v="4"/>
    <n v="6"/>
    <n v="374.36"/>
    <n v="2246.16"/>
    <n v="607.09"/>
    <n v="3642.54"/>
    <n v="0.15"/>
    <n v="546.38099999999997"/>
    <n v="3096.1590000000001"/>
    <n v="849.99900000000025"/>
    <x v="1"/>
    <x v="2"/>
    <x v="0"/>
  </r>
  <r>
    <x v="1572"/>
    <x v="49"/>
    <x v="5"/>
    <x v="3"/>
    <n v="1"/>
    <n v="119.48"/>
    <n v="119.48"/>
    <n v="204.32"/>
    <n v="204.32"/>
    <n v="0.1"/>
    <n v="20.432000000000002"/>
    <n v="183.88799999999998"/>
    <n v="64.407999999999973"/>
    <x v="2"/>
    <x v="4"/>
    <x v="2"/>
  </r>
  <r>
    <x v="1573"/>
    <x v="613"/>
    <x v="13"/>
    <x v="4"/>
    <n v="7"/>
    <n v="200.1"/>
    <n v="1400.7"/>
    <n v="341.47"/>
    <n v="2390.29"/>
    <n v="0"/>
    <n v="0"/>
    <n v="2390.29"/>
    <n v="989.58999999999992"/>
    <x v="2"/>
    <x v="1"/>
    <x v="0"/>
  </r>
  <r>
    <x v="1574"/>
    <x v="632"/>
    <x v="12"/>
    <x v="1"/>
    <n v="9"/>
    <n v="267.33999999999997"/>
    <n v="2406.06"/>
    <n v="472.48"/>
    <n v="4252.32"/>
    <n v="0.1"/>
    <n v="425.23199999999997"/>
    <n v="3827.0879999999997"/>
    <n v="1421.0279999999998"/>
    <x v="0"/>
    <x v="2"/>
    <x v="1"/>
  </r>
  <r>
    <x v="1575"/>
    <x v="531"/>
    <x v="3"/>
    <x v="2"/>
    <n v="9"/>
    <n v="86.49"/>
    <n v="778.41"/>
    <n v="125.6"/>
    <n v="1130.3999999999999"/>
    <n v="0"/>
    <n v="0"/>
    <n v="1130.3999999999999"/>
    <n v="351.9899999999999"/>
    <x v="0"/>
    <x v="1"/>
    <x v="1"/>
  </r>
  <r>
    <x v="1576"/>
    <x v="435"/>
    <x v="2"/>
    <x v="0"/>
    <n v="2"/>
    <n v="355.91"/>
    <n v="711.82"/>
    <n v="450.85"/>
    <n v="901.7"/>
    <n v="0"/>
    <n v="0"/>
    <n v="901.7"/>
    <n v="189.88"/>
    <x v="3"/>
    <x v="4"/>
    <x v="1"/>
  </r>
  <r>
    <x v="1577"/>
    <x v="633"/>
    <x v="4"/>
    <x v="2"/>
    <n v="9"/>
    <n v="394.03"/>
    <n v="3546.2699999999995"/>
    <n v="644.32000000000005"/>
    <n v="5798.88"/>
    <n v="0.15"/>
    <n v="869.83199999999999"/>
    <n v="4929.0479999999998"/>
    <n v="1382.7780000000002"/>
    <x v="3"/>
    <x v="4"/>
    <x v="0"/>
  </r>
  <r>
    <x v="1578"/>
    <x v="634"/>
    <x v="12"/>
    <x v="1"/>
    <n v="8"/>
    <n v="153.12"/>
    <n v="1224.96"/>
    <n v="195.86"/>
    <n v="1566.88"/>
    <n v="0"/>
    <n v="0"/>
    <n v="1566.88"/>
    <n v="341.92000000000007"/>
    <x v="1"/>
    <x v="3"/>
    <x v="2"/>
  </r>
  <r>
    <x v="1579"/>
    <x v="562"/>
    <x v="4"/>
    <x v="2"/>
    <n v="6"/>
    <n v="9.34"/>
    <n v="56.04"/>
    <n v="12.42"/>
    <n v="74.52"/>
    <n v="0"/>
    <n v="0"/>
    <n v="74.52"/>
    <n v="18.479999999999997"/>
    <x v="3"/>
    <x v="2"/>
    <x v="0"/>
  </r>
  <r>
    <x v="1580"/>
    <x v="288"/>
    <x v="6"/>
    <x v="1"/>
    <n v="2"/>
    <n v="352.18"/>
    <n v="704.36"/>
    <n v="585.97"/>
    <n v="1171.94"/>
    <n v="0.15"/>
    <n v="175.791"/>
    <n v="996.14900000000011"/>
    <n v="291.7890000000001"/>
    <x v="3"/>
    <x v="2"/>
    <x v="1"/>
  </r>
  <r>
    <x v="1581"/>
    <x v="635"/>
    <x v="4"/>
    <x v="2"/>
    <n v="6"/>
    <n v="264.08999999999997"/>
    <n v="1584.54"/>
    <n v="293.77"/>
    <n v="1762.62"/>
    <n v="0.1"/>
    <n v="176.262"/>
    <n v="1586.3579999999999"/>
    <n v="1.8179999999999836"/>
    <x v="2"/>
    <x v="3"/>
    <x v="0"/>
  </r>
  <r>
    <x v="1582"/>
    <x v="167"/>
    <x v="11"/>
    <x v="3"/>
    <n v="8"/>
    <n v="67.06"/>
    <n v="536.48"/>
    <n v="86.34"/>
    <n v="690.72"/>
    <n v="0.1"/>
    <n v="69.072000000000003"/>
    <n v="621.64800000000002"/>
    <n v="85.168000000000006"/>
    <x v="0"/>
    <x v="2"/>
    <x v="1"/>
  </r>
  <r>
    <x v="1583"/>
    <x v="449"/>
    <x v="10"/>
    <x v="3"/>
    <n v="9"/>
    <n v="11.76"/>
    <n v="105.84"/>
    <n v="17.23"/>
    <n v="155.07"/>
    <n v="0.15"/>
    <n v="23.260499999999997"/>
    <n v="131.80949999999999"/>
    <n v="25.969499999999982"/>
    <x v="1"/>
    <x v="1"/>
    <x v="1"/>
  </r>
  <r>
    <x v="1584"/>
    <x v="398"/>
    <x v="9"/>
    <x v="4"/>
    <n v="8"/>
    <n v="236.1"/>
    <n v="1888.8"/>
    <n v="271.67"/>
    <n v="2173.36"/>
    <n v="0.05"/>
    <n v="108.66800000000001"/>
    <n v="2064.692"/>
    <n v="175.89200000000005"/>
    <x v="1"/>
    <x v="2"/>
    <x v="1"/>
  </r>
  <r>
    <x v="1585"/>
    <x v="543"/>
    <x v="8"/>
    <x v="4"/>
    <n v="5"/>
    <n v="376.38"/>
    <n v="1881.9"/>
    <n v="677.34"/>
    <n v="3386.7000000000003"/>
    <n v="0"/>
    <n v="0"/>
    <n v="3386.7000000000003"/>
    <n v="1504.8000000000002"/>
    <x v="3"/>
    <x v="2"/>
    <x v="1"/>
  </r>
  <r>
    <x v="1586"/>
    <x v="588"/>
    <x v="4"/>
    <x v="2"/>
    <n v="3"/>
    <n v="357.77"/>
    <n v="1073.31"/>
    <n v="519.53"/>
    <n v="1558.59"/>
    <n v="0"/>
    <n v="0"/>
    <n v="1558.59"/>
    <n v="485.28"/>
    <x v="2"/>
    <x v="1"/>
    <x v="1"/>
  </r>
  <r>
    <x v="1587"/>
    <x v="92"/>
    <x v="13"/>
    <x v="4"/>
    <n v="3"/>
    <n v="174.01"/>
    <n v="522.03"/>
    <n v="237.81"/>
    <n v="713.43000000000006"/>
    <n v="0.15"/>
    <n v="107.01450000000001"/>
    <n v="606.41550000000007"/>
    <n v="84.385500000000093"/>
    <x v="1"/>
    <x v="2"/>
    <x v="1"/>
  </r>
  <r>
    <x v="1588"/>
    <x v="492"/>
    <x v="8"/>
    <x v="4"/>
    <n v="2"/>
    <n v="95.32"/>
    <n v="190.64"/>
    <n v="140.58000000000001"/>
    <n v="281.16000000000003"/>
    <n v="0"/>
    <n v="0"/>
    <n v="281.16000000000003"/>
    <n v="90.520000000000039"/>
    <x v="1"/>
    <x v="3"/>
    <x v="0"/>
  </r>
  <r>
    <x v="1589"/>
    <x v="73"/>
    <x v="7"/>
    <x v="2"/>
    <n v="6"/>
    <n v="447.33"/>
    <n v="2683.98"/>
    <n v="699.3"/>
    <n v="4195.7999999999993"/>
    <n v="0.15"/>
    <n v="629.36999999999989"/>
    <n v="3566.4299999999994"/>
    <n v="882.44999999999936"/>
    <x v="1"/>
    <x v="4"/>
    <x v="2"/>
  </r>
  <r>
    <x v="1590"/>
    <x v="636"/>
    <x v="13"/>
    <x v="4"/>
    <n v="3"/>
    <n v="189.2"/>
    <n v="567.59999999999991"/>
    <n v="231.08"/>
    <n v="693.24"/>
    <n v="0"/>
    <n v="0"/>
    <n v="693.24"/>
    <n v="125.6400000000001"/>
    <x v="1"/>
    <x v="2"/>
    <x v="1"/>
  </r>
  <r>
    <x v="1591"/>
    <x v="261"/>
    <x v="0"/>
    <x v="0"/>
    <n v="5"/>
    <n v="144.29"/>
    <n v="721.44999999999993"/>
    <n v="237.95"/>
    <n v="1189.75"/>
    <n v="0.1"/>
    <n v="118.97500000000001"/>
    <n v="1070.7750000000001"/>
    <n v="349.32500000000016"/>
    <x v="1"/>
    <x v="1"/>
    <x v="0"/>
  </r>
  <r>
    <x v="1592"/>
    <x v="637"/>
    <x v="9"/>
    <x v="4"/>
    <n v="3"/>
    <n v="57.99"/>
    <n v="173.97"/>
    <n v="93.11"/>
    <n v="279.33"/>
    <n v="0.1"/>
    <n v="27.933"/>
    <n v="251.39699999999999"/>
    <n v="77.426999999999992"/>
    <x v="1"/>
    <x v="0"/>
    <x v="0"/>
  </r>
  <r>
    <x v="1593"/>
    <x v="615"/>
    <x v="12"/>
    <x v="1"/>
    <n v="7"/>
    <n v="466.61"/>
    <n v="3266.27"/>
    <n v="522.49"/>
    <n v="3657.4300000000003"/>
    <n v="0.05"/>
    <n v="182.87150000000003"/>
    <n v="3474.5585000000001"/>
    <n v="208.28850000000011"/>
    <x v="1"/>
    <x v="1"/>
    <x v="0"/>
  </r>
  <r>
    <x v="1594"/>
    <x v="623"/>
    <x v="4"/>
    <x v="2"/>
    <n v="3"/>
    <n v="224.67"/>
    <n v="674.01"/>
    <n v="277.86"/>
    <n v="833.58"/>
    <n v="0.05"/>
    <n v="41.679000000000002"/>
    <n v="791.90100000000007"/>
    <n v="117.89100000000008"/>
    <x v="2"/>
    <x v="4"/>
    <x v="1"/>
  </r>
  <r>
    <x v="1595"/>
    <x v="638"/>
    <x v="2"/>
    <x v="0"/>
    <n v="3"/>
    <n v="131"/>
    <n v="393"/>
    <n v="177.12"/>
    <n v="531.36"/>
    <n v="0"/>
    <n v="0"/>
    <n v="531.36"/>
    <n v="138.36000000000001"/>
    <x v="3"/>
    <x v="4"/>
    <x v="1"/>
  </r>
  <r>
    <x v="1596"/>
    <x v="430"/>
    <x v="5"/>
    <x v="3"/>
    <n v="5"/>
    <n v="150.41999999999999"/>
    <n v="752.09999999999991"/>
    <n v="179.3"/>
    <n v="896.5"/>
    <n v="0.1"/>
    <n v="89.65"/>
    <n v="806.85"/>
    <n v="54.750000000000114"/>
    <x v="1"/>
    <x v="0"/>
    <x v="0"/>
  </r>
  <r>
    <x v="1597"/>
    <x v="294"/>
    <x v="6"/>
    <x v="1"/>
    <n v="7"/>
    <n v="307.76"/>
    <n v="2154.3199999999997"/>
    <n v="376.55"/>
    <n v="2635.85"/>
    <n v="0.05"/>
    <n v="131.79249999999999"/>
    <n v="2504.0574999999999"/>
    <n v="349.73750000000018"/>
    <x v="2"/>
    <x v="3"/>
    <x v="1"/>
  </r>
  <r>
    <x v="1598"/>
    <x v="6"/>
    <x v="9"/>
    <x v="4"/>
    <n v="5"/>
    <n v="184.82"/>
    <n v="924.09999999999991"/>
    <n v="217.84"/>
    <n v="1089.2"/>
    <n v="0.2"/>
    <n v="217.84000000000003"/>
    <n v="871.36"/>
    <n v="-52.739999999999895"/>
    <x v="0"/>
    <x v="2"/>
    <x v="2"/>
  </r>
  <r>
    <x v="1599"/>
    <x v="639"/>
    <x v="11"/>
    <x v="3"/>
    <n v="3"/>
    <n v="39.229999999999997"/>
    <n v="117.69"/>
    <n v="49.77"/>
    <n v="149.31"/>
    <n v="0"/>
    <n v="0"/>
    <n v="149.31"/>
    <n v="31.620000000000005"/>
    <x v="3"/>
    <x v="0"/>
    <x v="0"/>
  </r>
  <r>
    <x v="1600"/>
    <x v="45"/>
    <x v="13"/>
    <x v="4"/>
    <n v="8"/>
    <n v="32.799999999999997"/>
    <n v="262.39999999999998"/>
    <n v="45.88"/>
    <n v="367.04"/>
    <n v="0"/>
    <n v="0"/>
    <n v="367.04"/>
    <n v="104.64000000000004"/>
    <x v="3"/>
    <x v="2"/>
    <x v="0"/>
  </r>
  <r>
    <x v="1601"/>
    <x v="256"/>
    <x v="6"/>
    <x v="1"/>
    <n v="5"/>
    <n v="481.32"/>
    <n v="2406.6"/>
    <n v="732.58"/>
    <n v="3662.9"/>
    <n v="0"/>
    <n v="0"/>
    <n v="3662.9"/>
    <n v="1256.3000000000002"/>
    <x v="2"/>
    <x v="2"/>
    <x v="0"/>
  </r>
  <r>
    <x v="1602"/>
    <x v="409"/>
    <x v="12"/>
    <x v="1"/>
    <n v="3"/>
    <n v="12.51"/>
    <n v="37.53"/>
    <n v="22.46"/>
    <n v="67.38"/>
    <n v="0"/>
    <n v="0"/>
    <n v="67.38"/>
    <n v="29.849999999999994"/>
    <x v="0"/>
    <x v="3"/>
    <x v="1"/>
  </r>
  <r>
    <x v="1603"/>
    <x v="184"/>
    <x v="12"/>
    <x v="1"/>
    <n v="5"/>
    <n v="75.42"/>
    <n v="377.1"/>
    <n v="122.41"/>
    <n v="612.04999999999995"/>
    <n v="0"/>
    <n v="0"/>
    <n v="612.04999999999995"/>
    <n v="234.94999999999993"/>
    <x v="0"/>
    <x v="3"/>
    <x v="1"/>
  </r>
  <r>
    <x v="1604"/>
    <x v="116"/>
    <x v="8"/>
    <x v="4"/>
    <n v="4"/>
    <n v="253.86"/>
    <n v="1015.44"/>
    <n v="439.68"/>
    <n v="1758.72"/>
    <n v="0"/>
    <n v="0"/>
    <n v="1758.72"/>
    <n v="743.28"/>
    <x v="0"/>
    <x v="2"/>
    <x v="2"/>
  </r>
  <r>
    <x v="1605"/>
    <x v="115"/>
    <x v="3"/>
    <x v="2"/>
    <n v="5"/>
    <n v="258.58999999999997"/>
    <n v="1292.9499999999998"/>
    <n v="354.45"/>
    <n v="1772.25"/>
    <n v="0.1"/>
    <n v="177.22500000000002"/>
    <n v="1595.0250000000001"/>
    <n v="302.07500000000027"/>
    <x v="1"/>
    <x v="0"/>
    <x v="1"/>
  </r>
  <r>
    <x v="1606"/>
    <x v="135"/>
    <x v="1"/>
    <x v="1"/>
    <n v="4"/>
    <n v="53"/>
    <n v="212"/>
    <n v="91.24"/>
    <n v="364.96"/>
    <n v="0"/>
    <n v="0"/>
    <n v="364.96"/>
    <n v="152.95999999999998"/>
    <x v="3"/>
    <x v="3"/>
    <x v="1"/>
  </r>
  <r>
    <x v="1607"/>
    <x v="640"/>
    <x v="4"/>
    <x v="2"/>
    <n v="2"/>
    <n v="313.25"/>
    <n v="626.5"/>
    <n v="561.33000000000004"/>
    <n v="1122.6600000000001"/>
    <n v="0.05"/>
    <n v="56.13300000000001"/>
    <n v="1066.527"/>
    <n v="440.02700000000004"/>
    <x v="1"/>
    <x v="2"/>
    <x v="0"/>
  </r>
  <r>
    <x v="1608"/>
    <x v="461"/>
    <x v="7"/>
    <x v="2"/>
    <n v="3"/>
    <n v="166.42"/>
    <n v="499.26"/>
    <n v="266.72000000000003"/>
    <n v="800.16000000000008"/>
    <n v="0.05"/>
    <n v="40.00800000000001"/>
    <n v="760.15200000000004"/>
    <n v="260.89200000000005"/>
    <x v="1"/>
    <x v="2"/>
    <x v="1"/>
  </r>
  <r>
    <x v="1609"/>
    <x v="641"/>
    <x v="13"/>
    <x v="4"/>
    <n v="4"/>
    <n v="169.34"/>
    <n v="677.36"/>
    <n v="254.31"/>
    <n v="1017.24"/>
    <n v="0"/>
    <n v="0"/>
    <n v="1017.24"/>
    <n v="339.88"/>
    <x v="3"/>
    <x v="3"/>
    <x v="2"/>
  </r>
  <r>
    <x v="1610"/>
    <x v="366"/>
    <x v="10"/>
    <x v="3"/>
    <n v="6"/>
    <n v="472.17"/>
    <n v="2833.02"/>
    <n v="603.55999999999995"/>
    <n v="3621.3599999999997"/>
    <n v="0"/>
    <n v="0"/>
    <n v="3621.3599999999997"/>
    <n v="788.33999999999969"/>
    <x v="1"/>
    <x v="4"/>
    <x v="1"/>
  </r>
  <r>
    <x v="1611"/>
    <x v="472"/>
    <x v="6"/>
    <x v="1"/>
    <n v="9"/>
    <n v="458.32"/>
    <n v="4124.88"/>
    <n v="691.81"/>
    <n v="6226.2899999999991"/>
    <n v="0"/>
    <n v="0"/>
    <n v="6226.2899999999991"/>
    <n v="2101.4099999999989"/>
    <x v="0"/>
    <x v="1"/>
    <x v="2"/>
  </r>
  <r>
    <x v="1612"/>
    <x v="488"/>
    <x v="4"/>
    <x v="2"/>
    <n v="4"/>
    <n v="152.51"/>
    <n v="610.04"/>
    <n v="179.21"/>
    <n v="716.84"/>
    <n v="0.2"/>
    <n v="143.36800000000002"/>
    <n v="573.47199999999998"/>
    <n v="-36.567999999999984"/>
    <x v="2"/>
    <x v="4"/>
    <x v="0"/>
  </r>
  <r>
    <x v="1613"/>
    <x v="153"/>
    <x v="3"/>
    <x v="2"/>
    <n v="1"/>
    <n v="142.47"/>
    <n v="142.47"/>
    <n v="187.22"/>
    <n v="187.22"/>
    <n v="0.05"/>
    <n v="9.3610000000000007"/>
    <n v="177.85900000000001"/>
    <n v="35.38900000000001"/>
    <x v="3"/>
    <x v="3"/>
    <x v="1"/>
  </r>
  <r>
    <x v="1614"/>
    <x v="470"/>
    <x v="10"/>
    <x v="3"/>
    <n v="9"/>
    <n v="87.89"/>
    <n v="791.01"/>
    <n v="105.32"/>
    <n v="947.87999999999988"/>
    <n v="0"/>
    <n v="0"/>
    <n v="947.87999999999988"/>
    <n v="156.86999999999989"/>
    <x v="3"/>
    <x v="4"/>
    <x v="1"/>
  </r>
  <r>
    <x v="1615"/>
    <x v="39"/>
    <x v="4"/>
    <x v="2"/>
    <n v="5"/>
    <n v="8.6300000000000008"/>
    <n v="43.150000000000006"/>
    <n v="11.3"/>
    <n v="56.5"/>
    <n v="0.15"/>
    <n v="8.4749999999999996"/>
    <n v="48.024999999999999"/>
    <n v="4.8749999999999929"/>
    <x v="2"/>
    <x v="3"/>
    <x v="1"/>
  </r>
  <r>
    <x v="1616"/>
    <x v="642"/>
    <x v="3"/>
    <x v="2"/>
    <n v="2"/>
    <n v="260.08"/>
    <n v="520.16"/>
    <n v="338.87"/>
    <n v="677.74"/>
    <n v="0.2"/>
    <n v="135.548"/>
    <n v="542.19200000000001"/>
    <n v="22.032000000000039"/>
    <x v="2"/>
    <x v="2"/>
    <x v="2"/>
  </r>
  <r>
    <x v="1617"/>
    <x v="113"/>
    <x v="12"/>
    <x v="1"/>
    <n v="6"/>
    <n v="92.78"/>
    <n v="556.68000000000006"/>
    <n v="127.43"/>
    <n v="764.58"/>
    <n v="0.15"/>
    <n v="114.687"/>
    <n v="649.89300000000003"/>
    <n v="93.212999999999965"/>
    <x v="1"/>
    <x v="1"/>
    <x v="2"/>
  </r>
  <r>
    <x v="1618"/>
    <x v="155"/>
    <x v="6"/>
    <x v="1"/>
    <n v="5"/>
    <n v="30"/>
    <n v="150"/>
    <n v="33.44"/>
    <n v="167.2"/>
    <n v="0.1"/>
    <n v="16.72"/>
    <n v="150.47999999999999"/>
    <n v="0.47999999999998977"/>
    <x v="0"/>
    <x v="4"/>
    <x v="1"/>
  </r>
  <r>
    <x v="1619"/>
    <x v="390"/>
    <x v="7"/>
    <x v="2"/>
    <n v="8"/>
    <n v="140.82"/>
    <n v="1126.56"/>
    <n v="225.45"/>
    <n v="1803.6"/>
    <n v="0.1"/>
    <n v="180.36"/>
    <n v="1623.2399999999998"/>
    <n v="496.67999999999984"/>
    <x v="2"/>
    <x v="3"/>
    <x v="2"/>
  </r>
  <r>
    <x v="1620"/>
    <x v="289"/>
    <x v="4"/>
    <x v="2"/>
    <n v="1"/>
    <n v="404.99"/>
    <n v="404.99"/>
    <n v="723.85"/>
    <n v="723.85"/>
    <n v="0.05"/>
    <n v="36.192500000000003"/>
    <n v="687.65750000000003"/>
    <n v="282.66750000000002"/>
    <x v="1"/>
    <x v="4"/>
    <x v="2"/>
  </r>
  <r>
    <x v="1621"/>
    <x v="181"/>
    <x v="2"/>
    <x v="0"/>
    <n v="4"/>
    <n v="148.27000000000001"/>
    <n v="593.08000000000004"/>
    <n v="174.02"/>
    <n v="696.08"/>
    <n v="0"/>
    <n v="0"/>
    <n v="696.08"/>
    <n v="103"/>
    <x v="2"/>
    <x v="4"/>
    <x v="1"/>
  </r>
  <r>
    <x v="1622"/>
    <x v="448"/>
    <x v="8"/>
    <x v="4"/>
    <n v="2"/>
    <n v="224.2"/>
    <n v="448.4"/>
    <n v="278.11"/>
    <n v="556.22"/>
    <n v="0"/>
    <n v="0"/>
    <n v="556.22"/>
    <n v="107.82000000000005"/>
    <x v="3"/>
    <x v="3"/>
    <x v="1"/>
  </r>
  <r>
    <x v="1623"/>
    <x v="256"/>
    <x v="11"/>
    <x v="3"/>
    <n v="6"/>
    <n v="392.12"/>
    <n v="2352.7200000000003"/>
    <n v="465.54"/>
    <n v="2793.2400000000002"/>
    <n v="0"/>
    <n v="0"/>
    <n v="2793.2400000000002"/>
    <n v="440.52"/>
    <x v="1"/>
    <x v="3"/>
    <x v="1"/>
  </r>
  <r>
    <x v="1624"/>
    <x v="239"/>
    <x v="5"/>
    <x v="3"/>
    <n v="6"/>
    <n v="398"/>
    <n v="2388"/>
    <n v="576.97"/>
    <n v="3461.82"/>
    <n v="0.2"/>
    <n v="692.36400000000003"/>
    <n v="2769.4560000000001"/>
    <n v="381.45600000000013"/>
    <x v="2"/>
    <x v="3"/>
    <x v="1"/>
  </r>
  <r>
    <x v="1625"/>
    <x v="127"/>
    <x v="11"/>
    <x v="3"/>
    <n v="4"/>
    <n v="439.34"/>
    <n v="1757.36"/>
    <n v="636.79"/>
    <n v="2547.16"/>
    <n v="0"/>
    <n v="0"/>
    <n v="2547.16"/>
    <n v="789.8"/>
    <x v="3"/>
    <x v="4"/>
    <x v="2"/>
  </r>
  <r>
    <x v="1626"/>
    <x v="17"/>
    <x v="3"/>
    <x v="2"/>
    <n v="1"/>
    <n v="208.3"/>
    <n v="208.3"/>
    <n v="305.35000000000002"/>
    <n v="305.35000000000002"/>
    <n v="0.2"/>
    <n v="61.070000000000007"/>
    <n v="244.28000000000003"/>
    <n v="35.980000000000018"/>
    <x v="1"/>
    <x v="4"/>
    <x v="1"/>
  </r>
  <r>
    <x v="1627"/>
    <x v="72"/>
    <x v="8"/>
    <x v="4"/>
    <n v="3"/>
    <n v="201.49"/>
    <n v="604.47"/>
    <n v="318.83999999999997"/>
    <n v="956.52"/>
    <n v="0.1"/>
    <n v="95.652000000000001"/>
    <n v="860.86799999999994"/>
    <n v="256.39799999999991"/>
    <x v="3"/>
    <x v="4"/>
    <x v="2"/>
  </r>
  <r>
    <x v="1628"/>
    <x v="374"/>
    <x v="5"/>
    <x v="3"/>
    <n v="2"/>
    <n v="231.43"/>
    <n v="462.86"/>
    <n v="363.49"/>
    <n v="726.98"/>
    <n v="0"/>
    <n v="0"/>
    <n v="726.98"/>
    <n v="264.12"/>
    <x v="3"/>
    <x v="1"/>
    <x v="2"/>
  </r>
  <r>
    <x v="1629"/>
    <x v="42"/>
    <x v="11"/>
    <x v="3"/>
    <n v="2"/>
    <n v="456.9"/>
    <n v="913.8"/>
    <n v="786.92"/>
    <n v="1573.84"/>
    <n v="0.05"/>
    <n v="78.692000000000007"/>
    <n v="1495.1479999999999"/>
    <n v="581.34799999999996"/>
    <x v="3"/>
    <x v="2"/>
    <x v="2"/>
  </r>
  <r>
    <x v="1630"/>
    <x v="13"/>
    <x v="6"/>
    <x v="1"/>
    <n v="9"/>
    <n v="351.71"/>
    <n v="3165.39"/>
    <n v="411.61"/>
    <n v="3704.4900000000002"/>
    <n v="0.05"/>
    <n v="185.22450000000003"/>
    <n v="3519.2655000000004"/>
    <n v="353.87550000000056"/>
    <x v="2"/>
    <x v="0"/>
    <x v="2"/>
  </r>
  <r>
    <x v="1631"/>
    <x v="194"/>
    <x v="12"/>
    <x v="1"/>
    <n v="1"/>
    <n v="413.84"/>
    <n v="413.84"/>
    <n v="710.56"/>
    <n v="710.56"/>
    <n v="0"/>
    <n v="0"/>
    <n v="710.56"/>
    <n v="296.71999999999997"/>
    <x v="1"/>
    <x v="2"/>
    <x v="0"/>
  </r>
  <r>
    <x v="1632"/>
    <x v="238"/>
    <x v="9"/>
    <x v="4"/>
    <n v="8"/>
    <n v="121.82"/>
    <n v="974.56"/>
    <n v="168.69"/>
    <n v="1349.52"/>
    <n v="0"/>
    <n v="0"/>
    <n v="1349.52"/>
    <n v="374.96000000000004"/>
    <x v="0"/>
    <x v="0"/>
    <x v="1"/>
  </r>
  <r>
    <x v="1633"/>
    <x v="419"/>
    <x v="0"/>
    <x v="0"/>
    <n v="5"/>
    <n v="140.69"/>
    <n v="703.45"/>
    <n v="177.15"/>
    <n v="885.75"/>
    <n v="0"/>
    <n v="0"/>
    <n v="885.75"/>
    <n v="182.29999999999995"/>
    <x v="1"/>
    <x v="2"/>
    <x v="1"/>
  </r>
  <r>
    <x v="1634"/>
    <x v="643"/>
    <x v="10"/>
    <x v="3"/>
    <n v="5"/>
    <n v="201.39"/>
    <n v="1006.9499999999999"/>
    <n v="283.61"/>
    <n v="1418.0500000000002"/>
    <n v="0"/>
    <n v="0"/>
    <n v="1418.0500000000002"/>
    <n v="411.10000000000025"/>
    <x v="3"/>
    <x v="4"/>
    <x v="0"/>
  </r>
  <r>
    <x v="1635"/>
    <x v="613"/>
    <x v="10"/>
    <x v="3"/>
    <n v="2"/>
    <n v="29.58"/>
    <n v="59.16"/>
    <n v="38.49"/>
    <n v="76.98"/>
    <n v="0"/>
    <n v="0"/>
    <n v="76.98"/>
    <n v="17.820000000000007"/>
    <x v="2"/>
    <x v="4"/>
    <x v="1"/>
  </r>
  <r>
    <x v="1636"/>
    <x v="526"/>
    <x v="8"/>
    <x v="4"/>
    <n v="3"/>
    <n v="224.73"/>
    <n v="674.18999999999994"/>
    <n v="401.53"/>
    <n v="1204.5899999999999"/>
    <n v="0.05"/>
    <n v="60.229500000000002"/>
    <n v="1144.3605"/>
    <n v="470.17050000000006"/>
    <x v="1"/>
    <x v="3"/>
    <x v="2"/>
  </r>
  <r>
    <x v="1637"/>
    <x v="183"/>
    <x v="7"/>
    <x v="2"/>
    <n v="2"/>
    <n v="355.18"/>
    <n v="710.36"/>
    <n v="555.9"/>
    <n v="1111.8"/>
    <n v="0"/>
    <n v="0"/>
    <n v="1111.8"/>
    <n v="401.43999999999994"/>
    <x v="1"/>
    <x v="0"/>
    <x v="2"/>
  </r>
  <r>
    <x v="1638"/>
    <x v="468"/>
    <x v="12"/>
    <x v="1"/>
    <n v="1"/>
    <n v="307.05"/>
    <n v="307.05"/>
    <n v="538.24"/>
    <n v="538.24"/>
    <n v="0.1"/>
    <n v="53.824000000000005"/>
    <n v="484.416"/>
    <n v="177.36599999999999"/>
    <x v="0"/>
    <x v="2"/>
    <x v="1"/>
  </r>
  <r>
    <x v="1639"/>
    <x v="644"/>
    <x v="11"/>
    <x v="3"/>
    <n v="8"/>
    <n v="411.71"/>
    <n v="3293.68"/>
    <n v="611.29999999999995"/>
    <n v="4890.3999999999996"/>
    <n v="0"/>
    <n v="0"/>
    <n v="4890.3999999999996"/>
    <n v="1596.7199999999998"/>
    <x v="0"/>
    <x v="3"/>
    <x v="1"/>
  </r>
  <r>
    <x v="1640"/>
    <x v="73"/>
    <x v="3"/>
    <x v="2"/>
    <n v="7"/>
    <n v="51.17"/>
    <n v="358.19"/>
    <n v="87.65"/>
    <n v="613.55000000000007"/>
    <n v="0.1"/>
    <n v="61.355000000000011"/>
    <n v="552.19500000000005"/>
    <n v="194.00500000000005"/>
    <x v="3"/>
    <x v="4"/>
    <x v="1"/>
  </r>
  <r>
    <x v="1641"/>
    <x v="89"/>
    <x v="1"/>
    <x v="1"/>
    <n v="1"/>
    <n v="292.8"/>
    <n v="292.8"/>
    <n v="481.48"/>
    <n v="481.48"/>
    <n v="0"/>
    <n v="0"/>
    <n v="481.48"/>
    <n v="188.68"/>
    <x v="0"/>
    <x v="0"/>
    <x v="0"/>
  </r>
  <r>
    <x v="1642"/>
    <x v="645"/>
    <x v="13"/>
    <x v="4"/>
    <n v="3"/>
    <n v="146.80000000000001"/>
    <n v="440.40000000000003"/>
    <n v="162.77000000000001"/>
    <n v="488.31000000000006"/>
    <n v="0.2"/>
    <n v="97.66200000000002"/>
    <n v="390.64800000000002"/>
    <n v="-49.75200000000001"/>
    <x v="2"/>
    <x v="2"/>
    <x v="1"/>
  </r>
  <r>
    <x v="1643"/>
    <x v="646"/>
    <x v="13"/>
    <x v="4"/>
    <n v="9"/>
    <n v="167.07"/>
    <n v="1503.6299999999999"/>
    <n v="225.29"/>
    <n v="2027.61"/>
    <n v="0"/>
    <n v="0"/>
    <n v="2027.61"/>
    <n v="523.98"/>
    <x v="3"/>
    <x v="4"/>
    <x v="0"/>
  </r>
  <r>
    <x v="1644"/>
    <x v="647"/>
    <x v="11"/>
    <x v="3"/>
    <n v="3"/>
    <n v="179.18"/>
    <n v="537.54"/>
    <n v="307.14999999999998"/>
    <n v="921.44999999999993"/>
    <n v="0"/>
    <n v="0"/>
    <n v="921.44999999999993"/>
    <n v="383.90999999999997"/>
    <x v="1"/>
    <x v="0"/>
    <x v="0"/>
  </r>
  <r>
    <x v="1645"/>
    <x v="103"/>
    <x v="10"/>
    <x v="3"/>
    <n v="7"/>
    <n v="195.1"/>
    <n v="1365.7"/>
    <n v="317.11"/>
    <n v="2219.77"/>
    <n v="0"/>
    <n v="0"/>
    <n v="2219.77"/>
    <n v="854.06999999999994"/>
    <x v="0"/>
    <x v="1"/>
    <x v="1"/>
  </r>
  <r>
    <x v="1646"/>
    <x v="573"/>
    <x v="6"/>
    <x v="1"/>
    <n v="3"/>
    <n v="239.15"/>
    <n v="717.45"/>
    <n v="278.10000000000002"/>
    <n v="834.30000000000007"/>
    <n v="0.15"/>
    <n v="125.14500000000001"/>
    <n v="709.15500000000009"/>
    <n v="-8.2949999999999591"/>
    <x v="1"/>
    <x v="2"/>
    <x v="2"/>
  </r>
  <r>
    <x v="1647"/>
    <x v="497"/>
    <x v="5"/>
    <x v="3"/>
    <n v="3"/>
    <n v="402.01"/>
    <n v="1206.03"/>
    <n v="586.98"/>
    <n v="1760.94"/>
    <n v="0.05"/>
    <n v="88.047000000000011"/>
    <n v="1672.893"/>
    <n v="466.86300000000006"/>
    <x v="0"/>
    <x v="0"/>
    <x v="1"/>
  </r>
  <r>
    <x v="1648"/>
    <x v="73"/>
    <x v="5"/>
    <x v="3"/>
    <n v="2"/>
    <n v="452.1"/>
    <n v="904.2"/>
    <n v="605.21"/>
    <n v="1210.42"/>
    <n v="0.05"/>
    <n v="60.521000000000008"/>
    <n v="1149.8990000000001"/>
    <n v="245.69900000000007"/>
    <x v="3"/>
    <x v="2"/>
    <x v="1"/>
  </r>
  <r>
    <x v="1649"/>
    <x v="319"/>
    <x v="1"/>
    <x v="1"/>
    <n v="3"/>
    <n v="156.49"/>
    <n v="469.47"/>
    <n v="279.37"/>
    <n v="838.11"/>
    <n v="0.05"/>
    <n v="41.905500000000004"/>
    <n v="796.20450000000005"/>
    <n v="326.73450000000003"/>
    <x v="2"/>
    <x v="4"/>
    <x v="2"/>
  </r>
  <r>
    <x v="1650"/>
    <x v="83"/>
    <x v="0"/>
    <x v="0"/>
    <n v="9"/>
    <n v="17.190000000000001"/>
    <n v="154.71"/>
    <n v="29.73"/>
    <n v="267.57"/>
    <n v="0.15"/>
    <n v="40.1355"/>
    <n v="227.43449999999999"/>
    <n v="72.724499999999978"/>
    <x v="0"/>
    <x v="2"/>
    <x v="0"/>
  </r>
  <r>
    <x v="1651"/>
    <x v="567"/>
    <x v="10"/>
    <x v="3"/>
    <n v="8"/>
    <n v="369.28"/>
    <n v="2954.24"/>
    <n v="634.41"/>
    <n v="5075.28"/>
    <n v="0.1"/>
    <n v="507.52800000000002"/>
    <n v="4567.7519999999995"/>
    <n v="1613.5119999999997"/>
    <x v="2"/>
    <x v="3"/>
    <x v="1"/>
  </r>
  <r>
    <x v="1652"/>
    <x v="502"/>
    <x v="8"/>
    <x v="4"/>
    <n v="7"/>
    <n v="202.57"/>
    <n v="1417.99"/>
    <n v="336.48"/>
    <n v="2355.36"/>
    <n v="0"/>
    <n v="0"/>
    <n v="2355.36"/>
    <n v="937.37000000000012"/>
    <x v="1"/>
    <x v="2"/>
    <x v="1"/>
  </r>
  <r>
    <x v="1653"/>
    <x v="125"/>
    <x v="9"/>
    <x v="4"/>
    <n v="8"/>
    <n v="165.68"/>
    <n v="1325.44"/>
    <n v="188.03"/>
    <n v="1504.24"/>
    <n v="0"/>
    <n v="0"/>
    <n v="1504.24"/>
    <n v="178.79999999999995"/>
    <x v="0"/>
    <x v="4"/>
    <x v="0"/>
  </r>
  <r>
    <x v="1654"/>
    <x v="72"/>
    <x v="7"/>
    <x v="2"/>
    <n v="4"/>
    <n v="171.96"/>
    <n v="687.84"/>
    <n v="192.13"/>
    <n v="768.52"/>
    <n v="0.05"/>
    <n v="38.426000000000002"/>
    <n v="730.09399999999994"/>
    <n v="42.253999999999905"/>
    <x v="1"/>
    <x v="1"/>
    <x v="0"/>
  </r>
  <r>
    <x v="1655"/>
    <x v="267"/>
    <x v="1"/>
    <x v="1"/>
    <n v="9"/>
    <n v="157.86000000000001"/>
    <n v="1420.7400000000002"/>
    <n v="183.75"/>
    <n v="1653.75"/>
    <n v="0.05"/>
    <n v="82.6875"/>
    <n v="1571.0625"/>
    <n v="150.32249999999976"/>
    <x v="0"/>
    <x v="1"/>
    <x v="1"/>
  </r>
  <r>
    <x v="1656"/>
    <x v="315"/>
    <x v="0"/>
    <x v="0"/>
    <n v="4"/>
    <n v="334.8"/>
    <n v="1339.2"/>
    <n v="543.21"/>
    <n v="2172.84"/>
    <n v="0"/>
    <n v="0"/>
    <n v="2172.84"/>
    <n v="833.6400000000001"/>
    <x v="0"/>
    <x v="2"/>
    <x v="1"/>
  </r>
  <r>
    <x v="1657"/>
    <x v="555"/>
    <x v="0"/>
    <x v="0"/>
    <n v="1"/>
    <n v="33.369999999999997"/>
    <n v="33.369999999999997"/>
    <n v="46.44"/>
    <n v="46.44"/>
    <n v="0"/>
    <n v="0"/>
    <n v="46.44"/>
    <n v="13.07"/>
    <x v="3"/>
    <x v="0"/>
    <x v="0"/>
  </r>
  <r>
    <x v="1658"/>
    <x v="55"/>
    <x v="6"/>
    <x v="1"/>
    <n v="3"/>
    <n v="13.25"/>
    <n v="39.75"/>
    <n v="14.83"/>
    <n v="44.49"/>
    <n v="0.15"/>
    <n v="6.6734999999999998"/>
    <n v="37.816500000000005"/>
    <n v="-1.9334999999999951"/>
    <x v="3"/>
    <x v="2"/>
    <x v="1"/>
  </r>
  <r>
    <x v="1659"/>
    <x v="4"/>
    <x v="8"/>
    <x v="4"/>
    <n v="7"/>
    <n v="159.53"/>
    <n v="1116.71"/>
    <n v="251.16"/>
    <n v="1758.12"/>
    <n v="0.05"/>
    <n v="87.906000000000006"/>
    <n v="1670.2139999999999"/>
    <n v="553.50399999999991"/>
    <x v="3"/>
    <x v="2"/>
    <x v="1"/>
  </r>
  <r>
    <x v="1660"/>
    <x v="239"/>
    <x v="11"/>
    <x v="3"/>
    <n v="8"/>
    <n v="391.27"/>
    <n v="3130.16"/>
    <n v="490.03"/>
    <n v="3920.24"/>
    <n v="0.15"/>
    <n v="588.03599999999994"/>
    <n v="3332.2039999999997"/>
    <n v="202.04399999999987"/>
    <x v="0"/>
    <x v="0"/>
    <x v="0"/>
  </r>
  <r>
    <x v="1661"/>
    <x v="574"/>
    <x v="5"/>
    <x v="3"/>
    <n v="9"/>
    <n v="233.98"/>
    <n v="2105.8199999999997"/>
    <n v="329.93"/>
    <n v="2969.37"/>
    <n v="0"/>
    <n v="0"/>
    <n v="2969.37"/>
    <n v="863.55000000000018"/>
    <x v="3"/>
    <x v="2"/>
    <x v="0"/>
  </r>
  <r>
    <x v="1662"/>
    <x v="302"/>
    <x v="0"/>
    <x v="0"/>
    <n v="1"/>
    <n v="475.66"/>
    <n v="475.66"/>
    <n v="761.15"/>
    <n v="761.15"/>
    <n v="0"/>
    <n v="0"/>
    <n v="761.15"/>
    <n v="285.48999999999995"/>
    <x v="2"/>
    <x v="2"/>
    <x v="2"/>
  </r>
  <r>
    <x v="1663"/>
    <x v="568"/>
    <x v="6"/>
    <x v="1"/>
    <n v="2"/>
    <n v="431.94"/>
    <n v="863.88"/>
    <n v="491.37"/>
    <n v="982.74"/>
    <n v="0.15"/>
    <n v="147.411"/>
    <n v="835.32899999999995"/>
    <n v="-28.551000000000045"/>
    <x v="1"/>
    <x v="0"/>
    <x v="0"/>
  </r>
  <r>
    <x v="1664"/>
    <x v="347"/>
    <x v="1"/>
    <x v="1"/>
    <n v="3"/>
    <n v="119.52"/>
    <n v="358.56"/>
    <n v="211.61"/>
    <n v="634.83000000000004"/>
    <n v="0"/>
    <n v="0"/>
    <n v="634.83000000000004"/>
    <n v="276.27000000000004"/>
    <x v="3"/>
    <x v="1"/>
    <x v="2"/>
  </r>
  <r>
    <x v="1665"/>
    <x v="191"/>
    <x v="2"/>
    <x v="0"/>
    <n v="3"/>
    <n v="370.68"/>
    <n v="1112.04"/>
    <n v="637.86"/>
    <n v="1913.58"/>
    <n v="0"/>
    <n v="0"/>
    <n v="1913.58"/>
    <n v="801.54"/>
    <x v="3"/>
    <x v="0"/>
    <x v="2"/>
  </r>
  <r>
    <x v="1666"/>
    <x v="386"/>
    <x v="0"/>
    <x v="0"/>
    <n v="5"/>
    <n v="28.81"/>
    <n v="144.04999999999998"/>
    <n v="34.22"/>
    <n v="171.1"/>
    <n v="0"/>
    <n v="0"/>
    <n v="171.1"/>
    <n v="27.050000000000011"/>
    <x v="0"/>
    <x v="0"/>
    <x v="0"/>
  </r>
  <r>
    <x v="1667"/>
    <x v="74"/>
    <x v="9"/>
    <x v="4"/>
    <n v="6"/>
    <n v="438.72"/>
    <n v="2632.32"/>
    <n v="560.03"/>
    <n v="3360.18"/>
    <n v="0.05"/>
    <n v="168.00900000000001"/>
    <n v="3192.1709999999998"/>
    <n v="559.85099999999966"/>
    <x v="1"/>
    <x v="2"/>
    <x v="1"/>
  </r>
  <r>
    <x v="1668"/>
    <x v="51"/>
    <x v="3"/>
    <x v="2"/>
    <n v="1"/>
    <n v="443.82"/>
    <n v="443.82"/>
    <n v="706.4"/>
    <n v="706.4"/>
    <n v="0"/>
    <n v="0"/>
    <n v="706.4"/>
    <n v="262.58"/>
    <x v="0"/>
    <x v="4"/>
    <x v="0"/>
  </r>
  <r>
    <x v="1669"/>
    <x v="217"/>
    <x v="6"/>
    <x v="1"/>
    <n v="3"/>
    <n v="159.4"/>
    <n v="478.20000000000005"/>
    <n v="266.64999999999998"/>
    <n v="799.94999999999993"/>
    <n v="0"/>
    <n v="0"/>
    <n v="799.94999999999993"/>
    <n v="321.74999999999989"/>
    <x v="3"/>
    <x v="2"/>
    <x v="2"/>
  </r>
  <r>
    <x v="1670"/>
    <x v="210"/>
    <x v="5"/>
    <x v="3"/>
    <n v="6"/>
    <n v="443.53"/>
    <n v="2661.18"/>
    <n v="772.77"/>
    <n v="4636.62"/>
    <n v="0.15"/>
    <n v="695.49299999999994"/>
    <n v="3941.127"/>
    <n v="1279.9470000000001"/>
    <x v="0"/>
    <x v="4"/>
    <x v="0"/>
  </r>
  <r>
    <x v="1671"/>
    <x v="648"/>
    <x v="10"/>
    <x v="3"/>
    <n v="7"/>
    <n v="139.96"/>
    <n v="979.72"/>
    <n v="171.09"/>
    <n v="1197.6300000000001"/>
    <n v="0"/>
    <n v="0"/>
    <n v="1197.6300000000001"/>
    <n v="217.91000000000008"/>
    <x v="0"/>
    <x v="1"/>
    <x v="1"/>
  </r>
  <r>
    <x v="1672"/>
    <x v="123"/>
    <x v="11"/>
    <x v="3"/>
    <n v="8"/>
    <n v="432.25"/>
    <n v="3458"/>
    <n v="739.2"/>
    <n v="5913.6"/>
    <n v="0"/>
    <n v="0"/>
    <n v="5913.6"/>
    <n v="2455.6000000000004"/>
    <x v="0"/>
    <x v="0"/>
    <x v="2"/>
  </r>
  <r>
    <x v="1673"/>
    <x v="363"/>
    <x v="13"/>
    <x v="4"/>
    <n v="6"/>
    <n v="128.5"/>
    <n v="771"/>
    <n v="142.41999999999999"/>
    <n v="854.52"/>
    <n v="0"/>
    <n v="0"/>
    <n v="854.52"/>
    <n v="83.519999999999982"/>
    <x v="2"/>
    <x v="2"/>
    <x v="2"/>
  </r>
  <r>
    <x v="1674"/>
    <x v="380"/>
    <x v="1"/>
    <x v="1"/>
    <n v="1"/>
    <n v="364.43"/>
    <n v="364.43"/>
    <n v="646.9"/>
    <n v="646.9"/>
    <n v="0.15"/>
    <n v="97.034999999999997"/>
    <n v="549.86500000000001"/>
    <n v="185.435"/>
    <x v="0"/>
    <x v="4"/>
    <x v="2"/>
  </r>
  <r>
    <x v="1675"/>
    <x v="283"/>
    <x v="8"/>
    <x v="4"/>
    <n v="3"/>
    <n v="391.58"/>
    <n v="1174.74"/>
    <n v="523.45000000000005"/>
    <n v="1570.3500000000001"/>
    <n v="0"/>
    <n v="0"/>
    <n v="1570.3500000000001"/>
    <n v="395.61000000000013"/>
    <x v="2"/>
    <x v="4"/>
    <x v="1"/>
  </r>
  <r>
    <x v="1676"/>
    <x v="141"/>
    <x v="9"/>
    <x v="4"/>
    <n v="4"/>
    <n v="57.18"/>
    <n v="228.72"/>
    <n v="67.02"/>
    <n v="268.08"/>
    <n v="0"/>
    <n v="0"/>
    <n v="268.08"/>
    <n v="39.359999999999985"/>
    <x v="3"/>
    <x v="0"/>
    <x v="1"/>
  </r>
  <r>
    <x v="1677"/>
    <x v="82"/>
    <x v="7"/>
    <x v="2"/>
    <n v="4"/>
    <n v="470.41"/>
    <n v="1881.64"/>
    <n v="563.33000000000004"/>
    <n v="2253.3200000000002"/>
    <n v="0"/>
    <n v="0"/>
    <n v="2253.3200000000002"/>
    <n v="371.68000000000006"/>
    <x v="0"/>
    <x v="4"/>
    <x v="2"/>
  </r>
  <r>
    <x v="1678"/>
    <x v="476"/>
    <x v="6"/>
    <x v="1"/>
    <n v="4"/>
    <n v="452.11"/>
    <n v="1808.44"/>
    <n v="650.45000000000005"/>
    <n v="2601.8000000000002"/>
    <n v="0.1"/>
    <n v="260.18"/>
    <n v="2341.6200000000003"/>
    <n v="533.18000000000029"/>
    <x v="2"/>
    <x v="1"/>
    <x v="0"/>
  </r>
  <r>
    <x v="1679"/>
    <x v="649"/>
    <x v="12"/>
    <x v="1"/>
    <n v="5"/>
    <n v="431.93"/>
    <n v="2159.65"/>
    <n v="644.38"/>
    <n v="3221.9"/>
    <n v="0"/>
    <n v="0"/>
    <n v="3221.9"/>
    <n v="1062.25"/>
    <x v="0"/>
    <x v="1"/>
    <x v="2"/>
  </r>
  <r>
    <x v="1680"/>
    <x v="494"/>
    <x v="7"/>
    <x v="2"/>
    <n v="4"/>
    <n v="375.34"/>
    <n v="1501.36"/>
    <n v="600.59"/>
    <n v="2402.36"/>
    <n v="0.1"/>
    <n v="240.23600000000002"/>
    <n v="2162.1240000000003"/>
    <n v="660.76400000000035"/>
    <x v="3"/>
    <x v="1"/>
    <x v="1"/>
  </r>
  <r>
    <x v="1681"/>
    <x v="272"/>
    <x v="4"/>
    <x v="2"/>
    <n v="1"/>
    <n v="157.4"/>
    <n v="157.4"/>
    <n v="266.63"/>
    <n v="266.63"/>
    <n v="0"/>
    <n v="0"/>
    <n v="266.63"/>
    <n v="109.22999999999999"/>
    <x v="1"/>
    <x v="4"/>
    <x v="1"/>
  </r>
  <r>
    <x v="1682"/>
    <x v="233"/>
    <x v="1"/>
    <x v="1"/>
    <n v="3"/>
    <n v="327.69"/>
    <n v="983.06999999999994"/>
    <n v="372.11"/>
    <n v="1116.33"/>
    <n v="0.1"/>
    <n v="111.633"/>
    <n v="1004.6969999999999"/>
    <n v="21.626999999999953"/>
    <x v="0"/>
    <x v="3"/>
    <x v="1"/>
  </r>
  <r>
    <x v="1683"/>
    <x v="84"/>
    <x v="2"/>
    <x v="0"/>
    <n v="2"/>
    <n v="415.55"/>
    <n v="831.1"/>
    <n v="732.82"/>
    <n v="1465.64"/>
    <n v="0.05"/>
    <n v="73.282000000000011"/>
    <n v="1392.3580000000002"/>
    <n v="561.25800000000015"/>
    <x v="3"/>
    <x v="4"/>
    <x v="0"/>
  </r>
  <r>
    <x v="1684"/>
    <x v="394"/>
    <x v="4"/>
    <x v="2"/>
    <n v="9"/>
    <n v="212.83"/>
    <n v="1915.47"/>
    <n v="262.33999999999997"/>
    <n v="2361.06"/>
    <n v="0"/>
    <n v="0"/>
    <n v="2361.06"/>
    <n v="445.58999999999992"/>
    <x v="0"/>
    <x v="3"/>
    <x v="0"/>
  </r>
  <r>
    <x v="1685"/>
    <x v="209"/>
    <x v="1"/>
    <x v="1"/>
    <n v="6"/>
    <n v="471.06"/>
    <n v="2826.36"/>
    <n v="741.45"/>
    <n v="4448.7000000000007"/>
    <n v="0.05"/>
    <n v="222.43500000000006"/>
    <n v="4226.2650000000003"/>
    <n v="1399.9050000000002"/>
    <x v="1"/>
    <x v="1"/>
    <x v="1"/>
  </r>
  <r>
    <x v="1686"/>
    <x v="535"/>
    <x v="5"/>
    <x v="3"/>
    <n v="7"/>
    <n v="399.34"/>
    <n v="2795.3799999999997"/>
    <n v="696.77"/>
    <n v="4877.3899999999994"/>
    <n v="0"/>
    <n v="0"/>
    <n v="4877.3899999999994"/>
    <n v="2082.0099999999998"/>
    <x v="2"/>
    <x v="2"/>
    <x v="0"/>
  </r>
  <r>
    <x v="1687"/>
    <x v="80"/>
    <x v="8"/>
    <x v="4"/>
    <n v="2"/>
    <n v="453.59"/>
    <n v="907.18"/>
    <n v="601.57000000000005"/>
    <n v="1203.1400000000001"/>
    <n v="0"/>
    <n v="0"/>
    <n v="1203.1400000000001"/>
    <n v="295.96000000000015"/>
    <x v="2"/>
    <x v="0"/>
    <x v="2"/>
  </r>
  <r>
    <x v="1688"/>
    <x v="316"/>
    <x v="1"/>
    <x v="1"/>
    <n v="1"/>
    <n v="336.33"/>
    <n v="336.33"/>
    <n v="530.66999999999996"/>
    <n v="530.66999999999996"/>
    <n v="0.1"/>
    <n v="53.067"/>
    <n v="477.60299999999995"/>
    <n v="141.27299999999997"/>
    <x v="1"/>
    <x v="4"/>
    <x v="2"/>
  </r>
  <r>
    <x v="1689"/>
    <x v="509"/>
    <x v="1"/>
    <x v="1"/>
    <n v="1"/>
    <n v="235.73"/>
    <n v="235.73"/>
    <n v="337.61"/>
    <n v="337.61"/>
    <n v="0"/>
    <n v="0"/>
    <n v="337.61"/>
    <n v="101.88000000000002"/>
    <x v="3"/>
    <x v="0"/>
    <x v="1"/>
  </r>
  <r>
    <x v="1690"/>
    <x v="10"/>
    <x v="3"/>
    <x v="2"/>
    <n v="6"/>
    <n v="135.05000000000001"/>
    <n v="810.30000000000007"/>
    <n v="155.47999999999999"/>
    <n v="932.87999999999988"/>
    <n v="0"/>
    <n v="0"/>
    <n v="932.87999999999988"/>
    <n v="122.57999999999981"/>
    <x v="3"/>
    <x v="3"/>
    <x v="2"/>
  </r>
  <r>
    <x v="1691"/>
    <x v="475"/>
    <x v="3"/>
    <x v="2"/>
    <n v="9"/>
    <n v="365.79"/>
    <n v="3292.11"/>
    <n v="574.65"/>
    <n v="5171.8499999999995"/>
    <n v="0.15"/>
    <n v="775.77749999999992"/>
    <n v="4396.0724999999993"/>
    <n v="1103.9624999999992"/>
    <x v="2"/>
    <x v="0"/>
    <x v="1"/>
  </r>
  <r>
    <x v="1692"/>
    <x v="283"/>
    <x v="11"/>
    <x v="3"/>
    <n v="4"/>
    <n v="328.53"/>
    <n v="1314.12"/>
    <n v="374.77"/>
    <n v="1499.08"/>
    <n v="0"/>
    <n v="0"/>
    <n v="1499.08"/>
    <n v="184.96000000000004"/>
    <x v="2"/>
    <x v="3"/>
    <x v="0"/>
  </r>
  <r>
    <x v="1693"/>
    <x v="393"/>
    <x v="0"/>
    <x v="0"/>
    <n v="3"/>
    <n v="25.54"/>
    <n v="76.62"/>
    <n v="32.79"/>
    <n v="98.37"/>
    <n v="0.05"/>
    <n v="4.9185000000000008"/>
    <n v="93.45150000000001"/>
    <n v="16.831500000000005"/>
    <x v="1"/>
    <x v="4"/>
    <x v="2"/>
  </r>
  <r>
    <x v="1694"/>
    <x v="568"/>
    <x v="11"/>
    <x v="3"/>
    <n v="6"/>
    <n v="259.02999999999997"/>
    <n v="1554.1799999999998"/>
    <n v="323"/>
    <n v="1938"/>
    <n v="0"/>
    <n v="0"/>
    <n v="1938"/>
    <n v="383.82000000000016"/>
    <x v="1"/>
    <x v="4"/>
    <x v="1"/>
  </r>
  <r>
    <x v="1695"/>
    <x v="107"/>
    <x v="9"/>
    <x v="4"/>
    <n v="1"/>
    <n v="409.72"/>
    <n v="409.72"/>
    <n v="457.46"/>
    <n v="457.46"/>
    <n v="0"/>
    <n v="0"/>
    <n v="457.46"/>
    <n v="47.739999999999952"/>
    <x v="1"/>
    <x v="0"/>
    <x v="2"/>
  </r>
  <r>
    <x v="1696"/>
    <x v="650"/>
    <x v="10"/>
    <x v="3"/>
    <n v="7"/>
    <n v="215.84"/>
    <n v="1510.88"/>
    <n v="346.1"/>
    <n v="2422.7000000000003"/>
    <n v="0"/>
    <n v="0"/>
    <n v="2422.7000000000003"/>
    <n v="911.82000000000016"/>
    <x v="3"/>
    <x v="4"/>
    <x v="2"/>
  </r>
  <r>
    <x v="1697"/>
    <x v="504"/>
    <x v="3"/>
    <x v="2"/>
    <n v="9"/>
    <n v="200.07"/>
    <n v="1800.6299999999999"/>
    <n v="260.52999999999997"/>
    <n v="2344.7699999999995"/>
    <n v="0.1"/>
    <n v="234.47699999999998"/>
    <n v="2110.2929999999997"/>
    <n v="309.66299999999978"/>
    <x v="2"/>
    <x v="3"/>
    <x v="0"/>
  </r>
  <r>
    <x v="1698"/>
    <x v="176"/>
    <x v="12"/>
    <x v="1"/>
    <n v="1"/>
    <n v="16"/>
    <n v="16"/>
    <n v="25.76"/>
    <n v="25.76"/>
    <n v="0"/>
    <n v="0"/>
    <n v="25.76"/>
    <n v="9.7600000000000016"/>
    <x v="2"/>
    <x v="0"/>
    <x v="1"/>
  </r>
  <r>
    <x v="1699"/>
    <x v="98"/>
    <x v="10"/>
    <x v="3"/>
    <n v="9"/>
    <n v="153.34"/>
    <n v="1380.06"/>
    <n v="238.05"/>
    <n v="2142.4500000000003"/>
    <n v="0"/>
    <n v="0"/>
    <n v="2142.4500000000003"/>
    <n v="762.39000000000033"/>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A1DC85-79F3-498A-A787-3E5ED69095C0}"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I20:J33" firstHeaderRow="1" firstDataRow="1" firstDataCol="1"/>
  <pivotFields count="19">
    <pivotField dataField="1" showAll="0">
      <items count="1701">
        <item x="1031"/>
        <item x="294"/>
        <item x="1330"/>
        <item x="1436"/>
        <item x="7"/>
        <item x="1596"/>
        <item x="1693"/>
        <item x="1245"/>
        <item x="885"/>
        <item x="825"/>
        <item x="1205"/>
        <item x="236"/>
        <item x="881"/>
        <item x="336"/>
        <item x="297"/>
        <item x="1540"/>
        <item x="1629"/>
        <item x="736"/>
        <item x="1361"/>
        <item x="400"/>
        <item x="1156"/>
        <item x="944"/>
        <item x="775"/>
        <item x="78"/>
        <item x="114"/>
        <item x="1603"/>
        <item x="735"/>
        <item x="624"/>
        <item x="1108"/>
        <item x="694"/>
        <item x="613"/>
        <item x="960"/>
        <item x="1014"/>
        <item x="1458"/>
        <item x="931"/>
        <item x="1233"/>
        <item x="1409"/>
        <item x="852"/>
        <item x="1310"/>
        <item x="1587"/>
        <item x="1313"/>
        <item x="911"/>
        <item x="1305"/>
        <item x="1522"/>
        <item x="1417"/>
        <item x="230"/>
        <item x="362"/>
        <item x="585"/>
        <item x="373"/>
        <item x="1444"/>
        <item x="139"/>
        <item x="1685"/>
        <item x="1552"/>
        <item x="181"/>
        <item x="700"/>
        <item x="1065"/>
        <item x="915"/>
        <item x="896"/>
        <item x="822"/>
        <item x="1484"/>
        <item x="228"/>
        <item x="53"/>
        <item x="1592"/>
        <item x="292"/>
        <item x="147"/>
        <item x="1677"/>
        <item x="1328"/>
        <item x="1672"/>
        <item x="505"/>
        <item x="16"/>
        <item x="1471"/>
        <item x="677"/>
        <item x="1433"/>
        <item x="1241"/>
        <item x="629"/>
        <item x="633"/>
        <item x="1296"/>
        <item x="1384"/>
        <item x="922"/>
        <item x="711"/>
        <item x="399"/>
        <item x="190"/>
        <item x="1602"/>
        <item x="1641"/>
        <item x="316"/>
        <item x="1099"/>
        <item x="1244"/>
        <item x="1321"/>
        <item x="476"/>
        <item x="1564"/>
        <item x="1311"/>
        <item x="1446"/>
        <item x="45"/>
        <item x="420"/>
        <item x="1295"/>
        <item x="796"/>
        <item x="1160"/>
        <item x="1324"/>
        <item x="1518"/>
        <item x="223"/>
        <item x="124"/>
        <item x="653"/>
        <item x="1144"/>
        <item x="1307"/>
        <item x="480"/>
        <item x="755"/>
        <item x="539"/>
        <item x="504"/>
        <item x="1680"/>
        <item x="1198"/>
        <item x="780"/>
        <item x="1513"/>
        <item x="1336"/>
        <item x="86"/>
        <item x="1623"/>
        <item x="577"/>
        <item x="728"/>
        <item x="343"/>
        <item x="1185"/>
        <item x="281"/>
        <item x="350"/>
        <item x="430"/>
        <item x="1514"/>
        <item x="782"/>
        <item x="1072"/>
        <item x="1054"/>
        <item x="299"/>
        <item x="610"/>
        <item x="1535"/>
        <item x="1624"/>
        <item x="1035"/>
        <item x="1064"/>
        <item x="331"/>
        <item x="1192"/>
        <item x="434"/>
        <item x="794"/>
        <item x="142"/>
        <item x="839"/>
        <item x="47"/>
        <item x="997"/>
        <item x="641"/>
        <item x="1412"/>
        <item x="1464"/>
        <item x="26"/>
        <item x="1037"/>
        <item x="1223"/>
        <item x="1492"/>
        <item x="1515"/>
        <item x="335"/>
        <item x="110"/>
        <item x="449"/>
        <item x="989"/>
        <item x="405"/>
        <item x="102"/>
        <item x="1521"/>
        <item x="170"/>
        <item x="474"/>
        <item x="1237"/>
        <item x="618"/>
        <item x="1503"/>
        <item x="1605"/>
        <item x="1290"/>
        <item x="302"/>
        <item x="250"/>
        <item x="900"/>
        <item x="940"/>
        <item x="85"/>
        <item x="166"/>
        <item x="781"/>
        <item x="1224"/>
        <item x="1516"/>
        <item x="366"/>
        <item x="1601"/>
        <item x="1024"/>
        <item x="446"/>
        <item x="1539"/>
        <item x="104"/>
        <item x="268"/>
        <item x="1548"/>
        <item x="185"/>
        <item x="1461"/>
        <item x="1161"/>
        <item x="579"/>
        <item x="870"/>
        <item x="167"/>
        <item x="1501"/>
        <item x="352"/>
        <item x="377"/>
        <item x="956"/>
        <item x="1136"/>
        <item x="1385"/>
        <item x="81"/>
        <item x="905"/>
        <item x="233"/>
        <item x="215"/>
        <item x="986"/>
        <item x="151"/>
        <item x="1117"/>
        <item x="1278"/>
        <item x="1448"/>
        <item x="312"/>
        <item x="1675"/>
        <item x="1421"/>
        <item x="1636"/>
        <item x="1589"/>
        <item x="38"/>
        <item x="1110"/>
        <item x="1427"/>
        <item x="1304"/>
        <item x="88"/>
        <item x="981"/>
        <item x="1375"/>
        <item x="717"/>
        <item x="1673"/>
        <item x="958"/>
        <item x="1619"/>
        <item x="1275"/>
        <item x="490"/>
        <item x="886"/>
        <item x="675"/>
        <item x="690"/>
        <item x="1341"/>
        <item x="1179"/>
        <item x="128"/>
        <item x="1094"/>
        <item x="44"/>
        <item x="1183"/>
        <item x="1256"/>
        <item x="591"/>
        <item x="1504"/>
        <item x="1063"/>
        <item x="980"/>
        <item x="36"/>
        <item x="939"/>
        <item x="168"/>
        <item x="724"/>
        <item x="1211"/>
        <item x="858"/>
        <item x="772"/>
        <item x="568"/>
        <item x="865"/>
        <item x="773"/>
        <item x="1684"/>
        <item x="861"/>
        <item x="265"/>
        <item x="1216"/>
        <item x="786"/>
        <item x="793"/>
        <item x="72"/>
        <item x="907"/>
        <item x="334"/>
        <item x="164"/>
        <item x="687"/>
        <item x="816"/>
        <item x="1194"/>
        <item x="272"/>
        <item x="1204"/>
        <item x="617"/>
        <item x="1116"/>
        <item x="1426"/>
        <item x="949"/>
        <item x="510"/>
        <item x="1424"/>
        <item x="347"/>
        <item x="1613"/>
        <item x="549"/>
        <item x="54"/>
        <item x="107"/>
        <item x="1401"/>
        <item x="609"/>
        <item x="242"/>
        <item x="199"/>
        <item x="263"/>
        <item x="221"/>
        <item x="1447"/>
        <item x="1017"/>
        <item x="189"/>
        <item x="1101"/>
        <item x="289"/>
        <item x="553"/>
        <item x="1435"/>
        <item x="917"/>
        <item x="375"/>
        <item x="1371"/>
        <item x="1475"/>
        <item x="1694"/>
        <item x="562"/>
        <item x="1403"/>
        <item x="726"/>
        <item x="779"/>
        <item x="516"/>
        <item x="847"/>
        <item x="1547"/>
        <item x="1109"/>
        <item x="744"/>
        <item x="990"/>
        <item x="344"/>
        <item x="1355"/>
        <item x="984"/>
        <item x="1114"/>
        <item x="1609"/>
        <item x="1184"/>
        <item x="771"/>
        <item x="991"/>
        <item x="552"/>
        <item x="605"/>
        <item x="252"/>
        <item x="217"/>
        <item x="1242"/>
        <item x="854"/>
        <item x="342"/>
        <item x="300"/>
        <item x="11"/>
        <item x="1158"/>
        <item x="1473"/>
        <item x="631"/>
        <item x="1098"/>
        <item x="928"/>
        <item x="1122"/>
        <item x="30"/>
        <item x="1217"/>
        <item x="132"/>
        <item x="66"/>
        <item x="89"/>
        <item x="241"/>
        <item x="83"/>
        <item x="1669"/>
        <item x="68"/>
        <item x="407"/>
        <item x="243"/>
        <item x="58"/>
        <item x="1084"/>
        <item x="1143"/>
        <item x="935"/>
        <item x="836"/>
        <item x="1477"/>
        <item x="559"/>
        <item x="14"/>
        <item x="1438"/>
        <item x="216"/>
        <item x="807"/>
        <item x="946"/>
        <item x="927"/>
        <item x="1105"/>
        <item x="1470"/>
        <item x="397"/>
        <item x="1255"/>
        <item x="1166"/>
        <item x="361"/>
        <item x="1252"/>
        <item x="106"/>
        <item x="372"/>
        <item x="135"/>
        <item x="1530"/>
        <item x="671"/>
        <item x="1182"/>
        <item x="1281"/>
        <item x="612"/>
        <item x="501"/>
        <item x="803"/>
        <item x="1293"/>
        <item x="232"/>
        <item x="1418"/>
        <item x="175"/>
        <item x="1174"/>
        <item x="1269"/>
        <item x="976"/>
        <item x="590"/>
        <item x="1202"/>
        <item x="321"/>
        <item x="1316"/>
        <item x="445"/>
        <item x="1351"/>
        <item x="1132"/>
        <item x="1546"/>
        <item x="273"/>
        <item x="1640"/>
        <item x="364"/>
        <item x="8"/>
        <item x="672"/>
        <item x="404"/>
        <item x="1454"/>
        <item x="1258"/>
        <item x="5"/>
        <item x="1563"/>
        <item x="378"/>
        <item x="1569"/>
        <item x="149"/>
        <item x="1130"/>
        <item x="183"/>
        <item x="1029"/>
        <item x="169"/>
        <item x="410"/>
        <item x="341"/>
        <item x="1062"/>
        <item x="626"/>
        <item x="1190"/>
        <item x="1580"/>
        <item x="1028"/>
        <item x="96"/>
        <item x="55"/>
        <item x="1343"/>
        <item x="1153"/>
        <item x="1481"/>
        <item x="308"/>
        <item x="1607"/>
        <item x="411"/>
        <item x="245"/>
        <item x="1299"/>
        <item x="52"/>
        <item x="682"/>
        <item x="788"/>
        <item x="1391"/>
        <item x="1120"/>
        <item x="225"/>
        <item x="749"/>
        <item x="578"/>
        <item x="226"/>
        <item x="231"/>
        <item x="1221"/>
        <item x="783"/>
        <item x="1556"/>
        <item x="503"/>
        <item x="708"/>
        <item x="1570"/>
        <item x="1531"/>
        <item x="621"/>
        <item x="801"/>
        <item x="108"/>
        <item x="1236"/>
        <item x="713"/>
        <item x="1030"/>
        <item x="937"/>
        <item x="1378"/>
        <item x="177"/>
        <item x="1488"/>
        <item x="575"/>
        <item x="1111"/>
        <item x="415"/>
        <item x="318"/>
        <item x="1250"/>
        <item x="456"/>
        <item x="1346"/>
        <item x="1001"/>
        <item x="162"/>
        <item x="1048"/>
        <item x="834"/>
        <item x="1055"/>
        <item x="1010"/>
        <item x="457"/>
        <item x="355"/>
        <item x="1041"/>
        <item x="1119"/>
        <item x="452"/>
        <item x="1251"/>
        <item x="638"/>
        <item x="1046"/>
        <item x="419"/>
        <item x="1445"/>
        <item x="93"/>
        <item x="542"/>
        <item x="659"/>
        <item x="912"/>
        <item x="471"/>
        <item x="1289"/>
        <item x="964"/>
        <item x="599"/>
        <item x="42"/>
        <item x="1270"/>
        <item x="611"/>
        <item x="463"/>
        <item x="1645"/>
        <item x="1656"/>
        <item x="213"/>
        <item x="623"/>
        <item x="1301"/>
        <item x="1215"/>
        <item x="517"/>
        <item x="1525"/>
        <item x="1071"/>
        <item x="975"/>
        <item x="76"/>
        <item x="126"/>
        <item x="971"/>
        <item x="1332"/>
        <item x="910"/>
        <item x="1180"/>
        <item x="1284"/>
        <item x="1051"/>
        <item x="24"/>
        <item x="1362"/>
        <item x="806"/>
        <item x="182"/>
        <item x="688"/>
        <item x="969"/>
        <item x="320"/>
        <item x="571"/>
        <item x="1112"/>
        <item x="1191"/>
        <item x="1177"/>
        <item x="1696"/>
        <item x="458"/>
        <item x="1271"/>
        <item x="1660"/>
        <item x="1422"/>
        <item x="219"/>
        <item x="65"/>
        <item x="1047"/>
        <item x="82"/>
        <item x="906"/>
        <item x="146"/>
        <item x="739"/>
        <item x="1033"/>
        <item x="105"/>
        <item x="1248"/>
        <item x="707"/>
        <item x="692"/>
        <item x="1682"/>
        <item x="1172"/>
        <item x="540"/>
        <item x="1039"/>
        <item x="275"/>
        <item x="1666"/>
        <item x="237"/>
        <item x="1593"/>
        <item x="527"/>
        <item x="566"/>
        <item x="868"/>
        <item x="1387"/>
        <item x="1292"/>
        <item x="48"/>
        <item x="1442"/>
        <item x="1212"/>
        <item x="531"/>
        <item x="1449"/>
        <item x="734"/>
        <item x="644"/>
        <item x="1038"/>
        <item x="1630"/>
        <item x="932"/>
        <item x="1654"/>
        <item x="441"/>
        <item x="497"/>
        <item x="46"/>
        <item x="385"/>
        <item x="627"/>
        <item x="1083"/>
        <item x="1287"/>
        <item x="823"/>
        <item x="261"/>
        <item x="1331"/>
        <item x="1498"/>
        <item x="848"/>
        <item x="282"/>
        <item x="1053"/>
        <item x="1274"/>
        <item x="587"/>
        <item x="957"/>
        <item x="208"/>
        <item x="207"/>
        <item x="1265"/>
        <item x="826"/>
        <item x="1159"/>
        <item x="686"/>
        <item x="1405"/>
        <item x="73"/>
        <item x="551"/>
        <item x="1080"/>
        <item x="176"/>
        <item x="714"/>
        <item x="380"/>
        <item x="973"/>
        <item x="1220"/>
        <item x="178"/>
        <item x="1628"/>
        <item x="1627"/>
        <item x="558"/>
        <item x="840"/>
        <item x="1207"/>
        <item x="155"/>
        <item x="1398"/>
        <item x="974"/>
        <item x="954"/>
        <item x="421"/>
        <item x="346"/>
        <item x="567"/>
        <item x="536"/>
        <item x="249"/>
        <item x="970"/>
        <item x="240"/>
        <item x="824"/>
        <item x="634"/>
        <item x="1126"/>
        <item x="689"/>
        <item x="188"/>
        <item x="1076"/>
        <item x="1018"/>
        <item x="1334"/>
        <item x="841"/>
        <item x="1574"/>
        <item x="115"/>
        <item x="942"/>
        <item x="1365"/>
        <item x="789"/>
        <item x="1302"/>
        <item x="444"/>
        <item x="933"/>
        <item x="995"/>
        <item x="306"/>
        <item x="95"/>
        <item x="196"/>
        <item x="1390"/>
        <item x="1151"/>
        <item x="4"/>
        <item x="1478"/>
        <item x="521"/>
        <item x="1611"/>
        <item x="1077"/>
        <item x="1225"/>
        <item x="640"/>
        <item x="1308"/>
        <item x="97"/>
        <item x="1565"/>
        <item x="1267"/>
        <item x="1573"/>
        <item x="1102"/>
        <item x="158"/>
        <item x="1440"/>
        <item x="592"/>
        <item x="229"/>
        <item x="61"/>
        <item x="353"/>
        <item x="1297"/>
        <item x="1577"/>
        <item x="730"/>
        <item x="427"/>
        <item x="924"/>
        <item x="1193"/>
        <item x="138"/>
        <item x="1032"/>
        <item x="936"/>
        <item x="554"/>
        <item x="454"/>
        <item x="913"/>
        <item x="62"/>
        <item x="145"/>
        <item x="1560"/>
        <item x="1075"/>
        <item x="60"/>
        <item x="518"/>
        <item x="1282"/>
        <item x="140"/>
        <item x="1319"/>
        <item x="1040"/>
        <item x="1012"/>
        <item x="1318"/>
        <item x="1079"/>
        <item x="731"/>
        <item x="1689"/>
        <item x="511"/>
        <item x="652"/>
        <item x="1329"/>
        <item x="1262"/>
        <item x="737"/>
        <item x="80"/>
        <item x="191"/>
        <item x="33"/>
        <item x="583"/>
        <item x="873"/>
        <item x="576"/>
        <item x="246"/>
        <item x="201"/>
        <item x="442"/>
        <item x="1129"/>
        <item x="916"/>
        <item x="534"/>
        <item x="872"/>
        <item x="1457"/>
        <item x="1208"/>
        <item x="301"/>
        <item x="470"/>
        <item x="18"/>
        <item x="1291"/>
        <item x="580"/>
        <item x="1549"/>
        <item x="23"/>
        <item x="136"/>
        <item x="31"/>
        <item x="1615"/>
        <item x="877"/>
        <item x="897"/>
        <item x="760"/>
        <item x="1148"/>
        <item x="1052"/>
        <item x="978"/>
        <item x="255"/>
        <item x="87"/>
        <item x="523"/>
        <item x="784"/>
        <item x="1036"/>
        <item x="1272"/>
        <item x="996"/>
        <item x="13"/>
        <item x="637"/>
        <item x="1354"/>
        <item x="994"/>
        <item x="256"/>
        <item x="748"/>
        <item x="395"/>
        <item x="27"/>
        <item x="120"/>
        <item x="1069"/>
        <item x="1228"/>
        <item x="670"/>
        <item x="1068"/>
        <item x="414"/>
        <item x="204"/>
        <item x="725"/>
        <item x="1280"/>
        <item x="200"/>
        <item x="1020"/>
        <item x="202"/>
        <item x="451"/>
        <item x="376"/>
        <item x="279"/>
        <item x="1373"/>
        <item x="469"/>
        <item x="1698"/>
        <item x="918"/>
        <item x="468"/>
        <item x="1081"/>
        <item x="1487"/>
        <item x="1034"/>
        <item x="40"/>
        <item x="186"/>
        <item x="209"/>
        <item x="1368"/>
        <item x="769"/>
        <item x="479"/>
        <item x="1004"/>
        <item x="439"/>
        <item x="901"/>
        <item x="1306"/>
        <item x="1528"/>
        <item x="1021"/>
        <item x="1118"/>
        <item x="269"/>
        <item x="622"/>
        <item x="345"/>
        <item x="1529"/>
        <item x="1261"/>
        <item x="247"/>
        <item x="1141"/>
        <item x="90"/>
        <item x="899"/>
        <item x="1658"/>
        <item x="298"/>
        <item x="843"/>
        <item x="1671"/>
        <item x="1358"/>
        <item x="1590"/>
        <item x="696"/>
        <item x="732"/>
        <item x="563"/>
        <item x="467"/>
        <item x="19"/>
        <item x="311"/>
        <item x="1431"/>
        <item x="37"/>
        <item x="785"/>
        <item x="1413"/>
        <item x="733"/>
        <item x="544"/>
        <item x="489"/>
        <item x="880"/>
        <item x="635"/>
        <item x="388"/>
        <item x="267"/>
        <item x="371"/>
        <item x="425"/>
        <item x="374"/>
        <item x="412"/>
        <item x="1423"/>
        <item x="673"/>
        <item x="515"/>
        <item x="1402"/>
        <item x="719"/>
        <item x="161"/>
        <item x="1414"/>
        <item x="904"/>
        <item x="1400"/>
        <item x="548"/>
        <item x="406"/>
        <item x="1599"/>
        <item x="173"/>
        <item x="1595"/>
        <item x="1646"/>
        <item x="1164"/>
        <item x="1218"/>
        <item x="668"/>
        <item x="1359"/>
        <item x="118"/>
        <item x="1352"/>
        <item x="1128"/>
        <item x="1155"/>
        <item x="1239"/>
        <item x="462"/>
        <item x="1027"/>
        <item x="874"/>
        <item x="1013"/>
        <item x="533"/>
        <item x="680"/>
        <item x="327"/>
        <item x="556"/>
        <item x="1379"/>
        <item x="1312"/>
        <item x="165"/>
        <item x="866"/>
        <item x="892"/>
        <item x="234"/>
        <item x="998"/>
        <item x="541"/>
        <item x="1342"/>
        <item x="543"/>
        <item x="1582"/>
        <item x="195"/>
        <item x="1416"/>
        <item x="1509"/>
        <item x="812"/>
        <item x="0"/>
        <item x="1476"/>
        <item x="584"/>
        <item x="656"/>
        <item x="290"/>
        <item x="1597"/>
        <item x="187"/>
        <item x="329"/>
        <item x="1643"/>
        <item x="1575"/>
        <item x="1145"/>
        <item x="359"/>
        <item x="814"/>
        <item x="1483"/>
        <item x="1348"/>
        <item x="70"/>
        <item x="1234"/>
        <item x="941"/>
        <item x="1617"/>
        <item x="697"/>
        <item x="513"/>
        <item x="453"/>
        <item x="416"/>
        <item x="845"/>
        <item x="206"/>
        <item x="1023"/>
        <item x="1089"/>
        <item x="22"/>
        <item x="1655"/>
        <item x="487"/>
        <item x="753"/>
        <item x="482"/>
        <item x="1007"/>
        <item x="1096"/>
        <item x="71"/>
        <item x="277"/>
        <item x="1670"/>
        <item x="338"/>
        <item x="1222"/>
        <item x="1651"/>
        <item x="979"/>
        <item x="1137"/>
        <item x="1146"/>
        <item x="616"/>
        <item x="1553"/>
        <item x="701"/>
        <item x="925"/>
        <item x="1648"/>
        <item x="1650"/>
        <item x="882"/>
        <item x="766"/>
        <item x="1480"/>
        <item x="1200"/>
        <item x="1087"/>
        <item x="481"/>
        <item x="546"/>
        <item x="10"/>
        <item x="51"/>
        <item x="706"/>
        <item x="1383"/>
        <item x="49"/>
        <item x="1049"/>
        <item x="1508"/>
        <item x="921"/>
        <item x="530"/>
        <item x="876"/>
        <item x="459"/>
        <item x="1588"/>
        <item x="619"/>
        <item x="849"/>
        <item x="1082"/>
        <item x="1674"/>
        <item x="608"/>
        <item x="776"/>
        <item x="1333"/>
        <item x="721"/>
        <item x="615"/>
        <item x="1008"/>
        <item x="1058"/>
        <item x="1581"/>
        <item x="893"/>
        <item x="502"/>
        <item x="1317"/>
        <item x="222"/>
        <item x="358"/>
        <item x="310"/>
        <item x="573"/>
        <item x="284"/>
        <item x="127"/>
        <item x="791"/>
        <item x="1407"/>
        <item x="1678"/>
        <item x="1165"/>
        <item x="604"/>
        <item x="555"/>
        <item x="254"/>
        <item x="2"/>
        <item x="349"/>
        <item x="1519"/>
        <item x="1356"/>
        <item x="1425"/>
        <item x="1463"/>
        <item x="1366"/>
        <item x="1059"/>
        <item x="888"/>
        <item x="884"/>
        <item x="1396"/>
        <item x="1688"/>
        <item x="1572"/>
        <item x="450"/>
        <item x="1649"/>
        <item x="1370"/>
        <item x="436"/>
        <item x="98"/>
        <item x="1201"/>
        <item x="757"/>
        <item x="988"/>
        <item x="1520"/>
        <item x="509"/>
        <item x="1381"/>
        <item x="1621"/>
        <item x="1349"/>
        <item x="1025"/>
        <item x="475"/>
        <item x="945"/>
        <item x="1157"/>
        <item x="535"/>
        <item x="1163"/>
        <item x="69"/>
        <item x="1147"/>
        <item x="1472"/>
        <item x="244"/>
        <item x="393"/>
        <item x="1060"/>
        <item x="508"/>
        <item x="1056"/>
        <item x="1453"/>
        <item x="1263"/>
        <item x="1394"/>
        <item x="968"/>
        <item x="1681"/>
        <item x="1430"/>
        <item x="1320"/>
        <item x="790"/>
        <item x="1230"/>
        <item x="1209"/>
        <item x="1524"/>
        <item x="184"/>
        <item x="895"/>
        <item x="307"/>
        <item x="529"/>
        <item x="855"/>
        <item x="1167"/>
        <item x="197"/>
        <item x="676"/>
        <item x="1608"/>
        <item x="1551"/>
        <item x="519"/>
        <item x="1663"/>
        <item x="295"/>
        <item x="101"/>
        <item x="498"/>
        <item x="494"/>
        <item x="473"/>
        <item x="1338"/>
        <item x="1178"/>
        <item x="512"/>
        <item x="1561"/>
        <item x="1429"/>
        <item x="1600"/>
        <item x="759"/>
        <item x="179"/>
        <item x="1070"/>
        <item x="1614"/>
        <item x="1661"/>
        <item x="6"/>
        <item x="715"/>
        <item x="257"/>
        <item x="693"/>
        <item x="1634"/>
        <item x="663"/>
        <item x="1186"/>
        <item x="1511"/>
        <item x="466"/>
        <item x="1550"/>
        <item x="1626"/>
        <item x="1695"/>
        <item x="741"/>
        <item x="1229"/>
        <item x="903"/>
        <item x="601"/>
        <item x="1253"/>
        <item x="650"/>
        <item x="1512"/>
        <item x="12"/>
        <item x="369"/>
        <item x="712"/>
        <item x="1526"/>
        <item x="718"/>
        <item x="1506"/>
        <item x="891"/>
        <item x="253"/>
        <item x="141"/>
        <item x="133"/>
        <item x="1676"/>
        <item x="122"/>
        <item x="651"/>
        <item x="1591"/>
        <item x="271"/>
        <item x="953"/>
        <item x="829"/>
        <item x="1667"/>
        <item x="743"/>
        <item x="94"/>
        <item x="729"/>
        <item x="322"/>
        <item x="1176"/>
        <item x="1462"/>
        <item x="740"/>
        <item x="354"/>
        <item x="103"/>
        <item x="478"/>
        <item x="810"/>
        <item x="1011"/>
        <item x="1066"/>
        <item x="1585"/>
        <item x="648"/>
        <item x="800"/>
        <item x="1196"/>
        <item x="125"/>
        <item x="332"/>
        <item x="403"/>
        <item x="193"/>
        <item x="1625"/>
        <item x="492"/>
        <item x="809"/>
        <item x="657"/>
        <item x="1377"/>
        <item x="1173"/>
        <item x="1620"/>
        <item x="1406"/>
        <item x="746"/>
        <item x="144"/>
        <item x="993"/>
        <item x="1668"/>
        <item x="929"/>
        <item x="727"/>
        <item x="1437"/>
        <item x="1544"/>
        <item x="438"/>
        <item x="1015"/>
        <item x="1323"/>
        <item x="20"/>
        <item x="1545"/>
        <item x="720"/>
        <item x="1389"/>
        <item x="1399"/>
        <item x="894"/>
        <item x="396"/>
        <item x="750"/>
        <item x="287"/>
        <item x="1121"/>
        <item x="1376"/>
        <item x="532"/>
        <item x="1598"/>
        <item x="967"/>
        <item x="1088"/>
        <item x="837"/>
        <item x="538"/>
        <item x="1465"/>
        <item x="34"/>
        <item x="1090"/>
        <item x="1576"/>
        <item x="919"/>
        <item x="600"/>
        <item x="1523"/>
        <item x="879"/>
        <item x="171"/>
        <item x="401"/>
        <item x="286"/>
        <item x="112"/>
        <item x="198"/>
        <item x="983"/>
        <item x="832"/>
        <item x="1232"/>
        <item x="340"/>
        <item x="1439"/>
        <item x="1214"/>
        <item x="266"/>
        <item x="972"/>
        <item x="767"/>
        <item x="1326"/>
        <item x="1469"/>
        <item x="679"/>
        <item x="645"/>
        <item x="131"/>
        <item x="867"/>
        <item x="614"/>
        <item x="804"/>
        <item x="384"/>
        <item x="666"/>
        <item x="1322"/>
        <item x="303"/>
        <item x="1235"/>
        <item x="288"/>
        <item x="465"/>
        <item x="947"/>
        <item x="440"/>
        <item x="1479"/>
        <item x="1078"/>
        <item x="934"/>
        <item x="977"/>
        <item x="1505"/>
        <item x="1150"/>
        <item x="313"/>
        <item x="1050"/>
        <item x="111"/>
        <item x="1240"/>
        <item x="1662"/>
        <item x="815"/>
        <item x="1124"/>
        <item x="1175"/>
        <item x="1493"/>
        <item x="472"/>
        <item x="1510"/>
        <item x="702"/>
        <item x="424"/>
        <item x="1455"/>
        <item x="572"/>
        <item x="210"/>
        <item x="291"/>
        <item x="1432"/>
        <item x="850"/>
        <item x="1562"/>
        <item x="1495"/>
        <item x="1210"/>
        <item x="1357"/>
        <item x="1238"/>
        <item x="1279"/>
        <item x="1631"/>
        <item x="363"/>
        <item x="317"/>
        <item x="860"/>
        <item x="1542"/>
        <item x="948"/>
        <item x="992"/>
        <item x="1496"/>
        <item x="813"/>
        <item x="524"/>
        <item x="833"/>
        <item x="1451"/>
        <item x="394"/>
        <item x="227"/>
        <item x="1100"/>
        <item x="1142"/>
        <item x="485"/>
        <item x="664"/>
        <item x="432"/>
        <item x="357"/>
        <item x="1586"/>
        <item x="569"/>
        <item x="654"/>
        <item x="952"/>
        <item x="987"/>
        <item x="156"/>
        <item x="1566"/>
        <item x="116"/>
        <item x="488"/>
        <item x="443"/>
        <item x="1360"/>
        <item x="930"/>
        <item x="593"/>
        <item x="754"/>
        <item x="379"/>
        <item x="260"/>
        <item x="1335"/>
        <item x="1555"/>
        <item x="368"/>
        <item x="1339"/>
        <item x="91"/>
        <item x="602"/>
        <item x="1286"/>
        <item x="1337"/>
        <item x="1187"/>
        <item x="598"/>
        <item x="742"/>
        <item x="381"/>
        <item x="1104"/>
        <item x="15"/>
        <item x="1594"/>
        <item x="28"/>
        <item x="428"/>
        <item x="908"/>
        <item x="1691"/>
        <item x="309"/>
        <item x="1000"/>
        <item x="1057"/>
        <item x="326"/>
        <item x="437"/>
        <item x="763"/>
        <item x="857"/>
        <item x="685"/>
        <item x="756"/>
        <item x="270"/>
        <item x="920"/>
        <item x="639"/>
        <item x="594"/>
        <item x="1074"/>
        <item x="330"/>
        <item x="844"/>
        <item x="982"/>
        <item x="770"/>
        <item x="1489"/>
        <item x="1683"/>
        <item x="923"/>
        <item x="1091"/>
        <item x="658"/>
        <item x="1578"/>
        <item x="1497"/>
        <item x="1659"/>
        <item x="926"/>
        <item x="360"/>
        <item x="325"/>
        <item x="883"/>
        <item x="1133"/>
        <item x="943"/>
        <item x="507"/>
        <item x="950"/>
        <item x="802"/>
        <item x="1016"/>
        <item x="212"/>
        <item x="655"/>
        <item x="259"/>
        <item x="1568"/>
        <item x="119"/>
        <item x="1002"/>
        <item x="1397"/>
        <item x="1231"/>
        <item x="1558"/>
        <item x="1543"/>
        <item x="710"/>
        <item x="768"/>
        <item x="1345"/>
        <item x="762"/>
        <item x="365"/>
        <item x="276"/>
        <item x="17"/>
        <item x="890"/>
        <item x="661"/>
        <item x="39"/>
        <item x="1699"/>
        <item x="723"/>
        <item x="1411"/>
        <item x="1254"/>
        <item x="628"/>
        <item x="121"/>
        <item x="871"/>
        <item x="1181"/>
        <item x="1276"/>
        <item x="761"/>
        <item x="159"/>
        <item x="797"/>
        <item x="1067"/>
        <item x="1459"/>
        <item x="570"/>
        <item x="123"/>
        <item x="603"/>
        <item x="758"/>
        <item x="649"/>
        <item x="1226"/>
        <item x="1134"/>
        <item x="1485"/>
        <item x="150"/>
        <item x="1264"/>
        <item x="683"/>
        <item x="1363"/>
        <item x="356"/>
        <item x="862"/>
        <item x="1162"/>
        <item x="1491"/>
        <item x="1507"/>
        <item x="205"/>
        <item x="293"/>
        <item x="859"/>
        <item x="1434"/>
        <item x="389"/>
        <item x="278"/>
        <item x="418"/>
        <item x="1633"/>
        <item x="985"/>
        <item x="606"/>
        <item x="477"/>
        <item x="878"/>
        <item x="819"/>
        <item x="1642"/>
        <item x="1382"/>
        <item x="827"/>
        <item x="684"/>
        <item x="620"/>
        <item x="1386"/>
        <item x="1665"/>
        <item x="1285"/>
        <item x="1131"/>
        <item x="314"/>
        <item x="431"/>
        <item x="586"/>
        <item x="21"/>
        <item x="1639"/>
        <item x="821"/>
        <item x="392"/>
        <item x="1043"/>
        <item x="63"/>
        <item x="1657"/>
        <item x="962"/>
        <item x="1637"/>
        <item x="875"/>
        <item x="383"/>
        <item x="113"/>
        <item x="194"/>
        <item x="447"/>
        <item x="1527"/>
        <item x="589"/>
        <item x="41"/>
        <item x="669"/>
        <item x="642"/>
        <item x="792"/>
        <item x="264"/>
        <item x="238"/>
        <item x="134"/>
        <item x="795"/>
        <item x="1103"/>
        <item x="408"/>
        <item x="1288"/>
        <item x="963"/>
        <item x="1364"/>
        <item x="426"/>
        <item x="235"/>
        <item x="1005"/>
        <item x="172"/>
        <item x="778"/>
        <item x="1009"/>
        <item x="1420"/>
        <item x="1273"/>
        <item x="1277"/>
        <item x="1327"/>
        <item x="1679"/>
        <item x="1042"/>
        <item x="703"/>
        <item x="75"/>
        <item x="1635"/>
        <item x="1419"/>
        <item x="1199"/>
        <item x="1653"/>
        <item x="285"/>
        <item x="59"/>
        <item x="514"/>
        <item x="564"/>
        <item x="486"/>
        <item x="1456"/>
        <item x="630"/>
        <item x="211"/>
        <item x="1494"/>
        <item x="152"/>
        <item x="1300"/>
        <item x="704"/>
        <item x="565"/>
        <item x="999"/>
        <item x="557"/>
        <item x="787"/>
        <item x="1482"/>
        <item x="1353"/>
        <item x="192"/>
        <item x="1415"/>
        <item x="239"/>
        <item x="777"/>
        <item x="1610"/>
        <item x="914"/>
        <item x="1203"/>
        <item x="1169"/>
        <item x="846"/>
        <item x="296"/>
        <item x="1135"/>
        <item x="607"/>
        <item x="667"/>
        <item x="402"/>
        <item x="1372"/>
        <item x="1664"/>
        <item x="1428"/>
        <item x="433"/>
        <item x="464"/>
        <item x="339"/>
        <item x="1517"/>
        <item x="1294"/>
        <item x="955"/>
        <item x="1246"/>
        <item x="811"/>
        <item x="525"/>
        <item x="1227"/>
        <item x="1266"/>
        <item x="315"/>
        <item x="1537"/>
        <item x="496"/>
        <item x="632"/>
        <item x="1344"/>
        <item x="1298"/>
        <item x="818"/>
        <item x="643"/>
        <item x="422"/>
        <item x="1408"/>
        <item x="1616"/>
        <item x="163"/>
        <item x="1314"/>
        <item x="1687"/>
        <item x="1374"/>
        <item x="1197"/>
        <item x="1213"/>
        <item x="959"/>
        <item x="966"/>
        <item x="1697"/>
        <item x="869"/>
        <item x="799"/>
        <item x="1243"/>
        <item x="1571"/>
        <item x="1647"/>
        <item x="1097"/>
        <item x="561"/>
        <item x="143"/>
        <item x="588"/>
        <item x="674"/>
        <item x="484"/>
        <item x="636"/>
        <item x="550"/>
        <item x="808"/>
        <item x="537"/>
        <item x="1612"/>
        <item x="180"/>
        <item x="1149"/>
        <item x="1019"/>
        <item x="820"/>
        <item x="251"/>
        <item x="157"/>
        <item x="1085"/>
        <item x="765"/>
        <item x="597"/>
        <item x="1622"/>
        <item x="1138"/>
        <item x="203"/>
        <item x="842"/>
        <item x="887"/>
        <item x="581"/>
        <item x="1340"/>
        <item x="32"/>
        <item x="1003"/>
        <item x="1579"/>
        <item x="1283"/>
        <item x="280"/>
        <item x="386"/>
        <item x="409"/>
        <item x="662"/>
        <item x="499"/>
        <item x="1260"/>
        <item x="1536"/>
        <item x="1257"/>
        <item x="1490"/>
        <item x="1259"/>
        <item x="856"/>
        <item x="1393"/>
        <item x="528"/>
        <item x="1095"/>
        <item x="1113"/>
        <item x="493"/>
        <item x="351"/>
        <item x="699"/>
        <item x="1388"/>
        <item x="483"/>
        <item x="64"/>
        <item x="1127"/>
        <item x="1652"/>
        <item x="774"/>
        <item x="370"/>
        <item x="1452"/>
        <item x="92"/>
        <item x="1125"/>
        <item x="50"/>
        <item x="398"/>
        <item x="747"/>
        <item x="160"/>
        <item x="387"/>
        <item x="1115"/>
        <item x="1171"/>
        <item x="853"/>
        <item x="1692"/>
        <item x="220"/>
        <item x="951"/>
        <item x="526"/>
        <item x="305"/>
        <item x="333"/>
        <item x="1168"/>
        <item x="835"/>
        <item x="1557"/>
        <item x="43"/>
        <item x="1367"/>
        <item x="367"/>
        <item x="709"/>
        <item x="698"/>
        <item x="665"/>
        <item x="1092"/>
        <item x="1170"/>
        <item x="864"/>
        <item x="545"/>
        <item x="67"/>
        <item x="752"/>
        <item x="77"/>
        <item x="961"/>
        <item x="738"/>
        <item x="109"/>
        <item x="1350"/>
        <item x="1347"/>
        <item x="1559"/>
        <item x="500"/>
        <item x="1247"/>
        <item x="413"/>
        <item x="678"/>
        <item x="1584"/>
        <item x="595"/>
        <item x="304"/>
        <item x="902"/>
        <item x="1395"/>
        <item x="705"/>
        <item x="1073"/>
        <item x="1466"/>
        <item x="274"/>
        <item x="1474"/>
        <item x="328"/>
        <item x="1538"/>
        <item x="1006"/>
        <item x="1467"/>
        <item x="965"/>
        <item x="153"/>
        <item x="851"/>
        <item x="3"/>
        <item x="798"/>
        <item x="1093"/>
        <item x="129"/>
        <item x="1315"/>
        <item x="522"/>
        <item x="1604"/>
        <item x="1188"/>
        <item x="1500"/>
        <item x="1045"/>
        <item x="382"/>
        <item x="417"/>
        <item x="84"/>
        <item x="1140"/>
        <item x="100"/>
        <item x="722"/>
        <item x="1532"/>
        <item x="506"/>
        <item x="1189"/>
        <item x="57"/>
        <item x="938"/>
        <item x="1044"/>
        <item x="898"/>
        <item x="435"/>
        <item x="889"/>
        <item x="1644"/>
        <item x="1268"/>
        <item x="1450"/>
        <item x="1139"/>
        <item x="1086"/>
        <item x="1533"/>
        <item x="625"/>
        <item x="1"/>
        <item x="1303"/>
        <item x="390"/>
        <item x="324"/>
        <item x="455"/>
        <item x="1534"/>
        <item x="248"/>
        <item x="348"/>
        <item x="863"/>
        <item x="817"/>
        <item x="1499"/>
        <item x="1219"/>
        <item x="218"/>
        <item x="574"/>
        <item x="137"/>
        <item x="79"/>
        <item x="647"/>
        <item x="1249"/>
        <item x="1309"/>
        <item x="130"/>
        <item x="258"/>
        <item x="1554"/>
        <item x="1618"/>
        <item x="491"/>
        <item x="1392"/>
        <item x="1690"/>
        <item x="681"/>
        <item x="35"/>
        <item x="909"/>
        <item x="1123"/>
        <item x="25"/>
        <item x="1107"/>
        <item x="582"/>
        <item x="830"/>
        <item x="695"/>
        <item x="9"/>
        <item x="154"/>
        <item x="1404"/>
        <item x="547"/>
        <item x="174"/>
        <item x="831"/>
        <item x="283"/>
        <item x="1195"/>
        <item x="423"/>
        <item x="646"/>
        <item x="319"/>
        <item x="1541"/>
        <item x="323"/>
        <item x="1460"/>
        <item x="262"/>
        <item x="1061"/>
        <item x="1638"/>
        <item x="1206"/>
        <item x="224"/>
        <item x="148"/>
        <item x="1154"/>
        <item x="691"/>
        <item x="1380"/>
        <item x="1022"/>
        <item x="1486"/>
        <item x="448"/>
        <item x="1502"/>
        <item x="56"/>
        <item x="1606"/>
        <item x="460"/>
        <item x="495"/>
        <item x="660"/>
        <item x="764"/>
        <item x="391"/>
        <item x="805"/>
        <item x="1468"/>
        <item x="838"/>
        <item x="1441"/>
        <item x="429"/>
        <item x="596"/>
        <item x="1410"/>
        <item x="74"/>
        <item x="1583"/>
        <item x="751"/>
        <item x="99"/>
        <item x="29"/>
        <item x="337"/>
        <item x="117"/>
        <item x="520"/>
        <item x="1686"/>
        <item x="716"/>
        <item x="1325"/>
        <item x="214"/>
        <item x="1369"/>
        <item x="1632"/>
        <item x="1567"/>
        <item x="1152"/>
        <item x="1443"/>
        <item x="461"/>
        <item x="1106"/>
        <item x="560"/>
        <item x="828"/>
        <item x="1026"/>
        <item x="745"/>
        <item t="default"/>
      </items>
    </pivotField>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showAll="0">
      <items count="6">
        <item x="2"/>
        <item x="1"/>
        <item x="3"/>
        <item x="4"/>
        <item x="0"/>
        <item t="default"/>
      </items>
    </pivotField>
    <pivotField showAll="0"/>
    <pivotField numFmtId="164" showAll="0"/>
    <pivotField numFmtId="164" showAll="0"/>
    <pivotField numFmtId="164" showAll="0"/>
    <pivotField numFmtId="164" showAll="0"/>
    <pivotField numFmtId="9" showAll="0"/>
    <pivotField showAll="0"/>
    <pivotField showAll="0"/>
    <pivotField showAll="0"/>
    <pivotField showAll="0">
      <items count="5">
        <item x="2"/>
        <item x="3"/>
        <item x="0"/>
        <item x="1"/>
        <item t="default"/>
      </items>
    </pivotField>
    <pivotField showAll="0"/>
    <pivotField showAll="0"/>
    <pivotField axis="axisRow" showAll="0" sortType="de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6"/>
  </rowFields>
  <rowItems count="13">
    <i>
      <x v="1"/>
    </i>
    <i>
      <x v="5"/>
    </i>
    <i>
      <x v="4"/>
    </i>
    <i>
      <x v="10"/>
    </i>
    <i>
      <x v="2"/>
    </i>
    <i>
      <x v="12"/>
    </i>
    <i>
      <x v="11"/>
    </i>
    <i>
      <x v="8"/>
    </i>
    <i>
      <x v="7"/>
    </i>
    <i>
      <x v="9"/>
    </i>
    <i>
      <x v="6"/>
    </i>
    <i>
      <x v="3"/>
    </i>
    <i t="grand">
      <x/>
    </i>
  </rowItems>
  <colItems count="1">
    <i/>
  </colItems>
  <dataFields count="1">
    <dataField name="Count of Order ID" fld="0" subtotal="count" baseField="0" baseItem="0"/>
  </dataFields>
  <formats count="2">
    <format dxfId="1">
      <pivotArea collapsedLevelsAreSubtotals="1" fieldPosition="0">
        <references count="1">
          <reference field="16" count="12">
            <x v="1"/>
            <x v="2"/>
            <x v="3"/>
            <x v="4"/>
            <x v="5"/>
            <x v="6"/>
            <x v="7"/>
            <x v="8"/>
            <x v="9"/>
            <x v="10"/>
            <x v="11"/>
            <x v="12"/>
          </reference>
        </references>
      </pivotArea>
    </format>
    <format dxfId="0">
      <pivotArea grandRow="1" outline="0" collapsedLevelsAreSubtotals="1" fieldPosition="0"/>
    </format>
  </formats>
  <chartFormats count="1">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75A6EF-1F72-43C5-93B4-BF4C3D34B046}"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E20:G23" firstHeaderRow="0"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showAll="0">
      <items count="6">
        <item x="2"/>
        <item x="1"/>
        <item x="3"/>
        <item x="4"/>
        <item x="0"/>
        <item t="default"/>
      </items>
    </pivotField>
    <pivotField showAll="0"/>
    <pivotField numFmtId="164" showAll="0"/>
    <pivotField numFmtId="164" showAll="0"/>
    <pivotField numFmtId="164" showAll="0"/>
    <pivotField numFmtId="164" showAll="0"/>
    <pivotField numFmtId="9" showAll="0"/>
    <pivotField showAll="0"/>
    <pivotField dataField="1" showAll="0"/>
    <pivotField dataField="1" showAll="0"/>
    <pivotField showAll="0"/>
    <pivotField showAll="0"/>
    <pivotField showAll="0"/>
    <pivotField showAll="0" defaultSubtotal="0"/>
    <pivotField showAll="0" defaultSubtotal="0"/>
    <pivotField axis="axisRow" showAll="0" defaultSubtotal="0">
      <items count="5">
        <item x="0"/>
        <item x="1"/>
        <item x="2"/>
        <item x="3"/>
        <item x="4"/>
      </items>
    </pivotField>
  </pivotFields>
  <rowFields count="1">
    <field x="18"/>
  </rowFields>
  <rowItems count="3">
    <i>
      <x v="1"/>
    </i>
    <i>
      <x v="2"/>
    </i>
    <i t="grand">
      <x/>
    </i>
  </rowItems>
  <colFields count="1">
    <field x="-2"/>
  </colFields>
  <colItems count="2">
    <i>
      <x/>
    </i>
    <i i="1">
      <x v="1"/>
    </i>
  </colItems>
  <dataFields count="2">
    <dataField name="Sum of Total_Revenue" fld="11" baseField="0" baseItem="0" numFmtId="2"/>
    <dataField name="Sum of Profit" fld="12" baseField="0" baseItem="0" numFmtId="2"/>
  </dataFields>
  <formats count="2">
    <format dxfId="9">
      <pivotArea outline="0" collapsedLevelsAreSubtotals="1" fieldPosition="0">
        <references count="1">
          <reference field="4294967294" count="1" selected="0">
            <x v="1"/>
          </reference>
        </references>
      </pivotArea>
    </format>
    <format dxfId="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0C8FDC-8D22-4721-A5F0-9351B9651711}"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Q20:V24" firstHeaderRow="1" firstDataRow="2" firstDataCol="1"/>
  <pivotFields count="19">
    <pivotField dataField="1"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showAll="0">
      <items count="6">
        <item x="2"/>
        <item x="1"/>
        <item x="3"/>
        <item x="4"/>
        <item x="0"/>
        <item t="default"/>
      </items>
    </pivotField>
    <pivotField showAll="0"/>
    <pivotField numFmtId="164" showAll="0"/>
    <pivotField numFmtId="164" showAll="0"/>
    <pivotField numFmtId="164" showAll="0"/>
    <pivotField numFmtId="164" showAll="0"/>
    <pivotField numFmtId="9" showAll="0"/>
    <pivotField showAll="0"/>
    <pivotField showAll="0"/>
    <pivotField showAll="0"/>
    <pivotField axis="axisCol" showAll="0">
      <items count="5">
        <item x="2"/>
        <item x="3"/>
        <item x="0"/>
        <item x="1"/>
        <item t="default"/>
      </items>
    </pivotField>
    <pivotField showAll="0"/>
    <pivotField showAll="0"/>
    <pivotField showAll="0" defaultSubtotal="0"/>
    <pivotField showAll="0" defaultSubtotal="0"/>
    <pivotField axis="axisRow" showAll="0" defaultSubtotal="0">
      <items count="5">
        <item x="0"/>
        <item x="1"/>
        <item x="2"/>
        <item x="3"/>
        <item x="4"/>
      </items>
    </pivotField>
  </pivotFields>
  <rowFields count="1">
    <field x="18"/>
  </rowFields>
  <rowItems count="3">
    <i>
      <x v="1"/>
    </i>
    <i>
      <x v="2"/>
    </i>
    <i t="grand">
      <x/>
    </i>
  </rowItems>
  <colFields count="1">
    <field x="13"/>
  </colFields>
  <colItems count="5">
    <i>
      <x/>
    </i>
    <i>
      <x v="1"/>
    </i>
    <i>
      <x v="2"/>
    </i>
    <i>
      <x v="3"/>
    </i>
    <i t="grand">
      <x/>
    </i>
  </colItems>
  <dataFields count="1">
    <dataField name="Count of Order ID" fld="0"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6C70A6B-A51B-4826-A631-D6C2CD9EA181}"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T29:U44" firstHeaderRow="1"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axis="axisRow" showAll="0" sortType="descending">
      <items count="15">
        <item x="9"/>
        <item x="11"/>
        <item x="8"/>
        <item x="5"/>
        <item x="7"/>
        <item x="12"/>
        <item x="4"/>
        <item x="13"/>
        <item x="2"/>
        <item x="10"/>
        <item x="0"/>
        <item x="6"/>
        <item x="3"/>
        <item x="1"/>
        <item t="default"/>
      </items>
      <autoSortScope>
        <pivotArea dataOnly="0" outline="0" fieldPosition="0">
          <references count="1">
            <reference field="4294967294" count="1" selected="0">
              <x v="0"/>
            </reference>
          </references>
        </pivotArea>
      </autoSortScope>
    </pivotField>
    <pivotField showAll="0">
      <items count="6">
        <item x="2"/>
        <item x="1"/>
        <item x="3"/>
        <item x="4"/>
        <item x="0"/>
        <item t="default"/>
      </items>
    </pivotField>
    <pivotField showAll="0"/>
    <pivotField numFmtId="164" showAll="0"/>
    <pivotField numFmtId="164" showAll="0"/>
    <pivotField numFmtId="164" showAll="0"/>
    <pivotField numFmtId="164" showAll="0"/>
    <pivotField numFmtId="9" showAll="0"/>
    <pivotField showAll="0"/>
    <pivotField showAll="0"/>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15">
    <i>
      <x/>
    </i>
    <i>
      <x v="12"/>
    </i>
    <i>
      <x v="5"/>
    </i>
    <i>
      <x v="9"/>
    </i>
    <i>
      <x v="13"/>
    </i>
    <i>
      <x v="4"/>
    </i>
    <i>
      <x v="1"/>
    </i>
    <i>
      <x v="11"/>
    </i>
    <i>
      <x v="7"/>
    </i>
    <i>
      <x v="3"/>
    </i>
    <i>
      <x v="6"/>
    </i>
    <i>
      <x v="2"/>
    </i>
    <i>
      <x v="8"/>
    </i>
    <i>
      <x v="10"/>
    </i>
    <i t="grand">
      <x/>
    </i>
  </rowItems>
  <colItems count="1">
    <i/>
  </colItems>
  <dataFields count="1">
    <dataField name="Sum of Profit" fld="12"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D82A526-3200-4B48-A98A-804CFC8C7DE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W2:X6" firstHeaderRow="1" firstDataRow="1" firstDataCol="1"/>
  <pivotFields count="19">
    <pivotField dataField="1" showAll="0">
      <items count="1701">
        <item x="1031"/>
        <item x="294"/>
        <item x="1330"/>
        <item x="1436"/>
        <item x="7"/>
        <item x="1596"/>
        <item x="1693"/>
        <item x="1245"/>
        <item x="885"/>
        <item x="825"/>
        <item x="1205"/>
        <item x="236"/>
        <item x="881"/>
        <item x="336"/>
        <item x="297"/>
        <item x="1540"/>
        <item x="1629"/>
        <item x="736"/>
        <item x="1361"/>
        <item x="400"/>
        <item x="1156"/>
        <item x="944"/>
        <item x="775"/>
        <item x="78"/>
        <item x="114"/>
        <item x="1603"/>
        <item x="735"/>
        <item x="624"/>
        <item x="1108"/>
        <item x="694"/>
        <item x="613"/>
        <item x="960"/>
        <item x="1014"/>
        <item x="1458"/>
        <item x="931"/>
        <item x="1233"/>
        <item x="1409"/>
        <item x="852"/>
        <item x="1310"/>
        <item x="1587"/>
        <item x="1313"/>
        <item x="911"/>
        <item x="1305"/>
        <item x="1522"/>
        <item x="1417"/>
        <item x="230"/>
        <item x="362"/>
        <item x="585"/>
        <item x="373"/>
        <item x="1444"/>
        <item x="139"/>
        <item x="1685"/>
        <item x="1552"/>
        <item x="181"/>
        <item x="700"/>
        <item x="1065"/>
        <item x="915"/>
        <item x="896"/>
        <item x="822"/>
        <item x="1484"/>
        <item x="228"/>
        <item x="53"/>
        <item x="1592"/>
        <item x="292"/>
        <item x="147"/>
        <item x="1677"/>
        <item x="1328"/>
        <item x="1672"/>
        <item x="505"/>
        <item x="16"/>
        <item x="1471"/>
        <item x="677"/>
        <item x="1433"/>
        <item x="1241"/>
        <item x="629"/>
        <item x="633"/>
        <item x="1296"/>
        <item x="1384"/>
        <item x="922"/>
        <item x="711"/>
        <item x="399"/>
        <item x="190"/>
        <item x="1602"/>
        <item x="1641"/>
        <item x="316"/>
        <item x="1099"/>
        <item x="1244"/>
        <item x="1321"/>
        <item x="476"/>
        <item x="1564"/>
        <item x="1311"/>
        <item x="1446"/>
        <item x="45"/>
        <item x="420"/>
        <item x="1295"/>
        <item x="796"/>
        <item x="1160"/>
        <item x="1324"/>
        <item x="1518"/>
        <item x="223"/>
        <item x="124"/>
        <item x="653"/>
        <item x="1144"/>
        <item x="1307"/>
        <item x="480"/>
        <item x="755"/>
        <item x="539"/>
        <item x="504"/>
        <item x="1680"/>
        <item x="1198"/>
        <item x="780"/>
        <item x="1513"/>
        <item x="1336"/>
        <item x="86"/>
        <item x="1623"/>
        <item x="577"/>
        <item x="728"/>
        <item x="343"/>
        <item x="1185"/>
        <item x="281"/>
        <item x="350"/>
        <item x="430"/>
        <item x="1514"/>
        <item x="782"/>
        <item x="1072"/>
        <item x="1054"/>
        <item x="299"/>
        <item x="610"/>
        <item x="1535"/>
        <item x="1624"/>
        <item x="1035"/>
        <item x="1064"/>
        <item x="331"/>
        <item x="1192"/>
        <item x="434"/>
        <item x="794"/>
        <item x="142"/>
        <item x="839"/>
        <item x="47"/>
        <item x="997"/>
        <item x="641"/>
        <item x="1412"/>
        <item x="1464"/>
        <item x="26"/>
        <item x="1037"/>
        <item x="1223"/>
        <item x="1492"/>
        <item x="1515"/>
        <item x="335"/>
        <item x="110"/>
        <item x="449"/>
        <item x="989"/>
        <item x="405"/>
        <item x="102"/>
        <item x="1521"/>
        <item x="170"/>
        <item x="474"/>
        <item x="1237"/>
        <item x="618"/>
        <item x="1503"/>
        <item x="1605"/>
        <item x="1290"/>
        <item x="302"/>
        <item x="250"/>
        <item x="900"/>
        <item x="940"/>
        <item x="85"/>
        <item x="166"/>
        <item x="781"/>
        <item x="1224"/>
        <item x="1516"/>
        <item x="366"/>
        <item x="1601"/>
        <item x="1024"/>
        <item x="446"/>
        <item x="1539"/>
        <item x="104"/>
        <item x="268"/>
        <item x="1548"/>
        <item x="185"/>
        <item x="1461"/>
        <item x="1161"/>
        <item x="579"/>
        <item x="870"/>
        <item x="167"/>
        <item x="1501"/>
        <item x="352"/>
        <item x="377"/>
        <item x="956"/>
        <item x="1136"/>
        <item x="1385"/>
        <item x="81"/>
        <item x="905"/>
        <item x="233"/>
        <item x="215"/>
        <item x="986"/>
        <item x="151"/>
        <item x="1117"/>
        <item x="1278"/>
        <item x="1448"/>
        <item x="312"/>
        <item x="1675"/>
        <item x="1421"/>
        <item x="1636"/>
        <item x="1589"/>
        <item x="38"/>
        <item x="1110"/>
        <item x="1427"/>
        <item x="1304"/>
        <item x="88"/>
        <item x="981"/>
        <item x="1375"/>
        <item x="717"/>
        <item x="1673"/>
        <item x="958"/>
        <item x="1619"/>
        <item x="1275"/>
        <item x="490"/>
        <item x="886"/>
        <item x="675"/>
        <item x="690"/>
        <item x="1341"/>
        <item x="1179"/>
        <item x="128"/>
        <item x="1094"/>
        <item x="44"/>
        <item x="1183"/>
        <item x="1256"/>
        <item x="591"/>
        <item x="1504"/>
        <item x="1063"/>
        <item x="980"/>
        <item x="36"/>
        <item x="939"/>
        <item x="168"/>
        <item x="724"/>
        <item x="1211"/>
        <item x="858"/>
        <item x="772"/>
        <item x="568"/>
        <item x="865"/>
        <item x="773"/>
        <item x="1684"/>
        <item x="861"/>
        <item x="265"/>
        <item x="1216"/>
        <item x="786"/>
        <item x="793"/>
        <item x="72"/>
        <item x="907"/>
        <item x="334"/>
        <item x="164"/>
        <item x="687"/>
        <item x="816"/>
        <item x="1194"/>
        <item x="272"/>
        <item x="1204"/>
        <item x="617"/>
        <item x="1116"/>
        <item x="1426"/>
        <item x="949"/>
        <item x="510"/>
        <item x="1424"/>
        <item x="347"/>
        <item x="1613"/>
        <item x="549"/>
        <item x="54"/>
        <item x="107"/>
        <item x="1401"/>
        <item x="609"/>
        <item x="242"/>
        <item x="199"/>
        <item x="263"/>
        <item x="221"/>
        <item x="1447"/>
        <item x="1017"/>
        <item x="189"/>
        <item x="1101"/>
        <item x="289"/>
        <item x="553"/>
        <item x="1435"/>
        <item x="917"/>
        <item x="375"/>
        <item x="1371"/>
        <item x="1475"/>
        <item x="1694"/>
        <item x="562"/>
        <item x="1403"/>
        <item x="726"/>
        <item x="779"/>
        <item x="516"/>
        <item x="847"/>
        <item x="1547"/>
        <item x="1109"/>
        <item x="744"/>
        <item x="990"/>
        <item x="344"/>
        <item x="1355"/>
        <item x="984"/>
        <item x="1114"/>
        <item x="1609"/>
        <item x="1184"/>
        <item x="771"/>
        <item x="991"/>
        <item x="552"/>
        <item x="605"/>
        <item x="252"/>
        <item x="217"/>
        <item x="1242"/>
        <item x="854"/>
        <item x="342"/>
        <item x="300"/>
        <item x="11"/>
        <item x="1158"/>
        <item x="1473"/>
        <item x="631"/>
        <item x="1098"/>
        <item x="928"/>
        <item x="1122"/>
        <item x="30"/>
        <item x="1217"/>
        <item x="132"/>
        <item x="66"/>
        <item x="89"/>
        <item x="241"/>
        <item x="83"/>
        <item x="1669"/>
        <item x="68"/>
        <item x="407"/>
        <item x="243"/>
        <item x="58"/>
        <item x="1084"/>
        <item x="1143"/>
        <item x="935"/>
        <item x="836"/>
        <item x="1477"/>
        <item x="559"/>
        <item x="14"/>
        <item x="1438"/>
        <item x="216"/>
        <item x="807"/>
        <item x="946"/>
        <item x="927"/>
        <item x="1105"/>
        <item x="1470"/>
        <item x="397"/>
        <item x="1255"/>
        <item x="1166"/>
        <item x="361"/>
        <item x="1252"/>
        <item x="106"/>
        <item x="372"/>
        <item x="135"/>
        <item x="1530"/>
        <item x="671"/>
        <item x="1182"/>
        <item x="1281"/>
        <item x="612"/>
        <item x="501"/>
        <item x="803"/>
        <item x="1293"/>
        <item x="232"/>
        <item x="1418"/>
        <item x="175"/>
        <item x="1174"/>
        <item x="1269"/>
        <item x="976"/>
        <item x="590"/>
        <item x="1202"/>
        <item x="321"/>
        <item x="1316"/>
        <item x="445"/>
        <item x="1351"/>
        <item x="1132"/>
        <item x="1546"/>
        <item x="273"/>
        <item x="1640"/>
        <item x="364"/>
        <item x="8"/>
        <item x="672"/>
        <item x="404"/>
        <item x="1454"/>
        <item x="1258"/>
        <item x="5"/>
        <item x="1563"/>
        <item x="378"/>
        <item x="1569"/>
        <item x="149"/>
        <item x="1130"/>
        <item x="183"/>
        <item x="1029"/>
        <item x="169"/>
        <item x="410"/>
        <item x="341"/>
        <item x="1062"/>
        <item x="626"/>
        <item x="1190"/>
        <item x="1580"/>
        <item x="1028"/>
        <item x="96"/>
        <item x="55"/>
        <item x="1343"/>
        <item x="1153"/>
        <item x="1481"/>
        <item x="308"/>
        <item x="1607"/>
        <item x="411"/>
        <item x="245"/>
        <item x="1299"/>
        <item x="52"/>
        <item x="682"/>
        <item x="788"/>
        <item x="1391"/>
        <item x="1120"/>
        <item x="225"/>
        <item x="749"/>
        <item x="578"/>
        <item x="226"/>
        <item x="231"/>
        <item x="1221"/>
        <item x="783"/>
        <item x="1556"/>
        <item x="503"/>
        <item x="708"/>
        <item x="1570"/>
        <item x="1531"/>
        <item x="621"/>
        <item x="801"/>
        <item x="108"/>
        <item x="1236"/>
        <item x="713"/>
        <item x="1030"/>
        <item x="937"/>
        <item x="1378"/>
        <item x="177"/>
        <item x="1488"/>
        <item x="575"/>
        <item x="1111"/>
        <item x="415"/>
        <item x="318"/>
        <item x="1250"/>
        <item x="456"/>
        <item x="1346"/>
        <item x="1001"/>
        <item x="162"/>
        <item x="1048"/>
        <item x="834"/>
        <item x="1055"/>
        <item x="1010"/>
        <item x="457"/>
        <item x="355"/>
        <item x="1041"/>
        <item x="1119"/>
        <item x="452"/>
        <item x="1251"/>
        <item x="638"/>
        <item x="1046"/>
        <item x="419"/>
        <item x="1445"/>
        <item x="93"/>
        <item x="542"/>
        <item x="659"/>
        <item x="912"/>
        <item x="471"/>
        <item x="1289"/>
        <item x="964"/>
        <item x="599"/>
        <item x="42"/>
        <item x="1270"/>
        <item x="611"/>
        <item x="463"/>
        <item x="1645"/>
        <item x="1656"/>
        <item x="213"/>
        <item x="623"/>
        <item x="1301"/>
        <item x="1215"/>
        <item x="517"/>
        <item x="1525"/>
        <item x="1071"/>
        <item x="975"/>
        <item x="76"/>
        <item x="126"/>
        <item x="971"/>
        <item x="1332"/>
        <item x="910"/>
        <item x="1180"/>
        <item x="1284"/>
        <item x="1051"/>
        <item x="24"/>
        <item x="1362"/>
        <item x="806"/>
        <item x="182"/>
        <item x="688"/>
        <item x="969"/>
        <item x="320"/>
        <item x="571"/>
        <item x="1112"/>
        <item x="1191"/>
        <item x="1177"/>
        <item x="1696"/>
        <item x="458"/>
        <item x="1271"/>
        <item x="1660"/>
        <item x="1422"/>
        <item x="219"/>
        <item x="65"/>
        <item x="1047"/>
        <item x="82"/>
        <item x="906"/>
        <item x="146"/>
        <item x="739"/>
        <item x="1033"/>
        <item x="105"/>
        <item x="1248"/>
        <item x="707"/>
        <item x="692"/>
        <item x="1682"/>
        <item x="1172"/>
        <item x="540"/>
        <item x="1039"/>
        <item x="275"/>
        <item x="1666"/>
        <item x="237"/>
        <item x="1593"/>
        <item x="527"/>
        <item x="566"/>
        <item x="868"/>
        <item x="1387"/>
        <item x="1292"/>
        <item x="48"/>
        <item x="1442"/>
        <item x="1212"/>
        <item x="531"/>
        <item x="1449"/>
        <item x="734"/>
        <item x="644"/>
        <item x="1038"/>
        <item x="1630"/>
        <item x="932"/>
        <item x="1654"/>
        <item x="441"/>
        <item x="497"/>
        <item x="46"/>
        <item x="385"/>
        <item x="627"/>
        <item x="1083"/>
        <item x="1287"/>
        <item x="823"/>
        <item x="261"/>
        <item x="1331"/>
        <item x="1498"/>
        <item x="848"/>
        <item x="282"/>
        <item x="1053"/>
        <item x="1274"/>
        <item x="587"/>
        <item x="957"/>
        <item x="208"/>
        <item x="207"/>
        <item x="1265"/>
        <item x="826"/>
        <item x="1159"/>
        <item x="686"/>
        <item x="1405"/>
        <item x="73"/>
        <item x="551"/>
        <item x="1080"/>
        <item x="176"/>
        <item x="714"/>
        <item x="380"/>
        <item x="973"/>
        <item x="1220"/>
        <item x="178"/>
        <item x="1628"/>
        <item x="1627"/>
        <item x="558"/>
        <item x="840"/>
        <item x="1207"/>
        <item x="155"/>
        <item x="1398"/>
        <item x="974"/>
        <item x="954"/>
        <item x="421"/>
        <item x="346"/>
        <item x="567"/>
        <item x="536"/>
        <item x="249"/>
        <item x="970"/>
        <item x="240"/>
        <item x="824"/>
        <item x="634"/>
        <item x="1126"/>
        <item x="689"/>
        <item x="188"/>
        <item x="1076"/>
        <item x="1018"/>
        <item x="1334"/>
        <item x="841"/>
        <item x="1574"/>
        <item x="115"/>
        <item x="942"/>
        <item x="1365"/>
        <item x="789"/>
        <item x="1302"/>
        <item x="444"/>
        <item x="933"/>
        <item x="995"/>
        <item x="306"/>
        <item x="95"/>
        <item x="196"/>
        <item x="1390"/>
        <item x="1151"/>
        <item x="4"/>
        <item x="1478"/>
        <item x="521"/>
        <item x="1611"/>
        <item x="1077"/>
        <item x="1225"/>
        <item x="640"/>
        <item x="1308"/>
        <item x="97"/>
        <item x="1565"/>
        <item x="1267"/>
        <item x="1573"/>
        <item x="1102"/>
        <item x="158"/>
        <item x="1440"/>
        <item x="592"/>
        <item x="229"/>
        <item x="61"/>
        <item x="353"/>
        <item x="1297"/>
        <item x="1577"/>
        <item x="730"/>
        <item x="427"/>
        <item x="924"/>
        <item x="1193"/>
        <item x="138"/>
        <item x="1032"/>
        <item x="936"/>
        <item x="554"/>
        <item x="454"/>
        <item x="913"/>
        <item x="62"/>
        <item x="145"/>
        <item x="1560"/>
        <item x="1075"/>
        <item x="60"/>
        <item x="518"/>
        <item x="1282"/>
        <item x="140"/>
        <item x="1319"/>
        <item x="1040"/>
        <item x="1012"/>
        <item x="1318"/>
        <item x="1079"/>
        <item x="731"/>
        <item x="1689"/>
        <item x="511"/>
        <item x="652"/>
        <item x="1329"/>
        <item x="1262"/>
        <item x="737"/>
        <item x="80"/>
        <item x="191"/>
        <item x="33"/>
        <item x="583"/>
        <item x="873"/>
        <item x="576"/>
        <item x="246"/>
        <item x="201"/>
        <item x="442"/>
        <item x="1129"/>
        <item x="916"/>
        <item x="534"/>
        <item x="872"/>
        <item x="1457"/>
        <item x="1208"/>
        <item x="301"/>
        <item x="470"/>
        <item x="18"/>
        <item x="1291"/>
        <item x="580"/>
        <item x="1549"/>
        <item x="23"/>
        <item x="136"/>
        <item x="31"/>
        <item x="1615"/>
        <item x="877"/>
        <item x="897"/>
        <item x="760"/>
        <item x="1148"/>
        <item x="1052"/>
        <item x="978"/>
        <item x="255"/>
        <item x="87"/>
        <item x="523"/>
        <item x="784"/>
        <item x="1036"/>
        <item x="1272"/>
        <item x="996"/>
        <item x="13"/>
        <item x="637"/>
        <item x="1354"/>
        <item x="994"/>
        <item x="256"/>
        <item x="748"/>
        <item x="395"/>
        <item x="27"/>
        <item x="120"/>
        <item x="1069"/>
        <item x="1228"/>
        <item x="670"/>
        <item x="1068"/>
        <item x="414"/>
        <item x="204"/>
        <item x="725"/>
        <item x="1280"/>
        <item x="200"/>
        <item x="1020"/>
        <item x="202"/>
        <item x="451"/>
        <item x="376"/>
        <item x="279"/>
        <item x="1373"/>
        <item x="469"/>
        <item x="1698"/>
        <item x="918"/>
        <item x="468"/>
        <item x="1081"/>
        <item x="1487"/>
        <item x="1034"/>
        <item x="40"/>
        <item x="186"/>
        <item x="209"/>
        <item x="1368"/>
        <item x="769"/>
        <item x="479"/>
        <item x="1004"/>
        <item x="439"/>
        <item x="901"/>
        <item x="1306"/>
        <item x="1528"/>
        <item x="1021"/>
        <item x="1118"/>
        <item x="269"/>
        <item x="622"/>
        <item x="345"/>
        <item x="1529"/>
        <item x="1261"/>
        <item x="247"/>
        <item x="1141"/>
        <item x="90"/>
        <item x="899"/>
        <item x="1658"/>
        <item x="298"/>
        <item x="843"/>
        <item x="1671"/>
        <item x="1358"/>
        <item x="1590"/>
        <item x="696"/>
        <item x="732"/>
        <item x="563"/>
        <item x="467"/>
        <item x="19"/>
        <item x="311"/>
        <item x="1431"/>
        <item x="37"/>
        <item x="785"/>
        <item x="1413"/>
        <item x="733"/>
        <item x="544"/>
        <item x="489"/>
        <item x="880"/>
        <item x="635"/>
        <item x="388"/>
        <item x="267"/>
        <item x="371"/>
        <item x="425"/>
        <item x="374"/>
        <item x="412"/>
        <item x="1423"/>
        <item x="673"/>
        <item x="515"/>
        <item x="1402"/>
        <item x="719"/>
        <item x="161"/>
        <item x="1414"/>
        <item x="904"/>
        <item x="1400"/>
        <item x="548"/>
        <item x="406"/>
        <item x="1599"/>
        <item x="173"/>
        <item x="1595"/>
        <item x="1646"/>
        <item x="1164"/>
        <item x="1218"/>
        <item x="668"/>
        <item x="1359"/>
        <item x="118"/>
        <item x="1352"/>
        <item x="1128"/>
        <item x="1155"/>
        <item x="1239"/>
        <item x="462"/>
        <item x="1027"/>
        <item x="874"/>
        <item x="1013"/>
        <item x="533"/>
        <item x="680"/>
        <item x="327"/>
        <item x="556"/>
        <item x="1379"/>
        <item x="1312"/>
        <item x="165"/>
        <item x="866"/>
        <item x="892"/>
        <item x="234"/>
        <item x="998"/>
        <item x="541"/>
        <item x="1342"/>
        <item x="543"/>
        <item x="1582"/>
        <item x="195"/>
        <item x="1416"/>
        <item x="1509"/>
        <item x="812"/>
        <item x="0"/>
        <item x="1476"/>
        <item x="584"/>
        <item x="656"/>
        <item x="290"/>
        <item x="1597"/>
        <item x="187"/>
        <item x="329"/>
        <item x="1643"/>
        <item x="1575"/>
        <item x="1145"/>
        <item x="359"/>
        <item x="814"/>
        <item x="1483"/>
        <item x="1348"/>
        <item x="70"/>
        <item x="1234"/>
        <item x="941"/>
        <item x="1617"/>
        <item x="697"/>
        <item x="513"/>
        <item x="453"/>
        <item x="416"/>
        <item x="845"/>
        <item x="206"/>
        <item x="1023"/>
        <item x="1089"/>
        <item x="22"/>
        <item x="1655"/>
        <item x="487"/>
        <item x="753"/>
        <item x="482"/>
        <item x="1007"/>
        <item x="1096"/>
        <item x="71"/>
        <item x="277"/>
        <item x="1670"/>
        <item x="338"/>
        <item x="1222"/>
        <item x="1651"/>
        <item x="979"/>
        <item x="1137"/>
        <item x="1146"/>
        <item x="616"/>
        <item x="1553"/>
        <item x="701"/>
        <item x="925"/>
        <item x="1648"/>
        <item x="1650"/>
        <item x="882"/>
        <item x="766"/>
        <item x="1480"/>
        <item x="1200"/>
        <item x="1087"/>
        <item x="481"/>
        <item x="546"/>
        <item x="10"/>
        <item x="51"/>
        <item x="706"/>
        <item x="1383"/>
        <item x="49"/>
        <item x="1049"/>
        <item x="1508"/>
        <item x="921"/>
        <item x="530"/>
        <item x="876"/>
        <item x="459"/>
        <item x="1588"/>
        <item x="619"/>
        <item x="849"/>
        <item x="1082"/>
        <item x="1674"/>
        <item x="608"/>
        <item x="776"/>
        <item x="1333"/>
        <item x="721"/>
        <item x="615"/>
        <item x="1008"/>
        <item x="1058"/>
        <item x="1581"/>
        <item x="893"/>
        <item x="502"/>
        <item x="1317"/>
        <item x="222"/>
        <item x="358"/>
        <item x="310"/>
        <item x="573"/>
        <item x="284"/>
        <item x="127"/>
        <item x="791"/>
        <item x="1407"/>
        <item x="1678"/>
        <item x="1165"/>
        <item x="604"/>
        <item x="555"/>
        <item x="254"/>
        <item x="2"/>
        <item x="349"/>
        <item x="1519"/>
        <item x="1356"/>
        <item x="1425"/>
        <item x="1463"/>
        <item x="1366"/>
        <item x="1059"/>
        <item x="888"/>
        <item x="884"/>
        <item x="1396"/>
        <item x="1688"/>
        <item x="1572"/>
        <item x="450"/>
        <item x="1649"/>
        <item x="1370"/>
        <item x="436"/>
        <item x="98"/>
        <item x="1201"/>
        <item x="757"/>
        <item x="988"/>
        <item x="1520"/>
        <item x="509"/>
        <item x="1381"/>
        <item x="1621"/>
        <item x="1349"/>
        <item x="1025"/>
        <item x="475"/>
        <item x="945"/>
        <item x="1157"/>
        <item x="535"/>
        <item x="1163"/>
        <item x="69"/>
        <item x="1147"/>
        <item x="1472"/>
        <item x="244"/>
        <item x="393"/>
        <item x="1060"/>
        <item x="508"/>
        <item x="1056"/>
        <item x="1453"/>
        <item x="1263"/>
        <item x="1394"/>
        <item x="968"/>
        <item x="1681"/>
        <item x="1430"/>
        <item x="1320"/>
        <item x="790"/>
        <item x="1230"/>
        <item x="1209"/>
        <item x="1524"/>
        <item x="184"/>
        <item x="895"/>
        <item x="307"/>
        <item x="529"/>
        <item x="855"/>
        <item x="1167"/>
        <item x="197"/>
        <item x="676"/>
        <item x="1608"/>
        <item x="1551"/>
        <item x="519"/>
        <item x="1663"/>
        <item x="295"/>
        <item x="101"/>
        <item x="498"/>
        <item x="494"/>
        <item x="473"/>
        <item x="1338"/>
        <item x="1178"/>
        <item x="512"/>
        <item x="1561"/>
        <item x="1429"/>
        <item x="1600"/>
        <item x="759"/>
        <item x="179"/>
        <item x="1070"/>
        <item x="1614"/>
        <item x="1661"/>
        <item x="6"/>
        <item x="715"/>
        <item x="257"/>
        <item x="693"/>
        <item x="1634"/>
        <item x="663"/>
        <item x="1186"/>
        <item x="1511"/>
        <item x="466"/>
        <item x="1550"/>
        <item x="1626"/>
        <item x="1695"/>
        <item x="741"/>
        <item x="1229"/>
        <item x="903"/>
        <item x="601"/>
        <item x="1253"/>
        <item x="650"/>
        <item x="1512"/>
        <item x="12"/>
        <item x="369"/>
        <item x="712"/>
        <item x="1526"/>
        <item x="718"/>
        <item x="1506"/>
        <item x="891"/>
        <item x="253"/>
        <item x="141"/>
        <item x="133"/>
        <item x="1676"/>
        <item x="122"/>
        <item x="651"/>
        <item x="1591"/>
        <item x="271"/>
        <item x="953"/>
        <item x="829"/>
        <item x="1667"/>
        <item x="743"/>
        <item x="94"/>
        <item x="729"/>
        <item x="322"/>
        <item x="1176"/>
        <item x="1462"/>
        <item x="740"/>
        <item x="354"/>
        <item x="103"/>
        <item x="478"/>
        <item x="810"/>
        <item x="1011"/>
        <item x="1066"/>
        <item x="1585"/>
        <item x="648"/>
        <item x="800"/>
        <item x="1196"/>
        <item x="125"/>
        <item x="332"/>
        <item x="403"/>
        <item x="193"/>
        <item x="1625"/>
        <item x="492"/>
        <item x="809"/>
        <item x="657"/>
        <item x="1377"/>
        <item x="1173"/>
        <item x="1620"/>
        <item x="1406"/>
        <item x="746"/>
        <item x="144"/>
        <item x="993"/>
        <item x="1668"/>
        <item x="929"/>
        <item x="727"/>
        <item x="1437"/>
        <item x="1544"/>
        <item x="438"/>
        <item x="1015"/>
        <item x="1323"/>
        <item x="20"/>
        <item x="1545"/>
        <item x="720"/>
        <item x="1389"/>
        <item x="1399"/>
        <item x="894"/>
        <item x="396"/>
        <item x="750"/>
        <item x="287"/>
        <item x="1121"/>
        <item x="1376"/>
        <item x="532"/>
        <item x="1598"/>
        <item x="967"/>
        <item x="1088"/>
        <item x="837"/>
        <item x="538"/>
        <item x="1465"/>
        <item x="34"/>
        <item x="1090"/>
        <item x="1576"/>
        <item x="919"/>
        <item x="600"/>
        <item x="1523"/>
        <item x="879"/>
        <item x="171"/>
        <item x="401"/>
        <item x="286"/>
        <item x="112"/>
        <item x="198"/>
        <item x="983"/>
        <item x="832"/>
        <item x="1232"/>
        <item x="340"/>
        <item x="1439"/>
        <item x="1214"/>
        <item x="266"/>
        <item x="972"/>
        <item x="767"/>
        <item x="1326"/>
        <item x="1469"/>
        <item x="679"/>
        <item x="645"/>
        <item x="131"/>
        <item x="867"/>
        <item x="614"/>
        <item x="804"/>
        <item x="384"/>
        <item x="666"/>
        <item x="1322"/>
        <item x="303"/>
        <item x="1235"/>
        <item x="288"/>
        <item x="465"/>
        <item x="947"/>
        <item x="440"/>
        <item x="1479"/>
        <item x="1078"/>
        <item x="934"/>
        <item x="977"/>
        <item x="1505"/>
        <item x="1150"/>
        <item x="313"/>
        <item x="1050"/>
        <item x="111"/>
        <item x="1240"/>
        <item x="1662"/>
        <item x="815"/>
        <item x="1124"/>
        <item x="1175"/>
        <item x="1493"/>
        <item x="472"/>
        <item x="1510"/>
        <item x="702"/>
        <item x="424"/>
        <item x="1455"/>
        <item x="572"/>
        <item x="210"/>
        <item x="291"/>
        <item x="1432"/>
        <item x="850"/>
        <item x="1562"/>
        <item x="1495"/>
        <item x="1210"/>
        <item x="1357"/>
        <item x="1238"/>
        <item x="1279"/>
        <item x="1631"/>
        <item x="363"/>
        <item x="317"/>
        <item x="860"/>
        <item x="1542"/>
        <item x="948"/>
        <item x="992"/>
        <item x="1496"/>
        <item x="813"/>
        <item x="524"/>
        <item x="833"/>
        <item x="1451"/>
        <item x="394"/>
        <item x="227"/>
        <item x="1100"/>
        <item x="1142"/>
        <item x="485"/>
        <item x="664"/>
        <item x="432"/>
        <item x="357"/>
        <item x="1586"/>
        <item x="569"/>
        <item x="654"/>
        <item x="952"/>
        <item x="987"/>
        <item x="156"/>
        <item x="1566"/>
        <item x="116"/>
        <item x="488"/>
        <item x="443"/>
        <item x="1360"/>
        <item x="930"/>
        <item x="593"/>
        <item x="754"/>
        <item x="379"/>
        <item x="260"/>
        <item x="1335"/>
        <item x="1555"/>
        <item x="368"/>
        <item x="1339"/>
        <item x="91"/>
        <item x="602"/>
        <item x="1286"/>
        <item x="1337"/>
        <item x="1187"/>
        <item x="598"/>
        <item x="742"/>
        <item x="381"/>
        <item x="1104"/>
        <item x="15"/>
        <item x="1594"/>
        <item x="28"/>
        <item x="428"/>
        <item x="908"/>
        <item x="1691"/>
        <item x="309"/>
        <item x="1000"/>
        <item x="1057"/>
        <item x="326"/>
        <item x="437"/>
        <item x="763"/>
        <item x="857"/>
        <item x="685"/>
        <item x="756"/>
        <item x="270"/>
        <item x="920"/>
        <item x="639"/>
        <item x="594"/>
        <item x="1074"/>
        <item x="330"/>
        <item x="844"/>
        <item x="982"/>
        <item x="770"/>
        <item x="1489"/>
        <item x="1683"/>
        <item x="923"/>
        <item x="1091"/>
        <item x="658"/>
        <item x="1578"/>
        <item x="1497"/>
        <item x="1659"/>
        <item x="926"/>
        <item x="360"/>
        <item x="325"/>
        <item x="883"/>
        <item x="1133"/>
        <item x="943"/>
        <item x="507"/>
        <item x="950"/>
        <item x="802"/>
        <item x="1016"/>
        <item x="212"/>
        <item x="655"/>
        <item x="259"/>
        <item x="1568"/>
        <item x="119"/>
        <item x="1002"/>
        <item x="1397"/>
        <item x="1231"/>
        <item x="1558"/>
        <item x="1543"/>
        <item x="710"/>
        <item x="768"/>
        <item x="1345"/>
        <item x="762"/>
        <item x="365"/>
        <item x="276"/>
        <item x="17"/>
        <item x="890"/>
        <item x="661"/>
        <item x="39"/>
        <item x="1699"/>
        <item x="723"/>
        <item x="1411"/>
        <item x="1254"/>
        <item x="628"/>
        <item x="121"/>
        <item x="871"/>
        <item x="1181"/>
        <item x="1276"/>
        <item x="761"/>
        <item x="159"/>
        <item x="797"/>
        <item x="1067"/>
        <item x="1459"/>
        <item x="570"/>
        <item x="123"/>
        <item x="603"/>
        <item x="758"/>
        <item x="649"/>
        <item x="1226"/>
        <item x="1134"/>
        <item x="1485"/>
        <item x="150"/>
        <item x="1264"/>
        <item x="683"/>
        <item x="1363"/>
        <item x="356"/>
        <item x="862"/>
        <item x="1162"/>
        <item x="1491"/>
        <item x="1507"/>
        <item x="205"/>
        <item x="293"/>
        <item x="859"/>
        <item x="1434"/>
        <item x="389"/>
        <item x="278"/>
        <item x="418"/>
        <item x="1633"/>
        <item x="985"/>
        <item x="606"/>
        <item x="477"/>
        <item x="878"/>
        <item x="819"/>
        <item x="1642"/>
        <item x="1382"/>
        <item x="827"/>
        <item x="684"/>
        <item x="620"/>
        <item x="1386"/>
        <item x="1665"/>
        <item x="1285"/>
        <item x="1131"/>
        <item x="314"/>
        <item x="431"/>
        <item x="586"/>
        <item x="21"/>
        <item x="1639"/>
        <item x="821"/>
        <item x="392"/>
        <item x="1043"/>
        <item x="63"/>
        <item x="1657"/>
        <item x="962"/>
        <item x="1637"/>
        <item x="875"/>
        <item x="383"/>
        <item x="113"/>
        <item x="194"/>
        <item x="447"/>
        <item x="1527"/>
        <item x="589"/>
        <item x="41"/>
        <item x="669"/>
        <item x="642"/>
        <item x="792"/>
        <item x="264"/>
        <item x="238"/>
        <item x="134"/>
        <item x="795"/>
        <item x="1103"/>
        <item x="408"/>
        <item x="1288"/>
        <item x="963"/>
        <item x="1364"/>
        <item x="426"/>
        <item x="235"/>
        <item x="1005"/>
        <item x="172"/>
        <item x="778"/>
        <item x="1009"/>
        <item x="1420"/>
        <item x="1273"/>
        <item x="1277"/>
        <item x="1327"/>
        <item x="1679"/>
        <item x="1042"/>
        <item x="703"/>
        <item x="75"/>
        <item x="1635"/>
        <item x="1419"/>
        <item x="1199"/>
        <item x="1653"/>
        <item x="285"/>
        <item x="59"/>
        <item x="514"/>
        <item x="564"/>
        <item x="486"/>
        <item x="1456"/>
        <item x="630"/>
        <item x="211"/>
        <item x="1494"/>
        <item x="152"/>
        <item x="1300"/>
        <item x="704"/>
        <item x="565"/>
        <item x="999"/>
        <item x="557"/>
        <item x="787"/>
        <item x="1482"/>
        <item x="1353"/>
        <item x="192"/>
        <item x="1415"/>
        <item x="239"/>
        <item x="777"/>
        <item x="1610"/>
        <item x="914"/>
        <item x="1203"/>
        <item x="1169"/>
        <item x="846"/>
        <item x="296"/>
        <item x="1135"/>
        <item x="607"/>
        <item x="667"/>
        <item x="402"/>
        <item x="1372"/>
        <item x="1664"/>
        <item x="1428"/>
        <item x="433"/>
        <item x="464"/>
        <item x="339"/>
        <item x="1517"/>
        <item x="1294"/>
        <item x="955"/>
        <item x="1246"/>
        <item x="811"/>
        <item x="525"/>
        <item x="1227"/>
        <item x="1266"/>
        <item x="315"/>
        <item x="1537"/>
        <item x="496"/>
        <item x="632"/>
        <item x="1344"/>
        <item x="1298"/>
        <item x="818"/>
        <item x="643"/>
        <item x="422"/>
        <item x="1408"/>
        <item x="1616"/>
        <item x="163"/>
        <item x="1314"/>
        <item x="1687"/>
        <item x="1374"/>
        <item x="1197"/>
        <item x="1213"/>
        <item x="959"/>
        <item x="966"/>
        <item x="1697"/>
        <item x="869"/>
        <item x="799"/>
        <item x="1243"/>
        <item x="1571"/>
        <item x="1647"/>
        <item x="1097"/>
        <item x="561"/>
        <item x="143"/>
        <item x="588"/>
        <item x="674"/>
        <item x="484"/>
        <item x="636"/>
        <item x="550"/>
        <item x="808"/>
        <item x="537"/>
        <item x="1612"/>
        <item x="180"/>
        <item x="1149"/>
        <item x="1019"/>
        <item x="820"/>
        <item x="251"/>
        <item x="157"/>
        <item x="1085"/>
        <item x="765"/>
        <item x="597"/>
        <item x="1622"/>
        <item x="1138"/>
        <item x="203"/>
        <item x="842"/>
        <item x="887"/>
        <item x="581"/>
        <item x="1340"/>
        <item x="32"/>
        <item x="1003"/>
        <item x="1579"/>
        <item x="1283"/>
        <item x="280"/>
        <item x="386"/>
        <item x="409"/>
        <item x="662"/>
        <item x="499"/>
        <item x="1260"/>
        <item x="1536"/>
        <item x="1257"/>
        <item x="1490"/>
        <item x="1259"/>
        <item x="856"/>
        <item x="1393"/>
        <item x="528"/>
        <item x="1095"/>
        <item x="1113"/>
        <item x="493"/>
        <item x="351"/>
        <item x="699"/>
        <item x="1388"/>
        <item x="483"/>
        <item x="64"/>
        <item x="1127"/>
        <item x="1652"/>
        <item x="774"/>
        <item x="370"/>
        <item x="1452"/>
        <item x="92"/>
        <item x="1125"/>
        <item x="50"/>
        <item x="398"/>
        <item x="747"/>
        <item x="160"/>
        <item x="387"/>
        <item x="1115"/>
        <item x="1171"/>
        <item x="853"/>
        <item x="1692"/>
        <item x="220"/>
        <item x="951"/>
        <item x="526"/>
        <item x="305"/>
        <item x="333"/>
        <item x="1168"/>
        <item x="835"/>
        <item x="1557"/>
        <item x="43"/>
        <item x="1367"/>
        <item x="367"/>
        <item x="709"/>
        <item x="698"/>
        <item x="665"/>
        <item x="1092"/>
        <item x="1170"/>
        <item x="864"/>
        <item x="545"/>
        <item x="67"/>
        <item x="752"/>
        <item x="77"/>
        <item x="961"/>
        <item x="738"/>
        <item x="109"/>
        <item x="1350"/>
        <item x="1347"/>
        <item x="1559"/>
        <item x="500"/>
        <item x="1247"/>
        <item x="413"/>
        <item x="678"/>
        <item x="1584"/>
        <item x="595"/>
        <item x="304"/>
        <item x="902"/>
        <item x="1395"/>
        <item x="705"/>
        <item x="1073"/>
        <item x="1466"/>
        <item x="274"/>
        <item x="1474"/>
        <item x="328"/>
        <item x="1538"/>
        <item x="1006"/>
        <item x="1467"/>
        <item x="965"/>
        <item x="153"/>
        <item x="851"/>
        <item x="3"/>
        <item x="798"/>
        <item x="1093"/>
        <item x="129"/>
        <item x="1315"/>
        <item x="522"/>
        <item x="1604"/>
        <item x="1188"/>
        <item x="1500"/>
        <item x="1045"/>
        <item x="382"/>
        <item x="417"/>
        <item x="84"/>
        <item x="1140"/>
        <item x="100"/>
        <item x="722"/>
        <item x="1532"/>
        <item x="506"/>
        <item x="1189"/>
        <item x="57"/>
        <item x="938"/>
        <item x="1044"/>
        <item x="898"/>
        <item x="435"/>
        <item x="889"/>
        <item x="1644"/>
        <item x="1268"/>
        <item x="1450"/>
        <item x="1139"/>
        <item x="1086"/>
        <item x="1533"/>
        <item x="625"/>
        <item x="1"/>
        <item x="1303"/>
        <item x="390"/>
        <item x="324"/>
        <item x="455"/>
        <item x="1534"/>
        <item x="248"/>
        <item x="348"/>
        <item x="863"/>
        <item x="817"/>
        <item x="1499"/>
        <item x="1219"/>
        <item x="218"/>
        <item x="574"/>
        <item x="137"/>
        <item x="79"/>
        <item x="647"/>
        <item x="1249"/>
        <item x="1309"/>
        <item x="130"/>
        <item x="258"/>
        <item x="1554"/>
        <item x="1618"/>
        <item x="491"/>
        <item x="1392"/>
        <item x="1690"/>
        <item x="681"/>
        <item x="35"/>
        <item x="909"/>
        <item x="1123"/>
        <item x="25"/>
        <item x="1107"/>
        <item x="582"/>
        <item x="830"/>
        <item x="695"/>
        <item x="9"/>
        <item x="154"/>
        <item x="1404"/>
        <item x="547"/>
        <item x="174"/>
        <item x="831"/>
        <item x="283"/>
        <item x="1195"/>
        <item x="423"/>
        <item x="646"/>
        <item x="319"/>
        <item x="1541"/>
        <item x="323"/>
        <item x="1460"/>
        <item x="262"/>
        <item x="1061"/>
        <item x="1638"/>
        <item x="1206"/>
        <item x="224"/>
        <item x="148"/>
        <item x="1154"/>
        <item x="691"/>
        <item x="1380"/>
        <item x="1022"/>
        <item x="1486"/>
        <item x="448"/>
        <item x="1502"/>
        <item x="56"/>
        <item x="1606"/>
        <item x="460"/>
        <item x="495"/>
        <item x="660"/>
        <item x="764"/>
        <item x="391"/>
        <item x="805"/>
        <item x="1468"/>
        <item x="838"/>
        <item x="1441"/>
        <item x="429"/>
        <item x="596"/>
        <item x="1410"/>
        <item x="74"/>
        <item x="1583"/>
        <item x="751"/>
        <item x="99"/>
        <item x="29"/>
        <item x="337"/>
        <item x="117"/>
        <item x="520"/>
        <item x="1686"/>
        <item x="716"/>
        <item x="1325"/>
        <item x="214"/>
        <item x="1369"/>
        <item x="1632"/>
        <item x="1567"/>
        <item x="1152"/>
        <item x="1443"/>
        <item x="461"/>
        <item x="1106"/>
        <item x="560"/>
        <item x="828"/>
        <item x="1026"/>
        <item x="745"/>
        <item t="default"/>
      </items>
    </pivotField>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showAll="0">
      <items count="6">
        <item x="2"/>
        <item x="1"/>
        <item x="3"/>
        <item x="4"/>
        <item x="0"/>
        <item t="default"/>
      </items>
    </pivotField>
    <pivotField showAll="0"/>
    <pivotField numFmtId="164" showAll="0"/>
    <pivotField numFmtId="164" showAll="0"/>
    <pivotField numFmtId="164" showAll="0"/>
    <pivotField numFmtId="164" showAll="0"/>
    <pivotField numFmtId="9" showAll="0"/>
    <pivotField showAll="0"/>
    <pivotField showAll="0"/>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5">
        <item x="0"/>
        <item x="1"/>
        <item x="2"/>
        <item x="3"/>
        <item x="4"/>
      </items>
    </pivotField>
  </pivotFields>
  <rowFields count="1">
    <field x="15"/>
  </rowFields>
  <rowItems count="4">
    <i>
      <x v="2"/>
    </i>
    <i>
      <x v="1"/>
    </i>
    <i>
      <x/>
    </i>
    <i t="grand">
      <x/>
    </i>
  </rowItems>
  <colItems count="1">
    <i/>
  </colItems>
  <dataFields count="1">
    <dataField name="Count of Order ID" fld="0" subtotal="count" baseField="0" baseItem="0"/>
  </dataFields>
  <chartFormats count="4">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5" count="1" selected="0">
            <x v="0"/>
          </reference>
        </references>
      </pivotArea>
    </chartFormat>
    <chartFormat chart="9" format="4">
      <pivotArea type="data" outline="0" fieldPosition="0">
        <references count="2">
          <reference field="4294967294" count="1" selected="0">
            <x v="0"/>
          </reference>
          <reference field="15" count="1" selected="0">
            <x v="1"/>
          </reference>
        </references>
      </pivotArea>
    </chartFormat>
    <chartFormat chart="9" format="5">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E23DAA4-6D22-43F9-9B79-22D269D8E46B}"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20:C33" firstHeaderRow="0"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showAll="0">
      <items count="6">
        <item x="2"/>
        <item x="1"/>
        <item x="3"/>
        <item x="4"/>
        <item x="0"/>
        <item t="default"/>
      </items>
    </pivotField>
    <pivotField showAll="0"/>
    <pivotField numFmtId="164" showAll="0"/>
    <pivotField numFmtId="164" showAll="0"/>
    <pivotField numFmtId="164" showAll="0"/>
    <pivotField dataField="1" numFmtId="164" showAll="0"/>
    <pivotField numFmtId="9"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Revenue" fld="8" baseField="0" baseItem="0" numFmtId="164"/>
    <dataField name="Sum of Profit" fld="12" baseField="0" baseItem="0" numFmtId="2"/>
  </dataFields>
  <formats count="2">
    <format dxfId="11">
      <pivotArea outline="0" collapsedLevelsAreSubtotals="1" fieldPosition="0">
        <references count="1">
          <reference field="4294967294" count="1" selected="0">
            <x v="1"/>
          </reference>
        </references>
      </pivotArea>
    </format>
    <format dxfId="10">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1D7859D-6270-4129-A2A2-D54E409BA29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J17" firstHeaderRow="0"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axis="axisRow" showAll="0" sortType="descending">
      <items count="15">
        <item x="9"/>
        <item x="11"/>
        <item x="8"/>
        <item x="5"/>
        <item x="7"/>
        <item x="12"/>
        <item x="4"/>
        <item x="13"/>
        <item x="2"/>
        <item x="10"/>
        <item x="0"/>
        <item x="6"/>
        <item x="3"/>
        <item x="1"/>
        <item t="default"/>
      </items>
      <autoSortScope>
        <pivotArea dataOnly="0" outline="0" fieldPosition="0">
          <references count="1">
            <reference field="4294967294" count="1" selected="0">
              <x v="2"/>
            </reference>
          </references>
        </pivotArea>
      </autoSortScope>
    </pivotField>
    <pivotField showAll="0">
      <items count="6">
        <item x="2"/>
        <item x="1"/>
        <item x="3"/>
        <item x="4"/>
        <item x="0"/>
        <item t="default"/>
      </items>
    </pivotField>
    <pivotField dataField="1" showAll="0"/>
    <pivotField numFmtId="164" showAll="0"/>
    <pivotField numFmtId="164" showAll="0"/>
    <pivotField numFmtId="164" showAll="0"/>
    <pivotField numFmtId="164" showAll="0"/>
    <pivotField numFmtId="9" showAll="0"/>
    <pivotField showAll="0"/>
    <pivotField dataField="1"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15">
    <i>
      <x/>
    </i>
    <i>
      <x v="12"/>
    </i>
    <i>
      <x v="5"/>
    </i>
    <i>
      <x v="9"/>
    </i>
    <i>
      <x v="13"/>
    </i>
    <i>
      <x v="4"/>
    </i>
    <i>
      <x v="1"/>
    </i>
    <i>
      <x v="11"/>
    </i>
    <i>
      <x v="7"/>
    </i>
    <i>
      <x v="3"/>
    </i>
    <i>
      <x v="6"/>
    </i>
    <i>
      <x v="2"/>
    </i>
    <i>
      <x v="8"/>
    </i>
    <i>
      <x v="10"/>
    </i>
    <i t="grand">
      <x/>
    </i>
  </rowItems>
  <colFields count="1">
    <field x="-2"/>
  </colFields>
  <colItems count="3">
    <i>
      <x/>
    </i>
    <i i="1">
      <x v="1"/>
    </i>
    <i i="2">
      <x v="2"/>
    </i>
  </colItems>
  <dataFields count="3">
    <dataField name="Sum of Quantity" fld="4" baseField="0" baseItem="0"/>
    <dataField name="Sum of Total_Revenue" fld="11" baseField="0" baseItem="0" numFmtId="167"/>
    <dataField name="Sum of Profit" fld="12" baseField="0" baseItem="0" numFmtId="167"/>
  </dataFields>
  <formats count="3">
    <format dxfId="14">
      <pivotArea collapsedLevelsAreSubtotals="1" fieldPosition="0">
        <references count="2">
          <reference field="4294967294" count="1" selected="0">
            <x v="1"/>
          </reference>
          <reference field="2" count="0"/>
        </references>
      </pivotArea>
    </format>
    <format dxfId="13">
      <pivotArea collapsedLevelsAreSubtotals="1" fieldPosition="0">
        <references count="2">
          <reference field="4294967294" count="1" selected="0">
            <x v="2"/>
          </reference>
          <reference field="2" count="0"/>
        </references>
      </pivotArea>
    </format>
    <format dxfId="12">
      <pivotArea outline="0" collapsedLevelsAreSubtotals="1" fieldPosition="0">
        <references count="1">
          <reference field="4294967294" count="2" selected="0">
            <x v="1"/>
            <x v="2"/>
          </reference>
        </references>
      </pivotArea>
    </format>
  </formats>
  <conditionalFormats count="2">
    <conditionalFormat type="all" priority="8">
      <pivotAreas count="1">
        <pivotArea type="data" collapsedLevelsAreSubtotals="1" fieldPosition="0">
          <references count="2">
            <reference field="4294967294" count="1" selected="0">
              <x v="0"/>
            </reference>
            <reference field="2" count="14">
              <x v="0"/>
              <x v="1"/>
              <x v="2"/>
              <x v="3"/>
              <x v="4"/>
              <x v="5"/>
              <x v="6"/>
              <x v="7"/>
              <x v="8"/>
              <x v="9"/>
              <x v="10"/>
              <x v="11"/>
              <x v="12"/>
              <x v="13"/>
            </reference>
          </references>
        </pivotArea>
      </pivotAreas>
    </conditionalFormat>
    <conditionalFormat priority="5">
      <pivotAreas count="1">
        <pivotArea type="data" collapsedLevelsAreSubtotals="1" fieldPosition="0">
          <references count="2">
            <reference field="4294967294" count="1" selected="0">
              <x v="0"/>
            </reference>
            <reference field="2"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7DCE0-5D31-41AD-BE3A-C498FCC05181}"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L2:N6" firstHeaderRow="0"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showAll="0">
      <items count="6">
        <item x="2"/>
        <item x="1"/>
        <item x="3"/>
        <item x="4"/>
        <item x="0"/>
        <item t="default"/>
      </items>
    </pivotField>
    <pivotField showAll="0"/>
    <pivotField numFmtId="164" showAll="0"/>
    <pivotField numFmtId="164" showAll="0"/>
    <pivotField numFmtId="164" showAll="0"/>
    <pivotField numFmtId="164" showAll="0"/>
    <pivotField numFmtId="9" showAll="0"/>
    <pivotField showAll="0"/>
    <pivotField dataField="1" showAll="0"/>
    <pivotField dataField="1"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4">
    <i>
      <x/>
    </i>
    <i>
      <x v="2"/>
    </i>
    <i>
      <x v="1"/>
    </i>
    <i t="grand">
      <x/>
    </i>
  </rowItems>
  <colFields count="1">
    <field x="-2"/>
  </colFields>
  <colItems count="2">
    <i>
      <x/>
    </i>
    <i i="1">
      <x v="1"/>
    </i>
  </colItems>
  <dataFields count="2">
    <dataField name="Sum of Total_Revenue" fld="11" baseField="0" baseItem="0"/>
    <dataField name="Sum of Profit" fld="12" baseField="0" baseItem="0"/>
  </dataFields>
  <formats count="2">
    <format dxfId="3">
      <pivotArea collapsedLevelsAreSubtotals="1" fieldPosition="0">
        <references count="1">
          <reference field="15" count="0"/>
        </references>
      </pivotArea>
    </format>
    <format dxfId="2">
      <pivotArea outline="0" collapsedLevelsAreSubtotals="1" fieldPosition="0"/>
    </format>
  </formats>
  <chartFormats count="6">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15" count="1" selected="0">
            <x v="0"/>
          </reference>
        </references>
      </pivotArea>
    </chartFormat>
    <chartFormat chart="9" format="7">
      <pivotArea type="data" outline="0" fieldPosition="0">
        <references count="2">
          <reference field="4294967294" count="1" selected="0">
            <x v="1"/>
          </reference>
          <reference field="15" count="1" selected="0">
            <x v="2"/>
          </reference>
        </references>
      </pivotArea>
    </chartFormat>
    <chartFormat chart="9" format="8">
      <pivotArea type="data" outline="0" fieldPosition="0">
        <references count="2">
          <reference field="4294967294" count="1" selected="0">
            <x v="1"/>
          </reference>
          <reference field="15" count="1" selected="0">
            <x v="1"/>
          </reference>
        </references>
      </pivotArea>
    </chartFormat>
    <chartFormat chart="9" format="9">
      <pivotArea type="data" outline="0" fieldPosition="0">
        <references count="2">
          <reference field="4294967294" count="1" selected="0">
            <x v="1"/>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A5C7C5-FD03-4186-8BDC-5D2DA515E07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P2:R7" firstHeaderRow="0"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showAll="0">
      <items count="6">
        <item x="2"/>
        <item x="1"/>
        <item x="3"/>
        <item x="4"/>
        <item x="0"/>
        <item t="default"/>
      </items>
    </pivotField>
    <pivotField showAll="0"/>
    <pivotField numFmtId="164" showAll="0"/>
    <pivotField numFmtId="164" showAll="0"/>
    <pivotField numFmtId="164" showAll="0"/>
    <pivotField numFmtId="164" showAll="0"/>
    <pivotField numFmtId="9" showAll="0"/>
    <pivotField showAll="0"/>
    <pivotField dataField="1" showAll="0"/>
    <pivotField dataField="1"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5">
    <i>
      <x v="2"/>
    </i>
    <i>
      <x v="3"/>
    </i>
    <i>
      <x v="1"/>
    </i>
    <i>
      <x/>
    </i>
    <i t="grand">
      <x/>
    </i>
  </rowItems>
  <colFields count="1">
    <field x="-2"/>
  </colFields>
  <colItems count="2">
    <i>
      <x/>
    </i>
    <i i="1">
      <x v="1"/>
    </i>
  </colItems>
  <dataFields count="2">
    <dataField name="Sum of Total_Revenue" fld="11" baseField="0" baseItem="0" numFmtId="2"/>
    <dataField name="Sum of Profit" fld="12" baseField="0" baseItem="0" numFmtId="2"/>
  </dataFields>
  <formats count="2">
    <format dxfId="5">
      <pivotArea outline="0" collapsedLevelsAreSubtotals="1" fieldPosition="0">
        <references count="1">
          <reference field="4294967294" count="1" selected="0">
            <x v="0"/>
          </reference>
        </references>
      </pivotArea>
    </format>
    <format dxfId="4">
      <pivotArea outline="0" collapsedLevelsAreSubtotals="1" fieldPosition="0"/>
    </format>
  </formats>
  <chartFormats count="6">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3" count="1" selected="0">
            <x v="0"/>
          </reference>
        </references>
      </pivotArea>
    </chartFormat>
    <chartFormat chart="3" format="7">
      <pivotArea type="data" outline="0" fieldPosition="0">
        <references count="2">
          <reference field="4294967294" count="1" selected="0">
            <x v="1"/>
          </reference>
          <reference field="13" count="1" selected="0">
            <x v="1"/>
          </reference>
        </references>
      </pivotArea>
    </chartFormat>
    <chartFormat chart="3" format="8">
      <pivotArea type="data" outline="0" fieldPosition="0">
        <references count="2">
          <reference field="4294967294" count="1" selected="0">
            <x v="1"/>
          </reference>
          <reference field="13" count="1" selected="0">
            <x v="3"/>
          </reference>
        </references>
      </pivotArea>
    </chartFormat>
    <chartFormat chart="3" format="9">
      <pivotArea type="data" outline="0" fieldPosition="0">
        <references count="2">
          <reference field="4294967294"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6806B9-7034-432C-AEF6-BADE140EC50C}"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T2:U8" firstHeaderRow="1"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showAll="0">
      <items count="6">
        <item x="2"/>
        <item x="1"/>
        <item x="3"/>
        <item x="4"/>
        <item x="0"/>
        <item t="default"/>
      </items>
    </pivotField>
    <pivotField showAll="0"/>
    <pivotField numFmtId="164" showAll="0"/>
    <pivotField numFmtId="164" showAll="0"/>
    <pivotField numFmtId="164" showAll="0"/>
    <pivotField numFmtId="164" showAll="0"/>
    <pivotField numFmtId="9" showAll="0"/>
    <pivotField showAll="0"/>
    <pivotField dataField="1" showAll="0"/>
    <pivotField showAll="0"/>
    <pivotField showAll="0"/>
    <pivotField axis="axisRow" showAll="0" sortType="descending">
      <items count="6">
        <item x="3"/>
        <item x="1"/>
        <item x="4"/>
        <item x="2"/>
        <item x="0"/>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4"/>
  </rowFields>
  <rowItems count="6">
    <i>
      <x v="3"/>
    </i>
    <i>
      <x/>
    </i>
    <i>
      <x v="4"/>
    </i>
    <i>
      <x v="1"/>
    </i>
    <i>
      <x v="2"/>
    </i>
    <i t="grand">
      <x/>
    </i>
  </rowItems>
  <colItems count="1">
    <i/>
  </colItems>
  <dataFields count="1">
    <dataField name="Sum of Total_Revenue" fld="11" baseField="0" baseItem="0" numFmtId="167"/>
  </dataFields>
  <formats count="1">
    <format dxfId="6">
      <pivotArea outline="0" collapsedLevelsAreSubtotals="1" fieldPosition="0"/>
    </format>
  </formats>
  <chartFormats count="6">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4" count="1" selected="0">
            <x v="3"/>
          </reference>
        </references>
      </pivotArea>
    </chartFormat>
    <chartFormat chart="5" format="4">
      <pivotArea type="data" outline="0" fieldPosition="0">
        <references count="2">
          <reference field="4294967294" count="1" selected="0">
            <x v="0"/>
          </reference>
          <reference field="14" count="1" selected="0">
            <x v="0"/>
          </reference>
        </references>
      </pivotArea>
    </chartFormat>
    <chartFormat chart="5" format="5">
      <pivotArea type="data" outline="0" fieldPosition="0">
        <references count="2">
          <reference field="4294967294" count="1" selected="0">
            <x v="0"/>
          </reference>
          <reference field="14" count="1" selected="0">
            <x v="4"/>
          </reference>
        </references>
      </pivotArea>
    </chartFormat>
    <chartFormat chart="5" format="6">
      <pivotArea type="data" outline="0" fieldPosition="0">
        <references count="2">
          <reference field="4294967294" count="1" selected="0">
            <x v="0"/>
          </reference>
          <reference field="14" count="1" selected="0">
            <x v="1"/>
          </reference>
        </references>
      </pivotArea>
    </chartFormat>
    <chartFormat chart="5" format="7">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1604F3-63B2-4920-B95C-0A31EB33729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2:B8" firstHeaderRow="1"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axis="axisRow" showAll="0" sortType="descending">
      <items count="6">
        <item x="2"/>
        <item x="1"/>
        <item x="3"/>
        <item x="4"/>
        <item x="0"/>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numFmtId="164" showAll="0"/>
    <pivotField numFmtId="9"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v="1"/>
    </i>
    <i>
      <x v="3"/>
    </i>
    <i>
      <x v="2"/>
    </i>
    <i>
      <x/>
    </i>
    <i>
      <x v="4"/>
    </i>
    <i t="grand">
      <x/>
    </i>
  </rowItems>
  <colItems count="1">
    <i/>
  </colItems>
  <dataFields count="1">
    <dataField name="Sum of Total_Revenue" fld="11" baseField="0" baseItem="0" numFmtId="167"/>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AEBB1E-37F4-40CF-962A-32E66E6D4A3C}"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8:C55" firstHeaderRow="1" firstDataRow="1" firstDataCol="0"/>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pivotField showAll="0"/>
    <pivotField showAll="0"/>
    <pivotField numFmtId="164" showAll="0"/>
    <pivotField numFmtId="164" showAll="0"/>
    <pivotField numFmtId="164" showAll="0"/>
    <pivotField numFmtId="164" showAll="0"/>
    <pivotField numFmtId="9" showAll="0"/>
    <pivotField showAll="0"/>
    <pivotField showAll="0"/>
    <pivotField showAll="0"/>
    <pivotField showAll="0">
      <items count="5">
        <item x="2"/>
        <item x="3"/>
        <item x="0"/>
        <item x="1"/>
        <item t="default"/>
      </items>
    </pivotField>
    <pivotField showAll="0"/>
    <pivotField showAll="0"/>
    <pivotField showAll="0" defaultSubtotal="0"/>
    <pivotField showAll="0" defaultSubtotal="0"/>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4EAE27-82E2-46CB-885C-D94C8BA97F1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D2:E8" firstHeaderRow="1"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axis="axisRow" showAll="0" sortType="descending">
      <items count="6">
        <item x="2"/>
        <item x="1"/>
        <item x="3"/>
        <item x="4"/>
        <item x="0"/>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numFmtId="164" showAll="0"/>
    <pivotField numFmtId="9"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v="1"/>
    </i>
    <i>
      <x v="2"/>
    </i>
    <i>
      <x v="3"/>
    </i>
    <i>
      <x/>
    </i>
    <i>
      <x v="4"/>
    </i>
    <i t="grand">
      <x/>
    </i>
  </rowItems>
  <colItems count="1">
    <i/>
  </colItems>
  <dataFields count="1">
    <dataField name="Sum of Profit" fld="12" baseField="0" baseItem="0" numFmtId="167"/>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657239-79F9-468A-A179-04C68A8283A3}"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X14:Y29" firstHeaderRow="1" firstDataRow="1" firstDataCol="1"/>
  <pivotFields count="19">
    <pivotField showAll="0"/>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axis="axisRow" showAll="0" sortType="descending">
      <items count="15">
        <item x="9"/>
        <item x="11"/>
        <item x="8"/>
        <item x="5"/>
        <item x="7"/>
        <item x="12"/>
        <item x="4"/>
        <item x="13"/>
        <item x="2"/>
        <item x="10"/>
        <item x="0"/>
        <item x="6"/>
        <item x="3"/>
        <item x="1"/>
        <item t="default"/>
      </items>
      <autoSortScope>
        <pivotArea dataOnly="0" outline="0" fieldPosition="0">
          <references count="1">
            <reference field="4294967294" count="1" selected="0">
              <x v="0"/>
            </reference>
          </references>
        </pivotArea>
      </autoSortScope>
    </pivotField>
    <pivotField showAll="0">
      <items count="6">
        <item x="2"/>
        <item x="1"/>
        <item x="3"/>
        <item x="4"/>
        <item x="0"/>
        <item t="default"/>
      </items>
    </pivotField>
    <pivotField showAll="0"/>
    <pivotField numFmtId="164" showAll="0"/>
    <pivotField numFmtId="164" showAll="0"/>
    <pivotField numFmtId="164" showAll="0"/>
    <pivotField numFmtId="164" showAll="0"/>
    <pivotField numFmtId="9" showAll="0"/>
    <pivotField showAll="0"/>
    <pivotField dataField="1"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15">
    <i>
      <x/>
    </i>
    <i>
      <x v="5"/>
    </i>
    <i>
      <x v="9"/>
    </i>
    <i>
      <x v="12"/>
    </i>
    <i>
      <x v="13"/>
    </i>
    <i>
      <x v="7"/>
    </i>
    <i>
      <x v="11"/>
    </i>
    <i>
      <x v="4"/>
    </i>
    <i>
      <x v="1"/>
    </i>
    <i>
      <x v="3"/>
    </i>
    <i>
      <x v="6"/>
    </i>
    <i>
      <x v="2"/>
    </i>
    <i>
      <x v="8"/>
    </i>
    <i>
      <x v="10"/>
    </i>
    <i t="grand">
      <x/>
    </i>
  </rowItems>
  <colItems count="1">
    <i/>
  </colItems>
  <dataFields count="1">
    <dataField name="Sum of Total_Revenue" fld="11" baseField="0" baseItem="0" numFmtId="167"/>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11BB7C-68E9-4F83-BCCB-EC9F442591A2}"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46:I47" firstHeaderRow="0" firstDataRow="1" firstDataCol="0"/>
  <pivotFields count="19">
    <pivotField dataField="1" showAll="0">
      <items count="1701">
        <item x="1031"/>
        <item x="294"/>
        <item x="1330"/>
        <item x="1436"/>
        <item x="7"/>
        <item x="1596"/>
        <item x="1693"/>
        <item x="1245"/>
        <item x="885"/>
        <item x="825"/>
        <item x="1205"/>
        <item x="236"/>
        <item x="881"/>
        <item x="336"/>
        <item x="297"/>
        <item x="1540"/>
        <item x="1629"/>
        <item x="736"/>
        <item x="1361"/>
        <item x="400"/>
        <item x="1156"/>
        <item x="944"/>
        <item x="775"/>
        <item x="78"/>
        <item x="114"/>
        <item x="1603"/>
        <item x="735"/>
        <item x="624"/>
        <item x="1108"/>
        <item x="694"/>
        <item x="613"/>
        <item x="960"/>
        <item x="1014"/>
        <item x="1458"/>
        <item x="931"/>
        <item x="1233"/>
        <item x="1409"/>
        <item x="852"/>
        <item x="1310"/>
        <item x="1587"/>
        <item x="1313"/>
        <item x="911"/>
        <item x="1305"/>
        <item x="1522"/>
        <item x="1417"/>
        <item x="230"/>
        <item x="362"/>
        <item x="585"/>
        <item x="373"/>
        <item x="1444"/>
        <item x="139"/>
        <item x="1685"/>
        <item x="1552"/>
        <item x="181"/>
        <item x="700"/>
        <item x="1065"/>
        <item x="915"/>
        <item x="896"/>
        <item x="822"/>
        <item x="1484"/>
        <item x="228"/>
        <item x="53"/>
        <item x="1592"/>
        <item x="292"/>
        <item x="147"/>
        <item x="1677"/>
        <item x="1328"/>
        <item x="1672"/>
        <item x="505"/>
        <item x="16"/>
        <item x="1471"/>
        <item x="677"/>
        <item x="1433"/>
        <item x="1241"/>
        <item x="629"/>
        <item x="633"/>
        <item x="1296"/>
        <item x="1384"/>
        <item x="922"/>
        <item x="711"/>
        <item x="399"/>
        <item x="190"/>
        <item x="1602"/>
        <item x="1641"/>
        <item x="316"/>
        <item x="1099"/>
        <item x="1244"/>
        <item x="1321"/>
        <item x="476"/>
        <item x="1564"/>
        <item x="1311"/>
        <item x="1446"/>
        <item x="45"/>
        <item x="420"/>
        <item x="1295"/>
        <item x="796"/>
        <item x="1160"/>
        <item x="1324"/>
        <item x="1518"/>
        <item x="223"/>
        <item x="124"/>
        <item x="653"/>
        <item x="1144"/>
        <item x="1307"/>
        <item x="480"/>
        <item x="755"/>
        <item x="539"/>
        <item x="504"/>
        <item x="1680"/>
        <item x="1198"/>
        <item x="780"/>
        <item x="1513"/>
        <item x="1336"/>
        <item x="86"/>
        <item x="1623"/>
        <item x="577"/>
        <item x="728"/>
        <item x="343"/>
        <item x="1185"/>
        <item x="281"/>
        <item x="350"/>
        <item x="430"/>
        <item x="1514"/>
        <item x="782"/>
        <item x="1072"/>
        <item x="1054"/>
        <item x="299"/>
        <item x="610"/>
        <item x="1535"/>
        <item x="1624"/>
        <item x="1035"/>
        <item x="1064"/>
        <item x="331"/>
        <item x="1192"/>
        <item x="434"/>
        <item x="794"/>
        <item x="142"/>
        <item x="839"/>
        <item x="47"/>
        <item x="997"/>
        <item x="641"/>
        <item x="1412"/>
        <item x="1464"/>
        <item x="26"/>
        <item x="1037"/>
        <item x="1223"/>
        <item x="1492"/>
        <item x="1515"/>
        <item x="335"/>
        <item x="110"/>
        <item x="449"/>
        <item x="989"/>
        <item x="405"/>
        <item x="102"/>
        <item x="1521"/>
        <item x="170"/>
        <item x="474"/>
        <item x="1237"/>
        <item x="618"/>
        <item x="1503"/>
        <item x="1605"/>
        <item x="1290"/>
        <item x="302"/>
        <item x="250"/>
        <item x="900"/>
        <item x="940"/>
        <item x="85"/>
        <item x="166"/>
        <item x="781"/>
        <item x="1224"/>
        <item x="1516"/>
        <item x="366"/>
        <item x="1601"/>
        <item x="1024"/>
        <item x="446"/>
        <item x="1539"/>
        <item x="104"/>
        <item x="268"/>
        <item x="1548"/>
        <item x="185"/>
        <item x="1461"/>
        <item x="1161"/>
        <item x="579"/>
        <item x="870"/>
        <item x="167"/>
        <item x="1501"/>
        <item x="352"/>
        <item x="377"/>
        <item x="956"/>
        <item x="1136"/>
        <item x="1385"/>
        <item x="81"/>
        <item x="905"/>
        <item x="233"/>
        <item x="215"/>
        <item x="986"/>
        <item x="151"/>
        <item x="1117"/>
        <item x="1278"/>
        <item x="1448"/>
        <item x="312"/>
        <item x="1675"/>
        <item x="1421"/>
        <item x="1636"/>
        <item x="1589"/>
        <item x="38"/>
        <item x="1110"/>
        <item x="1427"/>
        <item x="1304"/>
        <item x="88"/>
        <item x="981"/>
        <item x="1375"/>
        <item x="717"/>
        <item x="1673"/>
        <item x="958"/>
        <item x="1619"/>
        <item x="1275"/>
        <item x="490"/>
        <item x="886"/>
        <item x="675"/>
        <item x="690"/>
        <item x="1341"/>
        <item x="1179"/>
        <item x="128"/>
        <item x="1094"/>
        <item x="44"/>
        <item x="1183"/>
        <item x="1256"/>
        <item x="591"/>
        <item x="1504"/>
        <item x="1063"/>
        <item x="980"/>
        <item x="36"/>
        <item x="939"/>
        <item x="168"/>
        <item x="724"/>
        <item x="1211"/>
        <item x="858"/>
        <item x="772"/>
        <item x="568"/>
        <item x="865"/>
        <item x="773"/>
        <item x="1684"/>
        <item x="861"/>
        <item x="265"/>
        <item x="1216"/>
        <item x="786"/>
        <item x="793"/>
        <item x="72"/>
        <item x="907"/>
        <item x="334"/>
        <item x="164"/>
        <item x="687"/>
        <item x="816"/>
        <item x="1194"/>
        <item x="272"/>
        <item x="1204"/>
        <item x="617"/>
        <item x="1116"/>
        <item x="1426"/>
        <item x="949"/>
        <item x="510"/>
        <item x="1424"/>
        <item x="347"/>
        <item x="1613"/>
        <item x="549"/>
        <item x="54"/>
        <item x="107"/>
        <item x="1401"/>
        <item x="609"/>
        <item x="242"/>
        <item x="199"/>
        <item x="263"/>
        <item x="221"/>
        <item x="1447"/>
        <item x="1017"/>
        <item x="189"/>
        <item x="1101"/>
        <item x="289"/>
        <item x="553"/>
        <item x="1435"/>
        <item x="917"/>
        <item x="375"/>
        <item x="1371"/>
        <item x="1475"/>
        <item x="1694"/>
        <item x="562"/>
        <item x="1403"/>
        <item x="726"/>
        <item x="779"/>
        <item x="516"/>
        <item x="847"/>
        <item x="1547"/>
        <item x="1109"/>
        <item x="744"/>
        <item x="990"/>
        <item x="344"/>
        <item x="1355"/>
        <item x="984"/>
        <item x="1114"/>
        <item x="1609"/>
        <item x="1184"/>
        <item x="771"/>
        <item x="991"/>
        <item x="552"/>
        <item x="605"/>
        <item x="252"/>
        <item x="217"/>
        <item x="1242"/>
        <item x="854"/>
        <item x="342"/>
        <item x="300"/>
        <item x="11"/>
        <item x="1158"/>
        <item x="1473"/>
        <item x="631"/>
        <item x="1098"/>
        <item x="928"/>
        <item x="1122"/>
        <item x="30"/>
        <item x="1217"/>
        <item x="132"/>
        <item x="66"/>
        <item x="89"/>
        <item x="241"/>
        <item x="83"/>
        <item x="1669"/>
        <item x="68"/>
        <item x="407"/>
        <item x="243"/>
        <item x="58"/>
        <item x="1084"/>
        <item x="1143"/>
        <item x="935"/>
        <item x="836"/>
        <item x="1477"/>
        <item x="559"/>
        <item x="14"/>
        <item x="1438"/>
        <item x="216"/>
        <item x="807"/>
        <item x="946"/>
        <item x="927"/>
        <item x="1105"/>
        <item x="1470"/>
        <item x="397"/>
        <item x="1255"/>
        <item x="1166"/>
        <item x="361"/>
        <item x="1252"/>
        <item x="106"/>
        <item x="372"/>
        <item x="135"/>
        <item x="1530"/>
        <item x="671"/>
        <item x="1182"/>
        <item x="1281"/>
        <item x="612"/>
        <item x="501"/>
        <item x="803"/>
        <item x="1293"/>
        <item x="232"/>
        <item x="1418"/>
        <item x="175"/>
        <item x="1174"/>
        <item x="1269"/>
        <item x="976"/>
        <item x="590"/>
        <item x="1202"/>
        <item x="321"/>
        <item x="1316"/>
        <item x="445"/>
        <item x="1351"/>
        <item x="1132"/>
        <item x="1546"/>
        <item x="273"/>
        <item x="1640"/>
        <item x="364"/>
        <item x="8"/>
        <item x="672"/>
        <item x="404"/>
        <item x="1454"/>
        <item x="1258"/>
        <item x="5"/>
        <item x="1563"/>
        <item x="378"/>
        <item x="1569"/>
        <item x="149"/>
        <item x="1130"/>
        <item x="183"/>
        <item x="1029"/>
        <item x="169"/>
        <item x="410"/>
        <item x="341"/>
        <item x="1062"/>
        <item x="626"/>
        <item x="1190"/>
        <item x="1580"/>
        <item x="1028"/>
        <item x="96"/>
        <item x="55"/>
        <item x="1343"/>
        <item x="1153"/>
        <item x="1481"/>
        <item x="308"/>
        <item x="1607"/>
        <item x="411"/>
        <item x="245"/>
        <item x="1299"/>
        <item x="52"/>
        <item x="682"/>
        <item x="788"/>
        <item x="1391"/>
        <item x="1120"/>
        <item x="225"/>
        <item x="749"/>
        <item x="578"/>
        <item x="226"/>
        <item x="231"/>
        <item x="1221"/>
        <item x="783"/>
        <item x="1556"/>
        <item x="503"/>
        <item x="708"/>
        <item x="1570"/>
        <item x="1531"/>
        <item x="621"/>
        <item x="801"/>
        <item x="108"/>
        <item x="1236"/>
        <item x="713"/>
        <item x="1030"/>
        <item x="937"/>
        <item x="1378"/>
        <item x="177"/>
        <item x="1488"/>
        <item x="575"/>
        <item x="1111"/>
        <item x="415"/>
        <item x="318"/>
        <item x="1250"/>
        <item x="456"/>
        <item x="1346"/>
        <item x="1001"/>
        <item x="162"/>
        <item x="1048"/>
        <item x="834"/>
        <item x="1055"/>
        <item x="1010"/>
        <item x="457"/>
        <item x="355"/>
        <item x="1041"/>
        <item x="1119"/>
        <item x="452"/>
        <item x="1251"/>
        <item x="638"/>
        <item x="1046"/>
        <item x="419"/>
        <item x="1445"/>
        <item x="93"/>
        <item x="542"/>
        <item x="659"/>
        <item x="912"/>
        <item x="471"/>
        <item x="1289"/>
        <item x="964"/>
        <item x="599"/>
        <item x="42"/>
        <item x="1270"/>
        <item x="611"/>
        <item x="463"/>
        <item x="1645"/>
        <item x="1656"/>
        <item x="213"/>
        <item x="623"/>
        <item x="1301"/>
        <item x="1215"/>
        <item x="517"/>
        <item x="1525"/>
        <item x="1071"/>
        <item x="975"/>
        <item x="76"/>
        <item x="126"/>
        <item x="971"/>
        <item x="1332"/>
        <item x="910"/>
        <item x="1180"/>
        <item x="1284"/>
        <item x="1051"/>
        <item x="24"/>
        <item x="1362"/>
        <item x="806"/>
        <item x="182"/>
        <item x="688"/>
        <item x="969"/>
        <item x="320"/>
        <item x="571"/>
        <item x="1112"/>
        <item x="1191"/>
        <item x="1177"/>
        <item x="1696"/>
        <item x="458"/>
        <item x="1271"/>
        <item x="1660"/>
        <item x="1422"/>
        <item x="219"/>
        <item x="65"/>
        <item x="1047"/>
        <item x="82"/>
        <item x="906"/>
        <item x="146"/>
        <item x="739"/>
        <item x="1033"/>
        <item x="105"/>
        <item x="1248"/>
        <item x="707"/>
        <item x="692"/>
        <item x="1682"/>
        <item x="1172"/>
        <item x="540"/>
        <item x="1039"/>
        <item x="275"/>
        <item x="1666"/>
        <item x="237"/>
        <item x="1593"/>
        <item x="527"/>
        <item x="566"/>
        <item x="868"/>
        <item x="1387"/>
        <item x="1292"/>
        <item x="48"/>
        <item x="1442"/>
        <item x="1212"/>
        <item x="531"/>
        <item x="1449"/>
        <item x="734"/>
        <item x="644"/>
        <item x="1038"/>
        <item x="1630"/>
        <item x="932"/>
        <item x="1654"/>
        <item x="441"/>
        <item x="497"/>
        <item x="46"/>
        <item x="385"/>
        <item x="627"/>
        <item x="1083"/>
        <item x="1287"/>
        <item x="823"/>
        <item x="261"/>
        <item x="1331"/>
        <item x="1498"/>
        <item x="848"/>
        <item x="282"/>
        <item x="1053"/>
        <item x="1274"/>
        <item x="587"/>
        <item x="957"/>
        <item x="208"/>
        <item x="207"/>
        <item x="1265"/>
        <item x="826"/>
        <item x="1159"/>
        <item x="686"/>
        <item x="1405"/>
        <item x="73"/>
        <item x="551"/>
        <item x="1080"/>
        <item x="176"/>
        <item x="714"/>
        <item x="380"/>
        <item x="973"/>
        <item x="1220"/>
        <item x="178"/>
        <item x="1628"/>
        <item x="1627"/>
        <item x="558"/>
        <item x="840"/>
        <item x="1207"/>
        <item x="155"/>
        <item x="1398"/>
        <item x="974"/>
        <item x="954"/>
        <item x="421"/>
        <item x="346"/>
        <item x="567"/>
        <item x="536"/>
        <item x="249"/>
        <item x="970"/>
        <item x="240"/>
        <item x="824"/>
        <item x="634"/>
        <item x="1126"/>
        <item x="689"/>
        <item x="188"/>
        <item x="1076"/>
        <item x="1018"/>
        <item x="1334"/>
        <item x="841"/>
        <item x="1574"/>
        <item x="115"/>
        <item x="942"/>
        <item x="1365"/>
        <item x="789"/>
        <item x="1302"/>
        <item x="444"/>
        <item x="933"/>
        <item x="995"/>
        <item x="306"/>
        <item x="95"/>
        <item x="196"/>
        <item x="1390"/>
        <item x="1151"/>
        <item x="4"/>
        <item x="1478"/>
        <item x="521"/>
        <item x="1611"/>
        <item x="1077"/>
        <item x="1225"/>
        <item x="640"/>
        <item x="1308"/>
        <item x="97"/>
        <item x="1565"/>
        <item x="1267"/>
        <item x="1573"/>
        <item x="1102"/>
        <item x="158"/>
        <item x="1440"/>
        <item x="592"/>
        <item x="229"/>
        <item x="61"/>
        <item x="353"/>
        <item x="1297"/>
        <item x="1577"/>
        <item x="730"/>
        <item x="427"/>
        <item x="924"/>
        <item x="1193"/>
        <item x="138"/>
        <item x="1032"/>
        <item x="936"/>
        <item x="554"/>
        <item x="454"/>
        <item x="913"/>
        <item x="62"/>
        <item x="145"/>
        <item x="1560"/>
        <item x="1075"/>
        <item x="60"/>
        <item x="518"/>
        <item x="1282"/>
        <item x="140"/>
        <item x="1319"/>
        <item x="1040"/>
        <item x="1012"/>
        <item x="1318"/>
        <item x="1079"/>
        <item x="731"/>
        <item x="1689"/>
        <item x="511"/>
        <item x="652"/>
        <item x="1329"/>
        <item x="1262"/>
        <item x="737"/>
        <item x="80"/>
        <item x="191"/>
        <item x="33"/>
        <item x="583"/>
        <item x="873"/>
        <item x="576"/>
        <item x="246"/>
        <item x="201"/>
        <item x="442"/>
        <item x="1129"/>
        <item x="916"/>
        <item x="534"/>
        <item x="872"/>
        <item x="1457"/>
        <item x="1208"/>
        <item x="301"/>
        <item x="470"/>
        <item x="18"/>
        <item x="1291"/>
        <item x="580"/>
        <item x="1549"/>
        <item x="23"/>
        <item x="136"/>
        <item x="31"/>
        <item x="1615"/>
        <item x="877"/>
        <item x="897"/>
        <item x="760"/>
        <item x="1148"/>
        <item x="1052"/>
        <item x="978"/>
        <item x="255"/>
        <item x="87"/>
        <item x="523"/>
        <item x="784"/>
        <item x="1036"/>
        <item x="1272"/>
        <item x="996"/>
        <item x="13"/>
        <item x="637"/>
        <item x="1354"/>
        <item x="994"/>
        <item x="256"/>
        <item x="748"/>
        <item x="395"/>
        <item x="27"/>
        <item x="120"/>
        <item x="1069"/>
        <item x="1228"/>
        <item x="670"/>
        <item x="1068"/>
        <item x="414"/>
        <item x="204"/>
        <item x="725"/>
        <item x="1280"/>
        <item x="200"/>
        <item x="1020"/>
        <item x="202"/>
        <item x="451"/>
        <item x="376"/>
        <item x="279"/>
        <item x="1373"/>
        <item x="469"/>
        <item x="1698"/>
        <item x="918"/>
        <item x="468"/>
        <item x="1081"/>
        <item x="1487"/>
        <item x="1034"/>
        <item x="40"/>
        <item x="186"/>
        <item x="209"/>
        <item x="1368"/>
        <item x="769"/>
        <item x="479"/>
        <item x="1004"/>
        <item x="439"/>
        <item x="901"/>
        <item x="1306"/>
        <item x="1528"/>
        <item x="1021"/>
        <item x="1118"/>
        <item x="269"/>
        <item x="622"/>
        <item x="345"/>
        <item x="1529"/>
        <item x="1261"/>
        <item x="247"/>
        <item x="1141"/>
        <item x="90"/>
        <item x="899"/>
        <item x="1658"/>
        <item x="298"/>
        <item x="843"/>
        <item x="1671"/>
        <item x="1358"/>
        <item x="1590"/>
        <item x="696"/>
        <item x="732"/>
        <item x="563"/>
        <item x="467"/>
        <item x="19"/>
        <item x="311"/>
        <item x="1431"/>
        <item x="37"/>
        <item x="785"/>
        <item x="1413"/>
        <item x="733"/>
        <item x="544"/>
        <item x="489"/>
        <item x="880"/>
        <item x="635"/>
        <item x="388"/>
        <item x="267"/>
        <item x="371"/>
        <item x="425"/>
        <item x="374"/>
        <item x="412"/>
        <item x="1423"/>
        <item x="673"/>
        <item x="515"/>
        <item x="1402"/>
        <item x="719"/>
        <item x="161"/>
        <item x="1414"/>
        <item x="904"/>
        <item x="1400"/>
        <item x="548"/>
        <item x="406"/>
        <item x="1599"/>
        <item x="173"/>
        <item x="1595"/>
        <item x="1646"/>
        <item x="1164"/>
        <item x="1218"/>
        <item x="668"/>
        <item x="1359"/>
        <item x="118"/>
        <item x="1352"/>
        <item x="1128"/>
        <item x="1155"/>
        <item x="1239"/>
        <item x="462"/>
        <item x="1027"/>
        <item x="874"/>
        <item x="1013"/>
        <item x="533"/>
        <item x="680"/>
        <item x="327"/>
        <item x="556"/>
        <item x="1379"/>
        <item x="1312"/>
        <item x="165"/>
        <item x="866"/>
        <item x="892"/>
        <item x="234"/>
        <item x="998"/>
        <item x="541"/>
        <item x="1342"/>
        <item x="543"/>
        <item x="1582"/>
        <item x="195"/>
        <item x="1416"/>
        <item x="1509"/>
        <item x="812"/>
        <item x="0"/>
        <item x="1476"/>
        <item x="584"/>
        <item x="656"/>
        <item x="290"/>
        <item x="1597"/>
        <item x="187"/>
        <item x="329"/>
        <item x="1643"/>
        <item x="1575"/>
        <item x="1145"/>
        <item x="359"/>
        <item x="814"/>
        <item x="1483"/>
        <item x="1348"/>
        <item x="70"/>
        <item x="1234"/>
        <item x="941"/>
        <item x="1617"/>
        <item x="697"/>
        <item x="513"/>
        <item x="453"/>
        <item x="416"/>
        <item x="845"/>
        <item x="206"/>
        <item x="1023"/>
        <item x="1089"/>
        <item x="22"/>
        <item x="1655"/>
        <item x="487"/>
        <item x="753"/>
        <item x="482"/>
        <item x="1007"/>
        <item x="1096"/>
        <item x="71"/>
        <item x="277"/>
        <item x="1670"/>
        <item x="338"/>
        <item x="1222"/>
        <item x="1651"/>
        <item x="979"/>
        <item x="1137"/>
        <item x="1146"/>
        <item x="616"/>
        <item x="1553"/>
        <item x="701"/>
        <item x="925"/>
        <item x="1648"/>
        <item x="1650"/>
        <item x="882"/>
        <item x="766"/>
        <item x="1480"/>
        <item x="1200"/>
        <item x="1087"/>
        <item x="481"/>
        <item x="546"/>
        <item x="10"/>
        <item x="51"/>
        <item x="706"/>
        <item x="1383"/>
        <item x="49"/>
        <item x="1049"/>
        <item x="1508"/>
        <item x="921"/>
        <item x="530"/>
        <item x="876"/>
        <item x="459"/>
        <item x="1588"/>
        <item x="619"/>
        <item x="849"/>
        <item x="1082"/>
        <item x="1674"/>
        <item x="608"/>
        <item x="776"/>
        <item x="1333"/>
        <item x="721"/>
        <item x="615"/>
        <item x="1008"/>
        <item x="1058"/>
        <item x="1581"/>
        <item x="893"/>
        <item x="502"/>
        <item x="1317"/>
        <item x="222"/>
        <item x="358"/>
        <item x="310"/>
        <item x="573"/>
        <item x="284"/>
        <item x="127"/>
        <item x="791"/>
        <item x="1407"/>
        <item x="1678"/>
        <item x="1165"/>
        <item x="604"/>
        <item x="555"/>
        <item x="254"/>
        <item x="2"/>
        <item x="349"/>
        <item x="1519"/>
        <item x="1356"/>
        <item x="1425"/>
        <item x="1463"/>
        <item x="1366"/>
        <item x="1059"/>
        <item x="888"/>
        <item x="884"/>
        <item x="1396"/>
        <item x="1688"/>
        <item x="1572"/>
        <item x="450"/>
        <item x="1649"/>
        <item x="1370"/>
        <item x="436"/>
        <item x="98"/>
        <item x="1201"/>
        <item x="757"/>
        <item x="988"/>
        <item x="1520"/>
        <item x="509"/>
        <item x="1381"/>
        <item x="1621"/>
        <item x="1349"/>
        <item x="1025"/>
        <item x="475"/>
        <item x="945"/>
        <item x="1157"/>
        <item x="535"/>
        <item x="1163"/>
        <item x="69"/>
        <item x="1147"/>
        <item x="1472"/>
        <item x="244"/>
        <item x="393"/>
        <item x="1060"/>
        <item x="508"/>
        <item x="1056"/>
        <item x="1453"/>
        <item x="1263"/>
        <item x="1394"/>
        <item x="968"/>
        <item x="1681"/>
        <item x="1430"/>
        <item x="1320"/>
        <item x="790"/>
        <item x="1230"/>
        <item x="1209"/>
        <item x="1524"/>
        <item x="184"/>
        <item x="895"/>
        <item x="307"/>
        <item x="529"/>
        <item x="855"/>
        <item x="1167"/>
        <item x="197"/>
        <item x="676"/>
        <item x="1608"/>
        <item x="1551"/>
        <item x="519"/>
        <item x="1663"/>
        <item x="295"/>
        <item x="101"/>
        <item x="498"/>
        <item x="494"/>
        <item x="473"/>
        <item x="1338"/>
        <item x="1178"/>
        <item x="512"/>
        <item x="1561"/>
        <item x="1429"/>
        <item x="1600"/>
        <item x="759"/>
        <item x="179"/>
        <item x="1070"/>
        <item x="1614"/>
        <item x="1661"/>
        <item x="6"/>
        <item x="715"/>
        <item x="257"/>
        <item x="693"/>
        <item x="1634"/>
        <item x="663"/>
        <item x="1186"/>
        <item x="1511"/>
        <item x="466"/>
        <item x="1550"/>
        <item x="1626"/>
        <item x="1695"/>
        <item x="741"/>
        <item x="1229"/>
        <item x="903"/>
        <item x="601"/>
        <item x="1253"/>
        <item x="650"/>
        <item x="1512"/>
        <item x="12"/>
        <item x="369"/>
        <item x="712"/>
        <item x="1526"/>
        <item x="718"/>
        <item x="1506"/>
        <item x="891"/>
        <item x="253"/>
        <item x="141"/>
        <item x="133"/>
        <item x="1676"/>
        <item x="122"/>
        <item x="651"/>
        <item x="1591"/>
        <item x="271"/>
        <item x="953"/>
        <item x="829"/>
        <item x="1667"/>
        <item x="743"/>
        <item x="94"/>
        <item x="729"/>
        <item x="322"/>
        <item x="1176"/>
        <item x="1462"/>
        <item x="740"/>
        <item x="354"/>
        <item x="103"/>
        <item x="478"/>
        <item x="810"/>
        <item x="1011"/>
        <item x="1066"/>
        <item x="1585"/>
        <item x="648"/>
        <item x="800"/>
        <item x="1196"/>
        <item x="125"/>
        <item x="332"/>
        <item x="403"/>
        <item x="193"/>
        <item x="1625"/>
        <item x="492"/>
        <item x="809"/>
        <item x="657"/>
        <item x="1377"/>
        <item x="1173"/>
        <item x="1620"/>
        <item x="1406"/>
        <item x="746"/>
        <item x="144"/>
        <item x="993"/>
        <item x="1668"/>
        <item x="929"/>
        <item x="727"/>
        <item x="1437"/>
        <item x="1544"/>
        <item x="438"/>
        <item x="1015"/>
        <item x="1323"/>
        <item x="20"/>
        <item x="1545"/>
        <item x="720"/>
        <item x="1389"/>
        <item x="1399"/>
        <item x="894"/>
        <item x="396"/>
        <item x="750"/>
        <item x="287"/>
        <item x="1121"/>
        <item x="1376"/>
        <item x="532"/>
        <item x="1598"/>
        <item x="967"/>
        <item x="1088"/>
        <item x="837"/>
        <item x="538"/>
        <item x="1465"/>
        <item x="34"/>
        <item x="1090"/>
        <item x="1576"/>
        <item x="919"/>
        <item x="600"/>
        <item x="1523"/>
        <item x="879"/>
        <item x="171"/>
        <item x="401"/>
        <item x="286"/>
        <item x="112"/>
        <item x="198"/>
        <item x="983"/>
        <item x="832"/>
        <item x="1232"/>
        <item x="340"/>
        <item x="1439"/>
        <item x="1214"/>
        <item x="266"/>
        <item x="972"/>
        <item x="767"/>
        <item x="1326"/>
        <item x="1469"/>
        <item x="679"/>
        <item x="645"/>
        <item x="131"/>
        <item x="867"/>
        <item x="614"/>
        <item x="804"/>
        <item x="384"/>
        <item x="666"/>
        <item x="1322"/>
        <item x="303"/>
        <item x="1235"/>
        <item x="288"/>
        <item x="465"/>
        <item x="947"/>
        <item x="440"/>
        <item x="1479"/>
        <item x="1078"/>
        <item x="934"/>
        <item x="977"/>
        <item x="1505"/>
        <item x="1150"/>
        <item x="313"/>
        <item x="1050"/>
        <item x="111"/>
        <item x="1240"/>
        <item x="1662"/>
        <item x="815"/>
        <item x="1124"/>
        <item x="1175"/>
        <item x="1493"/>
        <item x="472"/>
        <item x="1510"/>
        <item x="702"/>
        <item x="424"/>
        <item x="1455"/>
        <item x="572"/>
        <item x="210"/>
        <item x="291"/>
        <item x="1432"/>
        <item x="850"/>
        <item x="1562"/>
        <item x="1495"/>
        <item x="1210"/>
        <item x="1357"/>
        <item x="1238"/>
        <item x="1279"/>
        <item x="1631"/>
        <item x="363"/>
        <item x="317"/>
        <item x="860"/>
        <item x="1542"/>
        <item x="948"/>
        <item x="992"/>
        <item x="1496"/>
        <item x="813"/>
        <item x="524"/>
        <item x="833"/>
        <item x="1451"/>
        <item x="394"/>
        <item x="227"/>
        <item x="1100"/>
        <item x="1142"/>
        <item x="485"/>
        <item x="664"/>
        <item x="432"/>
        <item x="357"/>
        <item x="1586"/>
        <item x="569"/>
        <item x="654"/>
        <item x="952"/>
        <item x="987"/>
        <item x="156"/>
        <item x="1566"/>
        <item x="116"/>
        <item x="488"/>
        <item x="443"/>
        <item x="1360"/>
        <item x="930"/>
        <item x="593"/>
        <item x="754"/>
        <item x="379"/>
        <item x="260"/>
        <item x="1335"/>
        <item x="1555"/>
        <item x="368"/>
        <item x="1339"/>
        <item x="91"/>
        <item x="602"/>
        <item x="1286"/>
        <item x="1337"/>
        <item x="1187"/>
        <item x="598"/>
        <item x="742"/>
        <item x="381"/>
        <item x="1104"/>
        <item x="15"/>
        <item x="1594"/>
        <item x="28"/>
        <item x="428"/>
        <item x="908"/>
        <item x="1691"/>
        <item x="309"/>
        <item x="1000"/>
        <item x="1057"/>
        <item x="326"/>
        <item x="437"/>
        <item x="763"/>
        <item x="857"/>
        <item x="685"/>
        <item x="756"/>
        <item x="270"/>
        <item x="920"/>
        <item x="639"/>
        <item x="594"/>
        <item x="1074"/>
        <item x="330"/>
        <item x="844"/>
        <item x="982"/>
        <item x="770"/>
        <item x="1489"/>
        <item x="1683"/>
        <item x="923"/>
        <item x="1091"/>
        <item x="658"/>
        <item x="1578"/>
        <item x="1497"/>
        <item x="1659"/>
        <item x="926"/>
        <item x="360"/>
        <item x="325"/>
        <item x="883"/>
        <item x="1133"/>
        <item x="943"/>
        <item x="507"/>
        <item x="950"/>
        <item x="802"/>
        <item x="1016"/>
        <item x="212"/>
        <item x="655"/>
        <item x="259"/>
        <item x="1568"/>
        <item x="119"/>
        <item x="1002"/>
        <item x="1397"/>
        <item x="1231"/>
        <item x="1558"/>
        <item x="1543"/>
        <item x="710"/>
        <item x="768"/>
        <item x="1345"/>
        <item x="762"/>
        <item x="365"/>
        <item x="276"/>
        <item x="17"/>
        <item x="890"/>
        <item x="661"/>
        <item x="39"/>
        <item x="1699"/>
        <item x="723"/>
        <item x="1411"/>
        <item x="1254"/>
        <item x="628"/>
        <item x="121"/>
        <item x="871"/>
        <item x="1181"/>
        <item x="1276"/>
        <item x="761"/>
        <item x="159"/>
        <item x="797"/>
        <item x="1067"/>
        <item x="1459"/>
        <item x="570"/>
        <item x="123"/>
        <item x="603"/>
        <item x="758"/>
        <item x="649"/>
        <item x="1226"/>
        <item x="1134"/>
        <item x="1485"/>
        <item x="150"/>
        <item x="1264"/>
        <item x="683"/>
        <item x="1363"/>
        <item x="356"/>
        <item x="862"/>
        <item x="1162"/>
        <item x="1491"/>
        <item x="1507"/>
        <item x="205"/>
        <item x="293"/>
        <item x="859"/>
        <item x="1434"/>
        <item x="389"/>
        <item x="278"/>
        <item x="418"/>
        <item x="1633"/>
        <item x="985"/>
        <item x="606"/>
        <item x="477"/>
        <item x="878"/>
        <item x="819"/>
        <item x="1642"/>
        <item x="1382"/>
        <item x="827"/>
        <item x="684"/>
        <item x="620"/>
        <item x="1386"/>
        <item x="1665"/>
        <item x="1285"/>
        <item x="1131"/>
        <item x="314"/>
        <item x="431"/>
        <item x="586"/>
        <item x="21"/>
        <item x="1639"/>
        <item x="821"/>
        <item x="392"/>
        <item x="1043"/>
        <item x="63"/>
        <item x="1657"/>
        <item x="962"/>
        <item x="1637"/>
        <item x="875"/>
        <item x="383"/>
        <item x="113"/>
        <item x="194"/>
        <item x="447"/>
        <item x="1527"/>
        <item x="589"/>
        <item x="41"/>
        <item x="669"/>
        <item x="642"/>
        <item x="792"/>
        <item x="264"/>
        <item x="238"/>
        <item x="134"/>
        <item x="795"/>
        <item x="1103"/>
        <item x="408"/>
        <item x="1288"/>
        <item x="963"/>
        <item x="1364"/>
        <item x="426"/>
        <item x="235"/>
        <item x="1005"/>
        <item x="172"/>
        <item x="778"/>
        <item x="1009"/>
        <item x="1420"/>
        <item x="1273"/>
        <item x="1277"/>
        <item x="1327"/>
        <item x="1679"/>
        <item x="1042"/>
        <item x="703"/>
        <item x="75"/>
        <item x="1635"/>
        <item x="1419"/>
        <item x="1199"/>
        <item x="1653"/>
        <item x="285"/>
        <item x="59"/>
        <item x="514"/>
        <item x="564"/>
        <item x="486"/>
        <item x="1456"/>
        <item x="630"/>
        <item x="211"/>
        <item x="1494"/>
        <item x="152"/>
        <item x="1300"/>
        <item x="704"/>
        <item x="565"/>
        <item x="999"/>
        <item x="557"/>
        <item x="787"/>
        <item x="1482"/>
        <item x="1353"/>
        <item x="192"/>
        <item x="1415"/>
        <item x="239"/>
        <item x="777"/>
        <item x="1610"/>
        <item x="914"/>
        <item x="1203"/>
        <item x="1169"/>
        <item x="846"/>
        <item x="296"/>
        <item x="1135"/>
        <item x="607"/>
        <item x="667"/>
        <item x="402"/>
        <item x="1372"/>
        <item x="1664"/>
        <item x="1428"/>
        <item x="433"/>
        <item x="464"/>
        <item x="339"/>
        <item x="1517"/>
        <item x="1294"/>
        <item x="955"/>
        <item x="1246"/>
        <item x="811"/>
        <item x="525"/>
        <item x="1227"/>
        <item x="1266"/>
        <item x="315"/>
        <item x="1537"/>
        <item x="496"/>
        <item x="632"/>
        <item x="1344"/>
        <item x="1298"/>
        <item x="818"/>
        <item x="643"/>
        <item x="422"/>
        <item x="1408"/>
        <item x="1616"/>
        <item x="163"/>
        <item x="1314"/>
        <item x="1687"/>
        <item x="1374"/>
        <item x="1197"/>
        <item x="1213"/>
        <item x="959"/>
        <item x="966"/>
        <item x="1697"/>
        <item x="869"/>
        <item x="799"/>
        <item x="1243"/>
        <item x="1571"/>
        <item x="1647"/>
        <item x="1097"/>
        <item x="561"/>
        <item x="143"/>
        <item x="588"/>
        <item x="674"/>
        <item x="484"/>
        <item x="636"/>
        <item x="550"/>
        <item x="808"/>
        <item x="537"/>
        <item x="1612"/>
        <item x="180"/>
        <item x="1149"/>
        <item x="1019"/>
        <item x="820"/>
        <item x="251"/>
        <item x="157"/>
        <item x="1085"/>
        <item x="765"/>
        <item x="597"/>
        <item x="1622"/>
        <item x="1138"/>
        <item x="203"/>
        <item x="842"/>
        <item x="887"/>
        <item x="581"/>
        <item x="1340"/>
        <item x="32"/>
        <item x="1003"/>
        <item x="1579"/>
        <item x="1283"/>
        <item x="280"/>
        <item x="386"/>
        <item x="409"/>
        <item x="662"/>
        <item x="499"/>
        <item x="1260"/>
        <item x="1536"/>
        <item x="1257"/>
        <item x="1490"/>
        <item x="1259"/>
        <item x="856"/>
        <item x="1393"/>
        <item x="528"/>
        <item x="1095"/>
        <item x="1113"/>
        <item x="493"/>
        <item x="351"/>
        <item x="699"/>
        <item x="1388"/>
        <item x="483"/>
        <item x="64"/>
        <item x="1127"/>
        <item x="1652"/>
        <item x="774"/>
        <item x="370"/>
        <item x="1452"/>
        <item x="92"/>
        <item x="1125"/>
        <item x="50"/>
        <item x="398"/>
        <item x="747"/>
        <item x="160"/>
        <item x="387"/>
        <item x="1115"/>
        <item x="1171"/>
        <item x="853"/>
        <item x="1692"/>
        <item x="220"/>
        <item x="951"/>
        <item x="526"/>
        <item x="305"/>
        <item x="333"/>
        <item x="1168"/>
        <item x="835"/>
        <item x="1557"/>
        <item x="43"/>
        <item x="1367"/>
        <item x="367"/>
        <item x="709"/>
        <item x="698"/>
        <item x="665"/>
        <item x="1092"/>
        <item x="1170"/>
        <item x="864"/>
        <item x="545"/>
        <item x="67"/>
        <item x="752"/>
        <item x="77"/>
        <item x="961"/>
        <item x="738"/>
        <item x="109"/>
        <item x="1350"/>
        <item x="1347"/>
        <item x="1559"/>
        <item x="500"/>
        <item x="1247"/>
        <item x="413"/>
        <item x="678"/>
        <item x="1584"/>
        <item x="595"/>
        <item x="304"/>
        <item x="902"/>
        <item x="1395"/>
        <item x="705"/>
        <item x="1073"/>
        <item x="1466"/>
        <item x="274"/>
        <item x="1474"/>
        <item x="328"/>
        <item x="1538"/>
        <item x="1006"/>
        <item x="1467"/>
        <item x="965"/>
        <item x="153"/>
        <item x="851"/>
        <item x="3"/>
        <item x="798"/>
        <item x="1093"/>
        <item x="129"/>
        <item x="1315"/>
        <item x="522"/>
        <item x="1604"/>
        <item x="1188"/>
        <item x="1500"/>
        <item x="1045"/>
        <item x="382"/>
        <item x="417"/>
        <item x="84"/>
        <item x="1140"/>
        <item x="100"/>
        <item x="722"/>
        <item x="1532"/>
        <item x="506"/>
        <item x="1189"/>
        <item x="57"/>
        <item x="938"/>
        <item x="1044"/>
        <item x="898"/>
        <item x="435"/>
        <item x="889"/>
        <item x="1644"/>
        <item x="1268"/>
        <item x="1450"/>
        <item x="1139"/>
        <item x="1086"/>
        <item x="1533"/>
        <item x="625"/>
        <item x="1"/>
        <item x="1303"/>
        <item x="390"/>
        <item x="324"/>
        <item x="455"/>
        <item x="1534"/>
        <item x="248"/>
        <item x="348"/>
        <item x="863"/>
        <item x="817"/>
        <item x="1499"/>
        <item x="1219"/>
        <item x="218"/>
        <item x="574"/>
        <item x="137"/>
        <item x="79"/>
        <item x="647"/>
        <item x="1249"/>
        <item x="1309"/>
        <item x="130"/>
        <item x="258"/>
        <item x="1554"/>
        <item x="1618"/>
        <item x="491"/>
        <item x="1392"/>
        <item x="1690"/>
        <item x="681"/>
        <item x="35"/>
        <item x="909"/>
        <item x="1123"/>
        <item x="25"/>
        <item x="1107"/>
        <item x="582"/>
        <item x="830"/>
        <item x="695"/>
        <item x="9"/>
        <item x="154"/>
        <item x="1404"/>
        <item x="547"/>
        <item x="174"/>
        <item x="831"/>
        <item x="283"/>
        <item x="1195"/>
        <item x="423"/>
        <item x="646"/>
        <item x="319"/>
        <item x="1541"/>
        <item x="323"/>
        <item x="1460"/>
        <item x="262"/>
        <item x="1061"/>
        <item x="1638"/>
        <item x="1206"/>
        <item x="224"/>
        <item x="148"/>
        <item x="1154"/>
        <item x="691"/>
        <item x="1380"/>
        <item x="1022"/>
        <item x="1486"/>
        <item x="448"/>
        <item x="1502"/>
        <item x="56"/>
        <item x="1606"/>
        <item x="460"/>
        <item x="495"/>
        <item x="660"/>
        <item x="764"/>
        <item x="391"/>
        <item x="805"/>
        <item x="1468"/>
        <item x="838"/>
        <item x="1441"/>
        <item x="429"/>
        <item x="596"/>
        <item x="1410"/>
        <item x="74"/>
        <item x="1583"/>
        <item x="751"/>
        <item x="99"/>
        <item x="29"/>
        <item x="337"/>
        <item x="117"/>
        <item x="520"/>
        <item x="1686"/>
        <item x="716"/>
        <item x="1325"/>
        <item x="214"/>
        <item x="1369"/>
        <item x="1632"/>
        <item x="1567"/>
        <item x="1152"/>
        <item x="1443"/>
        <item x="461"/>
        <item x="1106"/>
        <item x="560"/>
        <item x="828"/>
        <item x="1026"/>
        <item x="745"/>
        <item t="default"/>
      </items>
    </pivotField>
    <pivotField numFmtId="14" showAll="0">
      <items count="652">
        <item x="55"/>
        <item x="358"/>
        <item x="301"/>
        <item x="372"/>
        <item x="173"/>
        <item x="537"/>
        <item x="250"/>
        <item x="320"/>
        <item x="490"/>
        <item x="94"/>
        <item x="32"/>
        <item x="29"/>
        <item x="600"/>
        <item x="156"/>
        <item x="43"/>
        <item x="373"/>
        <item x="287"/>
        <item x="589"/>
        <item x="177"/>
        <item x="517"/>
        <item x="393"/>
        <item x="28"/>
        <item x="457"/>
        <item x="229"/>
        <item x="344"/>
        <item x="63"/>
        <item x="207"/>
        <item x="183"/>
        <item x="212"/>
        <item x="630"/>
        <item x="226"/>
        <item x="228"/>
        <item x="233"/>
        <item x="296"/>
        <item x="78"/>
        <item x="116"/>
        <item x="54"/>
        <item x="3"/>
        <item x="389"/>
        <item x="125"/>
        <item x="76"/>
        <item x="530"/>
        <item x="65"/>
        <item x="38"/>
        <item x="267"/>
        <item x="479"/>
        <item x="50"/>
        <item x="16"/>
        <item x="462"/>
        <item x="475"/>
        <item x="522"/>
        <item x="362"/>
        <item x="106"/>
        <item x="0"/>
        <item x="227"/>
        <item x="343"/>
        <item x="225"/>
        <item x="635"/>
        <item x="374"/>
        <item x="612"/>
        <item x="7"/>
        <item x="446"/>
        <item x="632"/>
        <item x="434"/>
        <item x="68"/>
        <item x="84"/>
        <item x="631"/>
        <item x="164"/>
        <item x="82"/>
        <item x="564"/>
        <item x="587"/>
        <item x="369"/>
        <item x="359"/>
        <item x="370"/>
        <item x="505"/>
        <item x="257"/>
        <item x="117"/>
        <item x="368"/>
        <item x="633"/>
        <item x="288"/>
        <item x="621"/>
        <item x="590"/>
        <item x="6"/>
        <item x="353"/>
        <item x="608"/>
        <item x="418"/>
        <item x="72"/>
        <item x="111"/>
        <item x="133"/>
        <item x="539"/>
        <item x="96"/>
        <item x="178"/>
        <item x="431"/>
        <item x="20"/>
        <item x="575"/>
        <item x="356"/>
        <item x="187"/>
        <item x="458"/>
        <item x="159"/>
        <item x="599"/>
        <item x="198"/>
        <item x="355"/>
        <item x="302"/>
        <item x="64"/>
        <item x="328"/>
        <item x="398"/>
        <item x="303"/>
        <item x="501"/>
        <item x="523"/>
        <item x="367"/>
        <item x="640"/>
        <item x="380"/>
        <item x="245"/>
        <item x="577"/>
        <item x="425"/>
        <item x="443"/>
        <item x="364"/>
        <item x="138"/>
        <item x="466"/>
        <item x="509"/>
        <item x="263"/>
        <item x="242"/>
        <item x="566"/>
        <item x="461"/>
        <item x="502"/>
        <item x="169"/>
        <item x="495"/>
        <item x="237"/>
        <item x="153"/>
        <item x="205"/>
        <item x="560"/>
        <item x="255"/>
        <item x="142"/>
        <item x="75"/>
        <item x="299"/>
        <item x="513"/>
        <item x="280"/>
        <item x="305"/>
        <item x="86"/>
        <item x="624"/>
        <item x="527"/>
        <item x="291"/>
        <item x="559"/>
        <item x="516"/>
        <item x="436"/>
        <item x="194"/>
        <item x="26"/>
        <item x="442"/>
        <item x="4"/>
        <item x="638"/>
        <item x="278"/>
        <item x="439"/>
        <item x="208"/>
        <item x="327"/>
        <item x="337"/>
        <item x="455"/>
        <item x="593"/>
        <item x="601"/>
        <item x="295"/>
        <item x="275"/>
        <item x="528"/>
        <item x="421"/>
        <item x="521"/>
        <item x="432"/>
        <item x="268"/>
        <item x="497"/>
        <item x="546"/>
        <item x="520"/>
        <item x="394"/>
        <item x="41"/>
        <item x="329"/>
        <item x="124"/>
        <item x="388"/>
        <item x="13"/>
        <item x="85"/>
        <item x="167"/>
        <item x="51"/>
        <item x="478"/>
        <item x="405"/>
        <item x="459"/>
        <item x="510"/>
        <item x="392"/>
        <item x="332"/>
        <item x="252"/>
        <item x="129"/>
        <item x="279"/>
        <item x="378"/>
        <item x="139"/>
        <item x="311"/>
        <item x="454"/>
        <item x="31"/>
        <item x="491"/>
        <item x="162"/>
        <item x="18"/>
        <item x="613"/>
        <item x="103"/>
        <item x="379"/>
        <item x="578"/>
        <item x="420"/>
        <item x="52"/>
        <item x="326"/>
        <item x="222"/>
        <item x="37"/>
        <item x="271"/>
        <item x="300"/>
        <item x="61"/>
        <item x="256"/>
        <item x="130"/>
        <item x="570"/>
        <item x="550"/>
        <item x="415"/>
        <item x="385"/>
        <item x="176"/>
        <item x="24"/>
        <item x="171"/>
        <item x="338"/>
        <item x="313"/>
        <item x="30"/>
        <item x="433"/>
        <item x="306"/>
        <item x="149"/>
        <item x="34"/>
        <item x="465"/>
        <item x="244"/>
        <item x="223"/>
        <item x="202"/>
        <item x="276"/>
        <item x="533"/>
        <item x="157"/>
        <item x="365"/>
        <item x="354"/>
        <item x="554"/>
        <item x="266"/>
        <item x="284"/>
        <item x="377"/>
        <item x="298"/>
        <item x="549"/>
        <item x="347"/>
        <item x="411"/>
        <item x="449"/>
        <item x="292"/>
        <item x="562"/>
        <item x="492"/>
        <item x="448"/>
        <item x="447"/>
        <item x="184"/>
        <item x="422"/>
        <item x="598"/>
        <item x="98"/>
        <item x="108"/>
        <item x="2"/>
        <item x="217"/>
        <item x="553"/>
        <item x="27"/>
        <item x="397"/>
        <item x="645"/>
        <item x="325"/>
        <item x="127"/>
        <item x="423"/>
        <item x="555"/>
        <item x="350"/>
        <item x="512"/>
        <item x="9"/>
        <item x="107"/>
        <item x="285"/>
        <item x="361"/>
        <item x="519"/>
        <item x="557"/>
        <item x="148"/>
        <item x="312"/>
        <item x="407"/>
        <item x="323"/>
        <item x="69"/>
        <item x="639"/>
        <item x="293"/>
        <item x="254"/>
        <item x="481"/>
        <item x="558"/>
        <item x="464"/>
        <item x="204"/>
        <item x="603"/>
        <item x="572"/>
        <item x="136"/>
        <item x="45"/>
        <item x="168"/>
        <item x="146"/>
        <item x="339"/>
        <item x="150"/>
        <item x="231"/>
        <item x="541"/>
        <item x="214"/>
        <item x="588"/>
        <item x="440"/>
        <item x="154"/>
        <item x="39"/>
        <item x="144"/>
        <item x="616"/>
        <item x="643"/>
        <item x="243"/>
        <item x="1"/>
        <item x="460"/>
        <item x="561"/>
        <item x="366"/>
        <item x="79"/>
        <item x="412"/>
        <item x="47"/>
        <item x="109"/>
        <item x="480"/>
        <item x="67"/>
        <item x="179"/>
        <item x="211"/>
        <item x="251"/>
        <item x="319"/>
        <item x="249"/>
        <item x="538"/>
        <item x="23"/>
        <item x="547"/>
        <item x="499"/>
        <item x="402"/>
        <item x="310"/>
        <item x="487"/>
        <item x="10"/>
        <item x="36"/>
        <item x="83"/>
        <item x="628"/>
        <item x="582"/>
        <item x="474"/>
        <item x="477"/>
        <item x="277"/>
        <item x="642"/>
        <item x="235"/>
        <item x="196"/>
        <item x="563"/>
        <item x="429"/>
        <item x="97"/>
        <item x="419"/>
        <item x="450"/>
        <item x="307"/>
        <item x="535"/>
        <item x="451"/>
        <item x="342"/>
        <item x="73"/>
        <item x="35"/>
        <item x="123"/>
        <item x="286"/>
        <item x="15"/>
        <item x="543"/>
        <item x="494"/>
        <item x="8"/>
        <item x="348"/>
        <item x="114"/>
        <item x="230"/>
        <item x="416"/>
        <item x="200"/>
        <item x="59"/>
        <item x="262"/>
        <item x="11"/>
        <item x="141"/>
        <item x="426"/>
        <item x="508"/>
        <item x="531"/>
        <item x="118"/>
        <item x="596"/>
        <item x="281"/>
        <item x="552"/>
        <item x="453"/>
        <item x="145"/>
        <item x="444"/>
        <item x="44"/>
        <item x="468"/>
        <item x="192"/>
        <item x="571"/>
        <item x="60"/>
        <item x="386"/>
        <item x="470"/>
        <item x="427"/>
        <item x="74"/>
        <item x="282"/>
        <item x="576"/>
        <item x="155"/>
        <item x="591"/>
        <item x="48"/>
        <item x="586"/>
        <item x="382"/>
        <item x="619"/>
        <item x="182"/>
        <item x="180"/>
        <item x="102"/>
        <item x="438"/>
        <item x="77"/>
        <item x="396"/>
        <item x="565"/>
        <item x="289"/>
        <item x="241"/>
        <item x="496"/>
        <item x="189"/>
        <item x="56"/>
        <item x="604"/>
        <item x="297"/>
        <item x="580"/>
        <item x="636"/>
        <item x="437"/>
        <item x="122"/>
        <item x="634"/>
        <item x="215"/>
        <item x="304"/>
        <item x="191"/>
        <item x="163"/>
        <item x="503"/>
        <item x="623"/>
        <item x="500"/>
        <item x="413"/>
        <item x="25"/>
        <item x="409"/>
        <item x="493"/>
        <item x="216"/>
        <item x="294"/>
        <item x="483"/>
        <item x="514"/>
        <item x="273"/>
        <item x="387"/>
        <item x="120"/>
        <item x="524"/>
        <item x="264"/>
        <item x="315"/>
        <item x="246"/>
        <item x="128"/>
        <item x="391"/>
        <item x="349"/>
        <item x="573"/>
        <item x="469"/>
        <item x="135"/>
        <item x="193"/>
        <item x="269"/>
        <item x="333"/>
        <item x="80"/>
        <item x="197"/>
        <item x="104"/>
        <item x="488"/>
        <item x="569"/>
        <item x="551"/>
        <item x="119"/>
        <item x="383"/>
        <item x="375"/>
        <item x="110"/>
        <item x="384"/>
        <item x="401"/>
        <item x="316"/>
        <item x="584"/>
        <item x="594"/>
        <item x="131"/>
        <item x="532"/>
        <item x="46"/>
        <item x="637"/>
        <item x="526"/>
        <item x="467"/>
        <item x="166"/>
        <item x="17"/>
        <item x="105"/>
        <item x="22"/>
        <item x="556"/>
        <item x="321"/>
        <item x="352"/>
        <item x="529"/>
        <item x="134"/>
        <item x="71"/>
        <item x="606"/>
        <item x="445"/>
        <item x="95"/>
        <item x="219"/>
        <item x="126"/>
        <item x="232"/>
        <item x="314"/>
        <item x="322"/>
        <item x="646"/>
        <item x="626"/>
        <item x="406"/>
        <item x="260"/>
        <item x="12"/>
        <item x="253"/>
        <item x="581"/>
        <item x="622"/>
        <item x="650"/>
        <item x="137"/>
        <item x="381"/>
        <item x="181"/>
        <item x="435"/>
        <item x="220"/>
        <item x="614"/>
        <item x="476"/>
        <item x="424"/>
        <item x="115"/>
        <item x="19"/>
        <item x="240"/>
        <item x="534"/>
        <item x="270"/>
        <item x="597"/>
        <item x="201"/>
        <item x="283"/>
        <item x="218"/>
        <item x="390"/>
        <item x="506"/>
        <item x="647"/>
        <item x="308"/>
        <item x="395"/>
        <item x="186"/>
        <item x="99"/>
        <item x="346"/>
        <item x="203"/>
        <item x="87"/>
        <item x="644"/>
        <item x="185"/>
        <item x="410"/>
        <item x="417"/>
        <item x="403"/>
        <item x="452"/>
        <item x="605"/>
        <item x="515"/>
        <item x="345"/>
        <item x="188"/>
        <item x="607"/>
        <item x="335"/>
        <item x="486"/>
        <item x="627"/>
        <item x="199"/>
        <item x="357"/>
        <item x="309"/>
        <item x="609"/>
        <item x="542"/>
        <item x="511"/>
        <item x="404"/>
        <item x="209"/>
        <item x="221"/>
        <item x="152"/>
        <item x="540"/>
        <item x="574"/>
        <item x="91"/>
        <item x="174"/>
        <item x="53"/>
        <item x="161"/>
        <item x="610"/>
        <item x="484"/>
        <item x="239"/>
        <item x="585"/>
        <item x="261"/>
        <item x="615"/>
        <item x="504"/>
        <item x="334"/>
        <item x="112"/>
        <item x="49"/>
        <item x="66"/>
        <item x="498"/>
        <item x="518"/>
        <item x="160"/>
        <item x="341"/>
        <item x="190"/>
        <item x="620"/>
        <item x="414"/>
        <item x="625"/>
        <item x="88"/>
        <item x="617"/>
        <item x="100"/>
        <item x="485"/>
        <item x="330"/>
        <item x="567"/>
        <item x="471"/>
        <item x="70"/>
        <item x="363"/>
        <item x="14"/>
        <item x="456"/>
        <item x="272"/>
        <item x="238"/>
        <item x="274"/>
        <item x="472"/>
        <item x="618"/>
        <item x="351"/>
        <item x="170"/>
        <item x="324"/>
        <item x="545"/>
        <item x="101"/>
        <item x="21"/>
        <item x="90"/>
        <item x="536"/>
        <item x="172"/>
        <item x="57"/>
        <item x="507"/>
        <item x="544"/>
        <item x="143"/>
        <item x="42"/>
        <item x="248"/>
        <item x="132"/>
        <item x="121"/>
        <item x="463"/>
        <item x="165"/>
        <item x="33"/>
        <item x="195"/>
        <item x="568"/>
        <item x="473"/>
        <item x="579"/>
        <item x="81"/>
        <item x="224"/>
        <item x="399"/>
        <item x="206"/>
        <item x="5"/>
        <item x="611"/>
        <item x="236"/>
        <item x="158"/>
        <item x="247"/>
        <item x="92"/>
        <item x="93"/>
        <item x="62"/>
        <item x="234"/>
        <item x="331"/>
        <item x="210"/>
        <item x="58"/>
        <item x="482"/>
        <item x="602"/>
        <item x="336"/>
        <item x="318"/>
        <item x="147"/>
        <item x="213"/>
        <item x="430"/>
        <item x="317"/>
        <item x="583"/>
        <item x="140"/>
        <item x="489"/>
        <item x="641"/>
        <item x="629"/>
        <item x="175"/>
        <item x="40"/>
        <item x="441"/>
        <item x="400"/>
        <item x="649"/>
        <item x="265"/>
        <item x="360"/>
        <item x="258"/>
        <item x="648"/>
        <item x="151"/>
        <item x="259"/>
        <item x="340"/>
        <item x="592"/>
        <item x="376"/>
        <item x="525"/>
        <item x="290"/>
        <item x="595"/>
        <item x="408"/>
        <item x="89"/>
        <item x="548"/>
        <item x="371"/>
        <item x="113"/>
        <item x="428"/>
        <item t="default"/>
      </items>
    </pivotField>
    <pivotField showAll="0">
      <items count="15">
        <item x="9"/>
        <item x="11"/>
        <item x="8"/>
        <item x="5"/>
        <item x="7"/>
        <item x="12"/>
        <item x="4"/>
        <item x="13"/>
        <item x="2"/>
        <item x="10"/>
        <item x="0"/>
        <item x="6"/>
        <item x="3"/>
        <item x="1"/>
        <item t="default"/>
      </items>
    </pivotField>
    <pivotField showAll="0">
      <items count="6">
        <item x="2"/>
        <item x="1"/>
        <item x="3"/>
        <item x="4"/>
        <item x="0"/>
        <item t="default"/>
      </items>
    </pivotField>
    <pivotField dataField="1" showAll="0"/>
    <pivotField numFmtId="164" showAll="0"/>
    <pivotField numFmtId="164" showAll="0"/>
    <pivotField numFmtId="164" showAll="0"/>
    <pivotField numFmtId="164" showAll="0"/>
    <pivotField numFmtId="9" showAll="0"/>
    <pivotField showAll="0"/>
    <pivotField dataField="1" showAll="0"/>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4">
    <i>
      <x/>
    </i>
    <i i="1">
      <x v="1"/>
    </i>
    <i i="2">
      <x v="2"/>
    </i>
    <i i="3">
      <x v="3"/>
    </i>
  </colItems>
  <dataFields count="4">
    <dataField name="Sum of Total_Revenue" fld="11" baseField="0" baseItem="0" numFmtId="167"/>
    <dataField name="Sum of Profit" fld="12" baseField="0" baseItem="0" numFmtId="167"/>
    <dataField name="Sum of Quantity" fld="4" baseField="0" baseItem="0"/>
    <dataField name="Count of Order ID" fld="0" subtotal="count" baseField="0" baseItem="0"/>
  </dataFields>
  <formats count="1">
    <format dxfId="7">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8600968-BFC0-4F50-8434-7196AB2B5FF1}" sourceName="Category">
  <pivotTables>
    <pivotTable tabId="4" name="PivotTable1"/>
    <pivotTable tabId="4" name="PivotTable10"/>
    <pivotTable tabId="4" name="PivotTable11"/>
    <pivotTable tabId="4" name="PivotTable12"/>
    <pivotTable tabId="4" name="PivotTable13"/>
    <pivotTable tabId="4" name="PivotTable14"/>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746046461">
      <items count="5">
        <i x="2" s="1"/>
        <i x="1"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DE063E7-6C15-44DE-9AC3-B6B657571AA8}" sourceName="Product">
  <pivotTables>
    <pivotTable tabId="4" name="PivotTable1"/>
    <pivotTable tabId="4" name="PivotTable10"/>
    <pivotTable tabId="4" name="PivotTable11"/>
    <pivotTable tabId="4" name="PivotTable12"/>
    <pivotTable tabId="4" name="PivotTable13"/>
    <pivotTable tabId="4" name="PivotTable14"/>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tabular pivotCacheId="746046461">
      <items count="14">
        <i x="9" s="1"/>
        <i x="11" s="1"/>
        <i x="8" s="1"/>
        <i x="5" s="1"/>
        <i x="7" s="1"/>
        <i x="12" s="1"/>
        <i x="4" s="1"/>
        <i x="13" s="1"/>
        <i x="2" s="1"/>
        <i x="10" s="1"/>
        <i x="0" s="1"/>
        <i x="6"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F9F51DEA-D0F2-42BB-9998-62C8BEF405E7}" cache="Slicer_Category" caption="Category" style="SlicerStyleDark5" rowHeight="241300"/>
  <slicer name="Product 3" xr10:uid="{8CBF9136-1D26-4E4D-966D-B48CE0FCFFFE}" cache="Slicer_Product" caption="Product"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4C66D5B1-1220-43A1-8FF9-4356D720214F}" cache="Slicer_Category" caption="Category" style="SlicerStyleDark5" rowHeight="241300"/>
  <slicer name="Product 1" xr10:uid="{2F647302-72BE-4A2B-92A7-9EB7EC69CCDF}" cache="Slicer_Product" caption="Product"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04235A0F-9C1F-4074-972E-B965421C8A86}" cache="Slicer_Category" caption="Category" style="SlicerStyleDark5" rowHeight="241300"/>
  <slicer name="Product 2" xr10:uid="{4829B97F-AD57-4348-B4B1-3CD40337C712}" cache="Slicer_Product" caption="Product"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1AB05C-94E1-4FD5-9212-A4E62ADF3DF4}" name="Table1" displayName="Table1" ref="A1:K1731" totalsRowShown="0">
  <autoFilter ref="A1:K1731" xr:uid="{611AB05C-94E1-4FD5-9212-A4E62ADF3DF4}"/>
  <tableColumns count="11">
    <tableColumn id="1" xr3:uid="{BB42643B-B193-495D-8BBC-D64E292819F1}" name="Order ID"/>
    <tableColumn id="2" xr3:uid="{AF295A67-15F3-441A-BF32-1E0DE4B92C20}" name="Order Date" dataDxfId="36"/>
    <tableColumn id="3" xr3:uid="{7677EB1E-A3BB-4E93-96B1-C4D23BF4380B}" name="Product"/>
    <tableColumn id="4" xr3:uid="{674F7FEB-000E-4E20-AB49-7192BC1E5DA0}" name="Category"/>
    <tableColumn id="5" xr3:uid="{82779052-C2F4-4263-A59D-0C5C1D8A8D55}" name="Quantity"/>
    <tableColumn id="6" xr3:uid="{EA957FA1-C30D-4E3D-8413-16B83B60D17F}" name="Unit Cost"/>
    <tableColumn id="7" xr3:uid="{AB2B5C23-6EF0-475D-8337-AEB9243932D6}" name="Unit Price"/>
    <tableColumn id="8" xr3:uid="{A035A077-3ABD-4612-BE60-9DD788483915}" name="Discount"/>
    <tableColumn id="9" xr3:uid="{5638E3EF-D6B6-4501-B349-1F98BC2086DD}" name="Region"/>
    <tableColumn id="10" xr3:uid="{F522BBF0-0290-4C37-85CA-A05610BD7749}" name="Payment Method"/>
    <tableColumn id="11" xr3:uid="{548B222F-8782-4770-8C20-767DE21C8140}" name="Customer Segment"/>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335683-D2DB-4048-809D-F3B3409B5237}" name="Table14" displayName="Table14" ref="A1:P1702" totalsRowCount="1">
  <autoFilter ref="A1:P1701" xr:uid="{EE335683-D2DB-4048-809D-F3B3409B5237}"/>
  <tableColumns count="16">
    <tableColumn id="1" xr3:uid="{86FE7B86-2BBF-4B02-8ABD-AF520973B3E0}" name="Order ID"/>
    <tableColumn id="2" xr3:uid="{6F6291F8-8582-4FC5-8BF5-FAAFAB090DC3}" name="Order Date" dataDxfId="35" totalsRowDxfId="34"/>
    <tableColumn id="3" xr3:uid="{03BCB7D7-183A-4C6A-9069-5F866A8E0816}" name="Product"/>
    <tableColumn id="4" xr3:uid="{A1673ABA-DFD8-4647-B059-3C0CE8A07AF8}" name="Category"/>
    <tableColumn id="5" xr3:uid="{D188DCEE-2DA1-44CA-85B9-FB8188AF3BB7}" name="Quantity" dataDxfId="33" totalsRowDxfId="32"/>
    <tableColumn id="6" xr3:uid="{A0F4157E-DDF0-4BA7-BDE1-CF05B128684E}" name="Unit Cost" dataDxfId="31" totalsRowDxfId="30"/>
    <tableColumn id="12" xr3:uid="{2FEC40BA-6071-43AC-9817-9187BA80FB9D}" name="Total Cost" totalsRowFunction="sum" dataDxfId="29" totalsRowDxfId="28">
      <calculatedColumnFormula>Table14[[#This Row],[Unit Cost]]*Table14[[#This Row],[Quantity]]</calculatedColumnFormula>
    </tableColumn>
    <tableColumn id="7" xr3:uid="{C90EF366-804C-4EE5-BB4B-5192FE01ADFE}" name="Unit Price" dataDxfId="27" totalsRowDxfId="26"/>
    <tableColumn id="13" xr3:uid="{F568B97C-A02D-4283-B67A-9ED0EB07CD85}" name="Revenue" dataDxfId="25" totalsRowDxfId="24">
      <calculatedColumnFormula>Table14[[#This Row],[Unit Price]]*Table14[[#This Row],[Quantity]]</calculatedColumnFormula>
    </tableColumn>
    <tableColumn id="8" xr3:uid="{9CD63D1C-731F-412E-B4FD-0E224356CA79}" name="Discount" dataDxfId="23" totalsRowDxfId="22"/>
    <tableColumn id="14" xr3:uid="{78AB949F-08C6-4CC0-BBCC-EB855E3A4294}" name="Discount Amount" dataDxfId="21" totalsRowDxfId="20">
      <calculatedColumnFormula>Table14[[#This Row],[Revenue]]*Table14[[#This Row],[Discount]]</calculatedColumnFormula>
    </tableColumn>
    <tableColumn id="15" xr3:uid="{F6428F89-E0E2-4762-A6DA-1F2DF5E58B1C}" name="Total_Revenue" totalsRowFunction="custom" dataDxfId="19" totalsRowDxfId="18">
      <calculatedColumnFormula>Table14[[#This Row],[Revenue]]-Table14[[#This Row],[Discount Amount]]</calculatedColumnFormula>
      <totalsRowFormula>SUM(L2:L1701)</totalsRowFormula>
    </tableColumn>
    <tableColumn id="16" xr3:uid="{EA52F207-4D13-47EF-83A0-27E7381C4CC0}" name="Profit" dataDxfId="17" totalsRowDxfId="16">
      <calculatedColumnFormula>Table14[[#This Row],[Total_Revenue]]-Table14[[#This Row],[Total Cost]]</calculatedColumnFormula>
    </tableColumn>
    <tableColumn id="9" xr3:uid="{4A269DDC-8ACE-4D38-AFC9-8294CB79E792}" name="Region"/>
    <tableColumn id="10" xr3:uid="{4209ED57-E638-4D85-ACAC-228900FB9D1A}" name="Payment Method"/>
    <tableColumn id="11" xr3:uid="{D823DCD3-67E7-4F99-A885-22DBA0B8FED9}" name="Customer Segment"/>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D298C46-75E3-4B0C-BD03-E4FD0FB73873}" sourceName="Order Date">
  <pivotTables>
    <pivotTable tabId="4" name="PivotTable3"/>
    <pivotTable tabId="4" name="PivotTable1"/>
    <pivotTable tabId="4" name="PivotTable10"/>
    <pivotTable tabId="4" name="PivotTable11"/>
    <pivotTable tabId="4" name="PivotTable12"/>
    <pivotTable tabId="4" name="PivotTable2"/>
    <pivotTable tabId="4" name="PivotTable4"/>
    <pivotTable tabId="4" name="PivotTable5"/>
    <pivotTable tabId="4" name="PivotTable6"/>
    <pivotTable tabId="4" name="PivotTable7"/>
    <pivotTable tabId="4" name="PivotTable8"/>
    <pivotTable tabId="4" name="PivotTable9"/>
    <pivotTable tabId="4" name="PivotTable13"/>
    <pivotTable tabId="4" name="PivotTable14"/>
    <pivotTable tabId="4" name="PivotTable17"/>
  </pivotTables>
  <state minimalRefreshVersion="6" lastRefreshVersion="6" pivotCacheId="746046461"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D2874CBB-579C-4181-9CAF-EE907A4E66EB}" cache="NativeTimeline_Order_Date" caption="Order Date" showSelectionLabel="0" level="0" selectionLevel="0" scrollPosition="2023-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46EA8A3-5227-4712-BB2F-F979BD6F0CE4}" cache="NativeTimeline_Order_Date" caption="Order Date" showSelectionLabel="0" level="0" selectionLevel="0" scrollPosition="2023-01-01T00:00:00" style="TimeSlicerStyleDark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9A471C44-0E85-40C7-B803-C38AED5B7485}" cache="NativeTimeline_Order_Date" caption="Order Date" showSelectionLabel="0" level="0" selectionLevel="0" scrollPosition="2023-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68D26-C85D-413B-B1A7-3A804B6D8F6C}">
  <dimension ref="A1:K1731"/>
  <sheetViews>
    <sheetView workbookViewId="0">
      <selection activeCell="H1" sqref="H1"/>
    </sheetView>
  </sheetViews>
  <sheetFormatPr defaultRowHeight="15" x14ac:dyDescent="0.25"/>
  <cols>
    <col min="1" max="1" width="10.5703125" customWidth="1"/>
    <col min="2" max="2" width="12.85546875" customWidth="1"/>
    <col min="3" max="3" width="13.140625" bestFit="1" customWidth="1"/>
    <col min="4" max="4" width="16.5703125" bestFit="1" customWidth="1"/>
    <col min="5" max="5" width="10.85546875" customWidth="1"/>
    <col min="6" max="6" width="11.28515625" customWidth="1"/>
    <col min="7" max="7" width="11.85546875" customWidth="1"/>
    <col min="8" max="8" width="10.85546875" customWidth="1"/>
    <col min="9" max="9" width="9.28515625" customWidth="1"/>
    <col min="10" max="10" width="18.5703125" customWidth="1"/>
    <col min="11" max="11" width="20"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s="1">
        <v>44987</v>
      </c>
      <c r="C2" t="s">
        <v>12</v>
      </c>
      <c r="D2" t="s">
        <v>13</v>
      </c>
      <c r="E2">
        <v>1</v>
      </c>
      <c r="F2">
        <v>65.239999999999995</v>
      </c>
      <c r="G2">
        <v>88.28</v>
      </c>
      <c r="H2">
        <v>0</v>
      </c>
      <c r="I2" t="s">
        <v>14</v>
      </c>
      <c r="J2" t="s">
        <v>15</v>
      </c>
      <c r="K2" t="s">
        <v>16</v>
      </c>
    </row>
    <row r="3" spans="1:11" x14ac:dyDescent="0.25">
      <c r="A3" t="s">
        <v>17</v>
      </c>
      <c r="B3" s="1">
        <v>45262</v>
      </c>
      <c r="C3" t="s">
        <v>12</v>
      </c>
      <c r="D3" t="s">
        <v>13</v>
      </c>
      <c r="E3">
        <v>6</v>
      </c>
      <c r="F3">
        <v>44.21</v>
      </c>
      <c r="G3">
        <v>70.099999999999994</v>
      </c>
      <c r="H3">
        <v>0</v>
      </c>
      <c r="I3" t="s">
        <v>18</v>
      </c>
      <c r="J3" t="s">
        <v>19</v>
      </c>
      <c r="K3" t="s">
        <v>20</v>
      </c>
    </row>
    <row r="4" spans="1:11" x14ac:dyDescent="0.25">
      <c r="A4" t="s">
        <v>21</v>
      </c>
      <c r="B4" s="1">
        <v>45208</v>
      </c>
      <c r="C4" t="s">
        <v>22</v>
      </c>
      <c r="D4" t="s">
        <v>23</v>
      </c>
      <c r="E4">
        <v>4</v>
      </c>
      <c r="F4">
        <v>245.4</v>
      </c>
      <c r="G4">
        <v>366.47</v>
      </c>
      <c r="H4">
        <v>0.1</v>
      </c>
      <c r="I4" t="s">
        <v>24</v>
      </c>
      <c r="J4" t="s">
        <v>19</v>
      </c>
      <c r="K4" t="s">
        <v>20</v>
      </c>
    </row>
    <row r="5" spans="1:11" x14ac:dyDescent="0.25">
      <c r="A5" t="s">
        <v>25</v>
      </c>
      <c r="B5" s="1">
        <v>44966</v>
      </c>
      <c r="C5" t="s">
        <v>26</v>
      </c>
      <c r="D5" t="s">
        <v>13</v>
      </c>
      <c r="E5">
        <v>1</v>
      </c>
      <c r="F5">
        <v>114.25</v>
      </c>
      <c r="G5">
        <v>151.19</v>
      </c>
      <c r="H5">
        <v>0.2</v>
      </c>
      <c r="I5" t="s">
        <v>14</v>
      </c>
      <c r="J5" t="s">
        <v>27</v>
      </c>
      <c r="K5" t="s">
        <v>20</v>
      </c>
    </row>
    <row r="6" spans="1:11" x14ac:dyDescent="0.25">
      <c r="A6" t="s">
        <v>28</v>
      </c>
      <c r="B6" s="1">
        <v>45091</v>
      </c>
      <c r="C6" t="s">
        <v>26</v>
      </c>
      <c r="D6" t="s">
        <v>13</v>
      </c>
      <c r="E6">
        <v>8</v>
      </c>
      <c r="F6">
        <v>104.38</v>
      </c>
      <c r="G6">
        <v>120.94</v>
      </c>
      <c r="H6">
        <v>0.1</v>
      </c>
      <c r="I6" t="s">
        <v>24</v>
      </c>
      <c r="J6" t="s">
        <v>19</v>
      </c>
      <c r="K6" t="s">
        <v>20</v>
      </c>
    </row>
    <row r="7" spans="1:11" x14ac:dyDescent="0.25">
      <c r="A7" t="s">
        <v>29</v>
      </c>
      <c r="B7" s="1">
        <v>45608</v>
      </c>
      <c r="C7" t="s">
        <v>30</v>
      </c>
      <c r="D7" t="s">
        <v>31</v>
      </c>
      <c r="E7">
        <v>1</v>
      </c>
      <c r="F7">
        <v>7.68</v>
      </c>
      <c r="G7">
        <v>12.11</v>
      </c>
      <c r="H7">
        <v>0.05</v>
      </c>
      <c r="I7" t="s">
        <v>24</v>
      </c>
      <c r="J7" t="s">
        <v>32</v>
      </c>
      <c r="K7" t="s">
        <v>16</v>
      </c>
    </row>
    <row r="8" spans="1:11" x14ac:dyDescent="0.25">
      <c r="A8" t="s">
        <v>33</v>
      </c>
      <c r="B8" s="1">
        <v>45021</v>
      </c>
      <c r="C8" t="s">
        <v>34</v>
      </c>
      <c r="D8" t="s">
        <v>31</v>
      </c>
      <c r="E8">
        <v>8</v>
      </c>
      <c r="F8">
        <v>21.47</v>
      </c>
      <c r="G8">
        <v>32.049999999999997</v>
      </c>
      <c r="H8">
        <v>0.15</v>
      </c>
      <c r="I8" t="s">
        <v>18</v>
      </c>
      <c r="J8" t="s">
        <v>27</v>
      </c>
      <c r="K8" t="s">
        <v>35</v>
      </c>
    </row>
    <row r="9" spans="1:11" x14ac:dyDescent="0.25">
      <c r="A9" t="s">
        <v>36</v>
      </c>
      <c r="B9" s="1">
        <v>44998</v>
      </c>
      <c r="C9" t="s">
        <v>37</v>
      </c>
      <c r="D9" t="s">
        <v>38</v>
      </c>
      <c r="E9">
        <v>6</v>
      </c>
      <c r="F9">
        <v>169.44</v>
      </c>
      <c r="G9">
        <v>232.5</v>
      </c>
      <c r="H9">
        <v>0</v>
      </c>
      <c r="I9" t="s">
        <v>18</v>
      </c>
      <c r="J9" t="s">
        <v>19</v>
      </c>
      <c r="K9" t="s">
        <v>20</v>
      </c>
    </row>
    <row r="10" spans="1:11" x14ac:dyDescent="0.25">
      <c r="A10" t="s">
        <v>39</v>
      </c>
      <c r="B10" s="1">
        <v>45319</v>
      </c>
      <c r="C10" t="s">
        <v>12</v>
      </c>
      <c r="D10" t="s">
        <v>13</v>
      </c>
      <c r="E10">
        <v>9</v>
      </c>
      <c r="F10">
        <v>71.86</v>
      </c>
      <c r="G10">
        <v>79.23</v>
      </c>
      <c r="H10">
        <v>0</v>
      </c>
      <c r="I10" t="s">
        <v>40</v>
      </c>
      <c r="J10" t="s">
        <v>19</v>
      </c>
      <c r="K10" t="s">
        <v>16</v>
      </c>
    </row>
    <row r="11" spans="1:11" x14ac:dyDescent="0.25">
      <c r="A11" t="s">
        <v>41</v>
      </c>
      <c r="B11" s="1">
        <v>45221</v>
      </c>
      <c r="C11" t="s">
        <v>42</v>
      </c>
      <c r="D11" t="s">
        <v>23</v>
      </c>
      <c r="E11">
        <v>1</v>
      </c>
      <c r="F11">
        <v>366.35</v>
      </c>
      <c r="G11">
        <v>561.17999999999995</v>
      </c>
      <c r="H11">
        <v>0</v>
      </c>
      <c r="I11" t="s">
        <v>18</v>
      </c>
      <c r="J11" t="s">
        <v>19</v>
      </c>
      <c r="K11" t="s">
        <v>16</v>
      </c>
    </row>
    <row r="12" spans="1:11" x14ac:dyDescent="0.25">
      <c r="A12" t="s">
        <v>43</v>
      </c>
      <c r="B12" s="1">
        <v>45289</v>
      </c>
      <c r="C12" t="s">
        <v>44</v>
      </c>
      <c r="E12">
        <v>5</v>
      </c>
      <c r="F12">
        <v>466.19</v>
      </c>
      <c r="G12">
        <v>715.77</v>
      </c>
      <c r="H12">
        <v>0</v>
      </c>
      <c r="I12" t="s">
        <v>14</v>
      </c>
      <c r="J12" t="s">
        <v>15</v>
      </c>
      <c r="K12" t="s">
        <v>20</v>
      </c>
    </row>
    <row r="13" spans="1:11" x14ac:dyDescent="0.25">
      <c r="A13" t="s">
        <v>45</v>
      </c>
      <c r="B13" s="1">
        <v>45327</v>
      </c>
      <c r="C13" t="s">
        <v>46</v>
      </c>
      <c r="D13" t="s">
        <v>47</v>
      </c>
      <c r="E13">
        <v>3</v>
      </c>
      <c r="F13">
        <v>275.97000000000003</v>
      </c>
      <c r="G13">
        <v>392.01</v>
      </c>
      <c r="H13">
        <v>0.05</v>
      </c>
      <c r="I13" t="s">
        <v>40</v>
      </c>
      <c r="J13" t="s">
        <v>19</v>
      </c>
      <c r="K13" t="s">
        <v>20</v>
      </c>
    </row>
    <row r="14" spans="1:11" x14ac:dyDescent="0.25">
      <c r="A14" t="s">
        <v>48</v>
      </c>
      <c r="B14" s="1">
        <v>45091</v>
      </c>
      <c r="C14" t="s">
        <v>49</v>
      </c>
      <c r="D14" t="s">
        <v>47</v>
      </c>
      <c r="E14">
        <v>6</v>
      </c>
      <c r="F14">
        <v>332.1</v>
      </c>
      <c r="G14">
        <v>437.61</v>
      </c>
      <c r="H14">
        <v>0</v>
      </c>
      <c r="I14" t="s">
        <v>18</v>
      </c>
      <c r="J14" t="s">
        <v>15</v>
      </c>
      <c r="K14" t="s">
        <v>35</v>
      </c>
    </row>
    <row r="15" spans="1:11" x14ac:dyDescent="0.25">
      <c r="A15" t="s">
        <v>50</v>
      </c>
      <c r="B15" s="1">
        <v>45466</v>
      </c>
      <c r="C15" t="s">
        <v>22</v>
      </c>
      <c r="D15" t="s">
        <v>23</v>
      </c>
      <c r="E15">
        <v>4</v>
      </c>
      <c r="F15">
        <v>168.54</v>
      </c>
      <c r="G15">
        <v>296.92</v>
      </c>
      <c r="H15">
        <v>0.15</v>
      </c>
      <c r="I15" t="s">
        <v>14</v>
      </c>
      <c r="J15" t="s">
        <v>19</v>
      </c>
      <c r="K15" t="s">
        <v>20</v>
      </c>
    </row>
    <row r="16" spans="1:11" x14ac:dyDescent="0.25">
      <c r="A16" t="s">
        <v>51</v>
      </c>
      <c r="B16" s="1">
        <v>45118</v>
      </c>
      <c r="C16" t="s">
        <v>22</v>
      </c>
      <c r="D16" t="s">
        <v>23</v>
      </c>
      <c r="E16">
        <v>5</v>
      </c>
      <c r="F16">
        <v>269.89999999999998</v>
      </c>
      <c r="G16">
        <v>313.29000000000002</v>
      </c>
      <c r="H16">
        <v>0.15</v>
      </c>
      <c r="I16" t="s">
        <v>18</v>
      </c>
      <c r="J16" t="s">
        <v>52</v>
      </c>
      <c r="K16" t="s">
        <v>20</v>
      </c>
    </row>
    <row r="17" spans="1:11" x14ac:dyDescent="0.25">
      <c r="A17" t="s">
        <v>53</v>
      </c>
      <c r="B17" s="1">
        <v>45569</v>
      </c>
      <c r="C17" t="s">
        <v>54</v>
      </c>
      <c r="D17" t="s">
        <v>38</v>
      </c>
      <c r="E17">
        <v>1</v>
      </c>
      <c r="F17">
        <v>123.91</v>
      </c>
      <c r="G17">
        <v>204.12</v>
      </c>
      <c r="H17">
        <v>0.1</v>
      </c>
      <c r="I17" t="s">
        <v>14</v>
      </c>
      <c r="J17" t="s">
        <v>52</v>
      </c>
      <c r="K17" t="s">
        <v>35</v>
      </c>
    </row>
    <row r="18" spans="1:11" x14ac:dyDescent="0.25">
      <c r="A18" t="s">
        <v>55</v>
      </c>
      <c r="B18" s="1">
        <v>45316</v>
      </c>
      <c r="C18" t="s">
        <v>56</v>
      </c>
      <c r="D18" t="s">
        <v>38</v>
      </c>
      <c r="E18">
        <v>9</v>
      </c>
      <c r="F18">
        <v>90.8</v>
      </c>
      <c r="G18">
        <v>128.13</v>
      </c>
      <c r="H18">
        <v>0</v>
      </c>
      <c r="I18" t="s">
        <v>24</v>
      </c>
      <c r="J18" t="s">
        <v>27</v>
      </c>
      <c r="K18" t="s">
        <v>20</v>
      </c>
    </row>
    <row r="19" spans="1:11" x14ac:dyDescent="0.25">
      <c r="A19" t="s">
        <v>57</v>
      </c>
      <c r="B19" s="1">
        <v>44979</v>
      </c>
      <c r="C19" t="s">
        <v>56</v>
      </c>
      <c r="D19" t="s">
        <v>38</v>
      </c>
      <c r="E19">
        <v>7</v>
      </c>
      <c r="F19">
        <v>268.02</v>
      </c>
      <c r="G19">
        <v>469.8</v>
      </c>
      <c r="H19">
        <v>0.2</v>
      </c>
      <c r="I19" t="s">
        <v>14</v>
      </c>
      <c r="J19" t="s">
        <v>15</v>
      </c>
      <c r="K19" t="s">
        <v>16</v>
      </c>
    </row>
    <row r="20" spans="1:11" x14ac:dyDescent="0.25">
      <c r="A20" t="s">
        <v>58</v>
      </c>
      <c r="B20" s="1">
        <v>45439</v>
      </c>
      <c r="C20" t="s">
        <v>49</v>
      </c>
      <c r="D20" t="s">
        <v>47</v>
      </c>
      <c r="E20">
        <v>9</v>
      </c>
      <c r="F20">
        <v>195.63</v>
      </c>
      <c r="G20">
        <v>238.55</v>
      </c>
      <c r="H20">
        <v>0</v>
      </c>
      <c r="I20" t="s">
        <v>24</v>
      </c>
      <c r="J20" t="s">
        <v>15</v>
      </c>
      <c r="K20" t="s">
        <v>35</v>
      </c>
    </row>
    <row r="21" spans="1:11" x14ac:dyDescent="0.25">
      <c r="A21" t="s">
        <v>59</v>
      </c>
      <c r="B21" s="1">
        <v>44998</v>
      </c>
      <c r="C21" t="s">
        <v>60</v>
      </c>
      <c r="D21" t="s">
        <v>23</v>
      </c>
      <c r="E21">
        <v>3</v>
      </c>
      <c r="F21">
        <v>445.62</v>
      </c>
      <c r="G21">
        <v>722.77</v>
      </c>
      <c r="H21">
        <v>0</v>
      </c>
      <c r="I21" t="s">
        <v>40</v>
      </c>
      <c r="J21" t="s">
        <v>15</v>
      </c>
      <c r="K21" t="s">
        <v>16</v>
      </c>
    </row>
    <row r="22" spans="1:11" x14ac:dyDescent="0.25">
      <c r="A22" t="s">
        <v>61</v>
      </c>
      <c r="B22" s="1">
        <v>45142</v>
      </c>
      <c r="C22" t="s">
        <v>62</v>
      </c>
      <c r="D22" t="s">
        <v>47</v>
      </c>
      <c r="E22">
        <v>4</v>
      </c>
      <c r="F22">
        <v>65.33</v>
      </c>
      <c r="G22">
        <v>108.29</v>
      </c>
      <c r="H22">
        <v>0</v>
      </c>
      <c r="I22" t="s">
        <v>24</v>
      </c>
      <c r="J22" t="s">
        <v>32</v>
      </c>
      <c r="K22" t="s">
        <v>20</v>
      </c>
    </row>
    <row r="23" spans="1:11" x14ac:dyDescent="0.25">
      <c r="A23" t="s">
        <v>63</v>
      </c>
      <c r="B23" s="1">
        <v>45484</v>
      </c>
      <c r="C23" t="s">
        <v>56</v>
      </c>
      <c r="D23" t="s">
        <v>38</v>
      </c>
      <c r="E23">
        <v>6</v>
      </c>
      <c r="F23">
        <v>268.45</v>
      </c>
      <c r="G23">
        <v>298.54000000000002</v>
      </c>
      <c r="H23">
        <v>0.05</v>
      </c>
      <c r="I23" t="s">
        <v>24</v>
      </c>
      <c r="J23" t="s">
        <v>27</v>
      </c>
      <c r="K23" t="s">
        <v>20</v>
      </c>
    </row>
    <row r="24" spans="1:11" x14ac:dyDescent="0.25">
      <c r="A24" t="s">
        <v>64</v>
      </c>
      <c r="B24" s="1">
        <v>45033</v>
      </c>
      <c r="C24" t="s">
        <v>37</v>
      </c>
      <c r="D24" t="s">
        <v>38</v>
      </c>
      <c r="E24">
        <v>4</v>
      </c>
      <c r="F24">
        <v>432.42</v>
      </c>
      <c r="G24">
        <v>478.86</v>
      </c>
      <c r="H24">
        <v>0.1</v>
      </c>
      <c r="I24" t="s">
        <v>18</v>
      </c>
      <c r="J24" t="s">
        <v>32</v>
      </c>
      <c r="K24" t="s">
        <v>16</v>
      </c>
    </row>
    <row r="25" spans="1:11" x14ac:dyDescent="0.25">
      <c r="A25" t="s">
        <v>65</v>
      </c>
      <c r="B25" s="1">
        <v>45582</v>
      </c>
      <c r="C25" t="s">
        <v>44</v>
      </c>
      <c r="D25" t="s">
        <v>31</v>
      </c>
      <c r="E25">
        <v>2</v>
      </c>
      <c r="F25">
        <v>138.96</v>
      </c>
      <c r="G25">
        <v>238.19</v>
      </c>
      <c r="H25">
        <v>0.05</v>
      </c>
      <c r="I25" t="s">
        <v>14</v>
      </c>
      <c r="J25" t="s">
        <v>15</v>
      </c>
      <c r="K25" t="s">
        <v>20</v>
      </c>
    </row>
    <row r="26" spans="1:11" x14ac:dyDescent="0.25">
      <c r="A26" t="s">
        <v>66</v>
      </c>
      <c r="B26" s="1">
        <v>45442</v>
      </c>
      <c r="C26" t="s">
        <v>34</v>
      </c>
      <c r="D26" t="s">
        <v>31</v>
      </c>
      <c r="E26">
        <v>2</v>
      </c>
      <c r="F26">
        <v>247.07</v>
      </c>
      <c r="G26">
        <v>281.42</v>
      </c>
      <c r="H26">
        <v>0</v>
      </c>
      <c r="I26" t="s">
        <v>18</v>
      </c>
      <c r="J26" t="s">
        <v>27</v>
      </c>
      <c r="K26" t="s">
        <v>16</v>
      </c>
    </row>
    <row r="27" spans="1:11" x14ac:dyDescent="0.25">
      <c r="A27" t="s">
        <v>67</v>
      </c>
      <c r="B27" s="1">
        <v>45282</v>
      </c>
      <c r="C27" t="s">
        <v>44</v>
      </c>
      <c r="D27" t="s">
        <v>31</v>
      </c>
      <c r="E27">
        <v>4</v>
      </c>
      <c r="F27">
        <v>355.96</v>
      </c>
      <c r="G27">
        <v>605.53</v>
      </c>
      <c r="H27">
        <v>0.1</v>
      </c>
      <c r="I27" t="s">
        <v>24</v>
      </c>
      <c r="J27" t="s">
        <v>27</v>
      </c>
      <c r="K27" t="s">
        <v>16</v>
      </c>
    </row>
    <row r="28" spans="1:11" x14ac:dyDescent="0.25">
      <c r="A28" t="s">
        <v>68</v>
      </c>
      <c r="B28" s="1">
        <v>45167</v>
      </c>
      <c r="D28" t="s">
        <v>31</v>
      </c>
      <c r="E28">
        <v>1</v>
      </c>
      <c r="F28">
        <v>141.5</v>
      </c>
      <c r="G28">
        <v>165.87</v>
      </c>
      <c r="H28">
        <v>0</v>
      </c>
      <c r="I28" t="s">
        <v>14</v>
      </c>
      <c r="J28" t="s">
        <v>15</v>
      </c>
      <c r="K28" t="s">
        <v>16</v>
      </c>
    </row>
    <row r="29" spans="1:11" x14ac:dyDescent="0.25">
      <c r="A29" t="s">
        <v>69</v>
      </c>
      <c r="B29" s="1">
        <v>45387</v>
      </c>
      <c r="C29" t="s">
        <v>54</v>
      </c>
      <c r="D29" t="s">
        <v>38</v>
      </c>
      <c r="E29">
        <v>3</v>
      </c>
      <c r="F29">
        <v>379.6</v>
      </c>
      <c r="G29">
        <v>635.69000000000005</v>
      </c>
      <c r="H29">
        <v>0.1</v>
      </c>
      <c r="I29" t="s">
        <v>24</v>
      </c>
      <c r="J29" t="s">
        <v>15</v>
      </c>
      <c r="K29" t="s">
        <v>16</v>
      </c>
    </row>
    <row r="30" spans="1:11" x14ac:dyDescent="0.25">
      <c r="A30" t="s">
        <v>70</v>
      </c>
      <c r="B30" s="1">
        <v>45088</v>
      </c>
      <c r="C30" t="s">
        <v>56</v>
      </c>
      <c r="D30" t="s">
        <v>38</v>
      </c>
      <c r="E30">
        <v>3</v>
      </c>
      <c r="F30">
        <v>144.77000000000001</v>
      </c>
      <c r="G30">
        <v>168.04</v>
      </c>
      <c r="H30">
        <v>0.2</v>
      </c>
      <c r="I30" t="s">
        <v>24</v>
      </c>
      <c r="J30" t="s">
        <v>15</v>
      </c>
      <c r="K30" t="s">
        <v>16</v>
      </c>
    </row>
    <row r="31" spans="1:11" x14ac:dyDescent="0.25">
      <c r="A31" t="s">
        <v>71</v>
      </c>
      <c r="B31" s="1">
        <v>45211</v>
      </c>
      <c r="C31" t="s">
        <v>12</v>
      </c>
      <c r="D31" t="s">
        <v>13</v>
      </c>
      <c r="E31">
        <v>8</v>
      </c>
      <c r="F31">
        <v>123.62</v>
      </c>
      <c r="G31">
        <v>220.18</v>
      </c>
      <c r="H31">
        <v>0</v>
      </c>
      <c r="I31" t="s">
        <v>24</v>
      </c>
      <c r="J31" t="s">
        <v>15</v>
      </c>
      <c r="K31" t="s">
        <v>16</v>
      </c>
    </row>
    <row r="32" spans="1:11" x14ac:dyDescent="0.25">
      <c r="A32" t="s">
        <v>72</v>
      </c>
      <c r="B32" s="1">
        <v>44948</v>
      </c>
      <c r="C32" t="s">
        <v>37</v>
      </c>
      <c r="D32" t="s">
        <v>38</v>
      </c>
      <c r="E32">
        <v>1</v>
      </c>
      <c r="F32">
        <v>294.5</v>
      </c>
      <c r="G32">
        <v>369.94</v>
      </c>
      <c r="H32">
        <v>0</v>
      </c>
      <c r="I32" t="s">
        <v>40</v>
      </c>
      <c r="J32" t="s">
        <v>32</v>
      </c>
      <c r="K32" t="s">
        <v>20</v>
      </c>
    </row>
    <row r="33" spans="1:11" x14ac:dyDescent="0.25">
      <c r="A33" t="s">
        <v>73</v>
      </c>
      <c r="B33" s="1">
        <v>44938</v>
      </c>
      <c r="C33" t="s">
        <v>49</v>
      </c>
      <c r="D33" t="s">
        <v>47</v>
      </c>
      <c r="E33">
        <v>2</v>
      </c>
      <c r="F33">
        <v>239.85</v>
      </c>
      <c r="G33">
        <v>277.60000000000002</v>
      </c>
      <c r="H33">
        <v>0</v>
      </c>
      <c r="I33" t="s">
        <v>40</v>
      </c>
      <c r="J33" t="s">
        <v>15</v>
      </c>
      <c r="K33" t="s">
        <v>16</v>
      </c>
    </row>
    <row r="34" spans="1:11" x14ac:dyDescent="0.25">
      <c r="A34" t="s">
        <v>74</v>
      </c>
      <c r="B34" s="1">
        <v>45171</v>
      </c>
      <c r="C34" t="s">
        <v>60</v>
      </c>
      <c r="D34" t="s">
        <v>23</v>
      </c>
      <c r="E34">
        <v>8</v>
      </c>
      <c r="F34">
        <v>405.24</v>
      </c>
      <c r="G34">
        <v>653.65</v>
      </c>
      <c r="H34">
        <v>0</v>
      </c>
      <c r="I34" t="s">
        <v>18</v>
      </c>
      <c r="J34" t="s">
        <v>32</v>
      </c>
      <c r="K34" t="s">
        <v>35</v>
      </c>
    </row>
    <row r="35" spans="1:11" x14ac:dyDescent="0.25">
      <c r="A35" t="s">
        <v>75</v>
      </c>
      <c r="B35" s="1">
        <v>45139</v>
      </c>
      <c r="C35" t="s">
        <v>34</v>
      </c>
      <c r="D35" t="s">
        <v>31</v>
      </c>
      <c r="E35">
        <v>4</v>
      </c>
      <c r="F35">
        <v>241.78</v>
      </c>
      <c r="G35">
        <v>323.27</v>
      </c>
      <c r="H35">
        <v>0.05</v>
      </c>
      <c r="I35" t="s">
        <v>14</v>
      </c>
      <c r="J35" t="s">
        <v>52</v>
      </c>
      <c r="K35" t="s">
        <v>20</v>
      </c>
    </row>
    <row r="36" spans="1:11" x14ac:dyDescent="0.25">
      <c r="A36" t="s">
        <v>76</v>
      </c>
      <c r="B36" s="1">
        <v>44937</v>
      </c>
      <c r="C36" t="s">
        <v>30</v>
      </c>
      <c r="D36" t="s">
        <v>31</v>
      </c>
      <c r="E36">
        <v>2</v>
      </c>
      <c r="F36">
        <v>420.8</v>
      </c>
      <c r="G36">
        <v>482.26</v>
      </c>
      <c r="H36">
        <v>0</v>
      </c>
      <c r="I36" t="s">
        <v>40</v>
      </c>
      <c r="J36" t="s">
        <v>19</v>
      </c>
      <c r="K36" t="s">
        <v>35</v>
      </c>
    </row>
    <row r="37" spans="1:11" x14ac:dyDescent="0.25">
      <c r="A37" t="s">
        <v>77</v>
      </c>
      <c r="B37" s="1">
        <v>45596</v>
      </c>
      <c r="C37" t="s">
        <v>56</v>
      </c>
      <c r="D37" t="s">
        <v>38</v>
      </c>
      <c r="E37">
        <v>2</v>
      </c>
      <c r="F37">
        <v>165.54</v>
      </c>
      <c r="G37">
        <v>208.53</v>
      </c>
      <c r="H37">
        <v>0.1</v>
      </c>
      <c r="I37" t="s">
        <v>24</v>
      </c>
      <c r="J37" t="s">
        <v>15</v>
      </c>
      <c r="K37" t="s">
        <v>35</v>
      </c>
    </row>
    <row r="38" spans="1:11" x14ac:dyDescent="0.25">
      <c r="A38" t="s">
        <v>78</v>
      </c>
      <c r="B38" s="1">
        <v>45327</v>
      </c>
      <c r="C38" t="s">
        <v>42</v>
      </c>
      <c r="D38" t="s">
        <v>23</v>
      </c>
      <c r="E38">
        <v>2</v>
      </c>
      <c r="F38">
        <v>229.93</v>
      </c>
      <c r="G38">
        <v>368.92</v>
      </c>
      <c r="H38">
        <v>0</v>
      </c>
      <c r="I38" t="s">
        <v>18</v>
      </c>
      <c r="J38" t="s">
        <v>15</v>
      </c>
      <c r="K38" t="s">
        <v>35</v>
      </c>
    </row>
    <row r="39" spans="1:11" x14ac:dyDescent="0.25">
      <c r="A39" t="s">
        <v>79</v>
      </c>
      <c r="B39" s="1">
        <v>45176</v>
      </c>
      <c r="C39" t="s">
        <v>46</v>
      </c>
      <c r="D39" t="s">
        <v>47</v>
      </c>
      <c r="E39">
        <v>1</v>
      </c>
      <c r="F39">
        <v>339.5</v>
      </c>
      <c r="G39">
        <v>490.73</v>
      </c>
      <c r="H39">
        <v>0</v>
      </c>
      <c r="I39" t="s">
        <v>40</v>
      </c>
      <c r="J39" t="s">
        <v>32</v>
      </c>
      <c r="K39" t="s">
        <v>20</v>
      </c>
    </row>
    <row r="40" spans="1:11" x14ac:dyDescent="0.25">
      <c r="A40" t="s">
        <v>80</v>
      </c>
      <c r="B40" s="1">
        <v>45313</v>
      </c>
      <c r="C40" t="s">
        <v>54</v>
      </c>
      <c r="D40" t="s">
        <v>38</v>
      </c>
      <c r="E40">
        <v>9</v>
      </c>
      <c r="F40">
        <v>330.74</v>
      </c>
      <c r="G40">
        <v>552.94000000000005</v>
      </c>
      <c r="H40">
        <v>0.05</v>
      </c>
      <c r="I40" t="s">
        <v>81</v>
      </c>
      <c r="J40" t="s">
        <v>32</v>
      </c>
      <c r="K40" t="s">
        <v>20</v>
      </c>
    </row>
    <row r="41" spans="1:11" x14ac:dyDescent="0.25">
      <c r="A41" t="s">
        <v>82</v>
      </c>
      <c r="B41" s="1">
        <v>45290</v>
      </c>
      <c r="C41" t="s">
        <v>54</v>
      </c>
      <c r="D41" t="s">
        <v>38</v>
      </c>
      <c r="E41">
        <v>2</v>
      </c>
      <c r="F41">
        <v>403.77</v>
      </c>
      <c r="G41">
        <v>523.04</v>
      </c>
      <c r="H41">
        <v>0</v>
      </c>
      <c r="I41" t="s">
        <v>18</v>
      </c>
      <c r="J41" t="s">
        <v>52</v>
      </c>
      <c r="K41" t="s">
        <v>20</v>
      </c>
    </row>
    <row r="42" spans="1:11" x14ac:dyDescent="0.25">
      <c r="A42" t="s">
        <v>83</v>
      </c>
      <c r="B42" s="1">
        <v>45387</v>
      </c>
      <c r="C42" t="s">
        <v>37</v>
      </c>
      <c r="D42" t="s">
        <v>38</v>
      </c>
      <c r="E42">
        <v>6</v>
      </c>
      <c r="F42">
        <v>61.8</v>
      </c>
      <c r="G42">
        <v>105.41</v>
      </c>
      <c r="H42">
        <v>0.15</v>
      </c>
      <c r="I42" t="s">
        <v>40</v>
      </c>
      <c r="J42" t="s">
        <v>15</v>
      </c>
      <c r="K42" t="s">
        <v>35</v>
      </c>
    </row>
    <row r="43" spans="1:11" x14ac:dyDescent="0.25">
      <c r="A43" t="s">
        <v>84</v>
      </c>
      <c r="B43" s="1">
        <v>45153</v>
      </c>
      <c r="C43" t="s">
        <v>22</v>
      </c>
      <c r="D43" t="s">
        <v>23</v>
      </c>
      <c r="E43">
        <v>6</v>
      </c>
      <c r="F43">
        <v>167.55</v>
      </c>
      <c r="G43">
        <v>259.27999999999997</v>
      </c>
      <c r="H43">
        <v>0.05</v>
      </c>
      <c r="I43" t="s">
        <v>18</v>
      </c>
      <c r="J43" t="s">
        <v>52</v>
      </c>
      <c r="K43" t="s">
        <v>35</v>
      </c>
    </row>
    <row r="44" spans="1:11" x14ac:dyDescent="0.25">
      <c r="A44" t="s">
        <v>85</v>
      </c>
      <c r="B44" s="1">
        <v>44973</v>
      </c>
      <c r="C44" t="s">
        <v>37</v>
      </c>
      <c r="D44" t="s">
        <v>38</v>
      </c>
      <c r="E44">
        <v>9</v>
      </c>
      <c r="F44">
        <v>412.69</v>
      </c>
      <c r="G44">
        <v>636.57000000000005</v>
      </c>
      <c r="H44">
        <v>0.05</v>
      </c>
      <c r="I44" t="s">
        <v>40</v>
      </c>
      <c r="J44" t="s">
        <v>27</v>
      </c>
      <c r="K44" t="s">
        <v>35</v>
      </c>
    </row>
    <row r="45" spans="1:11" x14ac:dyDescent="0.25">
      <c r="A45" t="s">
        <v>86</v>
      </c>
      <c r="B45" s="1">
        <v>45256</v>
      </c>
      <c r="C45" t="s">
        <v>30</v>
      </c>
      <c r="D45" t="s">
        <v>31</v>
      </c>
      <c r="E45">
        <v>8</v>
      </c>
      <c r="F45">
        <v>148.18</v>
      </c>
      <c r="G45">
        <v>252.83</v>
      </c>
      <c r="H45">
        <v>0.1</v>
      </c>
      <c r="I45" t="s">
        <v>14</v>
      </c>
      <c r="J45" t="s">
        <v>32</v>
      </c>
      <c r="K45" t="s">
        <v>20</v>
      </c>
    </row>
    <row r="46" spans="1:11" x14ac:dyDescent="0.25">
      <c r="A46" t="s">
        <v>87</v>
      </c>
      <c r="B46" s="1">
        <v>45636</v>
      </c>
      <c r="C46" t="s">
        <v>54</v>
      </c>
      <c r="D46" t="s">
        <v>38</v>
      </c>
      <c r="E46">
        <v>9</v>
      </c>
      <c r="F46">
        <v>109.39</v>
      </c>
      <c r="G46">
        <v>147.28</v>
      </c>
      <c r="H46">
        <v>0.05</v>
      </c>
      <c r="I46" t="s">
        <v>24</v>
      </c>
      <c r="J46" t="s">
        <v>32</v>
      </c>
      <c r="K46" t="s">
        <v>20</v>
      </c>
    </row>
    <row r="47" spans="1:11" x14ac:dyDescent="0.25">
      <c r="A47" t="s">
        <v>88</v>
      </c>
      <c r="B47" s="1">
        <v>45114</v>
      </c>
      <c r="C47" t="s">
        <v>22</v>
      </c>
      <c r="D47" t="s">
        <v>23</v>
      </c>
      <c r="E47">
        <v>1</v>
      </c>
      <c r="F47">
        <v>130.69999999999999</v>
      </c>
      <c r="G47">
        <v>227</v>
      </c>
      <c r="H47">
        <v>0</v>
      </c>
      <c r="I47" t="s">
        <v>18</v>
      </c>
      <c r="J47" t="s">
        <v>52</v>
      </c>
      <c r="K47" t="s">
        <v>16</v>
      </c>
    </row>
    <row r="48" spans="1:11" x14ac:dyDescent="0.25">
      <c r="A48" t="s">
        <v>89</v>
      </c>
      <c r="B48" s="1">
        <v>45590</v>
      </c>
      <c r="C48" t="s">
        <v>37</v>
      </c>
      <c r="D48" t="s">
        <v>38</v>
      </c>
      <c r="E48">
        <v>5</v>
      </c>
      <c r="F48">
        <v>367.53</v>
      </c>
      <c r="G48">
        <v>541.49</v>
      </c>
      <c r="H48">
        <v>0.15</v>
      </c>
      <c r="I48" t="s">
        <v>18</v>
      </c>
      <c r="J48" t="s">
        <v>15</v>
      </c>
      <c r="K48" t="s">
        <v>16</v>
      </c>
    </row>
    <row r="49" spans="1:11" x14ac:dyDescent="0.25">
      <c r="A49" t="s">
        <v>90</v>
      </c>
      <c r="B49" s="1">
        <v>44941</v>
      </c>
      <c r="C49" t="s">
        <v>60</v>
      </c>
      <c r="D49" t="s">
        <v>23</v>
      </c>
      <c r="E49">
        <v>4</v>
      </c>
      <c r="F49">
        <v>95.42</v>
      </c>
      <c r="G49">
        <v>124.77</v>
      </c>
      <c r="H49">
        <v>0.05</v>
      </c>
      <c r="I49" t="s">
        <v>24</v>
      </c>
      <c r="J49" t="s">
        <v>32</v>
      </c>
      <c r="K49" t="s">
        <v>20</v>
      </c>
    </row>
    <row r="50" spans="1:11" x14ac:dyDescent="0.25">
      <c r="A50" t="s">
        <v>91</v>
      </c>
      <c r="B50" s="1">
        <v>45339</v>
      </c>
      <c r="C50" t="s">
        <v>37</v>
      </c>
      <c r="D50" t="s">
        <v>38</v>
      </c>
      <c r="E50">
        <v>5</v>
      </c>
      <c r="F50">
        <v>81.19</v>
      </c>
      <c r="G50">
        <v>106.73</v>
      </c>
      <c r="H50">
        <v>0</v>
      </c>
      <c r="I50" t="s">
        <v>18</v>
      </c>
      <c r="J50" t="s">
        <v>15</v>
      </c>
      <c r="K50" t="s">
        <v>20</v>
      </c>
    </row>
    <row r="51" spans="1:11" x14ac:dyDescent="0.25">
      <c r="A51" t="s">
        <v>92</v>
      </c>
      <c r="B51" s="1">
        <v>44941</v>
      </c>
      <c r="C51" t="s">
        <v>30</v>
      </c>
      <c r="D51" t="s">
        <v>31</v>
      </c>
      <c r="E51">
        <v>1</v>
      </c>
      <c r="F51">
        <v>196.04</v>
      </c>
      <c r="G51">
        <v>325.95999999999998</v>
      </c>
      <c r="H51">
        <v>0.05</v>
      </c>
      <c r="I51" t="s">
        <v>14</v>
      </c>
      <c r="J51" t="s">
        <v>15</v>
      </c>
      <c r="K51" t="s">
        <v>16</v>
      </c>
    </row>
    <row r="52" spans="1:11" x14ac:dyDescent="0.25">
      <c r="A52" t="s">
        <v>93</v>
      </c>
      <c r="B52" s="1">
        <v>45245</v>
      </c>
      <c r="C52" t="s">
        <v>42</v>
      </c>
      <c r="D52" t="s">
        <v>23</v>
      </c>
      <c r="E52">
        <v>2</v>
      </c>
      <c r="F52">
        <v>172.71</v>
      </c>
      <c r="G52">
        <v>282.20999999999998</v>
      </c>
      <c r="H52">
        <v>0.15</v>
      </c>
      <c r="I52" t="s">
        <v>14</v>
      </c>
      <c r="J52" t="s">
        <v>32</v>
      </c>
      <c r="K52" t="s">
        <v>16</v>
      </c>
    </row>
    <row r="53" spans="1:11" x14ac:dyDescent="0.25">
      <c r="A53" t="s">
        <v>94</v>
      </c>
      <c r="B53" s="1">
        <v>45434</v>
      </c>
      <c r="C53" t="s">
        <v>30</v>
      </c>
      <c r="D53" t="s">
        <v>31</v>
      </c>
      <c r="E53">
        <v>5</v>
      </c>
      <c r="F53">
        <v>312.08</v>
      </c>
      <c r="G53">
        <v>475.85</v>
      </c>
      <c r="H53">
        <v>0</v>
      </c>
      <c r="I53" t="s">
        <v>18</v>
      </c>
      <c r="J53" t="s">
        <v>19</v>
      </c>
      <c r="K53" t="s">
        <v>35</v>
      </c>
    </row>
    <row r="54" spans="1:11" x14ac:dyDescent="0.25">
      <c r="A54" t="s">
        <v>95</v>
      </c>
      <c r="B54" s="1">
        <v>45268</v>
      </c>
      <c r="C54" t="s">
        <v>60</v>
      </c>
      <c r="D54" t="s">
        <v>23</v>
      </c>
      <c r="E54">
        <v>7</v>
      </c>
      <c r="F54">
        <v>389.84</v>
      </c>
      <c r="G54">
        <v>571.20000000000005</v>
      </c>
      <c r="H54">
        <v>0.05</v>
      </c>
      <c r="I54" t="s">
        <v>40</v>
      </c>
      <c r="J54" t="s">
        <v>27</v>
      </c>
      <c r="K54" t="s">
        <v>35</v>
      </c>
    </row>
    <row r="55" spans="1:11" x14ac:dyDescent="0.25">
      <c r="A55" t="s">
        <v>96</v>
      </c>
      <c r="B55" s="1">
        <v>45354</v>
      </c>
      <c r="C55" t="s">
        <v>22</v>
      </c>
      <c r="D55" t="s">
        <v>23</v>
      </c>
      <c r="E55">
        <v>5</v>
      </c>
      <c r="F55">
        <v>152.93</v>
      </c>
      <c r="G55">
        <v>249.62</v>
      </c>
      <c r="H55">
        <v>0</v>
      </c>
      <c r="I55" t="s">
        <v>18</v>
      </c>
      <c r="J55" t="s">
        <v>27</v>
      </c>
      <c r="K55" t="s">
        <v>16</v>
      </c>
    </row>
    <row r="56" spans="1:11" x14ac:dyDescent="0.25">
      <c r="A56" t="s">
        <v>97</v>
      </c>
      <c r="B56" s="1">
        <v>45550</v>
      </c>
      <c r="C56" t="s">
        <v>22</v>
      </c>
      <c r="D56" t="s">
        <v>23</v>
      </c>
      <c r="E56">
        <v>6</v>
      </c>
      <c r="F56">
        <v>463.82</v>
      </c>
      <c r="G56">
        <v>711.42</v>
      </c>
      <c r="H56">
        <v>0.1</v>
      </c>
      <c r="I56" t="s">
        <v>24</v>
      </c>
      <c r="J56" t="s">
        <v>52</v>
      </c>
      <c r="K56" t="s">
        <v>35</v>
      </c>
    </row>
    <row r="57" spans="1:11" x14ac:dyDescent="0.25">
      <c r="A57" t="s">
        <v>98</v>
      </c>
      <c r="B57" s="1">
        <v>44977</v>
      </c>
      <c r="C57" t="s">
        <v>54</v>
      </c>
      <c r="D57" t="s">
        <v>38</v>
      </c>
      <c r="E57">
        <v>3</v>
      </c>
      <c r="F57">
        <v>95.81</v>
      </c>
      <c r="G57">
        <v>150.91999999999999</v>
      </c>
      <c r="H57">
        <v>0.05</v>
      </c>
      <c r="I57" t="s">
        <v>18</v>
      </c>
      <c r="J57" t="s">
        <v>19</v>
      </c>
      <c r="K57" t="s">
        <v>20</v>
      </c>
    </row>
    <row r="58" spans="1:11" x14ac:dyDescent="0.25">
      <c r="A58" t="s">
        <v>99</v>
      </c>
      <c r="B58" s="1">
        <v>45122</v>
      </c>
      <c r="C58" t="s">
        <v>34</v>
      </c>
      <c r="D58" t="s">
        <v>31</v>
      </c>
      <c r="E58">
        <v>9</v>
      </c>
      <c r="F58">
        <v>441.89</v>
      </c>
      <c r="G58">
        <v>629.47</v>
      </c>
      <c r="H58">
        <v>0</v>
      </c>
      <c r="I58" t="s">
        <v>40</v>
      </c>
      <c r="J58" t="s">
        <v>27</v>
      </c>
      <c r="K58" t="s">
        <v>16</v>
      </c>
    </row>
    <row r="59" spans="1:11" x14ac:dyDescent="0.25">
      <c r="A59" t="s">
        <v>100</v>
      </c>
      <c r="B59" s="1">
        <v>45150</v>
      </c>
      <c r="C59" t="s">
        <v>49</v>
      </c>
      <c r="D59" t="s">
        <v>47</v>
      </c>
      <c r="E59">
        <v>9</v>
      </c>
      <c r="F59">
        <v>8.5399999999999991</v>
      </c>
      <c r="G59">
        <v>13.41</v>
      </c>
      <c r="H59">
        <v>0.15</v>
      </c>
      <c r="I59" t="s">
        <v>18</v>
      </c>
      <c r="J59" t="s">
        <v>15</v>
      </c>
      <c r="K59" t="s">
        <v>20</v>
      </c>
    </row>
    <row r="60" spans="1:11" x14ac:dyDescent="0.25">
      <c r="A60" t="s">
        <v>101</v>
      </c>
      <c r="B60" s="1">
        <v>45535</v>
      </c>
      <c r="C60" t="s">
        <v>34</v>
      </c>
      <c r="D60" t="s">
        <v>31</v>
      </c>
      <c r="E60">
        <v>9</v>
      </c>
      <c r="F60">
        <v>438.18</v>
      </c>
      <c r="G60">
        <v>639.42999999999995</v>
      </c>
      <c r="H60">
        <v>0</v>
      </c>
      <c r="I60" t="s">
        <v>14</v>
      </c>
      <c r="J60" t="s">
        <v>19</v>
      </c>
      <c r="K60" t="s">
        <v>20</v>
      </c>
    </row>
    <row r="61" spans="1:11" x14ac:dyDescent="0.25">
      <c r="A61" t="s">
        <v>102</v>
      </c>
      <c r="B61" s="1">
        <v>44965</v>
      </c>
      <c r="C61" t="s">
        <v>42</v>
      </c>
      <c r="D61" t="s">
        <v>23</v>
      </c>
      <c r="E61">
        <v>8</v>
      </c>
      <c r="F61">
        <v>171.95</v>
      </c>
      <c r="G61">
        <v>286.25</v>
      </c>
      <c r="H61">
        <v>0.1</v>
      </c>
      <c r="I61" t="s">
        <v>40</v>
      </c>
      <c r="J61" t="s">
        <v>19</v>
      </c>
      <c r="K61" t="s">
        <v>20</v>
      </c>
    </row>
    <row r="62" spans="1:11" x14ac:dyDescent="0.25">
      <c r="A62" t="s">
        <v>103</v>
      </c>
      <c r="B62" s="1">
        <v>44927</v>
      </c>
      <c r="C62" t="s">
        <v>62</v>
      </c>
      <c r="D62" t="s">
        <v>47</v>
      </c>
      <c r="E62">
        <v>4</v>
      </c>
      <c r="F62">
        <v>453.24</v>
      </c>
      <c r="G62">
        <v>631.15</v>
      </c>
      <c r="H62">
        <v>0</v>
      </c>
      <c r="I62" t="s">
        <v>18</v>
      </c>
      <c r="J62" t="s">
        <v>15</v>
      </c>
      <c r="K62" t="s">
        <v>16</v>
      </c>
    </row>
    <row r="63" spans="1:11" x14ac:dyDescent="0.25">
      <c r="A63" t="s">
        <v>104</v>
      </c>
      <c r="B63" s="1">
        <v>45371</v>
      </c>
      <c r="C63" t="s">
        <v>46</v>
      </c>
      <c r="D63" t="s">
        <v>47</v>
      </c>
      <c r="E63">
        <v>7</v>
      </c>
      <c r="F63">
        <v>10.19</v>
      </c>
      <c r="G63">
        <v>11.21</v>
      </c>
      <c r="H63">
        <v>0</v>
      </c>
      <c r="I63" t="s">
        <v>40</v>
      </c>
      <c r="J63" t="s">
        <v>32</v>
      </c>
      <c r="K63" t="s">
        <v>20</v>
      </c>
    </row>
    <row r="64" spans="1:11" x14ac:dyDescent="0.25">
      <c r="A64" t="s">
        <v>105</v>
      </c>
      <c r="B64" s="1">
        <v>45586</v>
      </c>
      <c r="C64" t="s">
        <v>54</v>
      </c>
      <c r="D64" t="s">
        <v>38</v>
      </c>
      <c r="E64">
        <v>9</v>
      </c>
      <c r="F64">
        <v>67.91</v>
      </c>
      <c r="G64">
        <v>89.92</v>
      </c>
      <c r="H64">
        <v>0.05</v>
      </c>
      <c r="I64" t="s">
        <v>18</v>
      </c>
      <c r="J64" t="s">
        <v>52</v>
      </c>
      <c r="K64" t="s">
        <v>16</v>
      </c>
    </row>
    <row r="65" spans="1:11" x14ac:dyDescent="0.25">
      <c r="A65" t="s">
        <v>106</v>
      </c>
      <c r="B65" s="1">
        <v>45619</v>
      </c>
      <c r="C65" t="s">
        <v>34</v>
      </c>
      <c r="D65" t="s">
        <v>31</v>
      </c>
      <c r="E65">
        <v>2</v>
      </c>
      <c r="F65">
        <v>243.73</v>
      </c>
      <c r="G65">
        <v>269.98</v>
      </c>
      <c r="H65">
        <v>0</v>
      </c>
      <c r="I65" t="s">
        <v>18</v>
      </c>
      <c r="J65" t="s">
        <v>52</v>
      </c>
      <c r="K65" t="s">
        <v>16</v>
      </c>
    </row>
    <row r="66" spans="1:11" x14ac:dyDescent="0.25">
      <c r="A66" t="s">
        <v>107</v>
      </c>
      <c r="B66" s="1">
        <v>45325</v>
      </c>
      <c r="C66" t="s">
        <v>44</v>
      </c>
      <c r="D66" t="s">
        <v>31</v>
      </c>
      <c r="E66">
        <v>5</v>
      </c>
      <c r="F66">
        <v>121.62</v>
      </c>
      <c r="G66">
        <v>143.29</v>
      </c>
      <c r="H66">
        <v>0.15</v>
      </c>
      <c r="I66" t="s">
        <v>14</v>
      </c>
      <c r="J66" t="s">
        <v>27</v>
      </c>
      <c r="K66" t="s">
        <v>16</v>
      </c>
    </row>
    <row r="67" spans="1:11" x14ac:dyDescent="0.25">
      <c r="A67" t="s">
        <v>108</v>
      </c>
      <c r="B67" s="1">
        <v>45343</v>
      </c>
      <c r="C67" t="s">
        <v>22</v>
      </c>
      <c r="D67" t="s">
        <v>23</v>
      </c>
      <c r="E67">
        <v>5</v>
      </c>
      <c r="F67">
        <v>157.22999999999999</v>
      </c>
      <c r="G67">
        <v>223.93</v>
      </c>
      <c r="H67">
        <v>0</v>
      </c>
      <c r="I67" t="s">
        <v>40</v>
      </c>
      <c r="J67" t="s">
        <v>15</v>
      </c>
      <c r="K67" t="s">
        <v>35</v>
      </c>
    </row>
    <row r="68" spans="1:11" x14ac:dyDescent="0.25">
      <c r="A68" t="s">
        <v>109</v>
      </c>
      <c r="B68" s="1">
        <v>45156</v>
      </c>
      <c r="C68" t="s">
        <v>56</v>
      </c>
      <c r="D68" t="s">
        <v>38</v>
      </c>
      <c r="E68">
        <v>2</v>
      </c>
      <c r="F68">
        <v>127.03</v>
      </c>
      <c r="G68">
        <v>156.65</v>
      </c>
      <c r="H68">
        <v>0</v>
      </c>
      <c r="I68" t="s">
        <v>14</v>
      </c>
      <c r="J68" t="s">
        <v>19</v>
      </c>
      <c r="K68" t="s">
        <v>20</v>
      </c>
    </row>
    <row r="69" spans="1:11" x14ac:dyDescent="0.25">
      <c r="A69" t="s">
        <v>110</v>
      </c>
      <c r="B69" s="1">
        <v>45615</v>
      </c>
      <c r="C69" t="s">
        <v>44</v>
      </c>
      <c r="D69" t="s">
        <v>31</v>
      </c>
      <c r="E69">
        <v>6</v>
      </c>
      <c r="F69">
        <v>398.85</v>
      </c>
      <c r="G69">
        <v>621.35</v>
      </c>
      <c r="H69">
        <v>0</v>
      </c>
      <c r="I69" t="s">
        <v>111</v>
      </c>
      <c r="J69" t="s">
        <v>19</v>
      </c>
      <c r="K69" t="s">
        <v>20</v>
      </c>
    </row>
    <row r="70" spans="1:11" x14ac:dyDescent="0.25">
      <c r="A70" t="s">
        <v>112</v>
      </c>
      <c r="B70" s="1">
        <v>44953</v>
      </c>
      <c r="C70" t="s">
        <v>49</v>
      </c>
      <c r="D70" t="s">
        <v>47</v>
      </c>
      <c r="E70">
        <v>2</v>
      </c>
      <c r="F70">
        <v>65.45</v>
      </c>
      <c r="G70">
        <v>87.37</v>
      </c>
      <c r="H70">
        <v>0</v>
      </c>
      <c r="I70" t="s">
        <v>18</v>
      </c>
      <c r="J70" t="s">
        <v>32</v>
      </c>
      <c r="K70" t="s">
        <v>20</v>
      </c>
    </row>
    <row r="71" spans="1:11" x14ac:dyDescent="0.25">
      <c r="A71" t="s">
        <v>113</v>
      </c>
      <c r="B71" s="1">
        <v>45044</v>
      </c>
      <c r="C71" t="s">
        <v>22</v>
      </c>
      <c r="D71" t="s">
        <v>23</v>
      </c>
      <c r="E71">
        <v>8</v>
      </c>
      <c r="F71">
        <v>320.98</v>
      </c>
      <c r="G71">
        <v>413.35</v>
      </c>
      <c r="H71">
        <v>0.1</v>
      </c>
      <c r="I71" t="s">
        <v>14</v>
      </c>
      <c r="K71" t="s">
        <v>20</v>
      </c>
    </row>
    <row r="72" spans="1:11" x14ac:dyDescent="0.25">
      <c r="A72" t="s">
        <v>114</v>
      </c>
      <c r="B72" s="1">
        <v>44972</v>
      </c>
      <c r="C72" t="s">
        <v>56</v>
      </c>
      <c r="D72" t="s">
        <v>38</v>
      </c>
      <c r="E72">
        <v>8</v>
      </c>
      <c r="F72">
        <v>296.88</v>
      </c>
      <c r="G72">
        <v>359.64</v>
      </c>
      <c r="H72">
        <v>0</v>
      </c>
      <c r="I72" t="s">
        <v>24</v>
      </c>
      <c r="J72" t="s">
        <v>19</v>
      </c>
      <c r="K72" t="s">
        <v>16</v>
      </c>
    </row>
    <row r="73" spans="1:11" x14ac:dyDescent="0.25">
      <c r="A73" t="s">
        <v>115</v>
      </c>
      <c r="B73" s="1">
        <v>45551</v>
      </c>
      <c r="C73" t="s">
        <v>62</v>
      </c>
      <c r="D73" t="s">
        <v>47</v>
      </c>
      <c r="E73">
        <v>3</v>
      </c>
      <c r="F73">
        <v>332.97</v>
      </c>
      <c r="G73">
        <v>456.85</v>
      </c>
      <c r="H73">
        <v>0.1</v>
      </c>
      <c r="I73" t="s">
        <v>18</v>
      </c>
      <c r="J73" t="s">
        <v>15</v>
      </c>
      <c r="K73" t="s">
        <v>20</v>
      </c>
    </row>
    <row r="74" spans="1:11" x14ac:dyDescent="0.25">
      <c r="A74" t="s">
        <v>116</v>
      </c>
      <c r="B74" s="1">
        <v>45272</v>
      </c>
      <c r="C74" t="s">
        <v>30</v>
      </c>
      <c r="D74" t="s">
        <v>31</v>
      </c>
      <c r="E74">
        <v>1</v>
      </c>
      <c r="F74">
        <v>223.91</v>
      </c>
      <c r="G74">
        <v>263.45999999999998</v>
      </c>
      <c r="H74">
        <v>0</v>
      </c>
      <c r="I74" t="s">
        <v>40</v>
      </c>
      <c r="J74" t="s">
        <v>52</v>
      </c>
      <c r="K74" t="s">
        <v>20</v>
      </c>
    </row>
    <row r="75" spans="1:11" x14ac:dyDescent="0.25">
      <c r="A75" t="s">
        <v>117</v>
      </c>
      <c r="B75" s="1">
        <v>45002</v>
      </c>
      <c r="C75" t="s">
        <v>42</v>
      </c>
      <c r="D75" t="s">
        <v>23</v>
      </c>
      <c r="E75">
        <v>1</v>
      </c>
      <c r="F75">
        <v>57.64</v>
      </c>
      <c r="G75">
        <v>99.68</v>
      </c>
      <c r="H75">
        <v>0</v>
      </c>
      <c r="I75" t="s">
        <v>18</v>
      </c>
      <c r="J75" t="s">
        <v>27</v>
      </c>
      <c r="K75" t="s">
        <v>16</v>
      </c>
    </row>
    <row r="76" spans="1:11" x14ac:dyDescent="0.25">
      <c r="A76" t="s">
        <v>118</v>
      </c>
      <c r="B76" s="1">
        <v>45232</v>
      </c>
      <c r="C76" t="s">
        <v>22</v>
      </c>
      <c r="D76" t="s">
        <v>23</v>
      </c>
      <c r="E76">
        <v>1</v>
      </c>
      <c r="F76">
        <v>409.51</v>
      </c>
      <c r="G76">
        <v>715.47</v>
      </c>
      <c r="H76">
        <v>0.05</v>
      </c>
      <c r="I76" t="s">
        <v>24</v>
      </c>
      <c r="J76" t="s">
        <v>15</v>
      </c>
      <c r="K76" t="s">
        <v>35</v>
      </c>
    </row>
    <row r="77" spans="1:11" x14ac:dyDescent="0.25">
      <c r="A77" t="s">
        <v>119</v>
      </c>
      <c r="B77" s="1">
        <v>45567</v>
      </c>
      <c r="C77" t="s">
        <v>54</v>
      </c>
      <c r="D77" t="s">
        <v>38</v>
      </c>
      <c r="E77">
        <v>8</v>
      </c>
      <c r="F77">
        <v>25.26</v>
      </c>
      <c r="G77">
        <v>32.46</v>
      </c>
      <c r="H77">
        <v>0.2</v>
      </c>
      <c r="I77" t="s">
        <v>24</v>
      </c>
      <c r="J77" t="s">
        <v>19</v>
      </c>
      <c r="K77" t="s">
        <v>16</v>
      </c>
    </row>
    <row r="78" spans="1:11" x14ac:dyDescent="0.25">
      <c r="A78" t="s">
        <v>120</v>
      </c>
      <c r="B78" s="1">
        <v>45448</v>
      </c>
      <c r="D78" t="s">
        <v>38</v>
      </c>
      <c r="E78">
        <v>8</v>
      </c>
      <c r="F78">
        <v>205.34</v>
      </c>
      <c r="G78">
        <v>235.84</v>
      </c>
      <c r="H78">
        <v>0.1</v>
      </c>
      <c r="I78" t="s">
        <v>14</v>
      </c>
      <c r="J78" t="s">
        <v>15</v>
      </c>
      <c r="K78" t="s">
        <v>35</v>
      </c>
    </row>
    <row r="79" spans="1:11" x14ac:dyDescent="0.25">
      <c r="A79" t="s">
        <v>121</v>
      </c>
      <c r="B79" s="1">
        <v>45025</v>
      </c>
      <c r="C79" t="s">
        <v>46</v>
      </c>
      <c r="D79" t="s">
        <v>47</v>
      </c>
      <c r="E79">
        <v>2</v>
      </c>
      <c r="F79">
        <v>144.75</v>
      </c>
      <c r="G79">
        <v>175.33</v>
      </c>
      <c r="H79">
        <v>0.05</v>
      </c>
      <c r="I79" t="s">
        <v>24</v>
      </c>
      <c r="J79" t="s">
        <v>27</v>
      </c>
      <c r="K79" t="s">
        <v>20</v>
      </c>
    </row>
    <row r="80" spans="1:11" x14ac:dyDescent="0.25">
      <c r="A80" t="s">
        <v>122</v>
      </c>
      <c r="B80" s="1">
        <v>45312</v>
      </c>
      <c r="C80" t="s">
        <v>12</v>
      </c>
      <c r="D80" t="s">
        <v>13</v>
      </c>
      <c r="E80">
        <v>6</v>
      </c>
      <c r="F80">
        <v>398.27</v>
      </c>
      <c r="G80">
        <v>667.19</v>
      </c>
      <c r="H80">
        <v>0.1</v>
      </c>
      <c r="I80" t="s">
        <v>14</v>
      </c>
      <c r="J80" t="s">
        <v>52</v>
      </c>
      <c r="K80" t="s">
        <v>16</v>
      </c>
    </row>
    <row r="81" spans="1:11" x14ac:dyDescent="0.25">
      <c r="A81" t="s">
        <v>123</v>
      </c>
      <c r="B81" s="1">
        <v>45348</v>
      </c>
      <c r="C81" t="s">
        <v>12</v>
      </c>
      <c r="D81" t="s">
        <v>13</v>
      </c>
      <c r="E81">
        <v>3</v>
      </c>
      <c r="F81">
        <v>257.27999999999997</v>
      </c>
      <c r="G81">
        <v>301.25</v>
      </c>
      <c r="H81">
        <v>0.05</v>
      </c>
      <c r="I81" t="s">
        <v>18</v>
      </c>
      <c r="J81" t="s">
        <v>15</v>
      </c>
      <c r="K81" t="s">
        <v>35</v>
      </c>
    </row>
    <row r="82" spans="1:11" x14ac:dyDescent="0.25">
      <c r="A82" t="s">
        <v>124</v>
      </c>
      <c r="B82" s="1">
        <v>45075</v>
      </c>
      <c r="C82" t="s">
        <v>46</v>
      </c>
      <c r="D82" t="s">
        <v>47</v>
      </c>
      <c r="E82">
        <v>8</v>
      </c>
      <c r="F82">
        <v>210.49</v>
      </c>
      <c r="G82">
        <v>281.77999999999997</v>
      </c>
      <c r="H82">
        <v>0.05</v>
      </c>
      <c r="I82" t="s">
        <v>18</v>
      </c>
      <c r="J82" t="s">
        <v>15</v>
      </c>
      <c r="K82" t="s">
        <v>35</v>
      </c>
    </row>
    <row r="83" spans="1:11" x14ac:dyDescent="0.25">
      <c r="A83" t="s">
        <v>125</v>
      </c>
      <c r="B83" s="1">
        <v>45590</v>
      </c>
      <c r="C83" t="s">
        <v>37</v>
      </c>
      <c r="D83" t="s">
        <v>38</v>
      </c>
      <c r="E83">
        <v>8</v>
      </c>
      <c r="F83">
        <v>159.96</v>
      </c>
      <c r="G83">
        <v>183.15</v>
      </c>
      <c r="H83">
        <v>0.15</v>
      </c>
      <c r="I83" t="s">
        <v>18</v>
      </c>
      <c r="J83" t="s">
        <v>19</v>
      </c>
      <c r="K83" t="s">
        <v>35</v>
      </c>
    </row>
    <row r="84" spans="1:11" x14ac:dyDescent="0.25">
      <c r="A84" t="s">
        <v>126</v>
      </c>
      <c r="B84" s="1">
        <v>44969</v>
      </c>
      <c r="C84" t="s">
        <v>49</v>
      </c>
      <c r="D84" t="s">
        <v>47</v>
      </c>
      <c r="E84">
        <v>9</v>
      </c>
      <c r="F84">
        <v>399.27</v>
      </c>
      <c r="G84">
        <v>700.49</v>
      </c>
      <c r="H84">
        <v>0</v>
      </c>
      <c r="I84" t="s">
        <v>14</v>
      </c>
      <c r="J84" t="s">
        <v>15</v>
      </c>
      <c r="K84" t="s">
        <v>35</v>
      </c>
    </row>
    <row r="85" spans="1:11" x14ac:dyDescent="0.25">
      <c r="A85" t="s">
        <v>127</v>
      </c>
      <c r="B85" s="1">
        <v>45364</v>
      </c>
      <c r="C85" t="s">
        <v>22</v>
      </c>
      <c r="D85" t="s">
        <v>23</v>
      </c>
      <c r="E85">
        <v>1</v>
      </c>
      <c r="F85">
        <v>171.97</v>
      </c>
      <c r="G85">
        <v>197.72</v>
      </c>
      <c r="H85">
        <v>0</v>
      </c>
      <c r="I85" t="s">
        <v>40</v>
      </c>
      <c r="J85" t="s">
        <v>52</v>
      </c>
      <c r="K85" t="s">
        <v>20</v>
      </c>
    </row>
    <row r="86" spans="1:11" x14ac:dyDescent="0.25">
      <c r="A86" t="s">
        <v>128</v>
      </c>
      <c r="B86" s="1">
        <v>44963</v>
      </c>
      <c r="C86" t="s">
        <v>12</v>
      </c>
      <c r="D86" t="s">
        <v>13</v>
      </c>
      <c r="E86">
        <v>7</v>
      </c>
      <c r="F86">
        <v>359.11</v>
      </c>
      <c r="G86">
        <v>556.55999999999995</v>
      </c>
      <c r="H86">
        <v>0.05</v>
      </c>
      <c r="I86" t="s">
        <v>40</v>
      </c>
      <c r="J86" t="s">
        <v>19</v>
      </c>
      <c r="K86" t="s">
        <v>20</v>
      </c>
    </row>
    <row r="87" spans="1:11" x14ac:dyDescent="0.25">
      <c r="A87" t="s">
        <v>129</v>
      </c>
      <c r="B87" s="1">
        <v>45266</v>
      </c>
      <c r="C87" t="s">
        <v>56</v>
      </c>
      <c r="D87" t="s">
        <v>38</v>
      </c>
      <c r="E87">
        <v>3</v>
      </c>
      <c r="F87">
        <v>342.27</v>
      </c>
      <c r="G87">
        <v>599.88</v>
      </c>
      <c r="H87">
        <v>0.2</v>
      </c>
      <c r="I87" t="s">
        <v>14</v>
      </c>
      <c r="J87" t="s">
        <v>15</v>
      </c>
      <c r="K87" t="s">
        <v>35</v>
      </c>
    </row>
    <row r="88" spans="1:11" x14ac:dyDescent="0.25">
      <c r="A88" t="s">
        <v>130</v>
      </c>
      <c r="B88" s="1">
        <v>45416</v>
      </c>
      <c r="C88" t="s">
        <v>62</v>
      </c>
      <c r="D88" t="s">
        <v>47</v>
      </c>
      <c r="E88">
        <v>3</v>
      </c>
      <c r="F88">
        <v>20.73</v>
      </c>
      <c r="G88">
        <v>36.29</v>
      </c>
      <c r="H88">
        <v>0</v>
      </c>
      <c r="I88" t="s">
        <v>131</v>
      </c>
      <c r="J88" t="s">
        <v>27</v>
      </c>
      <c r="K88" t="s">
        <v>20</v>
      </c>
    </row>
    <row r="89" spans="1:11" x14ac:dyDescent="0.25">
      <c r="A89" t="s">
        <v>132</v>
      </c>
      <c r="B89" s="1">
        <v>45602</v>
      </c>
      <c r="C89" t="s">
        <v>54</v>
      </c>
      <c r="D89" t="s">
        <v>38</v>
      </c>
      <c r="E89">
        <v>8</v>
      </c>
      <c r="F89">
        <v>459.18</v>
      </c>
      <c r="G89">
        <v>529.73</v>
      </c>
      <c r="H89">
        <v>0.05</v>
      </c>
      <c r="I89" t="s">
        <v>18</v>
      </c>
      <c r="J89" t="s">
        <v>19</v>
      </c>
      <c r="K89" t="s">
        <v>35</v>
      </c>
    </row>
    <row r="90" spans="1:11" x14ac:dyDescent="0.25">
      <c r="A90" t="s">
        <v>133</v>
      </c>
      <c r="B90" s="1">
        <v>45007</v>
      </c>
      <c r="C90" t="s">
        <v>44</v>
      </c>
      <c r="D90" t="s">
        <v>31</v>
      </c>
      <c r="E90">
        <v>4</v>
      </c>
      <c r="F90">
        <v>58.27</v>
      </c>
      <c r="G90">
        <v>66.430000000000007</v>
      </c>
      <c r="H90">
        <v>0.05</v>
      </c>
      <c r="I90" t="s">
        <v>40</v>
      </c>
      <c r="J90" t="s">
        <v>32</v>
      </c>
      <c r="K90" t="s">
        <v>20</v>
      </c>
    </row>
    <row r="91" spans="1:11" x14ac:dyDescent="0.25">
      <c r="A91" t="s">
        <v>134</v>
      </c>
      <c r="B91" s="1">
        <v>45291</v>
      </c>
      <c r="C91" t="s">
        <v>62</v>
      </c>
      <c r="D91" t="s">
        <v>47</v>
      </c>
      <c r="E91">
        <v>4</v>
      </c>
      <c r="F91">
        <v>488.14</v>
      </c>
      <c r="G91">
        <v>714.94</v>
      </c>
      <c r="H91">
        <v>0.05</v>
      </c>
      <c r="I91" t="s">
        <v>24</v>
      </c>
      <c r="J91" t="s">
        <v>27</v>
      </c>
      <c r="K91" t="s">
        <v>35</v>
      </c>
    </row>
    <row r="92" spans="1:11" x14ac:dyDescent="0.25">
      <c r="A92" t="s">
        <v>135</v>
      </c>
      <c r="B92" s="1">
        <v>45004</v>
      </c>
      <c r="C92" t="s">
        <v>60</v>
      </c>
      <c r="D92" t="s">
        <v>23</v>
      </c>
      <c r="E92">
        <v>7</v>
      </c>
      <c r="F92">
        <v>371.14</v>
      </c>
      <c r="G92">
        <v>604.79999999999995</v>
      </c>
      <c r="H92">
        <v>0.1</v>
      </c>
      <c r="I92" t="s">
        <v>40</v>
      </c>
      <c r="J92" t="s">
        <v>52</v>
      </c>
      <c r="K92" t="s">
        <v>16</v>
      </c>
    </row>
    <row r="93" spans="1:11" x14ac:dyDescent="0.25">
      <c r="A93" t="s">
        <v>136</v>
      </c>
      <c r="B93" s="1">
        <v>45120</v>
      </c>
      <c r="C93" t="s">
        <v>37</v>
      </c>
      <c r="E93">
        <v>8</v>
      </c>
      <c r="F93">
        <v>425.22</v>
      </c>
      <c r="G93">
        <v>600.6</v>
      </c>
      <c r="H93">
        <v>0</v>
      </c>
      <c r="I93" t="s">
        <v>14</v>
      </c>
      <c r="J93" t="s">
        <v>27</v>
      </c>
      <c r="K93" t="s">
        <v>35</v>
      </c>
    </row>
    <row r="94" spans="1:11" x14ac:dyDescent="0.25">
      <c r="A94" t="s">
        <v>137</v>
      </c>
      <c r="B94" s="1">
        <v>45636</v>
      </c>
      <c r="C94" t="s">
        <v>42</v>
      </c>
      <c r="D94" t="s">
        <v>23</v>
      </c>
      <c r="E94">
        <v>1</v>
      </c>
      <c r="F94">
        <v>459.67</v>
      </c>
      <c r="G94">
        <v>781.99</v>
      </c>
      <c r="H94">
        <v>0.1</v>
      </c>
      <c r="I94" t="s">
        <v>24</v>
      </c>
      <c r="J94" t="s">
        <v>27</v>
      </c>
      <c r="K94" t="s">
        <v>35</v>
      </c>
    </row>
    <row r="95" spans="1:11" x14ac:dyDescent="0.25">
      <c r="A95" t="s">
        <v>138</v>
      </c>
      <c r="B95" s="1">
        <v>45080</v>
      </c>
      <c r="C95" t="s">
        <v>60</v>
      </c>
      <c r="D95" t="s">
        <v>23</v>
      </c>
      <c r="E95">
        <v>1</v>
      </c>
      <c r="F95">
        <v>446.14</v>
      </c>
      <c r="G95">
        <v>790.27</v>
      </c>
      <c r="H95">
        <v>0.05</v>
      </c>
      <c r="I95" t="s">
        <v>24</v>
      </c>
      <c r="J95" t="s">
        <v>15</v>
      </c>
      <c r="K95" t="s">
        <v>20</v>
      </c>
    </row>
    <row r="96" spans="1:11" x14ac:dyDescent="0.25">
      <c r="A96" t="s">
        <v>139</v>
      </c>
      <c r="B96" s="1">
        <v>45501</v>
      </c>
      <c r="C96" t="s">
        <v>49</v>
      </c>
      <c r="D96" t="s">
        <v>47</v>
      </c>
      <c r="E96">
        <v>1</v>
      </c>
      <c r="F96">
        <v>119.76</v>
      </c>
      <c r="G96">
        <v>138.07</v>
      </c>
      <c r="H96">
        <v>0.1</v>
      </c>
      <c r="I96" t="s">
        <v>40</v>
      </c>
      <c r="J96" t="s">
        <v>27</v>
      </c>
      <c r="K96" t="s">
        <v>16</v>
      </c>
    </row>
    <row r="97" spans="1:11" x14ac:dyDescent="0.25">
      <c r="A97" t="s">
        <v>140</v>
      </c>
      <c r="B97" s="1">
        <v>45560</v>
      </c>
      <c r="C97" t="s">
        <v>26</v>
      </c>
      <c r="D97" t="s">
        <v>13</v>
      </c>
      <c r="E97">
        <v>1</v>
      </c>
      <c r="F97">
        <v>264.20999999999998</v>
      </c>
      <c r="G97">
        <v>389.86</v>
      </c>
      <c r="H97">
        <v>0</v>
      </c>
      <c r="I97" t="s">
        <v>18</v>
      </c>
      <c r="J97" t="s">
        <v>52</v>
      </c>
      <c r="K97" t="s">
        <v>35</v>
      </c>
    </row>
    <row r="98" spans="1:11" x14ac:dyDescent="0.25">
      <c r="A98" t="s">
        <v>141</v>
      </c>
      <c r="B98" s="1">
        <v>45653</v>
      </c>
      <c r="C98" t="s">
        <v>26</v>
      </c>
      <c r="D98" t="s">
        <v>13</v>
      </c>
      <c r="E98">
        <v>8</v>
      </c>
      <c r="F98">
        <v>498.47</v>
      </c>
      <c r="G98">
        <v>692.67</v>
      </c>
      <c r="H98">
        <v>0.15</v>
      </c>
      <c r="I98" t="s">
        <v>24</v>
      </c>
      <c r="J98" t="s">
        <v>19</v>
      </c>
      <c r="K98" t="s">
        <v>20</v>
      </c>
    </row>
    <row r="99" spans="1:11" x14ac:dyDescent="0.25">
      <c r="A99" t="s">
        <v>142</v>
      </c>
      <c r="B99" s="1">
        <v>45583</v>
      </c>
      <c r="C99" t="s">
        <v>54</v>
      </c>
      <c r="D99" t="s">
        <v>38</v>
      </c>
      <c r="E99">
        <v>5</v>
      </c>
      <c r="F99">
        <v>164.93</v>
      </c>
      <c r="G99">
        <v>289.3</v>
      </c>
      <c r="H99">
        <v>0</v>
      </c>
      <c r="I99" t="s">
        <v>24</v>
      </c>
      <c r="J99" t="s">
        <v>52</v>
      </c>
      <c r="K99" t="s">
        <v>35</v>
      </c>
    </row>
    <row r="100" spans="1:11" x14ac:dyDescent="0.25">
      <c r="A100" t="s">
        <v>143</v>
      </c>
      <c r="B100" s="1">
        <v>45533</v>
      </c>
      <c r="C100" t="s">
        <v>30</v>
      </c>
      <c r="D100" t="s">
        <v>31</v>
      </c>
      <c r="E100">
        <v>5</v>
      </c>
      <c r="F100">
        <v>7.54</v>
      </c>
      <c r="G100">
        <v>10.52</v>
      </c>
      <c r="H100">
        <v>0.15</v>
      </c>
      <c r="I100" t="s">
        <v>14</v>
      </c>
      <c r="J100" t="s">
        <v>52</v>
      </c>
      <c r="K100" t="s">
        <v>35</v>
      </c>
    </row>
    <row r="101" spans="1:11" x14ac:dyDescent="0.25">
      <c r="A101" t="s">
        <v>144</v>
      </c>
      <c r="B101" s="1">
        <v>45613</v>
      </c>
      <c r="C101" t="s">
        <v>56</v>
      </c>
      <c r="D101" t="s">
        <v>38</v>
      </c>
      <c r="E101">
        <v>8</v>
      </c>
      <c r="F101">
        <v>19.329999999999998</v>
      </c>
      <c r="G101">
        <v>21.53</v>
      </c>
      <c r="H101">
        <v>0</v>
      </c>
      <c r="I101" t="s">
        <v>14</v>
      </c>
      <c r="J101" t="s">
        <v>15</v>
      </c>
      <c r="K101" t="s">
        <v>16</v>
      </c>
    </row>
    <row r="102" spans="1:11" x14ac:dyDescent="0.25">
      <c r="A102" t="s">
        <v>145</v>
      </c>
      <c r="B102" s="1">
        <v>45614</v>
      </c>
      <c r="C102" t="s">
        <v>60</v>
      </c>
      <c r="D102" t="s">
        <v>23</v>
      </c>
      <c r="E102">
        <v>3</v>
      </c>
      <c r="F102">
        <v>104.7</v>
      </c>
      <c r="G102">
        <v>136.61000000000001</v>
      </c>
      <c r="H102">
        <v>0</v>
      </c>
      <c r="I102" t="s">
        <v>40</v>
      </c>
      <c r="J102" t="s">
        <v>52</v>
      </c>
      <c r="K102" t="s">
        <v>16</v>
      </c>
    </row>
    <row r="103" spans="1:11" x14ac:dyDescent="0.25">
      <c r="A103" t="s">
        <v>146</v>
      </c>
      <c r="B103" s="1">
        <v>44936</v>
      </c>
      <c r="C103" t="s">
        <v>60</v>
      </c>
      <c r="D103" t="s">
        <v>23</v>
      </c>
      <c r="E103">
        <v>4</v>
      </c>
      <c r="F103">
        <v>349.12</v>
      </c>
      <c r="G103">
        <v>426.47</v>
      </c>
      <c r="H103">
        <v>0</v>
      </c>
      <c r="I103" t="s">
        <v>14</v>
      </c>
      <c r="J103" t="s">
        <v>19</v>
      </c>
      <c r="K103" t="s">
        <v>35</v>
      </c>
    </row>
    <row r="104" spans="1:11" x14ac:dyDescent="0.25">
      <c r="A104" t="s">
        <v>147</v>
      </c>
      <c r="B104" s="1">
        <v>45451</v>
      </c>
      <c r="C104" t="s">
        <v>12</v>
      </c>
      <c r="D104" t="s">
        <v>13</v>
      </c>
      <c r="E104">
        <v>9</v>
      </c>
      <c r="F104">
        <v>328.81</v>
      </c>
      <c r="G104">
        <v>509.71</v>
      </c>
      <c r="H104">
        <v>0.1</v>
      </c>
      <c r="I104" t="s">
        <v>40</v>
      </c>
      <c r="J104" t="s">
        <v>52</v>
      </c>
      <c r="K104" t="s">
        <v>35</v>
      </c>
    </row>
    <row r="105" spans="1:11" x14ac:dyDescent="0.25">
      <c r="A105" t="s">
        <v>148</v>
      </c>
      <c r="B105" s="1">
        <v>45030</v>
      </c>
      <c r="C105" t="s">
        <v>56</v>
      </c>
      <c r="D105" t="s">
        <v>38</v>
      </c>
      <c r="E105">
        <v>3</v>
      </c>
      <c r="F105">
        <v>121.08</v>
      </c>
      <c r="G105">
        <v>193.67</v>
      </c>
      <c r="H105">
        <v>0</v>
      </c>
      <c r="I105" t="s">
        <v>18</v>
      </c>
      <c r="J105" t="s">
        <v>52</v>
      </c>
      <c r="K105" t="s">
        <v>16</v>
      </c>
    </row>
    <row r="106" spans="1:11" x14ac:dyDescent="0.25">
      <c r="A106" t="s">
        <v>149</v>
      </c>
      <c r="B106" s="1">
        <v>45303</v>
      </c>
      <c r="C106" t="s">
        <v>60</v>
      </c>
      <c r="D106" t="s">
        <v>23</v>
      </c>
      <c r="E106">
        <v>8</v>
      </c>
      <c r="F106">
        <v>271.2</v>
      </c>
      <c r="G106">
        <v>340.66</v>
      </c>
      <c r="H106">
        <v>0</v>
      </c>
      <c r="I106" t="s">
        <v>14</v>
      </c>
      <c r="J106" t="s">
        <v>15</v>
      </c>
      <c r="K106" t="s">
        <v>16</v>
      </c>
    </row>
    <row r="107" spans="1:11" x14ac:dyDescent="0.25">
      <c r="A107" t="s">
        <v>150</v>
      </c>
      <c r="B107" s="1">
        <v>45533</v>
      </c>
      <c r="C107" t="s">
        <v>37</v>
      </c>
      <c r="D107" t="s">
        <v>38</v>
      </c>
      <c r="E107">
        <v>4</v>
      </c>
      <c r="F107">
        <v>144.72</v>
      </c>
      <c r="G107">
        <v>253.4</v>
      </c>
      <c r="H107">
        <v>0.1</v>
      </c>
      <c r="I107" t="s">
        <v>18</v>
      </c>
      <c r="J107" t="s">
        <v>15</v>
      </c>
      <c r="K107" t="s">
        <v>20</v>
      </c>
    </row>
    <row r="108" spans="1:11" x14ac:dyDescent="0.25">
      <c r="A108" t="s">
        <v>151</v>
      </c>
      <c r="B108" s="1">
        <v>45206</v>
      </c>
      <c r="C108" t="s">
        <v>37</v>
      </c>
      <c r="D108" t="s">
        <v>38</v>
      </c>
      <c r="E108">
        <v>5</v>
      </c>
      <c r="F108">
        <v>492.66</v>
      </c>
      <c r="G108">
        <v>590.41</v>
      </c>
      <c r="H108">
        <v>0</v>
      </c>
      <c r="I108" t="s">
        <v>40</v>
      </c>
      <c r="J108" t="s">
        <v>32</v>
      </c>
      <c r="K108" t="s">
        <v>35</v>
      </c>
    </row>
    <row r="109" spans="1:11" x14ac:dyDescent="0.25">
      <c r="A109" t="s">
        <v>152</v>
      </c>
      <c r="B109" s="1">
        <v>45498</v>
      </c>
      <c r="C109" t="s">
        <v>34</v>
      </c>
      <c r="D109" t="s">
        <v>31</v>
      </c>
      <c r="E109">
        <v>5</v>
      </c>
      <c r="F109">
        <v>110.78</v>
      </c>
      <c r="G109">
        <v>127.86</v>
      </c>
      <c r="H109">
        <v>0.1</v>
      </c>
      <c r="I109" t="s">
        <v>40</v>
      </c>
      <c r="J109" t="s">
        <v>19</v>
      </c>
      <c r="K109" t="s">
        <v>16</v>
      </c>
    </row>
    <row r="110" spans="1:11" x14ac:dyDescent="0.25">
      <c r="A110" t="s">
        <v>153</v>
      </c>
      <c r="B110" s="1">
        <v>45562</v>
      </c>
      <c r="C110" t="s">
        <v>12</v>
      </c>
      <c r="D110" t="s">
        <v>13</v>
      </c>
      <c r="E110">
        <v>9</v>
      </c>
      <c r="F110">
        <v>495.77</v>
      </c>
      <c r="G110">
        <v>651.5</v>
      </c>
      <c r="H110">
        <v>0</v>
      </c>
      <c r="I110" t="s">
        <v>18</v>
      </c>
      <c r="J110" t="s">
        <v>15</v>
      </c>
      <c r="K110" t="s">
        <v>35</v>
      </c>
    </row>
    <row r="111" spans="1:11" x14ac:dyDescent="0.25">
      <c r="A111" t="s">
        <v>154</v>
      </c>
      <c r="B111" s="1">
        <v>45416</v>
      </c>
      <c r="C111" t="s">
        <v>62</v>
      </c>
      <c r="D111" t="s">
        <v>47</v>
      </c>
      <c r="E111">
        <v>8</v>
      </c>
      <c r="F111">
        <v>467.32</v>
      </c>
      <c r="G111">
        <v>530.20000000000005</v>
      </c>
      <c r="H111">
        <v>0.05</v>
      </c>
      <c r="I111" t="s">
        <v>14</v>
      </c>
      <c r="J111" t="s">
        <v>52</v>
      </c>
      <c r="K111" t="s">
        <v>35</v>
      </c>
    </row>
    <row r="112" spans="1:11" x14ac:dyDescent="0.25">
      <c r="A112" t="s">
        <v>155</v>
      </c>
      <c r="B112" s="1">
        <v>45581</v>
      </c>
      <c r="C112" t="s">
        <v>49</v>
      </c>
      <c r="D112" t="s">
        <v>47</v>
      </c>
      <c r="E112">
        <v>5</v>
      </c>
      <c r="F112">
        <v>302.83</v>
      </c>
      <c r="G112">
        <v>526.16</v>
      </c>
      <c r="H112">
        <v>0.1</v>
      </c>
      <c r="I112" t="s">
        <v>24</v>
      </c>
      <c r="J112" t="s">
        <v>52</v>
      </c>
      <c r="K112" t="s">
        <v>20</v>
      </c>
    </row>
    <row r="113" spans="1:11" x14ac:dyDescent="0.25">
      <c r="A113" t="s">
        <v>156</v>
      </c>
      <c r="B113" s="1">
        <v>45362</v>
      </c>
      <c r="C113" t="s">
        <v>46</v>
      </c>
      <c r="D113" t="s">
        <v>47</v>
      </c>
      <c r="E113">
        <v>8</v>
      </c>
      <c r="F113">
        <v>114.15</v>
      </c>
      <c r="G113">
        <v>165.49</v>
      </c>
      <c r="H113">
        <v>0.15</v>
      </c>
      <c r="I113" t="s">
        <v>18</v>
      </c>
      <c r="J113" t="s">
        <v>19</v>
      </c>
      <c r="K113" t="s">
        <v>35</v>
      </c>
    </row>
    <row r="114" spans="1:11" x14ac:dyDescent="0.25">
      <c r="A114" t="s">
        <v>157</v>
      </c>
      <c r="B114" s="1">
        <v>45144</v>
      </c>
      <c r="D114" t="s">
        <v>13</v>
      </c>
      <c r="E114">
        <v>4</v>
      </c>
      <c r="F114">
        <v>166.51</v>
      </c>
      <c r="G114">
        <v>253.99</v>
      </c>
      <c r="H114">
        <v>0</v>
      </c>
      <c r="I114" t="s">
        <v>18</v>
      </c>
      <c r="J114" t="s">
        <v>32</v>
      </c>
      <c r="K114" t="s">
        <v>35</v>
      </c>
    </row>
    <row r="115" spans="1:11" x14ac:dyDescent="0.25">
      <c r="A115" t="s">
        <v>158</v>
      </c>
      <c r="B115" s="1">
        <v>44937</v>
      </c>
      <c r="C115" t="s">
        <v>26</v>
      </c>
      <c r="E115">
        <v>2</v>
      </c>
      <c r="F115">
        <v>293.43</v>
      </c>
      <c r="G115">
        <v>505.28</v>
      </c>
      <c r="H115">
        <v>0.1</v>
      </c>
      <c r="I115" t="s">
        <v>40</v>
      </c>
      <c r="J115" t="s">
        <v>52</v>
      </c>
      <c r="K115" t="s">
        <v>16</v>
      </c>
    </row>
    <row r="116" spans="1:11" x14ac:dyDescent="0.25">
      <c r="A116" t="s">
        <v>159</v>
      </c>
      <c r="B116" s="1">
        <v>45118</v>
      </c>
      <c r="C116" t="s">
        <v>42</v>
      </c>
      <c r="D116" t="s">
        <v>23</v>
      </c>
      <c r="E116">
        <v>4</v>
      </c>
      <c r="F116">
        <v>142.66999999999999</v>
      </c>
      <c r="G116">
        <v>170.82</v>
      </c>
      <c r="H116">
        <v>0</v>
      </c>
      <c r="I116" t="s">
        <v>14</v>
      </c>
      <c r="J116" t="s">
        <v>27</v>
      </c>
      <c r="K116" t="s">
        <v>20</v>
      </c>
    </row>
    <row r="117" spans="1:11" x14ac:dyDescent="0.25">
      <c r="A117" t="s">
        <v>160</v>
      </c>
      <c r="B117" s="1">
        <v>45418</v>
      </c>
      <c r="C117" t="s">
        <v>54</v>
      </c>
      <c r="D117" t="s">
        <v>38</v>
      </c>
      <c r="E117">
        <v>3</v>
      </c>
      <c r="F117">
        <v>340.8</v>
      </c>
      <c r="G117">
        <v>590.35</v>
      </c>
      <c r="H117">
        <v>0</v>
      </c>
      <c r="I117" t="s">
        <v>40</v>
      </c>
      <c r="J117" t="s">
        <v>52</v>
      </c>
      <c r="K117" t="s">
        <v>35</v>
      </c>
    </row>
    <row r="118" spans="1:11" x14ac:dyDescent="0.25">
      <c r="A118" t="s">
        <v>161</v>
      </c>
      <c r="B118" s="1">
        <v>45596</v>
      </c>
      <c r="C118" t="s">
        <v>44</v>
      </c>
      <c r="D118" t="s">
        <v>31</v>
      </c>
      <c r="E118">
        <v>7</v>
      </c>
      <c r="F118">
        <v>103.68</v>
      </c>
      <c r="G118">
        <v>166.23</v>
      </c>
      <c r="H118">
        <v>0.15</v>
      </c>
      <c r="I118" t="s">
        <v>24</v>
      </c>
      <c r="J118" t="s">
        <v>15</v>
      </c>
      <c r="K118" t="s">
        <v>20</v>
      </c>
    </row>
    <row r="119" spans="1:11" x14ac:dyDescent="0.25">
      <c r="A119" t="s">
        <v>162</v>
      </c>
      <c r="B119" s="1">
        <v>45602</v>
      </c>
      <c r="C119" t="s">
        <v>34</v>
      </c>
      <c r="D119" t="s">
        <v>31</v>
      </c>
      <c r="E119">
        <v>8</v>
      </c>
      <c r="F119">
        <v>171.24</v>
      </c>
      <c r="G119">
        <v>284.93</v>
      </c>
      <c r="H119">
        <v>0.1</v>
      </c>
      <c r="I119" t="s">
        <v>24</v>
      </c>
      <c r="J119" t="s">
        <v>32</v>
      </c>
      <c r="K119" t="s">
        <v>35</v>
      </c>
    </row>
    <row r="120" spans="1:11" x14ac:dyDescent="0.25">
      <c r="A120" t="s">
        <v>163</v>
      </c>
      <c r="B120" s="1">
        <v>45007</v>
      </c>
      <c r="C120" t="s">
        <v>60</v>
      </c>
      <c r="D120" t="s">
        <v>23</v>
      </c>
      <c r="E120">
        <v>8</v>
      </c>
      <c r="F120">
        <v>209.14</v>
      </c>
      <c r="G120">
        <v>376.43</v>
      </c>
      <c r="H120">
        <v>0</v>
      </c>
      <c r="I120" t="s">
        <v>18</v>
      </c>
      <c r="J120" t="s">
        <v>27</v>
      </c>
      <c r="K120" t="s">
        <v>16</v>
      </c>
    </row>
    <row r="121" spans="1:11" x14ac:dyDescent="0.25">
      <c r="A121" t="s">
        <v>164</v>
      </c>
      <c r="B121" s="1">
        <v>45440</v>
      </c>
      <c r="C121" t="s">
        <v>56</v>
      </c>
      <c r="D121" t="s">
        <v>38</v>
      </c>
      <c r="E121">
        <v>6</v>
      </c>
      <c r="F121">
        <v>293.79000000000002</v>
      </c>
      <c r="G121">
        <v>443.59</v>
      </c>
      <c r="H121">
        <v>0.1</v>
      </c>
      <c r="I121" t="s">
        <v>40</v>
      </c>
      <c r="J121" t="s">
        <v>52</v>
      </c>
      <c r="K121" t="s">
        <v>20</v>
      </c>
    </row>
    <row r="122" spans="1:11" x14ac:dyDescent="0.25">
      <c r="A122" t="s">
        <v>165</v>
      </c>
      <c r="B122" s="1">
        <v>45484</v>
      </c>
      <c r="C122" t="s">
        <v>37</v>
      </c>
      <c r="D122" t="s">
        <v>38</v>
      </c>
      <c r="E122">
        <v>7</v>
      </c>
      <c r="F122">
        <v>341.88</v>
      </c>
      <c r="G122">
        <v>478.71</v>
      </c>
      <c r="H122">
        <v>0</v>
      </c>
      <c r="I122" t="s">
        <v>14</v>
      </c>
      <c r="J122" t="s">
        <v>19</v>
      </c>
      <c r="K122" t="s">
        <v>20</v>
      </c>
    </row>
    <row r="123" spans="1:11" x14ac:dyDescent="0.25">
      <c r="A123" t="s">
        <v>166</v>
      </c>
      <c r="B123" s="1">
        <v>44985</v>
      </c>
      <c r="C123" t="s">
        <v>60</v>
      </c>
      <c r="D123" t="s">
        <v>23</v>
      </c>
      <c r="E123">
        <v>2</v>
      </c>
      <c r="F123">
        <v>335.03</v>
      </c>
      <c r="G123">
        <v>511</v>
      </c>
      <c r="H123">
        <v>0</v>
      </c>
      <c r="I123" t="s">
        <v>14</v>
      </c>
      <c r="J123" t="s">
        <v>32</v>
      </c>
      <c r="K123" t="s">
        <v>16</v>
      </c>
    </row>
    <row r="124" spans="1:11" x14ac:dyDescent="0.25">
      <c r="A124" t="s">
        <v>167</v>
      </c>
      <c r="B124" s="1">
        <v>45222</v>
      </c>
      <c r="C124" t="s">
        <v>62</v>
      </c>
      <c r="D124" t="s">
        <v>47</v>
      </c>
      <c r="E124">
        <v>3</v>
      </c>
      <c r="F124">
        <v>279.14</v>
      </c>
      <c r="G124">
        <v>449.72</v>
      </c>
      <c r="H124">
        <v>0</v>
      </c>
      <c r="I124" t="s">
        <v>24</v>
      </c>
      <c r="K124" t="s">
        <v>20</v>
      </c>
    </row>
    <row r="125" spans="1:11" x14ac:dyDescent="0.25">
      <c r="A125" t="s">
        <v>168</v>
      </c>
      <c r="B125" s="1">
        <v>45207</v>
      </c>
      <c r="C125" t="s">
        <v>37</v>
      </c>
      <c r="D125" t="s">
        <v>38</v>
      </c>
      <c r="E125">
        <v>9</v>
      </c>
      <c r="F125">
        <v>429.2</v>
      </c>
      <c r="G125">
        <v>592.55999999999995</v>
      </c>
      <c r="H125">
        <v>0.05</v>
      </c>
      <c r="I125" t="s">
        <v>169</v>
      </c>
      <c r="J125" t="s">
        <v>52</v>
      </c>
      <c r="K125" t="s">
        <v>20</v>
      </c>
    </row>
    <row r="126" spans="1:11" x14ac:dyDescent="0.25">
      <c r="A126" t="s">
        <v>170</v>
      </c>
      <c r="B126" s="1">
        <v>45270</v>
      </c>
      <c r="C126" t="s">
        <v>62</v>
      </c>
      <c r="D126" t="s">
        <v>47</v>
      </c>
      <c r="E126">
        <v>6</v>
      </c>
      <c r="F126">
        <v>448.37</v>
      </c>
      <c r="G126">
        <v>628.54999999999995</v>
      </c>
      <c r="H126">
        <v>0.1</v>
      </c>
      <c r="I126" t="s">
        <v>18</v>
      </c>
      <c r="J126" t="s">
        <v>32</v>
      </c>
      <c r="K126" t="s">
        <v>20</v>
      </c>
    </row>
    <row r="127" spans="1:11" x14ac:dyDescent="0.25">
      <c r="A127" t="s">
        <v>171</v>
      </c>
      <c r="B127" s="1">
        <v>45426</v>
      </c>
      <c r="C127" t="s">
        <v>12</v>
      </c>
      <c r="D127" t="s">
        <v>13</v>
      </c>
      <c r="E127">
        <v>2</v>
      </c>
      <c r="F127">
        <v>228.84</v>
      </c>
      <c r="G127">
        <v>348.46</v>
      </c>
      <c r="H127">
        <v>0</v>
      </c>
      <c r="I127" t="s">
        <v>24</v>
      </c>
      <c r="J127" t="s">
        <v>52</v>
      </c>
      <c r="K127" t="s">
        <v>20</v>
      </c>
    </row>
    <row r="128" spans="1:11" x14ac:dyDescent="0.25">
      <c r="A128" t="s">
        <v>172</v>
      </c>
      <c r="B128" s="1">
        <v>45026</v>
      </c>
      <c r="C128" t="s">
        <v>26</v>
      </c>
      <c r="D128" t="s">
        <v>13</v>
      </c>
      <c r="E128">
        <v>6</v>
      </c>
      <c r="F128">
        <v>48.39</v>
      </c>
      <c r="G128">
        <v>72.81</v>
      </c>
      <c r="H128">
        <v>0</v>
      </c>
      <c r="I128" t="s">
        <v>24</v>
      </c>
      <c r="J128" t="s">
        <v>52</v>
      </c>
      <c r="K128" t="s">
        <v>16</v>
      </c>
    </row>
    <row r="129" spans="1:11" x14ac:dyDescent="0.25">
      <c r="A129" t="s">
        <v>173</v>
      </c>
      <c r="B129" s="1">
        <v>45549</v>
      </c>
      <c r="C129" t="s">
        <v>42</v>
      </c>
      <c r="D129" t="s">
        <v>23</v>
      </c>
      <c r="E129">
        <v>1</v>
      </c>
      <c r="F129">
        <v>322.58</v>
      </c>
      <c r="G129">
        <v>490.57</v>
      </c>
      <c r="H129">
        <v>0.05</v>
      </c>
      <c r="I129" t="s">
        <v>18</v>
      </c>
      <c r="J129" t="s">
        <v>15</v>
      </c>
      <c r="K129" t="s">
        <v>20</v>
      </c>
    </row>
    <row r="130" spans="1:11" x14ac:dyDescent="0.25">
      <c r="A130" t="s">
        <v>174</v>
      </c>
      <c r="B130" s="1">
        <v>45656</v>
      </c>
      <c r="C130" t="s">
        <v>34</v>
      </c>
      <c r="D130" t="s">
        <v>31</v>
      </c>
      <c r="E130">
        <v>5</v>
      </c>
      <c r="F130">
        <v>165.55</v>
      </c>
      <c r="G130">
        <v>198.01</v>
      </c>
      <c r="H130">
        <v>0.05</v>
      </c>
      <c r="I130" t="s">
        <v>18</v>
      </c>
      <c r="J130" t="s">
        <v>15</v>
      </c>
      <c r="K130" t="s">
        <v>16</v>
      </c>
    </row>
    <row r="131" spans="1:11" x14ac:dyDescent="0.25">
      <c r="A131" t="s">
        <v>175</v>
      </c>
      <c r="B131" s="1">
        <v>45321</v>
      </c>
      <c r="C131" t="s">
        <v>60</v>
      </c>
      <c r="D131" t="s">
        <v>23</v>
      </c>
      <c r="E131">
        <v>1</v>
      </c>
      <c r="F131">
        <v>412.24</v>
      </c>
      <c r="G131">
        <v>704.71</v>
      </c>
      <c r="H131">
        <v>0.15</v>
      </c>
      <c r="I131" t="s">
        <v>14</v>
      </c>
      <c r="J131" t="s">
        <v>32</v>
      </c>
      <c r="K131" t="s">
        <v>35</v>
      </c>
    </row>
    <row r="132" spans="1:11" x14ac:dyDescent="0.25">
      <c r="A132" t="s">
        <v>176</v>
      </c>
      <c r="B132" s="1">
        <v>45483</v>
      </c>
      <c r="C132" t="s">
        <v>62</v>
      </c>
      <c r="D132" t="s">
        <v>47</v>
      </c>
      <c r="E132">
        <v>4</v>
      </c>
      <c r="F132">
        <v>472.96</v>
      </c>
      <c r="G132">
        <v>575.47</v>
      </c>
      <c r="H132">
        <v>0.1</v>
      </c>
      <c r="I132" t="s">
        <v>18</v>
      </c>
      <c r="J132" t="s">
        <v>52</v>
      </c>
      <c r="K132" t="s">
        <v>20</v>
      </c>
    </row>
    <row r="133" spans="1:11" x14ac:dyDescent="0.25">
      <c r="A133" t="s">
        <v>177</v>
      </c>
      <c r="B133" s="1">
        <v>44977</v>
      </c>
      <c r="C133" t="s">
        <v>49</v>
      </c>
      <c r="D133" t="s">
        <v>47</v>
      </c>
      <c r="E133">
        <v>1</v>
      </c>
      <c r="F133">
        <v>253.72</v>
      </c>
      <c r="G133">
        <v>391.08</v>
      </c>
      <c r="H133">
        <v>0</v>
      </c>
      <c r="I133" t="s">
        <v>14</v>
      </c>
      <c r="J133" t="s">
        <v>32</v>
      </c>
      <c r="K133" t="s">
        <v>16</v>
      </c>
    </row>
    <row r="134" spans="1:11" x14ac:dyDescent="0.25">
      <c r="A134" t="s">
        <v>178</v>
      </c>
      <c r="B134" s="1">
        <v>44964</v>
      </c>
      <c r="C134" t="s">
        <v>54</v>
      </c>
      <c r="D134" t="s">
        <v>38</v>
      </c>
      <c r="E134">
        <v>3</v>
      </c>
      <c r="F134">
        <v>402.41</v>
      </c>
      <c r="G134">
        <v>635.32000000000005</v>
      </c>
      <c r="H134">
        <v>0.05</v>
      </c>
      <c r="I134" t="s">
        <v>18</v>
      </c>
      <c r="J134" t="s">
        <v>32</v>
      </c>
      <c r="K134" t="s">
        <v>16</v>
      </c>
    </row>
    <row r="135" spans="1:11" x14ac:dyDescent="0.25">
      <c r="A135" t="s">
        <v>179</v>
      </c>
      <c r="B135" s="1">
        <v>45015</v>
      </c>
      <c r="C135" t="s">
        <v>37</v>
      </c>
      <c r="D135" t="s">
        <v>38</v>
      </c>
      <c r="E135">
        <v>3</v>
      </c>
      <c r="F135">
        <v>431.73</v>
      </c>
      <c r="G135">
        <v>652.22</v>
      </c>
      <c r="H135">
        <v>0</v>
      </c>
      <c r="I135" t="s">
        <v>14</v>
      </c>
      <c r="J135" t="s">
        <v>52</v>
      </c>
      <c r="K135" t="s">
        <v>20</v>
      </c>
    </row>
    <row r="136" spans="1:11" x14ac:dyDescent="0.25">
      <c r="A136" t="s">
        <v>180</v>
      </c>
      <c r="B136" s="1">
        <v>45332</v>
      </c>
      <c r="C136" t="s">
        <v>26</v>
      </c>
      <c r="D136" t="s">
        <v>13</v>
      </c>
      <c r="E136">
        <v>6</v>
      </c>
      <c r="F136">
        <v>72.5</v>
      </c>
      <c r="G136">
        <v>130.49</v>
      </c>
      <c r="H136">
        <v>0</v>
      </c>
      <c r="I136" t="s">
        <v>14</v>
      </c>
      <c r="K136" t="s">
        <v>16</v>
      </c>
    </row>
    <row r="137" spans="1:11" x14ac:dyDescent="0.25">
      <c r="A137" t="s">
        <v>181</v>
      </c>
      <c r="B137" s="1">
        <v>45423</v>
      </c>
      <c r="C137" t="s">
        <v>30</v>
      </c>
      <c r="D137" t="s">
        <v>31</v>
      </c>
      <c r="E137">
        <v>8</v>
      </c>
      <c r="F137">
        <v>220.01</v>
      </c>
      <c r="G137">
        <v>294.64</v>
      </c>
      <c r="H137">
        <v>0.2</v>
      </c>
      <c r="I137" t="s">
        <v>18</v>
      </c>
      <c r="J137" t="s">
        <v>27</v>
      </c>
      <c r="K137" t="s">
        <v>16</v>
      </c>
    </row>
    <row r="138" spans="1:11" x14ac:dyDescent="0.25">
      <c r="A138" t="s">
        <v>182</v>
      </c>
      <c r="B138" s="1">
        <v>45397</v>
      </c>
      <c r="C138" t="s">
        <v>62</v>
      </c>
      <c r="D138" t="s">
        <v>47</v>
      </c>
      <c r="E138">
        <v>6</v>
      </c>
      <c r="F138">
        <v>101.11</v>
      </c>
      <c r="G138">
        <v>131.77000000000001</v>
      </c>
      <c r="H138">
        <v>0.1</v>
      </c>
      <c r="I138" t="s">
        <v>18</v>
      </c>
      <c r="J138" t="s">
        <v>15</v>
      </c>
      <c r="K138" t="s">
        <v>16</v>
      </c>
    </row>
    <row r="139" spans="1:11" x14ac:dyDescent="0.25">
      <c r="A139" t="s">
        <v>183</v>
      </c>
      <c r="B139" s="1">
        <v>45593</v>
      </c>
      <c r="C139" t="s">
        <v>26</v>
      </c>
      <c r="D139" t="s">
        <v>13</v>
      </c>
      <c r="E139">
        <v>6</v>
      </c>
      <c r="F139">
        <v>129.18</v>
      </c>
      <c r="G139">
        <v>217.68</v>
      </c>
      <c r="H139">
        <v>0.15</v>
      </c>
      <c r="I139" t="s">
        <v>40</v>
      </c>
      <c r="J139" t="s">
        <v>27</v>
      </c>
      <c r="K139" t="s">
        <v>16</v>
      </c>
    </row>
    <row r="140" spans="1:11" x14ac:dyDescent="0.25">
      <c r="A140" t="s">
        <v>184</v>
      </c>
      <c r="B140" s="1">
        <v>45377</v>
      </c>
      <c r="C140" t="s">
        <v>46</v>
      </c>
      <c r="D140" t="s">
        <v>47</v>
      </c>
      <c r="E140">
        <v>8</v>
      </c>
      <c r="F140">
        <v>117.21</v>
      </c>
      <c r="G140">
        <v>179.49</v>
      </c>
      <c r="H140">
        <v>0.1</v>
      </c>
      <c r="I140" t="s">
        <v>14</v>
      </c>
      <c r="J140" t="s">
        <v>27</v>
      </c>
      <c r="K140" t="s">
        <v>35</v>
      </c>
    </row>
    <row r="141" spans="1:11" x14ac:dyDescent="0.25">
      <c r="A141" t="s">
        <v>185</v>
      </c>
      <c r="B141" s="1">
        <v>45314</v>
      </c>
      <c r="C141" t="s">
        <v>37</v>
      </c>
      <c r="D141" t="s">
        <v>38</v>
      </c>
      <c r="E141">
        <v>8</v>
      </c>
      <c r="F141">
        <v>61.82</v>
      </c>
      <c r="G141">
        <v>108.59</v>
      </c>
      <c r="H141">
        <v>0</v>
      </c>
      <c r="I141" t="s">
        <v>24</v>
      </c>
      <c r="J141" t="s">
        <v>27</v>
      </c>
      <c r="K141" t="s">
        <v>16</v>
      </c>
    </row>
    <row r="142" spans="1:11" x14ac:dyDescent="0.25">
      <c r="A142" t="s">
        <v>186</v>
      </c>
      <c r="B142" s="1">
        <v>45116</v>
      </c>
      <c r="C142" t="s">
        <v>37</v>
      </c>
      <c r="D142" t="s">
        <v>38</v>
      </c>
      <c r="E142">
        <v>7</v>
      </c>
      <c r="F142">
        <v>223.37</v>
      </c>
      <c r="G142">
        <v>316.27</v>
      </c>
      <c r="H142">
        <v>0.1</v>
      </c>
      <c r="I142" t="s">
        <v>24</v>
      </c>
      <c r="J142" t="s">
        <v>19</v>
      </c>
      <c r="K142" t="s">
        <v>16</v>
      </c>
    </row>
    <row r="143" spans="1:11" x14ac:dyDescent="0.25">
      <c r="A143" t="s">
        <v>187</v>
      </c>
      <c r="B143" s="1">
        <v>44968</v>
      </c>
      <c r="C143" t="s">
        <v>49</v>
      </c>
      <c r="D143" t="s">
        <v>47</v>
      </c>
      <c r="E143">
        <v>4</v>
      </c>
      <c r="F143">
        <v>241.96</v>
      </c>
      <c r="G143">
        <v>323.12</v>
      </c>
      <c r="H143">
        <v>0.2</v>
      </c>
      <c r="I143" t="s">
        <v>18</v>
      </c>
      <c r="J143" t="s">
        <v>15</v>
      </c>
      <c r="K143" t="s">
        <v>20</v>
      </c>
    </row>
    <row r="144" spans="1:11" x14ac:dyDescent="0.25">
      <c r="A144" t="s">
        <v>188</v>
      </c>
      <c r="B144" s="1">
        <v>45319</v>
      </c>
      <c r="C144" t="s">
        <v>46</v>
      </c>
      <c r="D144" t="s">
        <v>47</v>
      </c>
      <c r="E144">
        <v>8</v>
      </c>
      <c r="F144">
        <v>456.88</v>
      </c>
      <c r="G144">
        <v>779.59</v>
      </c>
      <c r="H144">
        <v>0.05</v>
      </c>
      <c r="I144" t="s">
        <v>169</v>
      </c>
      <c r="J144" t="s">
        <v>19</v>
      </c>
      <c r="K144" t="s">
        <v>16</v>
      </c>
    </row>
    <row r="145" spans="1:11" x14ac:dyDescent="0.25">
      <c r="A145" t="s">
        <v>189</v>
      </c>
      <c r="B145" s="1">
        <v>45453</v>
      </c>
      <c r="C145" t="s">
        <v>30</v>
      </c>
      <c r="D145" t="s">
        <v>31</v>
      </c>
      <c r="E145">
        <v>4</v>
      </c>
      <c r="F145">
        <v>100.02</v>
      </c>
      <c r="G145">
        <v>131.72</v>
      </c>
      <c r="H145">
        <v>0.1</v>
      </c>
      <c r="I145" t="s">
        <v>14</v>
      </c>
      <c r="J145" t="s">
        <v>27</v>
      </c>
      <c r="K145" t="s">
        <v>20</v>
      </c>
    </row>
    <row r="146" spans="1:11" x14ac:dyDescent="0.25">
      <c r="A146" t="s">
        <v>190</v>
      </c>
      <c r="B146" s="1">
        <v>45215</v>
      </c>
      <c r="C146" t="s">
        <v>62</v>
      </c>
      <c r="D146" t="s">
        <v>47</v>
      </c>
      <c r="E146">
        <v>6</v>
      </c>
      <c r="F146">
        <v>143.33000000000001</v>
      </c>
      <c r="G146">
        <v>252.8</v>
      </c>
      <c r="H146">
        <v>0.1</v>
      </c>
      <c r="I146" t="s">
        <v>24</v>
      </c>
      <c r="J146" t="s">
        <v>19</v>
      </c>
      <c r="K146" t="s">
        <v>35</v>
      </c>
    </row>
    <row r="147" spans="1:11" x14ac:dyDescent="0.25">
      <c r="A147" t="s">
        <v>191</v>
      </c>
      <c r="B147" s="1">
        <v>45402</v>
      </c>
      <c r="C147" t="s">
        <v>46</v>
      </c>
      <c r="D147" t="s">
        <v>47</v>
      </c>
      <c r="E147">
        <v>2</v>
      </c>
      <c r="F147">
        <v>98.7</v>
      </c>
      <c r="G147">
        <v>161.30000000000001</v>
      </c>
      <c r="H147">
        <v>0.05</v>
      </c>
      <c r="I147" t="s">
        <v>40</v>
      </c>
      <c r="J147" t="s">
        <v>27</v>
      </c>
      <c r="K147" t="s">
        <v>16</v>
      </c>
    </row>
    <row r="148" spans="1:11" x14ac:dyDescent="0.25">
      <c r="A148" t="s">
        <v>192</v>
      </c>
      <c r="B148" s="1">
        <v>45211</v>
      </c>
      <c r="C148" t="s">
        <v>60</v>
      </c>
      <c r="D148" t="s">
        <v>23</v>
      </c>
      <c r="E148">
        <v>3</v>
      </c>
      <c r="F148">
        <v>116.89</v>
      </c>
      <c r="G148">
        <v>202.11</v>
      </c>
      <c r="H148">
        <v>0.1</v>
      </c>
      <c r="I148" t="s">
        <v>40</v>
      </c>
      <c r="J148" t="s">
        <v>52</v>
      </c>
      <c r="K148" t="s">
        <v>16</v>
      </c>
    </row>
    <row r="149" spans="1:11" x14ac:dyDescent="0.25">
      <c r="A149" t="s">
        <v>193</v>
      </c>
      <c r="B149" s="1">
        <v>45132</v>
      </c>
      <c r="C149" t="s">
        <v>26</v>
      </c>
      <c r="D149" t="s">
        <v>13</v>
      </c>
      <c r="E149">
        <v>9</v>
      </c>
      <c r="F149">
        <v>366.21</v>
      </c>
      <c r="G149">
        <v>533.35</v>
      </c>
      <c r="H149">
        <v>0.05</v>
      </c>
      <c r="I149" t="s">
        <v>24</v>
      </c>
      <c r="J149" t="s">
        <v>27</v>
      </c>
      <c r="K149" t="s">
        <v>20</v>
      </c>
    </row>
    <row r="150" spans="1:11" x14ac:dyDescent="0.25">
      <c r="A150" t="s">
        <v>194</v>
      </c>
      <c r="B150" s="1">
        <v>45159</v>
      </c>
      <c r="C150" t="s">
        <v>54</v>
      </c>
      <c r="D150" t="s">
        <v>38</v>
      </c>
      <c r="E150">
        <v>2</v>
      </c>
      <c r="F150">
        <v>16.899999999999999</v>
      </c>
      <c r="G150">
        <v>27.88</v>
      </c>
      <c r="H150">
        <v>0.1</v>
      </c>
      <c r="I150" t="s">
        <v>24</v>
      </c>
      <c r="J150" t="s">
        <v>32</v>
      </c>
      <c r="K150" t="s">
        <v>16</v>
      </c>
    </row>
    <row r="151" spans="1:11" x14ac:dyDescent="0.25">
      <c r="A151" t="s">
        <v>195</v>
      </c>
      <c r="B151" s="1">
        <v>45432</v>
      </c>
      <c r="C151" t="s">
        <v>49</v>
      </c>
      <c r="D151" t="s">
        <v>47</v>
      </c>
      <c r="E151">
        <v>6</v>
      </c>
      <c r="F151">
        <v>14.1</v>
      </c>
      <c r="G151">
        <v>24.37</v>
      </c>
      <c r="H151">
        <v>0</v>
      </c>
      <c r="I151" t="s">
        <v>18</v>
      </c>
      <c r="J151" t="s">
        <v>27</v>
      </c>
      <c r="K151" t="s">
        <v>20</v>
      </c>
    </row>
    <row r="152" spans="1:11" x14ac:dyDescent="0.25">
      <c r="A152" t="s">
        <v>196</v>
      </c>
      <c r="B152" s="1">
        <v>45592</v>
      </c>
      <c r="C152" t="s">
        <v>30</v>
      </c>
      <c r="D152" t="s">
        <v>31</v>
      </c>
      <c r="E152">
        <v>3</v>
      </c>
      <c r="F152">
        <v>468.68</v>
      </c>
      <c r="G152">
        <v>608.57000000000005</v>
      </c>
      <c r="H152">
        <v>0.1</v>
      </c>
      <c r="I152" t="s">
        <v>14</v>
      </c>
      <c r="J152" t="s">
        <v>52</v>
      </c>
      <c r="K152" t="s">
        <v>20</v>
      </c>
    </row>
    <row r="153" spans="1:11" x14ac:dyDescent="0.25">
      <c r="A153" t="s">
        <v>197</v>
      </c>
      <c r="B153" s="1">
        <v>45159</v>
      </c>
      <c r="C153" t="s">
        <v>56</v>
      </c>
      <c r="D153" t="s">
        <v>38</v>
      </c>
      <c r="E153">
        <v>9</v>
      </c>
      <c r="F153">
        <v>161.71</v>
      </c>
      <c r="G153">
        <v>266.66000000000003</v>
      </c>
      <c r="H153">
        <v>0.15</v>
      </c>
      <c r="I153" t="s">
        <v>18</v>
      </c>
      <c r="J153" t="s">
        <v>52</v>
      </c>
      <c r="K153" t="s">
        <v>35</v>
      </c>
    </row>
    <row r="154" spans="1:11" x14ac:dyDescent="0.25">
      <c r="A154" t="s">
        <v>198</v>
      </c>
      <c r="B154" s="1">
        <v>45028</v>
      </c>
      <c r="C154" t="s">
        <v>54</v>
      </c>
      <c r="D154" t="s">
        <v>38</v>
      </c>
      <c r="E154">
        <v>6</v>
      </c>
      <c r="F154">
        <v>423.61</v>
      </c>
      <c r="G154">
        <v>643.55999999999995</v>
      </c>
      <c r="H154">
        <v>0</v>
      </c>
      <c r="I154" t="s">
        <v>24</v>
      </c>
      <c r="J154" t="s">
        <v>32</v>
      </c>
      <c r="K154" t="s">
        <v>35</v>
      </c>
    </row>
    <row r="155" spans="1:11" x14ac:dyDescent="0.25">
      <c r="A155" t="s">
        <v>199</v>
      </c>
      <c r="B155" s="1">
        <v>45447</v>
      </c>
      <c r="C155" t="s">
        <v>49</v>
      </c>
      <c r="D155" t="s">
        <v>47</v>
      </c>
      <c r="E155">
        <v>3</v>
      </c>
      <c r="F155">
        <v>364.8</v>
      </c>
      <c r="G155">
        <v>497.07</v>
      </c>
      <c r="H155">
        <v>0.2</v>
      </c>
      <c r="I155" t="s">
        <v>14</v>
      </c>
      <c r="J155" t="s">
        <v>32</v>
      </c>
      <c r="K155" t="s">
        <v>16</v>
      </c>
    </row>
    <row r="156" spans="1:11" x14ac:dyDescent="0.25">
      <c r="A156" t="s">
        <v>200</v>
      </c>
      <c r="B156" s="1">
        <v>45150</v>
      </c>
      <c r="C156" t="s">
        <v>60</v>
      </c>
      <c r="D156" t="s">
        <v>23</v>
      </c>
      <c r="E156">
        <v>1</v>
      </c>
      <c r="F156">
        <v>182.09</v>
      </c>
      <c r="G156">
        <v>200.67</v>
      </c>
      <c r="H156">
        <v>0.05</v>
      </c>
      <c r="I156" t="s">
        <v>40</v>
      </c>
      <c r="J156" t="s">
        <v>15</v>
      </c>
      <c r="K156" t="s">
        <v>16</v>
      </c>
    </row>
    <row r="157" spans="1:11" x14ac:dyDescent="0.25">
      <c r="A157" t="s">
        <v>201</v>
      </c>
      <c r="B157" s="1">
        <v>45410</v>
      </c>
      <c r="C157" t="s">
        <v>37</v>
      </c>
      <c r="D157" t="s">
        <v>38</v>
      </c>
      <c r="E157">
        <v>6</v>
      </c>
      <c r="F157">
        <v>72</v>
      </c>
      <c r="G157">
        <v>90.14</v>
      </c>
      <c r="H157">
        <v>0</v>
      </c>
      <c r="I157" t="s">
        <v>18</v>
      </c>
      <c r="J157" t="s">
        <v>15</v>
      </c>
      <c r="K157" t="s">
        <v>20</v>
      </c>
    </row>
    <row r="158" spans="1:11" x14ac:dyDescent="0.25">
      <c r="A158" t="s">
        <v>202</v>
      </c>
      <c r="B158" s="1">
        <v>45244</v>
      </c>
      <c r="C158" t="s">
        <v>42</v>
      </c>
      <c r="D158" t="s">
        <v>23</v>
      </c>
      <c r="E158">
        <v>6</v>
      </c>
      <c r="F158">
        <v>261.06</v>
      </c>
      <c r="G158">
        <v>367.14</v>
      </c>
      <c r="H158">
        <v>0.1</v>
      </c>
      <c r="I158" t="s">
        <v>14</v>
      </c>
      <c r="K158" t="s">
        <v>35</v>
      </c>
    </row>
    <row r="159" spans="1:11" x14ac:dyDescent="0.25">
      <c r="A159" t="s">
        <v>203</v>
      </c>
      <c r="B159" s="1">
        <v>45472</v>
      </c>
      <c r="C159" t="s">
        <v>54</v>
      </c>
      <c r="D159" t="s">
        <v>38</v>
      </c>
      <c r="E159">
        <v>4</v>
      </c>
      <c r="F159">
        <v>472.38</v>
      </c>
      <c r="G159">
        <v>594.4</v>
      </c>
      <c r="H159">
        <v>0</v>
      </c>
      <c r="I159" t="s">
        <v>18</v>
      </c>
      <c r="J159" t="s">
        <v>19</v>
      </c>
      <c r="K159" t="s">
        <v>16</v>
      </c>
    </row>
    <row r="160" spans="1:11" x14ac:dyDescent="0.25">
      <c r="A160" t="s">
        <v>204</v>
      </c>
      <c r="B160" s="1">
        <v>45058</v>
      </c>
      <c r="C160" t="s">
        <v>44</v>
      </c>
      <c r="D160" t="s">
        <v>31</v>
      </c>
      <c r="E160">
        <v>4</v>
      </c>
      <c r="F160">
        <v>401.83</v>
      </c>
      <c r="G160">
        <v>630.26</v>
      </c>
      <c r="H160">
        <v>0</v>
      </c>
      <c r="I160" t="s">
        <v>18</v>
      </c>
      <c r="J160" t="s">
        <v>19</v>
      </c>
      <c r="K160" t="s">
        <v>35</v>
      </c>
    </row>
    <row r="161" spans="1:11" x14ac:dyDescent="0.25">
      <c r="A161" t="s">
        <v>205</v>
      </c>
      <c r="B161" s="1">
        <v>45135</v>
      </c>
      <c r="C161" t="s">
        <v>26</v>
      </c>
      <c r="D161" t="s">
        <v>13</v>
      </c>
      <c r="E161">
        <v>6</v>
      </c>
      <c r="F161">
        <v>182.19</v>
      </c>
      <c r="G161">
        <v>312.10000000000002</v>
      </c>
      <c r="H161">
        <v>0</v>
      </c>
      <c r="I161" t="s">
        <v>40</v>
      </c>
      <c r="J161" t="s">
        <v>19</v>
      </c>
      <c r="K161" t="s">
        <v>35</v>
      </c>
    </row>
    <row r="162" spans="1:11" x14ac:dyDescent="0.25">
      <c r="A162" t="s">
        <v>206</v>
      </c>
      <c r="B162" s="1">
        <v>44937</v>
      </c>
      <c r="C162" t="s">
        <v>49</v>
      </c>
      <c r="D162" t="s">
        <v>47</v>
      </c>
      <c r="E162">
        <v>2</v>
      </c>
      <c r="F162">
        <v>316.29000000000002</v>
      </c>
      <c r="G162">
        <v>408.6</v>
      </c>
      <c r="H162">
        <v>0</v>
      </c>
      <c r="I162" t="s">
        <v>18</v>
      </c>
      <c r="J162" t="s">
        <v>19</v>
      </c>
      <c r="K162" t="s">
        <v>16</v>
      </c>
    </row>
    <row r="163" spans="1:11" x14ac:dyDescent="0.25">
      <c r="A163" t="s">
        <v>207</v>
      </c>
      <c r="B163" s="1">
        <v>45630</v>
      </c>
      <c r="C163" t="s">
        <v>62</v>
      </c>
      <c r="D163" t="s">
        <v>47</v>
      </c>
      <c r="E163">
        <v>2</v>
      </c>
      <c r="F163">
        <v>178.18</v>
      </c>
      <c r="G163">
        <v>237.36</v>
      </c>
      <c r="H163">
        <v>0</v>
      </c>
      <c r="I163" t="s">
        <v>14</v>
      </c>
      <c r="J163" t="s">
        <v>27</v>
      </c>
      <c r="K163" t="s">
        <v>16</v>
      </c>
    </row>
    <row r="164" spans="1:11" x14ac:dyDescent="0.25">
      <c r="A164" t="s">
        <v>208</v>
      </c>
      <c r="B164" s="1">
        <v>45439</v>
      </c>
      <c r="C164" t="s">
        <v>30</v>
      </c>
      <c r="D164" t="s">
        <v>31</v>
      </c>
      <c r="E164">
        <v>2</v>
      </c>
      <c r="F164">
        <v>26.02</v>
      </c>
      <c r="G164">
        <v>44.85</v>
      </c>
      <c r="H164">
        <v>0</v>
      </c>
      <c r="I164" t="s">
        <v>40</v>
      </c>
      <c r="J164" t="s">
        <v>52</v>
      </c>
      <c r="K164" t="s">
        <v>20</v>
      </c>
    </row>
    <row r="165" spans="1:11" x14ac:dyDescent="0.25">
      <c r="A165" t="s">
        <v>209</v>
      </c>
      <c r="B165" s="1">
        <v>45328</v>
      </c>
      <c r="C165" t="s">
        <v>22</v>
      </c>
      <c r="D165" t="s">
        <v>23</v>
      </c>
      <c r="E165">
        <v>7</v>
      </c>
      <c r="F165">
        <v>55.67</v>
      </c>
      <c r="G165">
        <v>94.48</v>
      </c>
      <c r="H165">
        <v>0</v>
      </c>
      <c r="I165" t="s">
        <v>40</v>
      </c>
      <c r="J165" t="s">
        <v>52</v>
      </c>
      <c r="K165" t="s">
        <v>35</v>
      </c>
    </row>
    <row r="166" spans="1:11" x14ac:dyDescent="0.25">
      <c r="A166" t="s">
        <v>210</v>
      </c>
      <c r="B166" s="1">
        <v>45074</v>
      </c>
      <c r="C166" t="s">
        <v>30</v>
      </c>
      <c r="D166" t="s">
        <v>31</v>
      </c>
      <c r="E166">
        <v>2</v>
      </c>
      <c r="F166">
        <v>346.75</v>
      </c>
      <c r="G166">
        <v>512.83000000000004</v>
      </c>
      <c r="H166">
        <v>0</v>
      </c>
      <c r="I166" t="s">
        <v>18</v>
      </c>
      <c r="J166" t="s">
        <v>52</v>
      </c>
      <c r="K166" t="s">
        <v>20</v>
      </c>
    </row>
    <row r="167" spans="1:11" x14ac:dyDescent="0.25">
      <c r="A167" t="s">
        <v>211</v>
      </c>
      <c r="B167" s="1">
        <v>45589</v>
      </c>
      <c r="C167" t="s">
        <v>49</v>
      </c>
      <c r="D167" t="s">
        <v>47</v>
      </c>
      <c r="E167">
        <v>5</v>
      </c>
      <c r="F167">
        <v>162.75</v>
      </c>
      <c r="G167">
        <v>214.97</v>
      </c>
      <c r="H167">
        <v>0.1</v>
      </c>
      <c r="I167" t="s">
        <v>14</v>
      </c>
      <c r="J167" t="s">
        <v>19</v>
      </c>
      <c r="K167" t="s">
        <v>35</v>
      </c>
    </row>
    <row r="168" spans="1:11" x14ac:dyDescent="0.25">
      <c r="A168" t="s">
        <v>212</v>
      </c>
      <c r="B168" s="1">
        <v>45257</v>
      </c>
      <c r="C168" t="s">
        <v>42</v>
      </c>
      <c r="D168" t="s">
        <v>23</v>
      </c>
      <c r="E168">
        <v>1</v>
      </c>
      <c r="F168">
        <v>470.39</v>
      </c>
      <c r="G168">
        <v>800.01</v>
      </c>
      <c r="H168">
        <v>0.15</v>
      </c>
      <c r="I168" t="s">
        <v>24</v>
      </c>
      <c r="J168" t="s">
        <v>27</v>
      </c>
      <c r="K168" t="s">
        <v>35</v>
      </c>
    </row>
    <row r="169" spans="1:11" x14ac:dyDescent="0.25">
      <c r="A169" t="s">
        <v>213</v>
      </c>
      <c r="B169" s="1">
        <v>45337</v>
      </c>
      <c r="C169" t="s">
        <v>30</v>
      </c>
      <c r="D169" t="s">
        <v>31</v>
      </c>
      <c r="E169">
        <v>2</v>
      </c>
      <c r="F169">
        <v>113.94</v>
      </c>
      <c r="G169">
        <v>168.34</v>
      </c>
      <c r="H169">
        <v>0.05</v>
      </c>
      <c r="I169" t="s">
        <v>24</v>
      </c>
      <c r="J169" t="s">
        <v>19</v>
      </c>
      <c r="K169" t="s">
        <v>20</v>
      </c>
    </row>
    <row r="170" spans="1:11" x14ac:dyDescent="0.25">
      <c r="A170" t="s">
        <v>214</v>
      </c>
      <c r="B170" s="1">
        <v>45206</v>
      </c>
      <c r="C170" t="s">
        <v>42</v>
      </c>
      <c r="D170" t="s">
        <v>23</v>
      </c>
      <c r="E170">
        <v>3</v>
      </c>
      <c r="F170">
        <v>498.82</v>
      </c>
      <c r="G170">
        <v>760.22</v>
      </c>
      <c r="H170">
        <v>0.1</v>
      </c>
      <c r="I170" t="s">
        <v>14</v>
      </c>
      <c r="J170" t="s">
        <v>32</v>
      </c>
      <c r="K170" t="s">
        <v>20</v>
      </c>
    </row>
    <row r="171" spans="1:11" x14ac:dyDescent="0.25">
      <c r="A171" t="s">
        <v>215</v>
      </c>
      <c r="B171" s="1">
        <v>45247</v>
      </c>
      <c r="C171" t="s">
        <v>54</v>
      </c>
      <c r="D171" t="s">
        <v>38</v>
      </c>
      <c r="E171">
        <v>2</v>
      </c>
      <c r="F171">
        <v>332.26</v>
      </c>
      <c r="G171">
        <v>405.95</v>
      </c>
      <c r="H171">
        <v>0</v>
      </c>
      <c r="I171" t="s">
        <v>18</v>
      </c>
      <c r="J171" t="s">
        <v>27</v>
      </c>
      <c r="K171" t="s">
        <v>20</v>
      </c>
    </row>
    <row r="172" spans="1:11" x14ac:dyDescent="0.25">
      <c r="A172" t="s">
        <v>216</v>
      </c>
      <c r="B172" s="1">
        <v>45625</v>
      </c>
      <c r="C172" t="s">
        <v>62</v>
      </c>
      <c r="D172" t="s">
        <v>47</v>
      </c>
      <c r="E172">
        <v>5</v>
      </c>
      <c r="F172">
        <v>169.39</v>
      </c>
      <c r="G172">
        <v>260.02</v>
      </c>
      <c r="H172">
        <v>0</v>
      </c>
      <c r="I172" t="s">
        <v>24</v>
      </c>
      <c r="J172" t="s">
        <v>52</v>
      </c>
      <c r="K172" t="s">
        <v>35</v>
      </c>
    </row>
    <row r="173" spans="1:11" x14ac:dyDescent="0.25">
      <c r="A173" t="s">
        <v>217</v>
      </c>
      <c r="B173" s="1">
        <v>45228</v>
      </c>
      <c r="C173" t="s">
        <v>62</v>
      </c>
      <c r="D173" t="s">
        <v>47</v>
      </c>
      <c r="E173">
        <v>2</v>
      </c>
      <c r="F173">
        <v>458.32</v>
      </c>
      <c r="G173">
        <v>550.74</v>
      </c>
      <c r="H173">
        <v>0.05</v>
      </c>
      <c r="I173" t="s">
        <v>18</v>
      </c>
      <c r="J173" t="s">
        <v>32</v>
      </c>
      <c r="K173" t="s">
        <v>16</v>
      </c>
    </row>
    <row r="174" spans="1:11" x14ac:dyDescent="0.25">
      <c r="A174" t="s">
        <v>218</v>
      </c>
      <c r="B174" s="1">
        <v>45291</v>
      </c>
      <c r="C174" t="s">
        <v>44</v>
      </c>
      <c r="D174" t="s">
        <v>31</v>
      </c>
      <c r="E174">
        <v>4</v>
      </c>
      <c r="F174">
        <v>72.739999999999995</v>
      </c>
      <c r="G174">
        <v>103.7</v>
      </c>
      <c r="H174">
        <v>0</v>
      </c>
      <c r="I174" t="s">
        <v>18</v>
      </c>
      <c r="K174" t="s">
        <v>35</v>
      </c>
    </row>
    <row r="175" spans="1:11" x14ac:dyDescent="0.25">
      <c r="A175" t="s">
        <v>219</v>
      </c>
      <c r="B175" s="1">
        <v>45175</v>
      </c>
      <c r="C175" t="s">
        <v>46</v>
      </c>
      <c r="D175" t="s">
        <v>47</v>
      </c>
      <c r="E175">
        <v>5</v>
      </c>
      <c r="F175">
        <v>414.61</v>
      </c>
      <c r="G175">
        <v>460.63</v>
      </c>
      <c r="H175">
        <v>0.1</v>
      </c>
      <c r="I175" t="s">
        <v>40</v>
      </c>
      <c r="J175" t="s">
        <v>32</v>
      </c>
      <c r="K175" t="s">
        <v>16</v>
      </c>
    </row>
    <row r="176" spans="1:11" x14ac:dyDescent="0.25">
      <c r="A176" t="s">
        <v>220</v>
      </c>
      <c r="B176" s="1">
        <v>45593</v>
      </c>
      <c r="C176" t="s">
        <v>44</v>
      </c>
      <c r="D176" t="s">
        <v>31</v>
      </c>
      <c r="E176">
        <v>2</v>
      </c>
      <c r="F176">
        <v>62.1</v>
      </c>
      <c r="G176">
        <v>79.59</v>
      </c>
      <c r="H176">
        <v>0.1</v>
      </c>
      <c r="I176" t="s">
        <v>40</v>
      </c>
      <c r="J176" t="s">
        <v>27</v>
      </c>
      <c r="K176" t="s">
        <v>16</v>
      </c>
    </row>
    <row r="177" spans="1:11" x14ac:dyDescent="0.25">
      <c r="A177" t="s">
        <v>221</v>
      </c>
      <c r="B177" s="1">
        <v>45249</v>
      </c>
      <c r="C177" t="s">
        <v>60</v>
      </c>
      <c r="D177" t="s">
        <v>23</v>
      </c>
      <c r="E177">
        <v>6</v>
      </c>
      <c r="F177">
        <v>303.58</v>
      </c>
      <c r="G177">
        <v>507.58</v>
      </c>
      <c r="H177">
        <v>0</v>
      </c>
      <c r="I177" t="s">
        <v>14</v>
      </c>
      <c r="J177" t="s">
        <v>27</v>
      </c>
      <c r="K177" t="s">
        <v>20</v>
      </c>
    </row>
    <row r="178" spans="1:11" x14ac:dyDescent="0.25">
      <c r="A178" t="s">
        <v>222</v>
      </c>
      <c r="B178" s="1">
        <v>45644</v>
      </c>
      <c r="C178" t="s">
        <v>56</v>
      </c>
      <c r="D178" t="s">
        <v>38</v>
      </c>
      <c r="E178">
        <v>2</v>
      </c>
      <c r="F178">
        <v>436.96</v>
      </c>
      <c r="G178">
        <v>516.05999999999995</v>
      </c>
      <c r="H178">
        <v>0.1</v>
      </c>
      <c r="I178" t="s">
        <v>14</v>
      </c>
      <c r="J178" t="s">
        <v>52</v>
      </c>
      <c r="K178" t="s">
        <v>20</v>
      </c>
    </row>
    <row r="179" spans="1:11" x14ac:dyDescent="0.25">
      <c r="A179" t="s">
        <v>223</v>
      </c>
      <c r="B179" s="1">
        <v>45530</v>
      </c>
      <c r="C179" t="s">
        <v>34</v>
      </c>
      <c r="D179" t="s">
        <v>31</v>
      </c>
      <c r="E179">
        <v>3</v>
      </c>
      <c r="F179">
        <v>419.58</v>
      </c>
      <c r="G179">
        <v>682.65</v>
      </c>
      <c r="H179">
        <v>0.1</v>
      </c>
      <c r="I179" t="s">
        <v>40</v>
      </c>
      <c r="J179" t="s">
        <v>32</v>
      </c>
      <c r="K179" t="s">
        <v>35</v>
      </c>
    </row>
    <row r="180" spans="1:11" x14ac:dyDescent="0.25">
      <c r="A180" t="s">
        <v>224</v>
      </c>
      <c r="B180" s="1">
        <v>45070</v>
      </c>
      <c r="C180" t="s">
        <v>46</v>
      </c>
      <c r="D180" t="s">
        <v>47</v>
      </c>
      <c r="E180">
        <v>4</v>
      </c>
      <c r="F180">
        <v>310.13</v>
      </c>
      <c r="G180">
        <v>358.66</v>
      </c>
      <c r="H180">
        <v>0.05</v>
      </c>
      <c r="I180" t="s">
        <v>24</v>
      </c>
      <c r="J180" t="s">
        <v>27</v>
      </c>
      <c r="K180" t="s">
        <v>20</v>
      </c>
    </row>
    <row r="181" spans="1:11" x14ac:dyDescent="0.25">
      <c r="A181" t="s">
        <v>225</v>
      </c>
      <c r="B181" s="1">
        <v>45255</v>
      </c>
      <c r="C181" t="s">
        <v>34</v>
      </c>
      <c r="D181" t="s">
        <v>31</v>
      </c>
      <c r="E181">
        <v>8</v>
      </c>
      <c r="F181">
        <v>266.14</v>
      </c>
      <c r="G181">
        <v>428.24</v>
      </c>
      <c r="H181">
        <v>0</v>
      </c>
      <c r="I181" t="s">
        <v>24</v>
      </c>
      <c r="J181" t="s">
        <v>15</v>
      </c>
      <c r="K181" t="s">
        <v>20</v>
      </c>
    </row>
    <row r="182" spans="1:11" x14ac:dyDescent="0.25">
      <c r="A182" t="s">
        <v>226</v>
      </c>
      <c r="B182" s="1">
        <v>45352</v>
      </c>
      <c r="C182" t="s">
        <v>34</v>
      </c>
      <c r="D182" t="s">
        <v>31</v>
      </c>
      <c r="E182">
        <v>2</v>
      </c>
      <c r="F182">
        <v>314.61</v>
      </c>
      <c r="G182">
        <v>457.98</v>
      </c>
      <c r="H182">
        <v>0.05</v>
      </c>
      <c r="I182" t="s">
        <v>14</v>
      </c>
      <c r="J182" t="s">
        <v>19</v>
      </c>
      <c r="K182" t="s">
        <v>20</v>
      </c>
    </row>
    <row r="183" spans="1:11" x14ac:dyDescent="0.25">
      <c r="A183" t="s">
        <v>227</v>
      </c>
      <c r="B183" s="1">
        <v>44940</v>
      </c>
      <c r="C183" t="s">
        <v>12</v>
      </c>
      <c r="D183" t="s">
        <v>13</v>
      </c>
      <c r="E183">
        <v>4</v>
      </c>
      <c r="F183">
        <v>233.88</v>
      </c>
      <c r="G183">
        <v>268.55</v>
      </c>
      <c r="H183">
        <v>0.05</v>
      </c>
      <c r="I183" t="s">
        <v>18</v>
      </c>
      <c r="J183" t="s">
        <v>32</v>
      </c>
      <c r="K183" t="s">
        <v>16</v>
      </c>
    </row>
    <row r="184" spans="1:11" x14ac:dyDescent="0.25">
      <c r="A184" t="s">
        <v>228</v>
      </c>
      <c r="B184" s="1">
        <v>45184</v>
      </c>
      <c r="C184" t="s">
        <v>44</v>
      </c>
      <c r="D184" t="s">
        <v>31</v>
      </c>
      <c r="E184">
        <v>9</v>
      </c>
      <c r="F184">
        <v>348.85</v>
      </c>
      <c r="G184">
        <v>507.64</v>
      </c>
      <c r="H184">
        <v>0.1</v>
      </c>
      <c r="I184" t="s">
        <v>14</v>
      </c>
      <c r="J184" t="s">
        <v>15</v>
      </c>
      <c r="K184" t="s">
        <v>20</v>
      </c>
    </row>
    <row r="185" spans="1:11" x14ac:dyDescent="0.25">
      <c r="A185" t="s">
        <v>229</v>
      </c>
      <c r="B185" s="1">
        <v>45611</v>
      </c>
      <c r="C185" t="s">
        <v>30</v>
      </c>
      <c r="D185" t="s">
        <v>31</v>
      </c>
      <c r="E185">
        <v>5</v>
      </c>
      <c r="F185">
        <v>471.82</v>
      </c>
      <c r="G185">
        <v>842.61</v>
      </c>
      <c r="H185">
        <v>0</v>
      </c>
      <c r="I185" t="s">
        <v>14</v>
      </c>
      <c r="J185" t="s">
        <v>27</v>
      </c>
      <c r="K185" t="s">
        <v>35</v>
      </c>
    </row>
    <row r="186" spans="1:11" x14ac:dyDescent="0.25">
      <c r="A186" t="s">
        <v>230</v>
      </c>
      <c r="B186" s="1">
        <v>45039</v>
      </c>
      <c r="C186" t="s">
        <v>26</v>
      </c>
      <c r="D186" t="s">
        <v>13</v>
      </c>
      <c r="E186">
        <v>5</v>
      </c>
      <c r="F186">
        <v>237.05</v>
      </c>
      <c r="G186">
        <v>344.31</v>
      </c>
      <c r="H186">
        <v>0.1</v>
      </c>
      <c r="I186" t="s">
        <v>18</v>
      </c>
      <c r="J186" t="s">
        <v>19</v>
      </c>
      <c r="K186" t="s">
        <v>16</v>
      </c>
    </row>
    <row r="187" spans="1:11" x14ac:dyDescent="0.25">
      <c r="A187" t="s">
        <v>231</v>
      </c>
      <c r="B187" s="1">
        <v>45554</v>
      </c>
      <c r="C187" t="s">
        <v>62</v>
      </c>
      <c r="E187">
        <v>7</v>
      </c>
      <c r="F187">
        <v>147.56</v>
      </c>
      <c r="G187">
        <v>164.55</v>
      </c>
      <c r="H187">
        <v>0</v>
      </c>
      <c r="I187" t="s">
        <v>14</v>
      </c>
      <c r="J187" t="s">
        <v>19</v>
      </c>
      <c r="K187" t="s">
        <v>16</v>
      </c>
    </row>
    <row r="188" spans="1:11" x14ac:dyDescent="0.25">
      <c r="A188" t="s">
        <v>232</v>
      </c>
      <c r="B188" s="1">
        <v>45536</v>
      </c>
      <c r="C188" t="s">
        <v>62</v>
      </c>
      <c r="D188" t="s">
        <v>47</v>
      </c>
      <c r="E188">
        <v>6</v>
      </c>
      <c r="F188">
        <v>247.75</v>
      </c>
      <c r="G188">
        <v>377.07</v>
      </c>
      <c r="H188">
        <v>0.15</v>
      </c>
      <c r="I188" t="s">
        <v>18</v>
      </c>
      <c r="J188" t="s">
        <v>19</v>
      </c>
      <c r="K188" t="s">
        <v>35</v>
      </c>
    </row>
    <row r="189" spans="1:11" x14ac:dyDescent="0.25">
      <c r="A189" t="s">
        <v>233</v>
      </c>
      <c r="B189" s="1">
        <v>45530</v>
      </c>
      <c r="C189" t="s">
        <v>30</v>
      </c>
      <c r="D189" t="s">
        <v>31</v>
      </c>
      <c r="E189">
        <v>5</v>
      </c>
      <c r="F189">
        <v>151.4</v>
      </c>
      <c r="G189">
        <v>267.85000000000002</v>
      </c>
      <c r="H189">
        <v>0</v>
      </c>
      <c r="I189" t="s">
        <v>18</v>
      </c>
      <c r="J189" t="s">
        <v>27</v>
      </c>
      <c r="K189" t="s">
        <v>35</v>
      </c>
    </row>
    <row r="190" spans="1:11" x14ac:dyDescent="0.25">
      <c r="A190" t="s">
        <v>234</v>
      </c>
      <c r="B190" s="1">
        <v>45141</v>
      </c>
      <c r="C190" t="s">
        <v>37</v>
      </c>
      <c r="D190" t="s">
        <v>38</v>
      </c>
      <c r="E190">
        <v>2</v>
      </c>
      <c r="F190">
        <v>185</v>
      </c>
      <c r="G190">
        <v>294.33</v>
      </c>
      <c r="H190">
        <v>0</v>
      </c>
      <c r="I190" t="s">
        <v>24</v>
      </c>
      <c r="J190" t="s">
        <v>15</v>
      </c>
      <c r="K190" t="s">
        <v>16</v>
      </c>
    </row>
    <row r="191" spans="1:11" x14ac:dyDescent="0.25">
      <c r="A191" t="s">
        <v>235</v>
      </c>
      <c r="B191" s="1">
        <v>45159</v>
      </c>
      <c r="C191" t="s">
        <v>56</v>
      </c>
      <c r="D191" t="s">
        <v>38</v>
      </c>
      <c r="E191">
        <v>2</v>
      </c>
      <c r="F191">
        <v>350.37</v>
      </c>
      <c r="G191">
        <v>583.87</v>
      </c>
      <c r="H191">
        <v>0.05</v>
      </c>
      <c r="I191" t="s">
        <v>24</v>
      </c>
      <c r="J191" t="s">
        <v>19</v>
      </c>
      <c r="K191" t="s">
        <v>35</v>
      </c>
    </row>
    <row r="192" spans="1:11" x14ac:dyDescent="0.25">
      <c r="A192" t="s">
        <v>236</v>
      </c>
      <c r="B192" s="1">
        <v>45382</v>
      </c>
      <c r="C192" t="s">
        <v>60</v>
      </c>
      <c r="D192" t="s">
        <v>23</v>
      </c>
      <c r="E192">
        <v>5</v>
      </c>
      <c r="F192">
        <v>112.86</v>
      </c>
      <c r="G192">
        <v>174.36</v>
      </c>
      <c r="H192">
        <v>0.1</v>
      </c>
      <c r="I192" t="s">
        <v>24</v>
      </c>
      <c r="J192" t="s">
        <v>32</v>
      </c>
      <c r="K192" t="s">
        <v>35</v>
      </c>
    </row>
    <row r="193" spans="1:11" x14ac:dyDescent="0.25">
      <c r="A193" t="s">
        <v>237</v>
      </c>
      <c r="B193" s="1">
        <v>45006</v>
      </c>
      <c r="C193" t="s">
        <v>62</v>
      </c>
      <c r="D193" t="s">
        <v>47</v>
      </c>
      <c r="E193">
        <v>8</v>
      </c>
      <c r="F193">
        <v>12.09</v>
      </c>
      <c r="G193">
        <v>20.12</v>
      </c>
      <c r="H193">
        <v>0.2</v>
      </c>
      <c r="I193" t="s">
        <v>40</v>
      </c>
      <c r="J193" t="s">
        <v>32</v>
      </c>
      <c r="K193" t="s">
        <v>16</v>
      </c>
    </row>
    <row r="194" spans="1:11" x14ac:dyDescent="0.25">
      <c r="A194" t="s">
        <v>238</v>
      </c>
      <c r="B194" s="1">
        <v>44938</v>
      </c>
      <c r="C194" t="s">
        <v>26</v>
      </c>
      <c r="D194" t="s">
        <v>13</v>
      </c>
      <c r="E194">
        <v>3</v>
      </c>
      <c r="F194">
        <v>215.35</v>
      </c>
      <c r="G194">
        <v>255.72</v>
      </c>
      <c r="H194">
        <v>0.15</v>
      </c>
      <c r="I194" t="s">
        <v>24</v>
      </c>
      <c r="J194" t="s">
        <v>15</v>
      </c>
      <c r="K194" t="s">
        <v>16</v>
      </c>
    </row>
    <row r="195" spans="1:11" x14ac:dyDescent="0.25">
      <c r="A195" t="s">
        <v>239</v>
      </c>
      <c r="B195" s="1">
        <v>45595</v>
      </c>
      <c r="C195" t="s">
        <v>22</v>
      </c>
      <c r="D195" t="s">
        <v>23</v>
      </c>
      <c r="E195">
        <v>1</v>
      </c>
      <c r="F195">
        <v>408.46</v>
      </c>
      <c r="G195">
        <v>458.7</v>
      </c>
      <c r="H195">
        <v>0.15</v>
      </c>
      <c r="I195" t="s">
        <v>14</v>
      </c>
      <c r="J195" t="s">
        <v>52</v>
      </c>
      <c r="K195" t="s">
        <v>35</v>
      </c>
    </row>
    <row r="196" spans="1:11" x14ac:dyDescent="0.25">
      <c r="A196" t="s">
        <v>240</v>
      </c>
      <c r="B196" s="1">
        <v>45438</v>
      </c>
      <c r="C196" t="s">
        <v>44</v>
      </c>
      <c r="D196" t="s">
        <v>31</v>
      </c>
      <c r="E196">
        <v>1</v>
      </c>
      <c r="F196">
        <v>66.430000000000007</v>
      </c>
      <c r="G196">
        <v>93.62</v>
      </c>
      <c r="H196">
        <v>0.05</v>
      </c>
      <c r="I196" t="s">
        <v>40</v>
      </c>
      <c r="J196" t="s">
        <v>19</v>
      </c>
      <c r="K196" t="s">
        <v>16</v>
      </c>
    </row>
    <row r="197" spans="1:11" x14ac:dyDescent="0.25">
      <c r="A197" t="s">
        <v>241</v>
      </c>
      <c r="B197" s="1">
        <v>45121</v>
      </c>
      <c r="C197" t="s">
        <v>62</v>
      </c>
      <c r="D197" t="s">
        <v>47</v>
      </c>
      <c r="E197">
        <v>4</v>
      </c>
      <c r="F197">
        <v>130.54</v>
      </c>
      <c r="G197">
        <v>191.13</v>
      </c>
      <c r="H197">
        <v>0</v>
      </c>
      <c r="I197" t="s">
        <v>24</v>
      </c>
      <c r="J197" t="s">
        <v>27</v>
      </c>
      <c r="K197" t="s">
        <v>16</v>
      </c>
    </row>
    <row r="198" spans="1:11" x14ac:dyDescent="0.25">
      <c r="A198" t="s">
        <v>242</v>
      </c>
      <c r="B198" s="1">
        <v>45120</v>
      </c>
      <c r="C198" t="s">
        <v>49</v>
      </c>
      <c r="D198" t="s">
        <v>47</v>
      </c>
      <c r="E198">
        <v>4</v>
      </c>
      <c r="F198">
        <v>162.97</v>
      </c>
      <c r="G198">
        <v>277.37</v>
      </c>
      <c r="H198">
        <v>0</v>
      </c>
      <c r="I198" t="s">
        <v>40</v>
      </c>
      <c r="J198" t="s">
        <v>32</v>
      </c>
      <c r="K198" t="s">
        <v>20</v>
      </c>
    </row>
    <row r="199" spans="1:11" x14ac:dyDescent="0.25">
      <c r="A199" t="s">
        <v>243</v>
      </c>
      <c r="B199" s="1">
        <v>45246</v>
      </c>
      <c r="C199" t="s">
        <v>30</v>
      </c>
      <c r="D199" t="s">
        <v>31</v>
      </c>
      <c r="E199">
        <v>2</v>
      </c>
      <c r="F199">
        <v>307.94</v>
      </c>
      <c r="G199">
        <v>484.77</v>
      </c>
      <c r="H199">
        <v>0</v>
      </c>
      <c r="I199" t="s">
        <v>14</v>
      </c>
      <c r="J199" t="s">
        <v>15</v>
      </c>
      <c r="K199" t="s">
        <v>20</v>
      </c>
    </row>
    <row r="200" spans="1:11" x14ac:dyDescent="0.25">
      <c r="A200" t="s">
        <v>244</v>
      </c>
      <c r="B200" s="1">
        <v>45067</v>
      </c>
      <c r="C200" t="s">
        <v>56</v>
      </c>
      <c r="D200" t="s">
        <v>38</v>
      </c>
      <c r="E200">
        <v>8</v>
      </c>
      <c r="F200">
        <v>15.28</v>
      </c>
      <c r="G200">
        <v>27.33</v>
      </c>
      <c r="H200">
        <v>0.15</v>
      </c>
      <c r="I200" t="s">
        <v>18</v>
      </c>
      <c r="J200" t="s">
        <v>52</v>
      </c>
      <c r="K200" t="s">
        <v>35</v>
      </c>
    </row>
    <row r="201" spans="1:11" x14ac:dyDescent="0.25">
      <c r="A201" t="s">
        <v>245</v>
      </c>
      <c r="B201" s="1">
        <v>45578</v>
      </c>
      <c r="C201" t="s">
        <v>42</v>
      </c>
      <c r="D201" t="s">
        <v>23</v>
      </c>
      <c r="E201">
        <v>8</v>
      </c>
      <c r="F201">
        <v>366.92</v>
      </c>
      <c r="G201">
        <v>558.29999999999995</v>
      </c>
      <c r="H201">
        <v>0</v>
      </c>
      <c r="I201" t="s">
        <v>14</v>
      </c>
      <c r="J201" t="s">
        <v>52</v>
      </c>
      <c r="K201" t="s">
        <v>35</v>
      </c>
    </row>
    <row r="202" spans="1:11" x14ac:dyDescent="0.25">
      <c r="A202" t="s">
        <v>246</v>
      </c>
      <c r="B202" s="1">
        <v>45168</v>
      </c>
      <c r="C202" t="s">
        <v>60</v>
      </c>
      <c r="D202" t="s">
        <v>23</v>
      </c>
      <c r="E202">
        <v>1</v>
      </c>
      <c r="F202">
        <v>337.83</v>
      </c>
      <c r="G202">
        <v>545.37</v>
      </c>
      <c r="H202">
        <v>0</v>
      </c>
      <c r="I202" t="s">
        <v>18</v>
      </c>
      <c r="J202" t="s">
        <v>27</v>
      </c>
      <c r="K202" t="s">
        <v>35</v>
      </c>
    </row>
    <row r="203" spans="1:11" x14ac:dyDescent="0.25">
      <c r="A203" t="s">
        <v>247</v>
      </c>
      <c r="B203" s="1">
        <v>45585</v>
      </c>
      <c r="C203" t="s">
        <v>56</v>
      </c>
      <c r="D203" t="s">
        <v>38</v>
      </c>
      <c r="E203">
        <v>8</v>
      </c>
      <c r="F203">
        <v>145.27000000000001</v>
      </c>
      <c r="G203">
        <v>233.63</v>
      </c>
      <c r="H203">
        <v>0.15</v>
      </c>
      <c r="I203" t="s">
        <v>24</v>
      </c>
      <c r="J203" t="s">
        <v>52</v>
      </c>
      <c r="K203" t="s">
        <v>16</v>
      </c>
    </row>
    <row r="204" spans="1:11" x14ac:dyDescent="0.25">
      <c r="A204" t="s">
        <v>248</v>
      </c>
      <c r="B204" s="1">
        <v>44931</v>
      </c>
      <c r="C204" t="s">
        <v>44</v>
      </c>
      <c r="D204" t="s">
        <v>31</v>
      </c>
      <c r="E204">
        <v>2</v>
      </c>
      <c r="F204">
        <v>32.43</v>
      </c>
      <c r="G204">
        <v>36.46</v>
      </c>
      <c r="H204">
        <v>0</v>
      </c>
      <c r="I204" t="s">
        <v>14</v>
      </c>
      <c r="J204" t="s">
        <v>52</v>
      </c>
      <c r="K204" t="s">
        <v>35</v>
      </c>
    </row>
    <row r="205" spans="1:11" x14ac:dyDescent="0.25">
      <c r="A205" t="s">
        <v>249</v>
      </c>
      <c r="B205" s="1">
        <v>45534</v>
      </c>
      <c r="C205" t="s">
        <v>34</v>
      </c>
      <c r="D205" t="s">
        <v>31</v>
      </c>
      <c r="E205">
        <v>1</v>
      </c>
      <c r="F205">
        <v>106.97</v>
      </c>
      <c r="G205">
        <v>141.25</v>
      </c>
      <c r="H205">
        <v>0</v>
      </c>
      <c r="I205" t="s">
        <v>40</v>
      </c>
      <c r="J205" t="s">
        <v>52</v>
      </c>
      <c r="K205" t="s">
        <v>35</v>
      </c>
    </row>
    <row r="206" spans="1:11" x14ac:dyDescent="0.25">
      <c r="A206" t="s">
        <v>250</v>
      </c>
      <c r="B206" s="1">
        <v>45635</v>
      </c>
      <c r="C206" t="s">
        <v>46</v>
      </c>
      <c r="D206" t="s">
        <v>47</v>
      </c>
      <c r="E206">
        <v>4</v>
      </c>
      <c r="F206">
        <v>464.39</v>
      </c>
      <c r="G206">
        <v>551</v>
      </c>
      <c r="H206">
        <v>0.05</v>
      </c>
      <c r="I206" t="s">
        <v>24</v>
      </c>
      <c r="J206" t="s">
        <v>52</v>
      </c>
      <c r="K206" t="s">
        <v>35</v>
      </c>
    </row>
    <row r="207" spans="1:11" x14ac:dyDescent="0.25">
      <c r="A207" t="s">
        <v>251</v>
      </c>
      <c r="B207" s="1">
        <v>44968</v>
      </c>
      <c r="C207" t="s">
        <v>60</v>
      </c>
      <c r="D207" t="s">
        <v>23</v>
      </c>
      <c r="E207">
        <v>9</v>
      </c>
      <c r="F207">
        <v>279.97000000000003</v>
      </c>
      <c r="G207">
        <v>308.73</v>
      </c>
      <c r="H207">
        <v>0.1</v>
      </c>
      <c r="I207" t="s">
        <v>18</v>
      </c>
      <c r="J207" t="s">
        <v>27</v>
      </c>
      <c r="K207" t="s">
        <v>16</v>
      </c>
    </row>
    <row r="208" spans="1:11" x14ac:dyDescent="0.25">
      <c r="A208" t="s">
        <v>252</v>
      </c>
      <c r="B208" s="1">
        <v>45165</v>
      </c>
      <c r="C208" t="s">
        <v>62</v>
      </c>
      <c r="D208" t="s">
        <v>47</v>
      </c>
      <c r="E208">
        <v>4</v>
      </c>
      <c r="F208">
        <v>183.39</v>
      </c>
      <c r="G208">
        <v>255.02</v>
      </c>
      <c r="H208">
        <v>0.15</v>
      </c>
      <c r="I208" t="s">
        <v>18</v>
      </c>
      <c r="J208" t="s">
        <v>27</v>
      </c>
      <c r="K208" t="s">
        <v>20</v>
      </c>
    </row>
    <row r="209" spans="1:11" x14ac:dyDescent="0.25">
      <c r="A209" t="s">
        <v>253</v>
      </c>
      <c r="B209" s="1">
        <v>44945</v>
      </c>
      <c r="C209" t="s">
        <v>42</v>
      </c>
      <c r="D209" t="s">
        <v>23</v>
      </c>
      <c r="E209">
        <v>9</v>
      </c>
      <c r="F209">
        <v>408.81</v>
      </c>
      <c r="G209">
        <v>730.21</v>
      </c>
      <c r="H209">
        <v>0</v>
      </c>
      <c r="I209" t="s">
        <v>24</v>
      </c>
      <c r="J209" t="s">
        <v>32</v>
      </c>
      <c r="K209" t="s">
        <v>20</v>
      </c>
    </row>
    <row r="210" spans="1:11" x14ac:dyDescent="0.25">
      <c r="A210" t="s">
        <v>254</v>
      </c>
      <c r="B210" s="1">
        <v>45625</v>
      </c>
      <c r="C210" t="s">
        <v>26</v>
      </c>
      <c r="D210" t="s">
        <v>13</v>
      </c>
      <c r="E210">
        <v>2</v>
      </c>
      <c r="F210">
        <v>176.08</v>
      </c>
      <c r="G210">
        <v>243.97</v>
      </c>
      <c r="H210">
        <v>0.1</v>
      </c>
      <c r="I210" t="s">
        <v>40</v>
      </c>
      <c r="J210" t="s">
        <v>32</v>
      </c>
      <c r="K210" t="s">
        <v>16</v>
      </c>
    </row>
    <row r="211" spans="1:11" x14ac:dyDescent="0.25">
      <c r="A211" t="s">
        <v>255</v>
      </c>
      <c r="B211" s="1">
        <v>45031</v>
      </c>
      <c r="C211" t="s">
        <v>46</v>
      </c>
      <c r="D211" t="s">
        <v>47</v>
      </c>
      <c r="E211">
        <v>9</v>
      </c>
      <c r="F211">
        <v>88.9</v>
      </c>
      <c r="G211">
        <v>143.06</v>
      </c>
      <c r="H211">
        <v>0</v>
      </c>
      <c r="I211" t="s">
        <v>40</v>
      </c>
      <c r="J211" t="s">
        <v>27</v>
      </c>
      <c r="K211" t="s">
        <v>20</v>
      </c>
    </row>
    <row r="212" spans="1:11" x14ac:dyDescent="0.25">
      <c r="A212" t="s">
        <v>256</v>
      </c>
      <c r="B212" s="1">
        <v>45273</v>
      </c>
      <c r="C212" t="s">
        <v>37</v>
      </c>
      <c r="D212" t="s">
        <v>38</v>
      </c>
      <c r="E212">
        <v>1</v>
      </c>
      <c r="F212">
        <v>256.52999999999997</v>
      </c>
      <c r="G212">
        <v>416.91</v>
      </c>
      <c r="H212">
        <v>0.1</v>
      </c>
      <c r="I212" t="s">
        <v>24</v>
      </c>
      <c r="J212" t="s">
        <v>27</v>
      </c>
      <c r="K212" t="s">
        <v>16</v>
      </c>
    </row>
    <row r="213" spans="1:11" x14ac:dyDescent="0.25">
      <c r="A213" t="s">
        <v>257</v>
      </c>
      <c r="B213" s="1">
        <v>45361</v>
      </c>
      <c r="C213" t="s">
        <v>56</v>
      </c>
      <c r="D213" t="s">
        <v>38</v>
      </c>
      <c r="E213">
        <v>8</v>
      </c>
      <c r="F213">
        <v>376.33</v>
      </c>
      <c r="G213">
        <v>526.22</v>
      </c>
      <c r="H213">
        <v>0</v>
      </c>
      <c r="I213" t="s">
        <v>40</v>
      </c>
      <c r="J213" t="s">
        <v>19</v>
      </c>
      <c r="K213" t="s">
        <v>35</v>
      </c>
    </row>
    <row r="214" spans="1:11" x14ac:dyDescent="0.25">
      <c r="A214" t="s">
        <v>258</v>
      </c>
      <c r="B214" s="1">
        <v>45474</v>
      </c>
      <c r="C214" t="s">
        <v>46</v>
      </c>
      <c r="D214" t="s">
        <v>47</v>
      </c>
      <c r="E214">
        <v>9</v>
      </c>
      <c r="F214">
        <v>225.75</v>
      </c>
      <c r="G214">
        <v>279.61</v>
      </c>
      <c r="H214">
        <v>0.2</v>
      </c>
      <c r="I214" t="s">
        <v>24</v>
      </c>
      <c r="J214" t="s">
        <v>15</v>
      </c>
      <c r="K214" t="s">
        <v>20</v>
      </c>
    </row>
    <row r="215" spans="1:11" x14ac:dyDescent="0.25">
      <c r="A215" t="s">
        <v>259</v>
      </c>
      <c r="B215" s="1">
        <v>45358</v>
      </c>
      <c r="C215" t="s">
        <v>34</v>
      </c>
      <c r="D215" t="s">
        <v>31</v>
      </c>
      <c r="E215">
        <v>8</v>
      </c>
      <c r="F215">
        <v>494.47</v>
      </c>
      <c r="G215">
        <v>594.28</v>
      </c>
      <c r="H215">
        <v>0</v>
      </c>
      <c r="I215" t="s">
        <v>24</v>
      </c>
      <c r="J215" t="s">
        <v>27</v>
      </c>
      <c r="K215" t="s">
        <v>20</v>
      </c>
    </row>
    <row r="216" spans="1:11" x14ac:dyDescent="0.25">
      <c r="A216" t="s">
        <v>260</v>
      </c>
      <c r="B216" s="1">
        <v>44955</v>
      </c>
      <c r="C216" t="s">
        <v>44</v>
      </c>
      <c r="D216" t="s">
        <v>31</v>
      </c>
      <c r="E216">
        <v>5</v>
      </c>
      <c r="F216">
        <v>97.81</v>
      </c>
      <c r="G216">
        <v>108.21</v>
      </c>
      <c r="H216">
        <v>0</v>
      </c>
      <c r="I216" t="s">
        <v>40</v>
      </c>
      <c r="J216" t="s">
        <v>27</v>
      </c>
      <c r="K216" t="s">
        <v>16</v>
      </c>
    </row>
    <row r="217" spans="1:11" x14ac:dyDescent="0.25">
      <c r="A217" t="s">
        <v>261</v>
      </c>
      <c r="B217" s="1">
        <v>45534</v>
      </c>
      <c r="C217" t="s">
        <v>44</v>
      </c>
      <c r="D217" t="s">
        <v>31</v>
      </c>
      <c r="E217">
        <v>1</v>
      </c>
      <c r="F217">
        <v>234.98</v>
      </c>
      <c r="G217">
        <v>399.66</v>
      </c>
      <c r="H217">
        <v>0.15</v>
      </c>
      <c r="I217" t="s">
        <v>18</v>
      </c>
      <c r="J217" t="s">
        <v>52</v>
      </c>
      <c r="K217" t="s">
        <v>35</v>
      </c>
    </row>
    <row r="218" spans="1:11" x14ac:dyDescent="0.25">
      <c r="A218" t="s">
        <v>262</v>
      </c>
      <c r="B218" s="1">
        <v>45438</v>
      </c>
      <c r="C218" t="s">
        <v>54</v>
      </c>
      <c r="D218" t="s">
        <v>38</v>
      </c>
      <c r="E218">
        <v>5</v>
      </c>
      <c r="F218">
        <v>22.29</v>
      </c>
      <c r="G218">
        <v>27.09</v>
      </c>
      <c r="H218">
        <v>0</v>
      </c>
      <c r="I218" t="s">
        <v>24</v>
      </c>
      <c r="J218" t="s">
        <v>27</v>
      </c>
      <c r="K218" t="s">
        <v>20</v>
      </c>
    </row>
    <row r="219" spans="1:11" x14ac:dyDescent="0.25">
      <c r="A219" t="s">
        <v>263</v>
      </c>
      <c r="B219" s="1">
        <v>45203</v>
      </c>
      <c r="C219" t="s">
        <v>49</v>
      </c>
      <c r="D219" t="s">
        <v>47</v>
      </c>
      <c r="E219">
        <v>5</v>
      </c>
      <c r="F219">
        <v>278.62</v>
      </c>
      <c r="G219">
        <v>306.94</v>
      </c>
      <c r="H219">
        <v>0.05</v>
      </c>
      <c r="I219" t="s">
        <v>24</v>
      </c>
      <c r="J219" t="s">
        <v>27</v>
      </c>
      <c r="K219" t="s">
        <v>16</v>
      </c>
    </row>
    <row r="220" spans="1:11" x14ac:dyDescent="0.25">
      <c r="A220" t="s">
        <v>264</v>
      </c>
      <c r="B220" s="1">
        <v>45282</v>
      </c>
      <c r="C220" t="s">
        <v>54</v>
      </c>
      <c r="D220" t="s">
        <v>38</v>
      </c>
      <c r="E220">
        <v>8</v>
      </c>
      <c r="F220">
        <v>397.04</v>
      </c>
      <c r="G220">
        <v>544.35</v>
      </c>
      <c r="H220">
        <v>0.1</v>
      </c>
      <c r="I220" t="s">
        <v>18</v>
      </c>
      <c r="J220" t="s">
        <v>15</v>
      </c>
      <c r="K220" t="s">
        <v>16</v>
      </c>
    </row>
    <row r="221" spans="1:11" x14ac:dyDescent="0.25">
      <c r="A221" t="s">
        <v>265</v>
      </c>
      <c r="B221" s="1">
        <v>45503</v>
      </c>
      <c r="C221" t="s">
        <v>44</v>
      </c>
      <c r="D221" t="s">
        <v>31</v>
      </c>
      <c r="E221">
        <v>6</v>
      </c>
      <c r="F221">
        <v>384.91</v>
      </c>
      <c r="G221">
        <v>647.5</v>
      </c>
      <c r="H221">
        <v>0</v>
      </c>
      <c r="I221" t="s">
        <v>18</v>
      </c>
      <c r="J221" t="s">
        <v>19</v>
      </c>
      <c r="K221" t="s">
        <v>35</v>
      </c>
    </row>
    <row r="222" spans="1:11" x14ac:dyDescent="0.25">
      <c r="A222" t="s">
        <v>266</v>
      </c>
      <c r="B222" s="1">
        <v>45497</v>
      </c>
      <c r="C222" t="s">
        <v>12</v>
      </c>
      <c r="D222" t="s">
        <v>13</v>
      </c>
      <c r="E222">
        <v>5</v>
      </c>
      <c r="F222">
        <v>140.62</v>
      </c>
      <c r="G222">
        <v>245.93</v>
      </c>
      <c r="H222">
        <v>0.05</v>
      </c>
      <c r="I222" t="s">
        <v>14</v>
      </c>
      <c r="J222" t="s">
        <v>15</v>
      </c>
      <c r="K222" t="s">
        <v>20</v>
      </c>
    </row>
    <row r="223" spans="1:11" x14ac:dyDescent="0.25">
      <c r="A223" t="s">
        <v>267</v>
      </c>
      <c r="B223" s="1">
        <v>44963</v>
      </c>
      <c r="D223" t="s">
        <v>47</v>
      </c>
      <c r="E223">
        <v>1</v>
      </c>
      <c r="F223">
        <v>391.9</v>
      </c>
      <c r="G223">
        <v>644.22</v>
      </c>
      <c r="H223">
        <v>0.1</v>
      </c>
      <c r="I223" t="s">
        <v>24</v>
      </c>
      <c r="J223" t="s">
        <v>32</v>
      </c>
      <c r="K223" t="s">
        <v>20</v>
      </c>
    </row>
    <row r="224" spans="1:11" x14ac:dyDescent="0.25">
      <c r="A224" t="s">
        <v>268</v>
      </c>
      <c r="B224" s="1">
        <v>45037</v>
      </c>
      <c r="C224" t="s">
        <v>49</v>
      </c>
      <c r="D224" t="s">
        <v>47</v>
      </c>
      <c r="E224">
        <v>5</v>
      </c>
      <c r="F224">
        <v>398.55</v>
      </c>
      <c r="G224">
        <v>484.05</v>
      </c>
      <c r="H224">
        <v>0</v>
      </c>
      <c r="I224" t="s">
        <v>40</v>
      </c>
      <c r="J224" t="s">
        <v>27</v>
      </c>
      <c r="K224" t="s">
        <v>20</v>
      </c>
    </row>
    <row r="225" spans="1:11" x14ac:dyDescent="0.25">
      <c r="A225" t="s">
        <v>269</v>
      </c>
      <c r="B225" s="1">
        <v>45447</v>
      </c>
      <c r="C225" t="s">
        <v>37</v>
      </c>
      <c r="D225" t="s">
        <v>38</v>
      </c>
      <c r="E225">
        <v>4</v>
      </c>
      <c r="F225">
        <v>117.01</v>
      </c>
      <c r="G225">
        <v>161.21</v>
      </c>
      <c r="H225">
        <v>0</v>
      </c>
      <c r="I225" t="s">
        <v>14</v>
      </c>
      <c r="J225" t="s">
        <v>32</v>
      </c>
      <c r="K225" t="s">
        <v>35</v>
      </c>
    </row>
    <row r="226" spans="1:11" x14ac:dyDescent="0.25">
      <c r="A226" t="s">
        <v>270</v>
      </c>
      <c r="B226" s="1">
        <v>45512</v>
      </c>
      <c r="C226" t="s">
        <v>54</v>
      </c>
      <c r="D226" t="s">
        <v>38</v>
      </c>
      <c r="E226">
        <v>2</v>
      </c>
      <c r="F226">
        <v>395.16</v>
      </c>
      <c r="G226">
        <v>625.04999999999995</v>
      </c>
      <c r="H226">
        <v>0.05</v>
      </c>
      <c r="I226" t="s">
        <v>18</v>
      </c>
      <c r="J226" t="s">
        <v>32</v>
      </c>
      <c r="K226" t="s">
        <v>20</v>
      </c>
    </row>
    <row r="227" spans="1:11" x14ac:dyDescent="0.25">
      <c r="A227" t="s">
        <v>271</v>
      </c>
      <c r="B227" s="1">
        <v>45370</v>
      </c>
      <c r="C227" t="s">
        <v>46</v>
      </c>
      <c r="D227" t="s">
        <v>47</v>
      </c>
      <c r="E227">
        <v>9</v>
      </c>
      <c r="F227">
        <v>403.74</v>
      </c>
      <c r="G227">
        <v>470.26</v>
      </c>
      <c r="H227">
        <v>0.05</v>
      </c>
      <c r="I227" t="s">
        <v>18</v>
      </c>
      <c r="J227" t="s">
        <v>27</v>
      </c>
      <c r="K227" t="s">
        <v>16</v>
      </c>
    </row>
    <row r="228" spans="1:11" x14ac:dyDescent="0.25">
      <c r="A228" t="s">
        <v>272</v>
      </c>
      <c r="B228" s="1">
        <v>44979</v>
      </c>
      <c r="C228" t="s">
        <v>12</v>
      </c>
      <c r="D228" t="s">
        <v>13</v>
      </c>
      <c r="E228">
        <v>5</v>
      </c>
      <c r="F228">
        <v>298.05</v>
      </c>
      <c r="G228">
        <v>435.21</v>
      </c>
      <c r="H228">
        <v>0.05</v>
      </c>
      <c r="I228" t="s">
        <v>40</v>
      </c>
      <c r="J228" t="s">
        <v>19</v>
      </c>
      <c r="K228" t="s">
        <v>20</v>
      </c>
    </row>
    <row r="229" spans="1:11" x14ac:dyDescent="0.25">
      <c r="A229" t="s">
        <v>273</v>
      </c>
      <c r="B229" s="1">
        <v>45556</v>
      </c>
      <c r="C229" t="s">
        <v>54</v>
      </c>
      <c r="D229" t="s">
        <v>38</v>
      </c>
      <c r="E229">
        <v>1</v>
      </c>
      <c r="F229">
        <v>484.03</v>
      </c>
      <c r="G229">
        <v>589.84</v>
      </c>
      <c r="H229">
        <v>0</v>
      </c>
      <c r="I229" t="s">
        <v>24</v>
      </c>
      <c r="J229" t="s">
        <v>27</v>
      </c>
      <c r="K229" t="s">
        <v>16</v>
      </c>
    </row>
    <row r="230" spans="1:11" x14ac:dyDescent="0.25">
      <c r="A230" t="s">
        <v>274</v>
      </c>
      <c r="B230" s="1">
        <v>45381</v>
      </c>
      <c r="C230" t="s">
        <v>54</v>
      </c>
      <c r="D230" t="s">
        <v>38</v>
      </c>
      <c r="E230">
        <v>9</v>
      </c>
      <c r="F230">
        <v>151.06</v>
      </c>
      <c r="G230">
        <v>194.84</v>
      </c>
      <c r="H230">
        <v>0</v>
      </c>
      <c r="I230" t="s">
        <v>14</v>
      </c>
      <c r="J230" t="s">
        <v>27</v>
      </c>
      <c r="K230" t="s">
        <v>16</v>
      </c>
    </row>
    <row r="231" spans="1:11" x14ac:dyDescent="0.25">
      <c r="A231" t="s">
        <v>275</v>
      </c>
      <c r="B231" s="1">
        <v>45341</v>
      </c>
      <c r="C231" t="s">
        <v>34</v>
      </c>
      <c r="D231" t="s">
        <v>31</v>
      </c>
      <c r="E231">
        <v>4</v>
      </c>
      <c r="F231">
        <v>497.84</v>
      </c>
      <c r="G231">
        <v>651.09</v>
      </c>
      <c r="H231">
        <v>0</v>
      </c>
      <c r="I231" t="s">
        <v>40</v>
      </c>
      <c r="J231" t="s">
        <v>19</v>
      </c>
      <c r="K231" t="s">
        <v>35</v>
      </c>
    </row>
    <row r="232" spans="1:11" x14ac:dyDescent="0.25">
      <c r="A232" t="s">
        <v>276</v>
      </c>
      <c r="B232" s="1">
        <v>45411</v>
      </c>
      <c r="C232" t="s">
        <v>49</v>
      </c>
      <c r="D232" t="s">
        <v>47</v>
      </c>
      <c r="E232">
        <v>9</v>
      </c>
      <c r="F232">
        <v>452.86</v>
      </c>
      <c r="G232">
        <v>623.49</v>
      </c>
      <c r="H232">
        <v>0</v>
      </c>
      <c r="I232" t="s">
        <v>40</v>
      </c>
      <c r="J232" t="s">
        <v>32</v>
      </c>
      <c r="K232" t="s">
        <v>20</v>
      </c>
    </row>
    <row r="233" spans="1:11" x14ac:dyDescent="0.25">
      <c r="A233" t="s">
        <v>277</v>
      </c>
      <c r="B233" s="1">
        <v>45498</v>
      </c>
      <c r="C233" t="s">
        <v>26</v>
      </c>
      <c r="D233" t="s">
        <v>13</v>
      </c>
      <c r="E233">
        <v>8</v>
      </c>
      <c r="F233">
        <v>87.12</v>
      </c>
      <c r="G233">
        <v>139.07</v>
      </c>
      <c r="H233">
        <v>0</v>
      </c>
      <c r="I233" t="s">
        <v>14</v>
      </c>
      <c r="J233" t="s">
        <v>27</v>
      </c>
      <c r="K233" t="s">
        <v>16</v>
      </c>
    </row>
    <row r="234" spans="1:11" x14ac:dyDescent="0.25">
      <c r="A234" t="s">
        <v>278</v>
      </c>
      <c r="B234" s="1">
        <v>45087</v>
      </c>
      <c r="C234" t="s">
        <v>46</v>
      </c>
      <c r="D234" t="s">
        <v>47</v>
      </c>
      <c r="E234">
        <v>7</v>
      </c>
      <c r="F234">
        <v>68.94</v>
      </c>
      <c r="G234">
        <v>86.63</v>
      </c>
      <c r="H234">
        <v>0.05</v>
      </c>
      <c r="I234" t="s">
        <v>40</v>
      </c>
      <c r="J234" t="s">
        <v>15</v>
      </c>
      <c r="K234" t="s">
        <v>35</v>
      </c>
    </row>
    <row r="235" spans="1:11" x14ac:dyDescent="0.25">
      <c r="A235" t="s">
        <v>279</v>
      </c>
      <c r="B235" s="1">
        <v>45598</v>
      </c>
      <c r="C235" t="s">
        <v>26</v>
      </c>
      <c r="D235" t="s">
        <v>13</v>
      </c>
      <c r="E235">
        <v>1</v>
      </c>
      <c r="F235">
        <v>29.86</v>
      </c>
      <c r="G235">
        <v>50.09</v>
      </c>
      <c r="H235">
        <v>0.1</v>
      </c>
      <c r="I235" t="s">
        <v>24</v>
      </c>
      <c r="J235" t="s">
        <v>52</v>
      </c>
      <c r="K235" t="s">
        <v>16</v>
      </c>
    </row>
    <row r="236" spans="1:11" x14ac:dyDescent="0.25">
      <c r="A236" t="s">
        <v>280</v>
      </c>
      <c r="B236" s="1">
        <v>45300</v>
      </c>
      <c r="C236" t="s">
        <v>56</v>
      </c>
      <c r="D236" t="s">
        <v>38</v>
      </c>
      <c r="E236">
        <v>8</v>
      </c>
      <c r="F236">
        <v>289.06</v>
      </c>
      <c r="G236">
        <v>497.8</v>
      </c>
      <c r="H236">
        <v>0.05</v>
      </c>
      <c r="I236" t="s">
        <v>24</v>
      </c>
      <c r="J236" t="s">
        <v>52</v>
      </c>
      <c r="K236" t="s">
        <v>35</v>
      </c>
    </row>
    <row r="237" spans="1:11" x14ac:dyDescent="0.25">
      <c r="A237" t="s">
        <v>281</v>
      </c>
      <c r="B237" s="1">
        <v>45417</v>
      </c>
      <c r="C237" t="s">
        <v>46</v>
      </c>
      <c r="D237" t="s">
        <v>47</v>
      </c>
      <c r="E237">
        <v>4</v>
      </c>
      <c r="F237">
        <v>376.23</v>
      </c>
      <c r="G237">
        <v>460.61</v>
      </c>
      <c r="H237">
        <v>0</v>
      </c>
      <c r="I237" t="s">
        <v>14</v>
      </c>
      <c r="J237" t="s">
        <v>52</v>
      </c>
      <c r="K237" t="s">
        <v>16</v>
      </c>
    </row>
    <row r="238" spans="1:11" x14ac:dyDescent="0.25">
      <c r="A238" t="s">
        <v>282</v>
      </c>
      <c r="B238" s="1">
        <v>45257</v>
      </c>
      <c r="C238" t="s">
        <v>60</v>
      </c>
      <c r="D238" t="s">
        <v>23</v>
      </c>
      <c r="E238">
        <v>4</v>
      </c>
      <c r="F238">
        <v>151.35</v>
      </c>
      <c r="G238">
        <v>224.79</v>
      </c>
      <c r="H238">
        <v>0.2</v>
      </c>
      <c r="I238" t="s">
        <v>24</v>
      </c>
      <c r="J238" t="s">
        <v>52</v>
      </c>
      <c r="K238" t="s">
        <v>16</v>
      </c>
    </row>
    <row r="239" spans="1:11" x14ac:dyDescent="0.25">
      <c r="A239" t="s">
        <v>283</v>
      </c>
      <c r="B239" s="1">
        <v>45041</v>
      </c>
      <c r="C239" t="s">
        <v>46</v>
      </c>
      <c r="D239" t="s">
        <v>47</v>
      </c>
      <c r="E239">
        <v>1</v>
      </c>
      <c r="F239">
        <v>151.35</v>
      </c>
      <c r="G239">
        <v>206.96</v>
      </c>
      <c r="H239">
        <v>0</v>
      </c>
      <c r="I239" t="s">
        <v>14</v>
      </c>
      <c r="J239" t="s">
        <v>52</v>
      </c>
      <c r="K239" t="s">
        <v>20</v>
      </c>
    </row>
    <row r="240" spans="1:11" x14ac:dyDescent="0.25">
      <c r="A240" t="s">
        <v>284</v>
      </c>
      <c r="B240" s="1">
        <v>45590</v>
      </c>
      <c r="C240" t="s">
        <v>22</v>
      </c>
      <c r="E240">
        <v>7</v>
      </c>
      <c r="F240">
        <v>143.41999999999999</v>
      </c>
      <c r="G240">
        <v>232.82</v>
      </c>
      <c r="H240">
        <v>0</v>
      </c>
      <c r="I240" t="s">
        <v>18</v>
      </c>
      <c r="J240" t="s">
        <v>32</v>
      </c>
      <c r="K240" t="s">
        <v>35</v>
      </c>
    </row>
    <row r="241" spans="1:11" x14ac:dyDescent="0.25">
      <c r="A241" t="s">
        <v>285</v>
      </c>
      <c r="B241" s="1">
        <v>45518</v>
      </c>
      <c r="C241" t="s">
        <v>37</v>
      </c>
      <c r="D241" t="s">
        <v>38</v>
      </c>
      <c r="E241">
        <v>5</v>
      </c>
      <c r="F241">
        <v>360.94</v>
      </c>
      <c r="G241">
        <v>570.95000000000005</v>
      </c>
      <c r="H241">
        <v>0.15</v>
      </c>
      <c r="I241" t="s">
        <v>40</v>
      </c>
      <c r="J241" t="s">
        <v>15</v>
      </c>
      <c r="K241" t="s">
        <v>20</v>
      </c>
    </row>
    <row r="242" spans="1:11" x14ac:dyDescent="0.25">
      <c r="A242" t="s">
        <v>286</v>
      </c>
      <c r="B242" s="1">
        <v>45324</v>
      </c>
      <c r="C242" t="s">
        <v>54</v>
      </c>
      <c r="D242" t="s">
        <v>38</v>
      </c>
      <c r="E242">
        <v>5</v>
      </c>
      <c r="F242">
        <v>23.85</v>
      </c>
      <c r="G242">
        <v>32.909999999999997</v>
      </c>
      <c r="H242">
        <v>0</v>
      </c>
      <c r="I242" t="s">
        <v>40</v>
      </c>
      <c r="J242" t="s">
        <v>52</v>
      </c>
      <c r="K242" t="s">
        <v>35</v>
      </c>
    </row>
    <row r="243" spans="1:11" x14ac:dyDescent="0.25">
      <c r="A243" t="s">
        <v>287</v>
      </c>
      <c r="B243" s="1">
        <v>45489</v>
      </c>
      <c r="C243" t="s">
        <v>34</v>
      </c>
      <c r="D243" t="s">
        <v>31</v>
      </c>
      <c r="E243">
        <v>3</v>
      </c>
      <c r="F243">
        <v>175.68</v>
      </c>
      <c r="G243">
        <v>250.93</v>
      </c>
      <c r="H243">
        <v>0.15</v>
      </c>
      <c r="I243" t="s">
        <v>14</v>
      </c>
      <c r="J243" t="s">
        <v>19</v>
      </c>
      <c r="K243" t="s">
        <v>35</v>
      </c>
    </row>
    <row r="244" spans="1:11" x14ac:dyDescent="0.25">
      <c r="A244" t="s">
        <v>288</v>
      </c>
      <c r="B244" s="1">
        <v>45180</v>
      </c>
      <c r="C244" t="s">
        <v>49</v>
      </c>
      <c r="D244" t="s">
        <v>47</v>
      </c>
      <c r="E244">
        <v>4</v>
      </c>
      <c r="F244">
        <v>429.69</v>
      </c>
      <c r="G244">
        <v>571.49</v>
      </c>
      <c r="H244">
        <v>0.05</v>
      </c>
      <c r="I244" t="s">
        <v>14</v>
      </c>
      <c r="K244" t="s">
        <v>20</v>
      </c>
    </row>
    <row r="245" spans="1:11" x14ac:dyDescent="0.25">
      <c r="A245" t="s">
        <v>289</v>
      </c>
      <c r="B245" s="1">
        <v>45203</v>
      </c>
      <c r="C245" t="s">
        <v>54</v>
      </c>
      <c r="D245" t="s">
        <v>38</v>
      </c>
      <c r="E245">
        <v>6</v>
      </c>
      <c r="F245">
        <v>325.81</v>
      </c>
      <c r="G245">
        <v>475.8</v>
      </c>
      <c r="H245">
        <v>0</v>
      </c>
      <c r="I245" t="s">
        <v>14</v>
      </c>
      <c r="J245" t="s">
        <v>19</v>
      </c>
      <c r="K245" t="s">
        <v>20</v>
      </c>
    </row>
    <row r="246" spans="1:11" x14ac:dyDescent="0.25">
      <c r="A246" t="s">
        <v>290</v>
      </c>
      <c r="B246" s="1">
        <v>45500</v>
      </c>
      <c r="C246" t="s">
        <v>37</v>
      </c>
      <c r="D246" t="s">
        <v>38</v>
      </c>
      <c r="E246">
        <v>7</v>
      </c>
      <c r="F246">
        <v>479.94</v>
      </c>
      <c r="G246">
        <v>531.33000000000004</v>
      </c>
      <c r="H246">
        <v>0.1</v>
      </c>
      <c r="I246" t="s">
        <v>24</v>
      </c>
      <c r="J246" t="s">
        <v>32</v>
      </c>
      <c r="K246" t="s">
        <v>20</v>
      </c>
    </row>
    <row r="247" spans="1:11" x14ac:dyDescent="0.25">
      <c r="A247" t="s">
        <v>291</v>
      </c>
      <c r="B247" s="1">
        <v>45240</v>
      </c>
      <c r="C247" t="s">
        <v>49</v>
      </c>
      <c r="D247" t="s">
        <v>47</v>
      </c>
      <c r="E247">
        <v>1</v>
      </c>
      <c r="F247">
        <v>421.8</v>
      </c>
      <c r="G247">
        <v>482.22</v>
      </c>
      <c r="H247">
        <v>0.2</v>
      </c>
      <c r="I247" t="s">
        <v>18</v>
      </c>
      <c r="J247" t="s">
        <v>15</v>
      </c>
      <c r="K247" t="s">
        <v>16</v>
      </c>
    </row>
    <row r="248" spans="1:11" x14ac:dyDescent="0.25">
      <c r="A248" t="s">
        <v>292</v>
      </c>
      <c r="B248" s="1">
        <v>45153</v>
      </c>
      <c r="C248" t="s">
        <v>54</v>
      </c>
      <c r="D248" t="s">
        <v>38</v>
      </c>
      <c r="E248">
        <v>6</v>
      </c>
      <c r="F248">
        <v>394.93</v>
      </c>
      <c r="G248">
        <v>692.78</v>
      </c>
      <c r="H248">
        <v>0.05</v>
      </c>
      <c r="I248" t="s">
        <v>18</v>
      </c>
      <c r="J248" t="s">
        <v>19</v>
      </c>
      <c r="K248" t="s">
        <v>16</v>
      </c>
    </row>
    <row r="249" spans="1:11" x14ac:dyDescent="0.25">
      <c r="A249" t="s">
        <v>293</v>
      </c>
      <c r="B249" s="1">
        <v>45071</v>
      </c>
      <c r="C249" t="s">
        <v>44</v>
      </c>
      <c r="D249" t="s">
        <v>31</v>
      </c>
      <c r="E249">
        <v>6</v>
      </c>
      <c r="F249">
        <v>247.49</v>
      </c>
      <c r="G249">
        <v>400.5</v>
      </c>
      <c r="H249">
        <v>0</v>
      </c>
      <c r="I249" t="s">
        <v>24</v>
      </c>
      <c r="J249" t="s">
        <v>15</v>
      </c>
      <c r="K249" t="s">
        <v>16</v>
      </c>
    </row>
    <row r="250" spans="1:11" x14ac:dyDescent="0.25">
      <c r="A250" t="s">
        <v>294</v>
      </c>
      <c r="B250" s="1">
        <v>45607</v>
      </c>
      <c r="C250" t="s">
        <v>22</v>
      </c>
      <c r="D250" t="s">
        <v>23</v>
      </c>
      <c r="E250">
        <v>6</v>
      </c>
      <c r="F250">
        <v>231.24</v>
      </c>
      <c r="G250">
        <v>387.23</v>
      </c>
      <c r="H250">
        <v>0</v>
      </c>
      <c r="I250" t="s">
        <v>14</v>
      </c>
      <c r="J250" t="s">
        <v>15</v>
      </c>
      <c r="K250" t="s">
        <v>20</v>
      </c>
    </row>
    <row r="251" spans="1:11" x14ac:dyDescent="0.25">
      <c r="A251" t="s">
        <v>295</v>
      </c>
      <c r="B251" s="1">
        <v>44968</v>
      </c>
      <c r="C251" t="s">
        <v>60</v>
      </c>
      <c r="E251">
        <v>6</v>
      </c>
      <c r="F251">
        <v>85.46</v>
      </c>
      <c r="G251">
        <v>151.72999999999999</v>
      </c>
      <c r="H251">
        <v>0</v>
      </c>
      <c r="I251" t="s">
        <v>40</v>
      </c>
      <c r="J251" t="s">
        <v>52</v>
      </c>
      <c r="K251" t="s">
        <v>20</v>
      </c>
    </row>
    <row r="252" spans="1:11" x14ac:dyDescent="0.25">
      <c r="A252" t="s">
        <v>296</v>
      </c>
      <c r="B252" s="1">
        <v>44954</v>
      </c>
      <c r="C252" t="s">
        <v>49</v>
      </c>
      <c r="D252" t="s">
        <v>47</v>
      </c>
      <c r="E252">
        <v>7</v>
      </c>
      <c r="F252">
        <v>348.2</v>
      </c>
      <c r="G252">
        <v>493.66</v>
      </c>
      <c r="H252">
        <v>0</v>
      </c>
      <c r="I252" t="s">
        <v>40</v>
      </c>
      <c r="J252" t="s">
        <v>15</v>
      </c>
      <c r="K252" t="s">
        <v>16</v>
      </c>
    </row>
    <row r="253" spans="1:11" x14ac:dyDescent="0.25">
      <c r="A253" t="s">
        <v>297</v>
      </c>
      <c r="B253" s="1">
        <v>45096</v>
      </c>
      <c r="C253" t="s">
        <v>30</v>
      </c>
      <c r="D253" t="s">
        <v>31</v>
      </c>
      <c r="E253">
        <v>6</v>
      </c>
      <c r="F253">
        <v>349.42</v>
      </c>
      <c r="G253">
        <v>474.93</v>
      </c>
      <c r="H253">
        <v>0.05</v>
      </c>
      <c r="I253" t="s">
        <v>40</v>
      </c>
      <c r="K253" t="s">
        <v>16</v>
      </c>
    </row>
    <row r="254" spans="1:11" x14ac:dyDescent="0.25">
      <c r="A254" t="s">
        <v>298</v>
      </c>
      <c r="B254" s="1">
        <v>45324</v>
      </c>
      <c r="C254" t="s">
        <v>34</v>
      </c>
      <c r="D254" t="s">
        <v>31</v>
      </c>
      <c r="E254">
        <v>6</v>
      </c>
      <c r="F254">
        <v>348.43</v>
      </c>
      <c r="G254">
        <v>423.62</v>
      </c>
      <c r="H254">
        <v>0</v>
      </c>
      <c r="I254" t="s">
        <v>40</v>
      </c>
      <c r="J254" t="s">
        <v>52</v>
      </c>
      <c r="K254" t="s">
        <v>35</v>
      </c>
    </row>
    <row r="255" spans="1:11" x14ac:dyDescent="0.25">
      <c r="A255" t="s">
        <v>299</v>
      </c>
      <c r="B255" s="1">
        <v>45527</v>
      </c>
      <c r="C255" t="s">
        <v>22</v>
      </c>
      <c r="D255" t="s">
        <v>23</v>
      </c>
      <c r="E255">
        <v>6</v>
      </c>
      <c r="F255">
        <v>287.52999999999997</v>
      </c>
      <c r="G255">
        <v>343.92</v>
      </c>
      <c r="H255">
        <v>0.05</v>
      </c>
      <c r="I255" t="s">
        <v>14</v>
      </c>
      <c r="J255" t="s">
        <v>52</v>
      </c>
      <c r="K255" t="s">
        <v>35</v>
      </c>
    </row>
    <row r="256" spans="1:11" x14ac:dyDescent="0.25">
      <c r="A256" t="s">
        <v>300</v>
      </c>
      <c r="B256" s="1">
        <v>45618</v>
      </c>
      <c r="C256" t="s">
        <v>30</v>
      </c>
      <c r="D256" t="s">
        <v>31</v>
      </c>
      <c r="E256">
        <v>3</v>
      </c>
      <c r="F256">
        <v>301.98</v>
      </c>
      <c r="G256">
        <v>373.28</v>
      </c>
      <c r="H256">
        <v>0</v>
      </c>
      <c r="I256" t="s">
        <v>40</v>
      </c>
      <c r="J256" t="s">
        <v>32</v>
      </c>
      <c r="K256" t="s">
        <v>16</v>
      </c>
    </row>
    <row r="257" spans="1:11" x14ac:dyDescent="0.25">
      <c r="A257" t="s">
        <v>301</v>
      </c>
      <c r="B257" s="1">
        <v>45274</v>
      </c>
      <c r="C257" t="s">
        <v>34</v>
      </c>
      <c r="D257" t="s">
        <v>31</v>
      </c>
      <c r="E257">
        <v>6</v>
      </c>
      <c r="F257">
        <v>61.2</v>
      </c>
      <c r="G257">
        <v>98.64</v>
      </c>
      <c r="H257">
        <v>0.15</v>
      </c>
      <c r="I257" t="s">
        <v>14</v>
      </c>
      <c r="J257" t="s">
        <v>19</v>
      </c>
      <c r="K257" t="s">
        <v>16</v>
      </c>
    </row>
    <row r="258" spans="1:11" x14ac:dyDescent="0.25">
      <c r="A258" t="s">
        <v>302</v>
      </c>
      <c r="B258" s="1">
        <v>45071</v>
      </c>
      <c r="C258" t="s">
        <v>30</v>
      </c>
      <c r="D258" t="s">
        <v>31</v>
      </c>
      <c r="E258">
        <v>5</v>
      </c>
      <c r="F258">
        <v>468.78</v>
      </c>
      <c r="G258">
        <v>784.18</v>
      </c>
      <c r="H258">
        <v>0.05</v>
      </c>
      <c r="I258" t="s">
        <v>14</v>
      </c>
      <c r="J258" t="s">
        <v>19</v>
      </c>
      <c r="K258" t="s">
        <v>20</v>
      </c>
    </row>
    <row r="259" spans="1:11" x14ac:dyDescent="0.25">
      <c r="A259" t="s">
        <v>303</v>
      </c>
      <c r="B259" s="1">
        <v>45244</v>
      </c>
      <c r="C259" t="s">
        <v>30</v>
      </c>
      <c r="D259" t="s">
        <v>31</v>
      </c>
      <c r="E259">
        <v>2</v>
      </c>
      <c r="F259">
        <v>210.85</v>
      </c>
      <c r="G259">
        <v>297.41000000000003</v>
      </c>
      <c r="H259">
        <v>0.1</v>
      </c>
      <c r="I259" t="s">
        <v>14</v>
      </c>
      <c r="J259" t="s">
        <v>19</v>
      </c>
      <c r="K259" t="s">
        <v>16</v>
      </c>
    </row>
    <row r="260" spans="1:11" x14ac:dyDescent="0.25">
      <c r="A260" t="s">
        <v>304</v>
      </c>
      <c r="B260" s="1">
        <v>44957</v>
      </c>
      <c r="C260" t="s">
        <v>44</v>
      </c>
      <c r="D260" t="s">
        <v>31</v>
      </c>
      <c r="E260">
        <v>9</v>
      </c>
      <c r="F260">
        <v>33.33</v>
      </c>
      <c r="G260">
        <v>50.82</v>
      </c>
      <c r="H260">
        <v>0.1</v>
      </c>
      <c r="I260" t="s">
        <v>40</v>
      </c>
      <c r="J260" t="s">
        <v>32</v>
      </c>
      <c r="K260" t="s">
        <v>35</v>
      </c>
    </row>
    <row r="261" spans="1:11" x14ac:dyDescent="0.25">
      <c r="A261" t="s">
        <v>305</v>
      </c>
      <c r="B261" s="1">
        <v>45626</v>
      </c>
      <c r="C261" t="s">
        <v>42</v>
      </c>
      <c r="D261" t="s">
        <v>23</v>
      </c>
      <c r="E261">
        <v>5</v>
      </c>
      <c r="F261">
        <v>35.94</v>
      </c>
      <c r="G261">
        <v>49.82</v>
      </c>
      <c r="H261">
        <v>0</v>
      </c>
      <c r="I261" t="s">
        <v>24</v>
      </c>
      <c r="J261" t="s">
        <v>27</v>
      </c>
      <c r="K261" t="s">
        <v>35</v>
      </c>
    </row>
    <row r="262" spans="1:11" x14ac:dyDescent="0.25">
      <c r="A262" t="s">
        <v>306</v>
      </c>
      <c r="B262" s="1">
        <v>44945</v>
      </c>
      <c r="C262" t="s">
        <v>46</v>
      </c>
      <c r="D262" t="s">
        <v>47</v>
      </c>
      <c r="E262">
        <v>7</v>
      </c>
      <c r="F262">
        <v>105.06</v>
      </c>
      <c r="G262">
        <v>144.27000000000001</v>
      </c>
      <c r="H262">
        <v>0.1</v>
      </c>
      <c r="I262" t="s">
        <v>24</v>
      </c>
      <c r="J262" t="s">
        <v>52</v>
      </c>
      <c r="K262" t="s">
        <v>20</v>
      </c>
    </row>
    <row r="263" spans="1:11" x14ac:dyDescent="0.25">
      <c r="A263" t="s">
        <v>307</v>
      </c>
      <c r="B263" s="1">
        <v>45451</v>
      </c>
      <c r="C263" t="s">
        <v>42</v>
      </c>
      <c r="D263" t="s">
        <v>23</v>
      </c>
      <c r="E263">
        <v>3</v>
      </c>
      <c r="F263">
        <v>315.92</v>
      </c>
      <c r="G263">
        <v>393.24</v>
      </c>
      <c r="H263">
        <v>0.2</v>
      </c>
      <c r="I263" t="s">
        <v>14</v>
      </c>
      <c r="J263" t="s">
        <v>27</v>
      </c>
      <c r="K263" t="s">
        <v>20</v>
      </c>
    </row>
    <row r="264" spans="1:11" x14ac:dyDescent="0.25">
      <c r="A264" t="s">
        <v>308</v>
      </c>
      <c r="B264" s="1">
        <v>45252</v>
      </c>
      <c r="C264" t="s">
        <v>49</v>
      </c>
      <c r="D264" t="s">
        <v>47</v>
      </c>
      <c r="E264">
        <v>6</v>
      </c>
      <c r="F264">
        <v>341.45</v>
      </c>
      <c r="G264">
        <v>496.48</v>
      </c>
      <c r="H264">
        <v>0</v>
      </c>
      <c r="I264" t="s">
        <v>14</v>
      </c>
      <c r="J264" t="s">
        <v>32</v>
      </c>
      <c r="K264" t="s">
        <v>16</v>
      </c>
    </row>
    <row r="265" spans="1:11" x14ac:dyDescent="0.25">
      <c r="A265" t="s">
        <v>309</v>
      </c>
      <c r="B265" s="1">
        <v>45379</v>
      </c>
      <c r="C265" t="s">
        <v>56</v>
      </c>
      <c r="D265" t="s">
        <v>38</v>
      </c>
      <c r="E265">
        <v>6</v>
      </c>
      <c r="F265">
        <v>473.64</v>
      </c>
      <c r="G265">
        <v>627.87</v>
      </c>
      <c r="H265">
        <v>0</v>
      </c>
      <c r="I265" t="s">
        <v>131</v>
      </c>
      <c r="J265" t="s">
        <v>27</v>
      </c>
      <c r="K265" t="s">
        <v>16</v>
      </c>
    </row>
    <row r="266" spans="1:11" x14ac:dyDescent="0.25">
      <c r="A266" t="s">
        <v>310</v>
      </c>
      <c r="B266" s="1">
        <v>45549</v>
      </c>
      <c r="C266" t="s">
        <v>34</v>
      </c>
      <c r="D266" t="s">
        <v>31</v>
      </c>
      <c r="E266">
        <v>4</v>
      </c>
      <c r="F266">
        <v>206.91</v>
      </c>
      <c r="G266">
        <v>290.44</v>
      </c>
      <c r="H266">
        <v>0.2</v>
      </c>
      <c r="I266" t="s">
        <v>24</v>
      </c>
      <c r="J266" t="s">
        <v>32</v>
      </c>
      <c r="K266" t="s">
        <v>16</v>
      </c>
    </row>
    <row r="267" spans="1:11" x14ac:dyDescent="0.25">
      <c r="A267" t="s">
        <v>311</v>
      </c>
      <c r="B267" s="1">
        <v>45390</v>
      </c>
      <c r="C267" t="s">
        <v>62</v>
      </c>
      <c r="D267" t="s">
        <v>47</v>
      </c>
      <c r="E267">
        <v>8</v>
      </c>
      <c r="F267">
        <v>458.89</v>
      </c>
      <c r="G267">
        <v>809.23</v>
      </c>
      <c r="H267">
        <v>0.1</v>
      </c>
      <c r="I267" t="s">
        <v>18</v>
      </c>
      <c r="J267" t="s">
        <v>27</v>
      </c>
      <c r="K267" t="s">
        <v>35</v>
      </c>
    </row>
    <row r="268" spans="1:11" x14ac:dyDescent="0.25">
      <c r="A268" t="s">
        <v>312</v>
      </c>
      <c r="B268" s="1">
        <v>45282</v>
      </c>
      <c r="C268" t="s">
        <v>56</v>
      </c>
      <c r="D268" t="s">
        <v>38</v>
      </c>
      <c r="E268">
        <v>3</v>
      </c>
      <c r="F268">
        <v>370.25</v>
      </c>
      <c r="G268">
        <v>497.69</v>
      </c>
      <c r="H268">
        <v>0.15</v>
      </c>
      <c r="I268" t="s">
        <v>18</v>
      </c>
      <c r="J268" t="s">
        <v>52</v>
      </c>
      <c r="K268" t="s">
        <v>35</v>
      </c>
    </row>
    <row r="269" spans="1:11" x14ac:dyDescent="0.25">
      <c r="A269" t="s">
        <v>313</v>
      </c>
      <c r="B269" s="1">
        <v>45327</v>
      </c>
      <c r="C269" t="s">
        <v>42</v>
      </c>
      <c r="D269" t="s">
        <v>23</v>
      </c>
      <c r="E269">
        <v>1</v>
      </c>
      <c r="F269">
        <v>288.04000000000002</v>
      </c>
      <c r="G269">
        <v>447.81</v>
      </c>
      <c r="H269">
        <v>0</v>
      </c>
      <c r="I269" t="s">
        <v>40</v>
      </c>
      <c r="J269" t="s">
        <v>19</v>
      </c>
      <c r="K269" t="s">
        <v>35</v>
      </c>
    </row>
    <row r="270" spans="1:11" x14ac:dyDescent="0.25">
      <c r="A270" t="s">
        <v>314</v>
      </c>
      <c r="B270" s="1">
        <v>45209</v>
      </c>
      <c r="C270" t="s">
        <v>26</v>
      </c>
      <c r="D270" t="s">
        <v>13</v>
      </c>
      <c r="E270">
        <v>9</v>
      </c>
      <c r="F270">
        <v>142.66</v>
      </c>
      <c r="G270">
        <v>197.66</v>
      </c>
      <c r="H270">
        <v>0</v>
      </c>
      <c r="I270" t="s">
        <v>40</v>
      </c>
      <c r="J270" t="s">
        <v>32</v>
      </c>
      <c r="K270" t="s">
        <v>16</v>
      </c>
    </row>
    <row r="271" spans="1:11" x14ac:dyDescent="0.25">
      <c r="A271" t="s">
        <v>315</v>
      </c>
      <c r="B271" s="1">
        <v>45491</v>
      </c>
      <c r="C271" t="s">
        <v>44</v>
      </c>
      <c r="D271" t="s">
        <v>31</v>
      </c>
      <c r="E271">
        <v>5</v>
      </c>
      <c r="F271">
        <v>422.66</v>
      </c>
      <c r="G271">
        <v>498.07</v>
      </c>
      <c r="H271">
        <v>0.1</v>
      </c>
      <c r="I271" t="s">
        <v>24</v>
      </c>
      <c r="J271" t="s">
        <v>52</v>
      </c>
      <c r="K271" t="s">
        <v>20</v>
      </c>
    </row>
    <row r="272" spans="1:11" x14ac:dyDescent="0.25">
      <c r="A272" t="s">
        <v>316</v>
      </c>
      <c r="B272" s="1">
        <v>45165</v>
      </c>
      <c r="C272" t="s">
        <v>22</v>
      </c>
      <c r="D272" t="s">
        <v>23</v>
      </c>
      <c r="E272">
        <v>1</v>
      </c>
      <c r="F272">
        <v>31.98</v>
      </c>
      <c r="G272">
        <v>52.35</v>
      </c>
      <c r="H272">
        <v>0.1</v>
      </c>
      <c r="I272" t="s">
        <v>18</v>
      </c>
      <c r="J272" t="s">
        <v>32</v>
      </c>
      <c r="K272" t="s">
        <v>16</v>
      </c>
    </row>
    <row r="273" spans="1:11" x14ac:dyDescent="0.25">
      <c r="A273" t="s">
        <v>317</v>
      </c>
      <c r="B273" s="1">
        <v>45452</v>
      </c>
      <c r="C273" t="s">
        <v>34</v>
      </c>
      <c r="D273" t="s">
        <v>31</v>
      </c>
      <c r="E273">
        <v>2</v>
      </c>
      <c r="F273">
        <v>412</v>
      </c>
      <c r="G273">
        <v>595.35</v>
      </c>
      <c r="H273">
        <v>0</v>
      </c>
      <c r="I273" t="s">
        <v>18</v>
      </c>
      <c r="J273" t="s">
        <v>52</v>
      </c>
      <c r="K273" t="s">
        <v>35</v>
      </c>
    </row>
    <row r="274" spans="1:11" x14ac:dyDescent="0.25">
      <c r="A274" t="s">
        <v>318</v>
      </c>
      <c r="B274" s="1">
        <v>45477</v>
      </c>
      <c r="C274" t="s">
        <v>26</v>
      </c>
      <c r="D274" t="s">
        <v>13</v>
      </c>
      <c r="E274">
        <v>4</v>
      </c>
      <c r="F274">
        <v>84.01</v>
      </c>
      <c r="G274">
        <v>118.33</v>
      </c>
      <c r="H274">
        <v>0.05</v>
      </c>
      <c r="I274" t="s">
        <v>24</v>
      </c>
      <c r="J274" t="s">
        <v>32</v>
      </c>
      <c r="K274" t="s">
        <v>20</v>
      </c>
    </row>
    <row r="275" spans="1:11" x14ac:dyDescent="0.25">
      <c r="A275" t="s">
        <v>319</v>
      </c>
      <c r="B275" s="1">
        <v>45416</v>
      </c>
      <c r="C275" t="s">
        <v>22</v>
      </c>
      <c r="D275" t="s">
        <v>23</v>
      </c>
      <c r="E275">
        <v>4</v>
      </c>
      <c r="F275">
        <v>147.47999999999999</v>
      </c>
      <c r="G275">
        <v>211.17</v>
      </c>
      <c r="H275">
        <v>0.1</v>
      </c>
      <c r="I275" t="s">
        <v>18</v>
      </c>
      <c r="J275" t="s">
        <v>19</v>
      </c>
      <c r="K275" t="s">
        <v>20</v>
      </c>
    </row>
    <row r="276" spans="1:11" x14ac:dyDescent="0.25">
      <c r="A276" t="s">
        <v>320</v>
      </c>
      <c r="B276" s="1">
        <v>45249</v>
      </c>
      <c r="C276" t="s">
        <v>42</v>
      </c>
      <c r="D276" t="s">
        <v>23</v>
      </c>
      <c r="E276">
        <v>5</v>
      </c>
      <c r="F276">
        <v>379.68</v>
      </c>
      <c r="G276">
        <v>659.07</v>
      </c>
      <c r="H276">
        <v>0.2</v>
      </c>
      <c r="I276" t="s">
        <v>24</v>
      </c>
      <c r="K276" t="s">
        <v>20</v>
      </c>
    </row>
    <row r="277" spans="1:11" x14ac:dyDescent="0.25">
      <c r="A277" t="s">
        <v>321</v>
      </c>
      <c r="B277" s="1">
        <v>45528</v>
      </c>
      <c r="C277" t="s">
        <v>42</v>
      </c>
      <c r="D277" t="s">
        <v>23</v>
      </c>
      <c r="E277">
        <v>3</v>
      </c>
      <c r="F277">
        <v>38.01</v>
      </c>
      <c r="G277">
        <v>66.62</v>
      </c>
      <c r="H277">
        <v>0.1</v>
      </c>
      <c r="I277" t="s">
        <v>14</v>
      </c>
      <c r="J277" t="s">
        <v>27</v>
      </c>
      <c r="K277" t="s">
        <v>16</v>
      </c>
    </row>
    <row r="278" spans="1:11" x14ac:dyDescent="0.25">
      <c r="A278" t="s">
        <v>322</v>
      </c>
      <c r="B278" s="1">
        <v>45152</v>
      </c>
      <c r="C278" t="s">
        <v>30</v>
      </c>
      <c r="D278" t="s">
        <v>31</v>
      </c>
      <c r="E278">
        <v>9</v>
      </c>
      <c r="F278">
        <v>57.53</v>
      </c>
      <c r="G278">
        <v>66.22</v>
      </c>
      <c r="H278">
        <v>0.05</v>
      </c>
      <c r="I278" t="s">
        <v>18</v>
      </c>
      <c r="J278" t="s">
        <v>52</v>
      </c>
      <c r="K278" t="s">
        <v>16</v>
      </c>
    </row>
    <row r="279" spans="1:11" x14ac:dyDescent="0.25">
      <c r="A279" t="s">
        <v>323</v>
      </c>
      <c r="B279" s="1">
        <v>45179</v>
      </c>
      <c r="C279" t="s">
        <v>42</v>
      </c>
      <c r="D279" t="s">
        <v>23</v>
      </c>
      <c r="E279">
        <v>9</v>
      </c>
      <c r="F279">
        <v>404.82</v>
      </c>
      <c r="G279">
        <v>455.85</v>
      </c>
      <c r="H279">
        <v>0.15</v>
      </c>
      <c r="I279" t="s">
        <v>18</v>
      </c>
      <c r="J279" t="s">
        <v>32</v>
      </c>
      <c r="K279" t="s">
        <v>20</v>
      </c>
    </row>
    <row r="280" spans="1:11" x14ac:dyDescent="0.25">
      <c r="A280" t="s">
        <v>324</v>
      </c>
      <c r="B280" s="1">
        <v>45603</v>
      </c>
      <c r="C280" t="s">
        <v>42</v>
      </c>
      <c r="D280" t="s">
        <v>23</v>
      </c>
      <c r="E280">
        <v>8</v>
      </c>
      <c r="F280">
        <v>181.27</v>
      </c>
      <c r="G280">
        <v>233.3</v>
      </c>
      <c r="H280">
        <v>0</v>
      </c>
      <c r="I280" t="s">
        <v>18</v>
      </c>
      <c r="J280" t="s">
        <v>32</v>
      </c>
      <c r="K280" t="s">
        <v>20</v>
      </c>
    </row>
    <row r="281" spans="1:11" x14ac:dyDescent="0.25">
      <c r="A281" t="s">
        <v>325</v>
      </c>
      <c r="B281" s="1">
        <v>44991</v>
      </c>
      <c r="C281" t="s">
        <v>56</v>
      </c>
      <c r="D281" t="s">
        <v>38</v>
      </c>
      <c r="E281">
        <v>8</v>
      </c>
      <c r="F281">
        <v>209.77</v>
      </c>
      <c r="G281">
        <v>303.22000000000003</v>
      </c>
      <c r="H281">
        <v>0.05</v>
      </c>
      <c r="I281" t="s">
        <v>18</v>
      </c>
      <c r="J281" t="s">
        <v>32</v>
      </c>
      <c r="K281" t="s">
        <v>35</v>
      </c>
    </row>
    <row r="282" spans="1:11" x14ac:dyDescent="0.25">
      <c r="A282" t="s">
        <v>326</v>
      </c>
      <c r="B282" s="1">
        <v>45165</v>
      </c>
      <c r="C282" t="s">
        <v>22</v>
      </c>
      <c r="D282" t="s">
        <v>23</v>
      </c>
      <c r="E282">
        <v>8</v>
      </c>
      <c r="F282">
        <v>154.4</v>
      </c>
      <c r="G282">
        <v>221.53</v>
      </c>
      <c r="H282">
        <v>0</v>
      </c>
      <c r="I282" t="s">
        <v>24</v>
      </c>
      <c r="J282" t="s">
        <v>27</v>
      </c>
      <c r="K282" t="s">
        <v>35</v>
      </c>
    </row>
    <row r="283" spans="1:11" x14ac:dyDescent="0.25">
      <c r="A283" t="s">
        <v>327</v>
      </c>
      <c r="B283" s="1">
        <v>44959</v>
      </c>
      <c r="C283" t="s">
        <v>34</v>
      </c>
      <c r="D283" t="s">
        <v>31</v>
      </c>
      <c r="E283">
        <v>9</v>
      </c>
      <c r="F283">
        <v>264.18</v>
      </c>
      <c r="G283">
        <v>345.7</v>
      </c>
      <c r="H283">
        <v>0.15</v>
      </c>
      <c r="I283" t="s">
        <v>14</v>
      </c>
      <c r="J283" t="s">
        <v>32</v>
      </c>
      <c r="K283" t="s">
        <v>35</v>
      </c>
    </row>
    <row r="284" spans="1:11" x14ac:dyDescent="0.25">
      <c r="A284" t="s">
        <v>328</v>
      </c>
      <c r="B284" s="1">
        <v>44988</v>
      </c>
      <c r="C284" t="s">
        <v>12</v>
      </c>
      <c r="D284" t="s">
        <v>13</v>
      </c>
      <c r="E284">
        <v>7</v>
      </c>
      <c r="F284">
        <v>188.16</v>
      </c>
      <c r="G284">
        <v>299.49</v>
      </c>
      <c r="H284">
        <v>0.1</v>
      </c>
      <c r="I284" t="s">
        <v>24</v>
      </c>
      <c r="J284" t="s">
        <v>52</v>
      </c>
      <c r="K284" t="s">
        <v>16</v>
      </c>
    </row>
    <row r="285" spans="1:11" x14ac:dyDescent="0.25">
      <c r="A285" t="s">
        <v>329</v>
      </c>
      <c r="B285" s="1">
        <v>45159</v>
      </c>
      <c r="C285" t="s">
        <v>54</v>
      </c>
      <c r="D285" t="s">
        <v>38</v>
      </c>
      <c r="E285">
        <v>8</v>
      </c>
      <c r="F285">
        <v>238.75</v>
      </c>
      <c r="G285">
        <v>338.54</v>
      </c>
      <c r="H285">
        <v>0.2</v>
      </c>
      <c r="I285" t="s">
        <v>24</v>
      </c>
      <c r="J285" t="s">
        <v>27</v>
      </c>
      <c r="K285" t="s">
        <v>20</v>
      </c>
    </row>
    <row r="286" spans="1:11" x14ac:dyDescent="0.25">
      <c r="A286" t="s">
        <v>330</v>
      </c>
      <c r="B286" s="1">
        <v>44960</v>
      </c>
      <c r="C286" t="s">
        <v>54</v>
      </c>
      <c r="D286" t="s">
        <v>38</v>
      </c>
      <c r="E286">
        <v>7</v>
      </c>
      <c r="F286">
        <v>330.57</v>
      </c>
      <c r="G286">
        <v>447.59</v>
      </c>
      <c r="H286">
        <v>0</v>
      </c>
      <c r="I286" t="s">
        <v>24</v>
      </c>
      <c r="J286" t="s">
        <v>52</v>
      </c>
      <c r="K286" t="s">
        <v>35</v>
      </c>
    </row>
    <row r="287" spans="1:11" x14ac:dyDescent="0.25">
      <c r="A287" t="s">
        <v>331</v>
      </c>
      <c r="B287" s="1">
        <v>44951</v>
      </c>
      <c r="C287" t="s">
        <v>62</v>
      </c>
      <c r="D287" t="s">
        <v>47</v>
      </c>
      <c r="E287">
        <v>8</v>
      </c>
      <c r="F287">
        <v>338.01</v>
      </c>
      <c r="G287">
        <v>514.58000000000004</v>
      </c>
      <c r="H287">
        <v>0.15</v>
      </c>
      <c r="I287" t="s">
        <v>40</v>
      </c>
      <c r="J287" t="s">
        <v>52</v>
      </c>
      <c r="K287" t="s">
        <v>35</v>
      </c>
    </row>
    <row r="288" spans="1:11" x14ac:dyDescent="0.25">
      <c r="A288" t="s">
        <v>332</v>
      </c>
      <c r="B288" s="1">
        <v>45322</v>
      </c>
      <c r="C288" t="s">
        <v>49</v>
      </c>
      <c r="D288" t="s">
        <v>47</v>
      </c>
      <c r="E288">
        <v>3</v>
      </c>
      <c r="F288">
        <v>145.38999999999999</v>
      </c>
      <c r="G288">
        <v>257.93</v>
      </c>
      <c r="H288">
        <v>0.05</v>
      </c>
      <c r="I288" t="s">
        <v>81</v>
      </c>
      <c r="J288" t="s">
        <v>15</v>
      </c>
      <c r="K288" t="s">
        <v>35</v>
      </c>
    </row>
    <row r="289" spans="1:11" x14ac:dyDescent="0.25">
      <c r="A289" t="s">
        <v>333</v>
      </c>
      <c r="B289" s="1">
        <v>45250</v>
      </c>
      <c r="C289" t="s">
        <v>22</v>
      </c>
      <c r="D289" t="s">
        <v>23</v>
      </c>
      <c r="E289">
        <v>4</v>
      </c>
      <c r="F289">
        <v>96.54</v>
      </c>
      <c r="G289">
        <v>148.76</v>
      </c>
      <c r="H289">
        <v>0</v>
      </c>
      <c r="I289" t="s">
        <v>18</v>
      </c>
      <c r="J289" t="s">
        <v>32</v>
      </c>
      <c r="K289" t="s">
        <v>35</v>
      </c>
    </row>
    <row r="290" spans="1:11" x14ac:dyDescent="0.25">
      <c r="A290" t="s">
        <v>334</v>
      </c>
      <c r="B290" s="1">
        <v>45272</v>
      </c>
      <c r="C290" t="s">
        <v>62</v>
      </c>
      <c r="D290" t="s">
        <v>47</v>
      </c>
      <c r="E290">
        <v>8</v>
      </c>
      <c r="F290">
        <v>225.5</v>
      </c>
      <c r="G290">
        <v>391.34</v>
      </c>
      <c r="H290">
        <v>0</v>
      </c>
      <c r="I290" t="s">
        <v>18</v>
      </c>
      <c r="J290" t="s">
        <v>27</v>
      </c>
      <c r="K290" t="s">
        <v>16</v>
      </c>
    </row>
    <row r="291" spans="1:11" x14ac:dyDescent="0.25">
      <c r="A291" t="s">
        <v>335</v>
      </c>
      <c r="B291" s="1">
        <v>45585</v>
      </c>
      <c r="C291" t="s">
        <v>30</v>
      </c>
      <c r="D291" t="s">
        <v>31</v>
      </c>
      <c r="E291">
        <v>8</v>
      </c>
      <c r="F291">
        <v>285.27999999999997</v>
      </c>
      <c r="G291">
        <v>413.1</v>
      </c>
      <c r="H291">
        <v>0.05</v>
      </c>
      <c r="I291" t="s">
        <v>40</v>
      </c>
      <c r="J291" t="s">
        <v>19</v>
      </c>
      <c r="K291" t="s">
        <v>35</v>
      </c>
    </row>
    <row r="292" spans="1:11" x14ac:dyDescent="0.25">
      <c r="A292" t="s">
        <v>336</v>
      </c>
      <c r="B292" s="1">
        <v>44931</v>
      </c>
      <c r="C292" t="s">
        <v>56</v>
      </c>
      <c r="D292" t="s">
        <v>38</v>
      </c>
      <c r="E292">
        <v>4</v>
      </c>
      <c r="F292">
        <v>405.16</v>
      </c>
      <c r="G292">
        <v>459.07</v>
      </c>
      <c r="H292">
        <v>0</v>
      </c>
      <c r="I292" t="s">
        <v>24</v>
      </c>
      <c r="J292" t="s">
        <v>32</v>
      </c>
      <c r="K292" t="s">
        <v>20</v>
      </c>
    </row>
    <row r="293" spans="1:11" x14ac:dyDescent="0.25">
      <c r="A293" t="s">
        <v>337</v>
      </c>
      <c r="B293" s="1">
        <v>45455</v>
      </c>
      <c r="C293" t="s">
        <v>22</v>
      </c>
      <c r="D293" t="s">
        <v>23</v>
      </c>
      <c r="E293">
        <v>5</v>
      </c>
      <c r="F293">
        <v>312.02</v>
      </c>
      <c r="G293">
        <v>412.52</v>
      </c>
      <c r="H293">
        <v>0.1</v>
      </c>
      <c r="I293" t="s">
        <v>18</v>
      </c>
      <c r="J293" t="s">
        <v>32</v>
      </c>
      <c r="K293" t="s">
        <v>16</v>
      </c>
    </row>
    <row r="294" spans="1:11" x14ac:dyDescent="0.25">
      <c r="A294" t="s">
        <v>338</v>
      </c>
      <c r="B294" s="1">
        <v>44961</v>
      </c>
      <c r="C294" t="s">
        <v>54</v>
      </c>
      <c r="D294" t="s">
        <v>38</v>
      </c>
      <c r="E294">
        <v>9</v>
      </c>
      <c r="F294">
        <v>222.83</v>
      </c>
      <c r="G294">
        <v>246.27</v>
      </c>
      <c r="H294">
        <v>0.05</v>
      </c>
      <c r="I294" t="s">
        <v>18</v>
      </c>
      <c r="J294" t="s">
        <v>52</v>
      </c>
      <c r="K294" t="s">
        <v>35</v>
      </c>
    </row>
    <row r="295" spans="1:11" x14ac:dyDescent="0.25">
      <c r="A295" t="s">
        <v>339</v>
      </c>
      <c r="B295" s="1">
        <v>45282</v>
      </c>
      <c r="C295" t="s">
        <v>37</v>
      </c>
      <c r="D295" t="s">
        <v>38</v>
      </c>
      <c r="E295">
        <v>2</v>
      </c>
      <c r="F295">
        <v>294.04000000000002</v>
      </c>
      <c r="G295">
        <v>370.21</v>
      </c>
      <c r="H295">
        <v>0.1</v>
      </c>
      <c r="I295" t="s">
        <v>14</v>
      </c>
      <c r="J295" t="s">
        <v>27</v>
      </c>
      <c r="K295" t="s">
        <v>16</v>
      </c>
    </row>
    <row r="296" spans="1:11" x14ac:dyDescent="0.25">
      <c r="A296" t="s">
        <v>340</v>
      </c>
      <c r="B296" s="1">
        <v>45362</v>
      </c>
      <c r="C296" t="s">
        <v>62</v>
      </c>
      <c r="D296" t="s">
        <v>47</v>
      </c>
      <c r="E296">
        <v>3</v>
      </c>
      <c r="F296">
        <v>144.99</v>
      </c>
      <c r="G296">
        <v>205.17</v>
      </c>
      <c r="H296">
        <v>0</v>
      </c>
      <c r="I296" t="s">
        <v>14</v>
      </c>
      <c r="J296" t="s">
        <v>27</v>
      </c>
      <c r="K296" t="s">
        <v>20</v>
      </c>
    </row>
    <row r="297" spans="1:11" x14ac:dyDescent="0.25">
      <c r="A297" t="s">
        <v>341</v>
      </c>
      <c r="B297" s="1">
        <v>45616</v>
      </c>
      <c r="C297" t="s">
        <v>37</v>
      </c>
      <c r="D297" t="s">
        <v>38</v>
      </c>
      <c r="E297">
        <v>7</v>
      </c>
      <c r="F297">
        <v>120.37</v>
      </c>
      <c r="G297">
        <v>141.36000000000001</v>
      </c>
      <c r="H297">
        <v>0.2</v>
      </c>
      <c r="I297" t="s">
        <v>40</v>
      </c>
      <c r="J297" t="s">
        <v>32</v>
      </c>
      <c r="K297" t="s">
        <v>35</v>
      </c>
    </row>
    <row r="298" spans="1:11" x14ac:dyDescent="0.25">
      <c r="A298" t="s">
        <v>342</v>
      </c>
      <c r="B298" s="1">
        <v>45300</v>
      </c>
      <c r="C298" t="s">
        <v>12</v>
      </c>
      <c r="D298" t="s">
        <v>13</v>
      </c>
      <c r="E298">
        <v>4</v>
      </c>
      <c r="F298">
        <v>431.1</v>
      </c>
      <c r="G298">
        <v>649.17999999999995</v>
      </c>
      <c r="H298">
        <v>0.05</v>
      </c>
      <c r="I298" t="s">
        <v>24</v>
      </c>
      <c r="J298" t="s">
        <v>15</v>
      </c>
      <c r="K298" t="s">
        <v>35</v>
      </c>
    </row>
    <row r="299" spans="1:11" x14ac:dyDescent="0.25">
      <c r="A299" t="s">
        <v>343</v>
      </c>
      <c r="B299" s="1">
        <v>45299</v>
      </c>
      <c r="C299" t="s">
        <v>44</v>
      </c>
      <c r="D299" t="s">
        <v>31</v>
      </c>
      <c r="E299">
        <v>9</v>
      </c>
      <c r="F299">
        <v>255.63</v>
      </c>
      <c r="G299">
        <v>431.05</v>
      </c>
      <c r="H299">
        <v>0</v>
      </c>
      <c r="I299" t="s">
        <v>14</v>
      </c>
      <c r="J299" t="s">
        <v>19</v>
      </c>
      <c r="K299" t="s">
        <v>35</v>
      </c>
    </row>
    <row r="300" spans="1:11" x14ac:dyDescent="0.25">
      <c r="A300" t="s">
        <v>344</v>
      </c>
      <c r="B300" s="1">
        <v>44977</v>
      </c>
      <c r="C300" t="s">
        <v>49</v>
      </c>
      <c r="D300" t="s">
        <v>47</v>
      </c>
      <c r="E300">
        <v>1</v>
      </c>
      <c r="F300">
        <v>101.41</v>
      </c>
      <c r="G300">
        <v>140.19999999999999</v>
      </c>
      <c r="H300">
        <v>0</v>
      </c>
      <c r="I300" t="s">
        <v>18</v>
      </c>
      <c r="J300" t="s">
        <v>19</v>
      </c>
      <c r="K300" t="s">
        <v>35</v>
      </c>
    </row>
    <row r="301" spans="1:11" x14ac:dyDescent="0.25">
      <c r="A301" t="s">
        <v>345</v>
      </c>
      <c r="B301" s="1">
        <v>45610</v>
      </c>
      <c r="C301" t="s">
        <v>34</v>
      </c>
      <c r="D301" t="s">
        <v>31</v>
      </c>
      <c r="E301">
        <v>9</v>
      </c>
      <c r="F301">
        <v>373.86</v>
      </c>
      <c r="G301">
        <v>575.70000000000005</v>
      </c>
      <c r="H301">
        <v>0</v>
      </c>
      <c r="I301" t="s">
        <v>14</v>
      </c>
      <c r="J301" t="s">
        <v>15</v>
      </c>
      <c r="K301" t="s">
        <v>16</v>
      </c>
    </row>
    <row r="302" spans="1:11" x14ac:dyDescent="0.25">
      <c r="A302" t="s">
        <v>346</v>
      </c>
      <c r="B302" s="1">
        <v>45121</v>
      </c>
      <c r="C302" t="s">
        <v>37</v>
      </c>
      <c r="D302" t="s">
        <v>38</v>
      </c>
      <c r="E302">
        <v>2</v>
      </c>
      <c r="F302">
        <v>455.85</v>
      </c>
      <c r="G302">
        <v>767.25</v>
      </c>
      <c r="H302">
        <v>0</v>
      </c>
      <c r="I302" t="s">
        <v>24</v>
      </c>
      <c r="J302" t="s">
        <v>15</v>
      </c>
      <c r="K302" t="s">
        <v>16</v>
      </c>
    </row>
    <row r="303" spans="1:11" x14ac:dyDescent="0.25">
      <c r="A303" t="s">
        <v>347</v>
      </c>
      <c r="B303" s="1">
        <v>45069</v>
      </c>
      <c r="C303" t="s">
        <v>56</v>
      </c>
      <c r="D303" t="s">
        <v>38</v>
      </c>
      <c r="E303">
        <v>4</v>
      </c>
      <c r="F303">
        <v>125.86</v>
      </c>
      <c r="G303">
        <v>147.81</v>
      </c>
      <c r="H303">
        <v>0</v>
      </c>
      <c r="I303" t="s">
        <v>40</v>
      </c>
      <c r="J303" t="s">
        <v>19</v>
      </c>
      <c r="K303" t="s">
        <v>16</v>
      </c>
    </row>
    <row r="304" spans="1:11" x14ac:dyDescent="0.25">
      <c r="A304" t="s">
        <v>348</v>
      </c>
      <c r="B304" s="1">
        <v>45572</v>
      </c>
      <c r="C304" t="s">
        <v>49</v>
      </c>
      <c r="D304" t="s">
        <v>47</v>
      </c>
      <c r="E304">
        <v>7</v>
      </c>
      <c r="F304">
        <v>26.8</v>
      </c>
      <c r="G304">
        <v>47.67</v>
      </c>
      <c r="H304">
        <v>0.05</v>
      </c>
      <c r="I304" t="s">
        <v>14</v>
      </c>
      <c r="J304" t="s">
        <v>32</v>
      </c>
      <c r="K304" t="s">
        <v>20</v>
      </c>
    </row>
    <row r="305" spans="1:11" x14ac:dyDescent="0.25">
      <c r="A305" t="s">
        <v>349</v>
      </c>
      <c r="B305" s="1">
        <v>45539</v>
      </c>
      <c r="C305" t="s">
        <v>34</v>
      </c>
      <c r="D305" t="s">
        <v>31</v>
      </c>
      <c r="E305">
        <v>2</v>
      </c>
      <c r="F305">
        <v>476.5</v>
      </c>
      <c r="G305">
        <v>844.29</v>
      </c>
      <c r="H305">
        <v>0</v>
      </c>
      <c r="I305" t="s">
        <v>18</v>
      </c>
      <c r="J305" t="s">
        <v>32</v>
      </c>
      <c r="K305" t="s">
        <v>35</v>
      </c>
    </row>
    <row r="306" spans="1:11" x14ac:dyDescent="0.25">
      <c r="A306" t="s">
        <v>350</v>
      </c>
      <c r="B306" s="1">
        <v>45255</v>
      </c>
      <c r="C306" t="s">
        <v>26</v>
      </c>
      <c r="D306" t="s">
        <v>13</v>
      </c>
      <c r="E306">
        <v>7</v>
      </c>
      <c r="F306">
        <v>270.39999999999998</v>
      </c>
      <c r="G306">
        <v>464.43</v>
      </c>
      <c r="H306">
        <v>0</v>
      </c>
      <c r="I306" t="s">
        <v>40</v>
      </c>
      <c r="K306" t="s">
        <v>16</v>
      </c>
    </row>
    <row r="307" spans="1:11" x14ac:dyDescent="0.25">
      <c r="A307" t="s">
        <v>351</v>
      </c>
      <c r="B307" s="1">
        <v>45501</v>
      </c>
      <c r="C307" t="s">
        <v>49</v>
      </c>
      <c r="D307" t="s">
        <v>47</v>
      </c>
      <c r="E307">
        <v>5</v>
      </c>
      <c r="F307">
        <v>71.010000000000005</v>
      </c>
      <c r="G307">
        <v>115.64</v>
      </c>
      <c r="H307">
        <v>0.2</v>
      </c>
      <c r="I307" t="s">
        <v>14</v>
      </c>
      <c r="J307" t="s">
        <v>15</v>
      </c>
      <c r="K307" t="s">
        <v>35</v>
      </c>
    </row>
    <row r="308" spans="1:11" x14ac:dyDescent="0.25">
      <c r="A308" t="s">
        <v>352</v>
      </c>
      <c r="B308" s="1">
        <v>45319</v>
      </c>
      <c r="C308" t="s">
        <v>37</v>
      </c>
      <c r="D308" t="s">
        <v>38</v>
      </c>
      <c r="E308">
        <v>6</v>
      </c>
      <c r="F308">
        <v>309.13</v>
      </c>
      <c r="G308">
        <v>517.32000000000005</v>
      </c>
      <c r="H308">
        <v>0.1</v>
      </c>
      <c r="I308" t="s">
        <v>18</v>
      </c>
      <c r="J308" t="s">
        <v>32</v>
      </c>
      <c r="K308" t="s">
        <v>35</v>
      </c>
    </row>
    <row r="309" spans="1:11" x14ac:dyDescent="0.25">
      <c r="A309" t="s">
        <v>353</v>
      </c>
      <c r="B309" s="1">
        <v>45485</v>
      </c>
      <c r="C309" t="s">
        <v>42</v>
      </c>
      <c r="D309" t="s">
        <v>23</v>
      </c>
      <c r="E309">
        <v>5</v>
      </c>
      <c r="F309">
        <v>461.49</v>
      </c>
      <c r="G309">
        <v>803.53</v>
      </c>
      <c r="H309">
        <v>0</v>
      </c>
      <c r="I309" t="s">
        <v>18</v>
      </c>
      <c r="J309" t="s">
        <v>32</v>
      </c>
      <c r="K309" t="s">
        <v>16</v>
      </c>
    </row>
    <row r="310" spans="1:11" x14ac:dyDescent="0.25">
      <c r="A310" t="s">
        <v>354</v>
      </c>
      <c r="B310" s="1">
        <v>45116</v>
      </c>
      <c r="C310" t="s">
        <v>22</v>
      </c>
      <c r="D310" t="s">
        <v>23</v>
      </c>
      <c r="E310">
        <v>3</v>
      </c>
      <c r="F310">
        <v>18.78</v>
      </c>
      <c r="G310">
        <v>28.94</v>
      </c>
      <c r="H310">
        <v>0.05</v>
      </c>
      <c r="I310" t="s">
        <v>18</v>
      </c>
      <c r="J310" t="s">
        <v>19</v>
      </c>
      <c r="K310" t="s">
        <v>16</v>
      </c>
    </row>
    <row r="311" spans="1:11" x14ac:dyDescent="0.25">
      <c r="A311" t="s">
        <v>355</v>
      </c>
      <c r="B311" s="1">
        <v>45402</v>
      </c>
      <c r="C311" t="s">
        <v>22</v>
      </c>
      <c r="D311" t="s">
        <v>23</v>
      </c>
      <c r="E311">
        <v>7</v>
      </c>
      <c r="F311">
        <v>154.22</v>
      </c>
      <c r="G311">
        <v>226.9</v>
      </c>
      <c r="H311">
        <v>0.15</v>
      </c>
      <c r="I311" t="s">
        <v>40</v>
      </c>
      <c r="J311" t="s">
        <v>52</v>
      </c>
      <c r="K311" t="s">
        <v>16</v>
      </c>
    </row>
    <row r="312" spans="1:11" x14ac:dyDescent="0.25">
      <c r="A312" t="s">
        <v>356</v>
      </c>
      <c r="B312" s="1">
        <v>45037</v>
      </c>
      <c r="C312" t="s">
        <v>22</v>
      </c>
      <c r="D312" t="s">
        <v>23</v>
      </c>
      <c r="E312">
        <v>1</v>
      </c>
      <c r="F312">
        <v>383.77</v>
      </c>
      <c r="G312">
        <v>557.52</v>
      </c>
      <c r="H312">
        <v>0</v>
      </c>
      <c r="I312" t="s">
        <v>14</v>
      </c>
      <c r="J312" t="s">
        <v>15</v>
      </c>
      <c r="K312" t="s">
        <v>20</v>
      </c>
    </row>
    <row r="313" spans="1:11" x14ac:dyDescent="0.25">
      <c r="A313" t="s">
        <v>357</v>
      </c>
      <c r="B313" s="1">
        <v>45477</v>
      </c>
      <c r="C313" t="s">
        <v>30</v>
      </c>
      <c r="D313" t="s">
        <v>31</v>
      </c>
      <c r="E313">
        <v>1</v>
      </c>
      <c r="F313">
        <v>327.88</v>
      </c>
      <c r="G313">
        <v>589.17999999999995</v>
      </c>
      <c r="H313">
        <v>0.05</v>
      </c>
      <c r="I313" t="s">
        <v>18</v>
      </c>
      <c r="J313" t="s">
        <v>15</v>
      </c>
      <c r="K313" t="s">
        <v>20</v>
      </c>
    </row>
    <row r="314" spans="1:11" x14ac:dyDescent="0.25">
      <c r="A314" t="s">
        <v>212</v>
      </c>
      <c r="B314" s="1">
        <v>45257</v>
      </c>
      <c r="C314" t="s">
        <v>42</v>
      </c>
      <c r="D314" t="s">
        <v>23</v>
      </c>
      <c r="E314">
        <v>1</v>
      </c>
      <c r="F314">
        <v>470.39</v>
      </c>
      <c r="G314">
        <v>800.01</v>
      </c>
      <c r="H314">
        <v>0.15</v>
      </c>
      <c r="I314" t="s">
        <v>24</v>
      </c>
      <c r="J314" t="s">
        <v>27</v>
      </c>
      <c r="K314" t="s">
        <v>35</v>
      </c>
    </row>
    <row r="315" spans="1:11" x14ac:dyDescent="0.25">
      <c r="A315" t="s">
        <v>358</v>
      </c>
      <c r="B315" s="1">
        <v>45368</v>
      </c>
      <c r="C315" t="s">
        <v>37</v>
      </c>
      <c r="D315" t="s">
        <v>38</v>
      </c>
      <c r="E315">
        <v>2</v>
      </c>
      <c r="F315">
        <v>26.31</v>
      </c>
      <c r="G315">
        <v>46.1</v>
      </c>
      <c r="H315">
        <v>0.05</v>
      </c>
      <c r="I315" t="s">
        <v>24</v>
      </c>
      <c r="J315" t="s">
        <v>19</v>
      </c>
      <c r="K315" t="s">
        <v>16</v>
      </c>
    </row>
    <row r="316" spans="1:11" x14ac:dyDescent="0.25">
      <c r="A316" t="s">
        <v>359</v>
      </c>
      <c r="B316" s="1">
        <v>45063</v>
      </c>
      <c r="C316" t="s">
        <v>56</v>
      </c>
      <c r="D316" t="s">
        <v>38</v>
      </c>
      <c r="E316">
        <v>7</v>
      </c>
      <c r="F316">
        <v>203.74</v>
      </c>
      <c r="G316">
        <v>356.08</v>
      </c>
      <c r="H316">
        <v>0</v>
      </c>
      <c r="I316" t="s">
        <v>18</v>
      </c>
      <c r="J316" t="s">
        <v>27</v>
      </c>
      <c r="K316" t="s">
        <v>20</v>
      </c>
    </row>
    <row r="317" spans="1:11" x14ac:dyDescent="0.25">
      <c r="A317" t="s">
        <v>360</v>
      </c>
      <c r="B317" s="1">
        <v>45402</v>
      </c>
      <c r="C317" t="s">
        <v>37</v>
      </c>
      <c r="D317" t="s">
        <v>38</v>
      </c>
      <c r="E317">
        <v>5</v>
      </c>
      <c r="F317">
        <v>349.62</v>
      </c>
      <c r="G317">
        <v>393.19</v>
      </c>
      <c r="H317">
        <v>0</v>
      </c>
      <c r="I317" t="s">
        <v>24</v>
      </c>
      <c r="J317" t="s">
        <v>32</v>
      </c>
      <c r="K317" t="s">
        <v>16</v>
      </c>
    </row>
    <row r="318" spans="1:11" x14ac:dyDescent="0.25">
      <c r="A318" t="s">
        <v>361</v>
      </c>
      <c r="B318" s="1">
        <v>45261</v>
      </c>
      <c r="C318" t="s">
        <v>22</v>
      </c>
      <c r="D318" t="s">
        <v>23</v>
      </c>
      <c r="E318">
        <v>5</v>
      </c>
      <c r="F318">
        <v>89.03</v>
      </c>
      <c r="G318">
        <v>148.38</v>
      </c>
      <c r="H318">
        <v>0</v>
      </c>
      <c r="I318" t="s">
        <v>24</v>
      </c>
      <c r="J318" t="s">
        <v>27</v>
      </c>
      <c r="K318" t="s">
        <v>16</v>
      </c>
    </row>
    <row r="319" spans="1:11" x14ac:dyDescent="0.25">
      <c r="A319" t="s">
        <v>362</v>
      </c>
      <c r="B319" s="1">
        <v>45178</v>
      </c>
      <c r="C319" t="s">
        <v>22</v>
      </c>
      <c r="D319" t="s">
        <v>23</v>
      </c>
      <c r="E319">
        <v>5</v>
      </c>
      <c r="F319">
        <v>57.4</v>
      </c>
      <c r="G319">
        <v>72.209999999999994</v>
      </c>
      <c r="H319">
        <v>0.2</v>
      </c>
      <c r="I319" t="s">
        <v>14</v>
      </c>
      <c r="J319" t="s">
        <v>15</v>
      </c>
      <c r="K319" t="s">
        <v>16</v>
      </c>
    </row>
    <row r="320" spans="1:11" x14ac:dyDescent="0.25">
      <c r="A320" t="s">
        <v>363</v>
      </c>
      <c r="B320" s="1">
        <v>45211</v>
      </c>
      <c r="C320" t="s">
        <v>22</v>
      </c>
      <c r="D320" t="s">
        <v>23</v>
      </c>
      <c r="E320">
        <v>8</v>
      </c>
      <c r="F320">
        <v>462.42</v>
      </c>
      <c r="G320">
        <v>705.42</v>
      </c>
      <c r="H320">
        <v>0</v>
      </c>
      <c r="I320" t="s">
        <v>24</v>
      </c>
      <c r="J320" t="s">
        <v>52</v>
      </c>
      <c r="K320" t="s">
        <v>35</v>
      </c>
    </row>
    <row r="321" spans="1:11" x14ac:dyDescent="0.25">
      <c r="A321" t="s">
        <v>364</v>
      </c>
      <c r="B321" s="1">
        <v>45053</v>
      </c>
      <c r="C321" t="s">
        <v>62</v>
      </c>
      <c r="D321" t="s">
        <v>47</v>
      </c>
      <c r="E321">
        <v>8</v>
      </c>
      <c r="F321">
        <v>45.43</v>
      </c>
      <c r="G321">
        <v>51.07</v>
      </c>
      <c r="H321">
        <v>0</v>
      </c>
      <c r="I321" t="s">
        <v>14</v>
      </c>
      <c r="J321" t="s">
        <v>15</v>
      </c>
      <c r="K321" t="s">
        <v>20</v>
      </c>
    </row>
    <row r="322" spans="1:11" x14ac:dyDescent="0.25">
      <c r="A322" t="s">
        <v>365</v>
      </c>
      <c r="B322" s="1">
        <v>45626</v>
      </c>
      <c r="C322" t="s">
        <v>54</v>
      </c>
      <c r="D322" t="s">
        <v>38</v>
      </c>
      <c r="E322">
        <v>1</v>
      </c>
      <c r="F322">
        <v>176.86</v>
      </c>
      <c r="G322">
        <v>213.57</v>
      </c>
      <c r="H322">
        <v>0</v>
      </c>
      <c r="I322" t="s">
        <v>14</v>
      </c>
      <c r="J322" t="s">
        <v>52</v>
      </c>
      <c r="K322" t="s">
        <v>20</v>
      </c>
    </row>
    <row r="323" spans="1:11" x14ac:dyDescent="0.25">
      <c r="A323" t="s">
        <v>366</v>
      </c>
      <c r="B323" s="1">
        <v>45401</v>
      </c>
      <c r="C323" t="s">
        <v>26</v>
      </c>
      <c r="D323" t="s">
        <v>13</v>
      </c>
      <c r="E323">
        <v>1</v>
      </c>
      <c r="F323">
        <v>334.98</v>
      </c>
      <c r="G323">
        <v>436.71</v>
      </c>
      <c r="H323">
        <v>0</v>
      </c>
      <c r="I323" t="s">
        <v>14</v>
      </c>
      <c r="J323" t="s">
        <v>32</v>
      </c>
      <c r="K323" t="s">
        <v>16</v>
      </c>
    </row>
    <row r="324" spans="1:11" x14ac:dyDescent="0.25">
      <c r="A324" t="s">
        <v>367</v>
      </c>
      <c r="B324" s="1">
        <v>45612</v>
      </c>
      <c r="C324" t="s">
        <v>34</v>
      </c>
      <c r="D324" t="s">
        <v>31</v>
      </c>
      <c r="E324">
        <v>2</v>
      </c>
      <c r="F324">
        <v>327.79</v>
      </c>
      <c r="G324">
        <v>383.13</v>
      </c>
      <c r="H324">
        <v>0.1</v>
      </c>
      <c r="I324" t="s">
        <v>18</v>
      </c>
      <c r="J324" t="s">
        <v>52</v>
      </c>
      <c r="K324" t="s">
        <v>20</v>
      </c>
    </row>
    <row r="325" spans="1:11" x14ac:dyDescent="0.25">
      <c r="A325" t="s">
        <v>368</v>
      </c>
      <c r="B325" s="1">
        <v>45591</v>
      </c>
      <c r="C325" t="s">
        <v>22</v>
      </c>
      <c r="D325" t="s">
        <v>23</v>
      </c>
      <c r="E325">
        <v>9</v>
      </c>
      <c r="F325">
        <v>157.31</v>
      </c>
      <c r="G325">
        <v>246.36</v>
      </c>
      <c r="H325">
        <v>0</v>
      </c>
      <c r="I325" t="s">
        <v>14</v>
      </c>
      <c r="J325" t="s">
        <v>27</v>
      </c>
      <c r="K325" t="s">
        <v>20</v>
      </c>
    </row>
    <row r="326" spans="1:11" x14ac:dyDescent="0.25">
      <c r="A326" t="s">
        <v>369</v>
      </c>
      <c r="B326" s="1">
        <v>45291</v>
      </c>
      <c r="C326" t="s">
        <v>62</v>
      </c>
      <c r="D326" t="s">
        <v>47</v>
      </c>
      <c r="E326">
        <v>7</v>
      </c>
      <c r="F326">
        <v>314.48</v>
      </c>
      <c r="G326">
        <v>404.49</v>
      </c>
      <c r="H326">
        <v>0</v>
      </c>
      <c r="I326" t="s">
        <v>40</v>
      </c>
      <c r="J326" t="s">
        <v>15</v>
      </c>
      <c r="K326" t="s">
        <v>16</v>
      </c>
    </row>
    <row r="327" spans="1:11" x14ac:dyDescent="0.25">
      <c r="A327" t="s">
        <v>370</v>
      </c>
      <c r="B327" s="1">
        <v>45279</v>
      </c>
      <c r="C327" t="s">
        <v>34</v>
      </c>
      <c r="D327" t="s">
        <v>31</v>
      </c>
      <c r="E327">
        <v>5</v>
      </c>
      <c r="F327">
        <v>98.45</v>
      </c>
      <c r="G327">
        <v>136.16999999999999</v>
      </c>
      <c r="H327">
        <v>0</v>
      </c>
      <c r="I327" t="s">
        <v>14</v>
      </c>
      <c r="J327" t="s">
        <v>52</v>
      </c>
      <c r="K327" t="s">
        <v>16</v>
      </c>
    </row>
    <row r="328" spans="1:11" x14ac:dyDescent="0.25">
      <c r="A328" t="s">
        <v>371</v>
      </c>
      <c r="B328" s="1">
        <v>44933</v>
      </c>
      <c r="C328" t="s">
        <v>60</v>
      </c>
      <c r="D328" t="s">
        <v>23</v>
      </c>
      <c r="E328">
        <v>3</v>
      </c>
      <c r="F328">
        <v>417.3</v>
      </c>
      <c r="G328">
        <v>662.76</v>
      </c>
      <c r="H328">
        <v>0</v>
      </c>
      <c r="I328" t="s">
        <v>18</v>
      </c>
      <c r="J328" t="s">
        <v>27</v>
      </c>
      <c r="K328" t="s">
        <v>20</v>
      </c>
    </row>
    <row r="329" spans="1:11" x14ac:dyDescent="0.25">
      <c r="A329" t="s">
        <v>372</v>
      </c>
      <c r="B329" s="1">
        <v>45275</v>
      </c>
      <c r="C329" t="s">
        <v>12</v>
      </c>
      <c r="D329" t="s">
        <v>13</v>
      </c>
      <c r="E329">
        <v>3</v>
      </c>
      <c r="F329">
        <v>445.67</v>
      </c>
      <c r="G329">
        <v>622.11</v>
      </c>
      <c r="H329">
        <v>0</v>
      </c>
      <c r="I329" t="s">
        <v>40</v>
      </c>
      <c r="J329" t="s">
        <v>52</v>
      </c>
      <c r="K329" t="s">
        <v>16</v>
      </c>
    </row>
    <row r="330" spans="1:11" x14ac:dyDescent="0.25">
      <c r="A330" t="s">
        <v>373</v>
      </c>
      <c r="B330" s="1">
        <v>45131</v>
      </c>
      <c r="C330" t="s">
        <v>30</v>
      </c>
      <c r="D330" t="s">
        <v>31</v>
      </c>
      <c r="E330">
        <v>7</v>
      </c>
      <c r="F330">
        <v>210.68</v>
      </c>
      <c r="G330">
        <v>270.49</v>
      </c>
      <c r="H330">
        <v>0</v>
      </c>
      <c r="I330" t="s">
        <v>18</v>
      </c>
      <c r="J330" t="s">
        <v>15</v>
      </c>
      <c r="K330" t="s">
        <v>20</v>
      </c>
    </row>
    <row r="331" spans="1:11" x14ac:dyDescent="0.25">
      <c r="A331" t="s">
        <v>374</v>
      </c>
      <c r="B331" s="1">
        <v>45467</v>
      </c>
      <c r="C331" t="s">
        <v>22</v>
      </c>
      <c r="D331" t="s">
        <v>23</v>
      </c>
      <c r="E331">
        <v>2</v>
      </c>
      <c r="F331">
        <v>432.5</v>
      </c>
      <c r="G331">
        <v>617.48</v>
      </c>
      <c r="H331">
        <v>0</v>
      </c>
      <c r="I331" t="s">
        <v>40</v>
      </c>
      <c r="J331" t="s">
        <v>19</v>
      </c>
      <c r="K331" t="s">
        <v>16</v>
      </c>
    </row>
    <row r="332" spans="1:11" x14ac:dyDescent="0.25">
      <c r="A332" t="s">
        <v>375</v>
      </c>
      <c r="B332" s="1">
        <v>45608</v>
      </c>
      <c r="C332" t="s">
        <v>26</v>
      </c>
      <c r="D332" t="s">
        <v>13</v>
      </c>
      <c r="E332">
        <v>5</v>
      </c>
      <c r="F332">
        <v>131.59</v>
      </c>
      <c r="G332">
        <v>151.22999999999999</v>
      </c>
      <c r="H332">
        <v>0.05</v>
      </c>
      <c r="I332" t="s">
        <v>14</v>
      </c>
      <c r="J332" t="s">
        <v>52</v>
      </c>
      <c r="K332" t="s">
        <v>16</v>
      </c>
    </row>
    <row r="333" spans="1:11" x14ac:dyDescent="0.25">
      <c r="A333" t="s">
        <v>376</v>
      </c>
      <c r="B333" s="1">
        <v>45530</v>
      </c>
      <c r="C333" t="s">
        <v>42</v>
      </c>
      <c r="D333" t="s">
        <v>23</v>
      </c>
      <c r="E333">
        <v>2</v>
      </c>
      <c r="F333">
        <v>48.12</v>
      </c>
      <c r="G333">
        <v>77.97</v>
      </c>
      <c r="H333">
        <v>0.15</v>
      </c>
      <c r="I333" t="s">
        <v>40</v>
      </c>
      <c r="J333" t="s">
        <v>19</v>
      </c>
      <c r="K333" t="s">
        <v>20</v>
      </c>
    </row>
    <row r="334" spans="1:11" x14ac:dyDescent="0.25">
      <c r="A334" t="s">
        <v>377</v>
      </c>
      <c r="B334" s="1">
        <v>44931</v>
      </c>
      <c r="C334" t="s">
        <v>37</v>
      </c>
      <c r="D334" t="s">
        <v>38</v>
      </c>
      <c r="E334">
        <v>1</v>
      </c>
      <c r="F334">
        <v>280.87</v>
      </c>
      <c r="G334">
        <v>467.58</v>
      </c>
      <c r="H334">
        <v>0.2</v>
      </c>
      <c r="I334" t="s">
        <v>24</v>
      </c>
      <c r="J334" t="s">
        <v>27</v>
      </c>
      <c r="K334" t="s">
        <v>16</v>
      </c>
    </row>
    <row r="335" spans="1:11" x14ac:dyDescent="0.25">
      <c r="A335" t="s">
        <v>378</v>
      </c>
      <c r="B335" s="1">
        <v>44941</v>
      </c>
      <c r="C335" t="s">
        <v>26</v>
      </c>
      <c r="D335" t="s">
        <v>13</v>
      </c>
      <c r="E335">
        <v>9</v>
      </c>
      <c r="F335">
        <v>370.85</v>
      </c>
      <c r="G335">
        <v>420.81</v>
      </c>
      <c r="H335">
        <v>0.05</v>
      </c>
      <c r="I335" t="s">
        <v>14</v>
      </c>
      <c r="K335" t="s">
        <v>35</v>
      </c>
    </row>
    <row r="336" spans="1:11" x14ac:dyDescent="0.25">
      <c r="A336" t="s">
        <v>379</v>
      </c>
      <c r="B336" s="1">
        <v>45236</v>
      </c>
      <c r="C336" t="s">
        <v>26</v>
      </c>
      <c r="D336" t="s">
        <v>13</v>
      </c>
      <c r="E336">
        <v>9</v>
      </c>
      <c r="F336">
        <v>125.06</v>
      </c>
      <c r="G336">
        <v>196.42</v>
      </c>
      <c r="H336">
        <v>0.1</v>
      </c>
      <c r="I336" t="s">
        <v>14</v>
      </c>
      <c r="J336" t="s">
        <v>27</v>
      </c>
      <c r="K336" t="s">
        <v>20</v>
      </c>
    </row>
    <row r="337" spans="1:11" x14ac:dyDescent="0.25">
      <c r="A337" t="s">
        <v>380</v>
      </c>
      <c r="B337" s="1">
        <v>45073</v>
      </c>
      <c r="C337" t="s">
        <v>30</v>
      </c>
      <c r="D337" t="s">
        <v>31</v>
      </c>
      <c r="E337">
        <v>7</v>
      </c>
      <c r="F337">
        <v>363.5</v>
      </c>
      <c r="G337">
        <v>653.87</v>
      </c>
      <c r="H337">
        <v>0.1</v>
      </c>
      <c r="I337" t="s">
        <v>40</v>
      </c>
      <c r="J337" t="s">
        <v>32</v>
      </c>
      <c r="K337" t="s">
        <v>35</v>
      </c>
    </row>
    <row r="338" spans="1:11" x14ac:dyDescent="0.25">
      <c r="A338" t="s">
        <v>381</v>
      </c>
      <c r="B338" s="1">
        <v>45157</v>
      </c>
      <c r="D338" t="s">
        <v>31</v>
      </c>
      <c r="E338">
        <v>5</v>
      </c>
      <c r="F338">
        <v>213.28</v>
      </c>
      <c r="G338">
        <v>274.49</v>
      </c>
      <c r="H338">
        <v>0.2</v>
      </c>
      <c r="I338" t="s">
        <v>40</v>
      </c>
      <c r="J338" t="s">
        <v>52</v>
      </c>
      <c r="K338" t="s">
        <v>35</v>
      </c>
    </row>
    <row r="339" spans="1:11" x14ac:dyDescent="0.25">
      <c r="A339" t="s">
        <v>382</v>
      </c>
      <c r="B339" s="1">
        <v>45014</v>
      </c>
      <c r="C339" t="s">
        <v>12</v>
      </c>
      <c r="D339" t="s">
        <v>13</v>
      </c>
      <c r="E339">
        <v>7</v>
      </c>
      <c r="F339">
        <v>301.82</v>
      </c>
      <c r="G339">
        <v>477.81</v>
      </c>
      <c r="H339">
        <v>0</v>
      </c>
      <c r="I339" t="s">
        <v>40</v>
      </c>
      <c r="J339" t="s">
        <v>27</v>
      </c>
      <c r="K339" t="s">
        <v>20</v>
      </c>
    </row>
    <row r="340" spans="1:11" x14ac:dyDescent="0.25">
      <c r="A340" t="s">
        <v>153</v>
      </c>
      <c r="B340" s="1">
        <v>45562</v>
      </c>
      <c r="C340" t="s">
        <v>12</v>
      </c>
      <c r="D340" t="s">
        <v>13</v>
      </c>
      <c r="E340">
        <v>9</v>
      </c>
      <c r="F340">
        <v>495.77</v>
      </c>
      <c r="G340">
        <v>651.5</v>
      </c>
      <c r="H340">
        <v>0</v>
      </c>
      <c r="I340" t="s">
        <v>18</v>
      </c>
      <c r="J340" t="s">
        <v>15</v>
      </c>
      <c r="K340" t="s">
        <v>35</v>
      </c>
    </row>
    <row r="341" spans="1:11" x14ac:dyDescent="0.25">
      <c r="A341" t="s">
        <v>383</v>
      </c>
      <c r="B341" s="1">
        <v>45642</v>
      </c>
      <c r="C341" t="s">
        <v>44</v>
      </c>
      <c r="D341" t="s">
        <v>31</v>
      </c>
      <c r="E341">
        <v>1</v>
      </c>
      <c r="F341">
        <v>21.03</v>
      </c>
      <c r="G341">
        <v>26.39</v>
      </c>
      <c r="H341">
        <v>0.05</v>
      </c>
      <c r="I341" t="s">
        <v>14</v>
      </c>
      <c r="J341" t="s">
        <v>52</v>
      </c>
      <c r="K341" t="s">
        <v>16</v>
      </c>
    </row>
    <row r="342" spans="1:11" x14ac:dyDescent="0.25">
      <c r="A342" t="s">
        <v>384</v>
      </c>
      <c r="B342" s="1">
        <v>45645</v>
      </c>
      <c r="C342" t="s">
        <v>54</v>
      </c>
      <c r="D342" t="s">
        <v>38</v>
      </c>
      <c r="E342">
        <v>4</v>
      </c>
      <c r="F342">
        <v>408.96</v>
      </c>
      <c r="G342">
        <v>642.54999999999995</v>
      </c>
      <c r="H342">
        <v>0.2</v>
      </c>
      <c r="I342" t="s">
        <v>24</v>
      </c>
      <c r="J342" t="s">
        <v>27</v>
      </c>
      <c r="K342" t="s">
        <v>20</v>
      </c>
    </row>
    <row r="343" spans="1:11" x14ac:dyDescent="0.25">
      <c r="A343" t="s">
        <v>385</v>
      </c>
      <c r="B343" s="1">
        <v>45464</v>
      </c>
      <c r="C343" t="s">
        <v>12</v>
      </c>
      <c r="D343" t="s">
        <v>13</v>
      </c>
      <c r="E343">
        <v>2</v>
      </c>
      <c r="F343">
        <v>284.5</v>
      </c>
      <c r="G343">
        <v>332.82</v>
      </c>
      <c r="H343">
        <v>0.15</v>
      </c>
      <c r="I343" t="s">
        <v>14</v>
      </c>
      <c r="J343" t="s">
        <v>27</v>
      </c>
      <c r="K343" t="s">
        <v>35</v>
      </c>
    </row>
    <row r="344" spans="1:11" x14ac:dyDescent="0.25">
      <c r="A344" t="s">
        <v>386</v>
      </c>
      <c r="B344" s="1">
        <v>45542</v>
      </c>
      <c r="D344" t="s">
        <v>31</v>
      </c>
      <c r="E344">
        <v>7</v>
      </c>
      <c r="F344">
        <v>63.74</v>
      </c>
      <c r="G344">
        <v>82.91</v>
      </c>
      <c r="H344">
        <v>0</v>
      </c>
      <c r="I344" t="s">
        <v>14</v>
      </c>
      <c r="J344" t="s">
        <v>27</v>
      </c>
      <c r="K344" t="s">
        <v>20</v>
      </c>
    </row>
    <row r="345" spans="1:11" x14ac:dyDescent="0.25">
      <c r="A345" t="s">
        <v>387</v>
      </c>
      <c r="B345" s="1">
        <v>45326</v>
      </c>
      <c r="C345" t="s">
        <v>42</v>
      </c>
      <c r="D345" t="s">
        <v>23</v>
      </c>
      <c r="E345">
        <v>6</v>
      </c>
      <c r="F345">
        <v>129.28</v>
      </c>
      <c r="G345">
        <v>194.66</v>
      </c>
      <c r="H345">
        <v>0</v>
      </c>
      <c r="I345" t="s">
        <v>14</v>
      </c>
      <c r="J345" t="s">
        <v>27</v>
      </c>
      <c r="K345" t="s">
        <v>20</v>
      </c>
    </row>
    <row r="346" spans="1:11" x14ac:dyDescent="0.25">
      <c r="A346" t="s">
        <v>388</v>
      </c>
      <c r="B346" s="1">
        <v>45061</v>
      </c>
      <c r="C346" t="s">
        <v>42</v>
      </c>
      <c r="D346" t="s">
        <v>23</v>
      </c>
      <c r="E346">
        <v>3</v>
      </c>
      <c r="F346">
        <v>151.71</v>
      </c>
      <c r="G346">
        <v>172.77</v>
      </c>
      <c r="H346">
        <v>0</v>
      </c>
      <c r="I346" t="s">
        <v>40</v>
      </c>
      <c r="J346" t="s">
        <v>19</v>
      </c>
      <c r="K346" t="s">
        <v>20</v>
      </c>
    </row>
    <row r="347" spans="1:11" x14ac:dyDescent="0.25">
      <c r="A347" t="s">
        <v>389</v>
      </c>
      <c r="B347" s="1">
        <v>45061</v>
      </c>
      <c r="C347" t="s">
        <v>54</v>
      </c>
      <c r="D347" t="s">
        <v>38</v>
      </c>
      <c r="E347">
        <v>2</v>
      </c>
      <c r="F347">
        <v>62.27</v>
      </c>
      <c r="G347">
        <v>87.95</v>
      </c>
      <c r="H347">
        <v>0</v>
      </c>
      <c r="I347" t="s">
        <v>40</v>
      </c>
      <c r="J347" t="s">
        <v>15</v>
      </c>
      <c r="K347" t="s">
        <v>20</v>
      </c>
    </row>
    <row r="348" spans="1:11" x14ac:dyDescent="0.25">
      <c r="A348" t="s">
        <v>390</v>
      </c>
      <c r="B348" s="1">
        <v>45399</v>
      </c>
      <c r="C348" t="s">
        <v>60</v>
      </c>
      <c r="D348" t="s">
        <v>23</v>
      </c>
      <c r="E348">
        <v>1</v>
      </c>
      <c r="F348">
        <v>30.03</v>
      </c>
      <c r="G348">
        <v>37.409999999999997</v>
      </c>
      <c r="H348">
        <v>0</v>
      </c>
      <c r="I348" t="s">
        <v>18</v>
      </c>
      <c r="J348" t="s">
        <v>27</v>
      </c>
      <c r="K348" t="s">
        <v>35</v>
      </c>
    </row>
    <row r="349" spans="1:11" x14ac:dyDescent="0.25">
      <c r="A349" t="s">
        <v>391</v>
      </c>
      <c r="B349" s="1">
        <v>45640</v>
      </c>
      <c r="C349" t="s">
        <v>37</v>
      </c>
      <c r="D349" t="s">
        <v>38</v>
      </c>
      <c r="E349">
        <v>3</v>
      </c>
      <c r="F349">
        <v>345.21</v>
      </c>
      <c r="G349">
        <v>508.49</v>
      </c>
      <c r="H349">
        <v>0</v>
      </c>
      <c r="I349" t="s">
        <v>14</v>
      </c>
      <c r="J349" t="s">
        <v>32</v>
      </c>
      <c r="K349" t="s">
        <v>20</v>
      </c>
    </row>
    <row r="350" spans="1:11" x14ac:dyDescent="0.25">
      <c r="A350" t="s">
        <v>392</v>
      </c>
      <c r="B350" s="1">
        <v>44965</v>
      </c>
      <c r="C350" t="s">
        <v>42</v>
      </c>
      <c r="D350" t="s">
        <v>23</v>
      </c>
      <c r="E350">
        <v>3</v>
      </c>
      <c r="F350">
        <v>60.05</v>
      </c>
      <c r="G350">
        <v>73.739999999999995</v>
      </c>
      <c r="H350">
        <v>0.15</v>
      </c>
      <c r="I350" t="s">
        <v>24</v>
      </c>
      <c r="J350" t="s">
        <v>19</v>
      </c>
      <c r="K350" t="s">
        <v>35</v>
      </c>
    </row>
    <row r="351" spans="1:11" x14ac:dyDescent="0.25">
      <c r="A351" t="s">
        <v>393</v>
      </c>
      <c r="B351" s="1">
        <v>45189</v>
      </c>
      <c r="C351" t="s">
        <v>37</v>
      </c>
      <c r="D351" t="s">
        <v>38</v>
      </c>
      <c r="E351">
        <v>3</v>
      </c>
      <c r="F351">
        <v>143.55000000000001</v>
      </c>
      <c r="G351">
        <v>227.63</v>
      </c>
      <c r="H351">
        <v>0</v>
      </c>
      <c r="I351" t="s">
        <v>18</v>
      </c>
      <c r="J351" t="s">
        <v>19</v>
      </c>
      <c r="K351" t="s">
        <v>16</v>
      </c>
    </row>
    <row r="352" spans="1:11" x14ac:dyDescent="0.25">
      <c r="A352" t="s">
        <v>394</v>
      </c>
      <c r="B352" s="1">
        <v>45289</v>
      </c>
      <c r="C352" t="s">
        <v>22</v>
      </c>
      <c r="D352" t="s">
        <v>23</v>
      </c>
      <c r="E352">
        <v>2</v>
      </c>
      <c r="F352">
        <v>148.68</v>
      </c>
      <c r="G352">
        <v>188.15</v>
      </c>
      <c r="H352">
        <v>0</v>
      </c>
      <c r="I352" t="s">
        <v>14</v>
      </c>
      <c r="J352" t="s">
        <v>52</v>
      </c>
      <c r="K352" t="s">
        <v>35</v>
      </c>
    </row>
    <row r="353" spans="1:11" x14ac:dyDescent="0.25">
      <c r="A353" t="s">
        <v>395</v>
      </c>
      <c r="B353" s="1">
        <v>45246</v>
      </c>
      <c r="C353" t="s">
        <v>42</v>
      </c>
      <c r="D353" t="s">
        <v>23</v>
      </c>
      <c r="E353">
        <v>3</v>
      </c>
      <c r="F353">
        <v>275.23</v>
      </c>
      <c r="G353">
        <v>363.36</v>
      </c>
      <c r="H353">
        <v>0</v>
      </c>
      <c r="I353" t="s">
        <v>14</v>
      </c>
      <c r="J353" t="s">
        <v>52</v>
      </c>
      <c r="K353" t="s">
        <v>16</v>
      </c>
    </row>
    <row r="354" spans="1:11" x14ac:dyDescent="0.25">
      <c r="A354" t="s">
        <v>396</v>
      </c>
      <c r="B354" s="1">
        <v>44974</v>
      </c>
      <c r="C354" t="s">
        <v>26</v>
      </c>
      <c r="D354" t="s">
        <v>13</v>
      </c>
      <c r="E354">
        <v>1</v>
      </c>
      <c r="F354">
        <v>113.04</v>
      </c>
      <c r="G354">
        <v>160.35</v>
      </c>
      <c r="H354">
        <v>0.15</v>
      </c>
      <c r="I354" t="s">
        <v>40</v>
      </c>
      <c r="J354" t="s">
        <v>19</v>
      </c>
      <c r="K354" t="s">
        <v>16</v>
      </c>
    </row>
    <row r="355" spans="1:11" x14ac:dyDescent="0.25">
      <c r="A355" t="s">
        <v>397</v>
      </c>
      <c r="B355" s="1">
        <v>45591</v>
      </c>
      <c r="C355" t="s">
        <v>54</v>
      </c>
      <c r="D355" t="s">
        <v>38</v>
      </c>
      <c r="E355">
        <v>1</v>
      </c>
      <c r="F355">
        <v>315.60000000000002</v>
      </c>
      <c r="G355">
        <v>452.55</v>
      </c>
      <c r="H355">
        <v>0.1</v>
      </c>
      <c r="I355" t="s">
        <v>24</v>
      </c>
      <c r="J355" t="s">
        <v>52</v>
      </c>
      <c r="K355" t="s">
        <v>20</v>
      </c>
    </row>
    <row r="356" spans="1:11" x14ac:dyDescent="0.25">
      <c r="A356" t="s">
        <v>398</v>
      </c>
      <c r="B356" s="1">
        <v>45244</v>
      </c>
      <c r="C356" t="s">
        <v>54</v>
      </c>
      <c r="D356" t="s">
        <v>38</v>
      </c>
      <c r="E356">
        <v>1</v>
      </c>
      <c r="F356">
        <v>356.51</v>
      </c>
      <c r="G356">
        <v>583.79</v>
      </c>
      <c r="H356">
        <v>0.1</v>
      </c>
      <c r="I356" t="s">
        <v>18</v>
      </c>
      <c r="J356" t="s">
        <v>32</v>
      </c>
      <c r="K356" t="s">
        <v>16</v>
      </c>
    </row>
    <row r="357" spans="1:11" x14ac:dyDescent="0.25">
      <c r="A357" t="s">
        <v>399</v>
      </c>
      <c r="B357" s="1">
        <v>45108</v>
      </c>
      <c r="C357" t="s">
        <v>30</v>
      </c>
      <c r="D357" t="s">
        <v>31</v>
      </c>
      <c r="E357">
        <v>4</v>
      </c>
      <c r="F357">
        <v>448.06</v>
      </c>
      <c r="G357">
        <v>794.93</v>
      </c>
      <c r="H357">
        <v>0</v>
      </c>
      <c r="I357" t="s">
        <v>40</v>
      </c>
      <c r="J357" t="s">
        <v>15</v>
      </c>
      <c r="K357" t="s">
        <v>35</v>
      </c>
    </row>
    <row r="358" spans="1:11" x14ac:dyDescent="0.25">
      <c r="A358" t="s">
        <v>400</v>
      </c>
      <c r="B358" s="1">
        <v>45542</v>
      </c>
      <c r="D358" t="s">
        <v>13</v>
      </c>
      <c r="E358">
        <v>1</v>
      </c>
      <c r="F358">
        <v>356.95</v>
      </c>
      <c r="G358">
        <v>569.53</v>
      </c>
      <c r="H358">
        <v>0.15</v>
      </c>
      <c r="I358" t="s">
        <v>24</v>
      </c>
      <c r="J358" t="s">
        <v>32</v>
      </c>
      <c r="K358" t="s">
        <v>35</v>
      </c>
    </row>
    <row r="359" spans="1:11" x14ac:dyDescent="0.25">
      <c r="A359" t="s">
        <v>401</v>
      </c>
      <c r="B359" s="1">
        <v>45414</v>
      </c>
      <c r="C359" t="s">
        <v>37</v>
      </c>
      <c r="D359" t="s">
        <v>38</v>
      </c>
      <c r="E359">
        <v>8</v>
      </c>
      <c r="F359">
        <v>407.65</v>
      </c>
      <c r="G359">
        <v>627.27</v>
      </c>
      <c r="H359">
        <v>0.1</v>
      </c>
      <c r="I359" t="s">
        <v>14</v>
      </c>
      <c r="J359" t="s">
        <v>19</v>
      </c>
      <c r="K359" t="s">
        <v>16</v>
      </c>
    </row>
    <row r="360" spans="1:11" x14ac:dyDescent="0.25">
      <c r="A360" t="s">
        <v>402</v>
      </c>
      <c r="B360" s="1">
        <v>45536</v>
      </c>
      <c r="C360" t="s">
        <v>54</v>
      </c>
      <c r="D360" t="s">
        <v>38</v>
      </c>
      <c r="E360">
        <v>7</v>
      </c>
      <c r="F360">
        <v>58.54</v>
      </c>
      <c r="G360">
        <v>79.099999999999994</v>
      </c>
      <c r="H360">
        <v>0</v>
      </c>
      <c r="I360" t="s">
        <v>18</v>
      </c>
      <c r="J360" t="s">
        <v>15</v>
      </c>
      <c r="K360" t="s">
        <v>20</v>
      </c>
    </row>
    <row r="361" spans="1:11" x14ac:dyDescent="0.25">
      <c r="A361" t="s">
        <v>403</v>
      </c>
      <c r="B361" s="1">
        <v>45487</v>
      </c>
      <c r="C361" t="s">
        <v>49</v>
      </c>
      <c r="D361" t="s">
        <v>47</v>
      </c>
      <c r="E361">
        <v>6</v>
      </c>
      <c r="F361">
        <v>380.86</v>
      </c>
      <c r="G361">
        <v>665.71</v>
      </c>
      <c r="H361">
        <v>0.05</v>
      </c>
      <c r="I361" t="s">
        <v>18</v>
      </c>
      <c r="J361" t="s">
        <v>15</v>
      </c>
      <c r="K361" t="s">
        <v>16</v>
      </c>
    </row>
    <row r="362" spans="1:11" x14ac:dyDescent="0.25">
      <c r="A362" t="s">
        <v>404</v>
      </c>
      <c r="B362" s="1">
        <v>45154</v>
      </c>
      <c r="C362" t="s">
        <v>34</v>
      </c>
      <c r="D362" t="s">
        <v>31</v>
      </c>
      <c r="E362">
        <v>3</v>
      </c>
      <c r="F362">
        <v>165.25</v>
      </c>
      <c r="G362">
        <v>247.2</v>
      </c>
      <c r="H362">
        <v>0</v>
      </c>
      <c r="I362" t="s">
        <v>40</v>
      </c>
      <c r="J362" t="s">
        <v>52</v>
      </c>
      <c r="K362" t="s">
        <v>16</v>
      </c>
    </row>
    <row r="363" spans="1:11" x14ac:dyDescent="0.25">
      <c r="A363" t="s">
        <v>405</v>
      </c>
      <c r="B363" s="1">
        <v>45571</v>
      </c>
      <c r="C363" t="s">
        <v>37</v>
      </c>
      <c r="D363" t="s">
        <v>38</v>
      </c>
      <c r="E363">
        <v>6</v>
      </c>
      <c r="F363">
        <v>396.39</v>
      </c>
      <c r="G363">
        <v>437.13</v>
      </c>
      <c r="H363">
        <v>0</v>
      </c>
      <c r="I363" t="s">
        <v>40</v>
      </c>
      <c r="J363" t="s">
        <v>19</v>
      </c>
      <c r="K363" t="s">
        <v>35</v>
      </c>
    </row>
    <row r="364" spans="1:11" x14ac:dyDescent="0.25">
      <c r="A364" t="s">
        <v>406</v>
      </c>
      <c r="B364" s="1">
        <v>45395</v>
      </c>
      <c r="C364" t="s">
        <v>26</v>
      </c>
      <c r="D364" t="s">
        <v>13</v>
      </c>
      <c r="E364">
        <v>1</v>
      </c>
      <c r="F364">
        <v>399.17</v>
      </c>
      <c r="G364">
        <v>607.29</v>
      </c>
      <c r="H364">
        <v>0</v>
      </c>
      <c r="I364" t="s">
        <v>14</v>
      </c>
      <c r="J364" t="s">
        <v>19</v>
      </c>
      <c r="K364" t="s">
        <v>35</v>
      </c>
    </row>
    <row r="365" spans="1:11" x14ac:dyDescent="0.25">
      <c r="A365" t="s">
        <v>407</v>
      </c>
      <c r="B365" s="1">
        <v>45025</v>
      </c>
      <c r="C365" t="s">
        <v>54</v>
      </c>
      <c r="D365" t="s">
        <v>38</v>
      </c>
      <c r="E365">
        <v>6</v>
      </c>
      <c r="F365">
        <v>256.01</v>
      </c>
      <c r="G365">
        <v>358.85</v>
      </c>
      <c r="H365">
        <v>0.15</v>
      </c>
      <c r="I365" t="s">
        <v>40</v>
      </c>
      <c r="J365" t="s">
        <v>32</v>
      </c>
      <c r="K365" t="s">
        <v>20</v>
      </c>
    </row>
    <row r="366" spans="1:11" x14ac:dyDescent="0.25">
      <c r="A366" t="s">
        <v>408</v>
      </c>
      <c r="B366" s="1">
        <v>45573</v>
      </c>
      <c r="C366" t="s">
        <v>54</v>
      </c>
      <c r="D366" t="s">
        <v>38</v>
      </c>
      <c r="E366">
        <v>7</v>
      </c>
      <c r="F366">
        <v>325.52</v>
      </c>
      <c r="G366">
        <v>514.66</v>
      </c>
      <c r="H366">
        <v>0.2</v>
      </c>
      <c r="I366" t="s">
        <v>131</v>
      </c>
      <c r="J366" t="s">
        <v>27</v>
      </c>
      <c r="K366" t="s">
        <v>35</v>
      </c>
    </row>
    <row r="367" spans="1:11" x14ac:dyDescent="0.25">
      <c r="A367" t="s">
        <v>409</v>
      </c>
      <c r="B367" s="1">
        <v>45103</v>
      </c>
      <c r="C367" t="s">
        <v>12</v>
      </c>
      <c r="D367" t="s">
        <v>13</v>
      </c>
      <c r="E367">
        <v>4</v>
      </c>
      <c r="F367">
        <v>349.8</v>
      </c>
      <c r="G367">
        <v>530.14</v>
      </c>
      <c r="H367">
        <v>0</v>
      </c>
      <c r="I367" t="s">
        <v>24</v>
      </c>
      <c r="J367" t="s">
        <v>52</v>
      </c>
      <c r="K367" t="s">
        <v>35</v>
      </c>
    </row>
    <row r="368" spans="1:11" x14ac:dyDescent="0.25">
      <c r="A368" t="s">
        <v>410</v>
      </c>
      <c r="B368" s="1">
        <v>45030</v>
      </c>
      <c r="C368" t="s">
        <v>49</v>
      </c>
      <c r="D368" t="s">
        <v>47</v>
      </c>
      <c r="E368">
        <v>3</v>
      </c>
      <c r="F368">
        <v>482.09</v>
      </c>
      <c r="G368">
        <v>621.9</v>
      </c>
      <c r="H368">
        <v>0.05</v>
      </c>
      <c r="I368" t="s">
        <v>24</v>
      </c>
      <c r="J368" t="s">
        <v>32</v>
      </c>
      <c r="K368" t="s">
        <v>20</v>
      </c>
    </row>
    <row r="369" spans="1:11" x14ac:dyDescent="0.25">
      <c r="A369" t="s">
        <v>411</v>
      </c>
      <c r="B369" s="1">
        <v>45182</v>
      </c>
      <c r="C369" t="s">
        <v>49</v>
      </c>
      <c r="D369" t="s">
        <v>47</v>
      </c>
      <c r="E369">
        <v>6</v>
      </c>
      <c r="F369">
        <v>193.34</v>
      </c>
      <c r="G369">
        <v>254.05</v>
      </c>
      <c r="H369">
        <v>0.1</v>
      </c>
      <c r="I369" t="s">
        <v>14</v>
      </c>
      <c r="J369" t="s">
        <v>52</v>
      </c>
      <c r="K369" t="s">
        <v>35</v>
      </c>
    </row>
    <row r="370" spans="1:11" x14ac:dyDescent="0.25">
      <c r="A370" t="s">
        <v>412</v>
      </c>
      <c r="B370" s="1">
        <v>45399</v>
      </c>
      <c r="C370" t="s">
        <v>12</v>
      </c>
      <c r="D370" t="s">
        <v>13</v>
      </c>
      <c r="E370">
        <v>8</v>
      </c>
      <c r="F370">
        <v>450.13</v>
      </c>
      <c r="G370">
        <v>743.78</v>
      </c>
      <c r="H370">
        <v>0</v>
      </c>
      <c r="I370" t="s">
        <v>14</v>
      </c>
      <c r="J370" t="s">
        <v>15</v>
      </c>
      <c r="K370" t="s">
        <v>35</v>
      </c>
    </row>
    <row r="371" spans="1:11" x14ac:dyDescent="0.25">
      <c r="A371" t="s">
        <v>413</v>
      </c>
      <c r="B371" s="1">
        <v>45152</v>
      </c>
      <c r="C371" t="s">
        <v>49</v>
      </c>
      <c r="D371" t="s">
        <v>47</v>
      </c>
      <c r="E371">
        <v>8</v>
      </c>
      <c r="F371">
        <v>333.55</v>
      </c>
      <c r="G371">
        <v>565.49</v>
      </c>
      <c r="H371">
        <v>0.2</v>
      </c>
      <c r="I371" t="s">
        <v>14</v>
      </c>
      <c r="J371" t="s">
        <v>32</v>
      </c>
      <c r="K371" t="s">
        <v>16</v>
      </c>
    </row>
    <row r="372" spans="1:11" x14ac:dyDescent="0.25">
      <c r="A372" t="s">
        <v>414</v>
      </c>
      <c r="B372" s="1">
        <v>45297</v>
      </c>
      <c r="C372" t="s">
        <v>30</v>
      </c>
      <c r="D372" t="s">
        <v>31</v>
      </c>
      <c r="E372">
        <v>1</v>
      </c>
      <c r="F372">
        <v>274.27</v>
      </c>
      <c r="G372">
        <v>449.36</v>
      </c>
      <c r="H372">
        <v>0.05</v>
      </c>
      <c r="I372" t="s">
        <v>24</v>
      </c>
      <c r="J372" t="s">
        <v>27</v>
      </c>
      <c r="K372" t="s">
        <v>35</v>
      </c>
    </row>
    <row r="373" spans="1:11" x14ac:dyDescent="0.25">
      <c r="A373" t="s">
        <v>415</v>
      </c>
      <c r="B373" s="1">
        <v>44931</v>
      </c>
      <c r="C373" t="s">
        <v>37</v>
      </c>
      <c r="E373">
        <v>6</v>
      </c>
      <c r="F373">
        <v>374.45</v>
      </c>
      <c r="G373">
        <v>644.11</v>
      </c>
      <c r="H373">
        <v>0.1</v>
      </c>
      <c r="I373" t="s">
        <v>18</v>
      </c>
      <c r="J373" t="s">
        <v>27</v>
      </c>
      <c r="K373" t="s">
        <v>35</v>
      </c>
    </row>
    <row r="374" spans="1:11" x14ac:dyDescent="0.25">
      <c r="A374" t="s">
        <v>416</v>
      </c>
      <c r="B374" s="1">
        <v>44987</v>
      </c>
      <c r="C374" t="s">
        <v>42</v>
      </c>
      <c r="D374" t="s">
        <v>23</v>
      </c>
      <c r="E374">
        <v>7</v>
      </c>
      <c r="F374">
        <v>105.73</v>
      </c>
      <c r="G374">
        <v>151.94999999999999</v>
      </c>
      <c r="H374">
        <v>0</v>
      </c>
      <c r="I374" t="s">
        <v>40</v>
      </c>
      <c r="J374" t="s">
        <v>27</v>
      </c>
      <c r="K374" t="s">
        <v>20</v>
      </c>
    </row>
    <row r="375" spans="1:11" x14ac:dyDescent="0.25">
      <c r="A375" t="s">
        <v>417</v>
      </c>
      <c r="B375" s="1">
        <v>45550</v>
      </c>
      <c r="C375" t="s">
        <v>34</v>
      </c>
      <c r="D375" t="s">
        <v>31</v>
      </c>
      <c r="E375">
        <v>4</v>
      </c>
      <c r="F375">
        <v>219.86</v>
      </c>
      <c r="G375">
        <v>288.42</v>
      </c>
      <c r="H375">
        <v>0.05</v>
      </c>
      <c r="I375" t="s">
        <v>40</v>
      </c>
      <c r="J375" t="s">
        <v>52</v>
      </c>
      <c r="K375" t="s">
        <v>35</v>
      </c>
    </row>
    <row r="376" spans="1:11" x14ac:dyDescent="0.25">
      <c r="A376" t="s">
        <v>418</v>
      </c>
      <c r="B376" s="1">
        <v>45275</v>
      </c>
      <c r="C376" t="s">
        <v>42</v>
      </c>
      <c r="D376" t="s">
        <v>23</v>
      </c>
      <c r="E376">
        <v>1</v>
      </c>
      <c r="F376">
        <v>385.16</v>
      </c>
      <c r="G376">
        <v>538.20000000000005</v>
      </c>
      <c r="H376">
        <v>0.1</v>
      </c>
      <c r="I376" t="s">
        <v>24</v>
      </c>
      <c r="J376" t="s">
        <v>15</v>
      </c>
      <c r="K376" t="s">
        <v>20</v>
      </c>
    </row>
    <row r="377" spans="1:11" x14ac:dyDescent="0.25">
      <c r="A377" t="s">
        <v>419</v>
      </c>
      <c r="B377" s="1">
        <v>45093</v>
      </c>
      <c r="C377" t="s">
        <v>62</v>
      </c>
      <c r="D377" t="s">
        <v>47</v>
      </c>
      <c r="E377">
        <v>3</v>
      </c>
      <c r="F377">
        <v>92.71</v>
      </c>
      <c r="G377">
        <v>129.07</v>
      </c>
      <c r="H377">
        <v>0.1</v>
      </c>
      <c r="I377" t="s">
        <v>18</v>
      </c>
      <c r="J377" t="s">
        <v>15</v>
      </c>
      <c r="K377" t="s">
        <v>35</v>
      </c>
    </row>
    <row r="378" spans="1:11" x14ac:dyDescent="0.25">
      <c r="A378" t="s">
        <v>420</v>
      </c>
      <c r="B378" s="1">
        <v>45133</v>
      </c>
      <c r="C378" t="s">
        <v>30</v>
      </c>
      <c r="D378" t="s">
        <v>31</v>
      </c>
      <c r="E378">
        <v>7</v>
      </c>
      <c r="F378">
        <v>207.5</v>
      </c>
      <c r="G378">
        <v>268.82</v>
      </c>
      <c r="H378">
        <v>0.1</v>
      </c>
      <c r="I378" t="s">
        <v>40</v>
      </c>
      <c r="J378" t="s">
        <v>27</v>
      </c>
      <c r="K378" t="s">
        <v>16</v>
      </c>
    </row>
    <row r="379" spans="1:11" x14ac:dyDescent="0.25">
      <c r="A379" t="s">
        <v>421</v>
      </c>
      <c r="B379" s="1">
        <v>45078</v>
      </c>
      <c r="C379" t="s">
        <v>60</v>
      </c>
      <c r="D379" t="s">
        <v>23</v>
      </c>
      <c r="E379">
        <v>6</v>
      </c>
      <c r="F379">
        <v>285.20999999999998</v>
      </c>
      <c r="G379">
        <v>399.98</v>
      </c>
      <c r="H379">
        <v>0</v>
      </c>
      <c r="I379" t="s">
        <v>14</v>
      </c>
      <c r="J379" t="s">
        <v>19</v>
      </c>
      <c r="K379" t="s">
        <v>35</v>
      </c>
    </row>
    <row r="380" spans="1:11" x14ac:dyDescent="0.25">
      <c r="A380" t="s">
        <v>422</v>
      </c>
      <c r="B380" s="1">
        <v>45300</v>
      </c>
      <c r="C380" t="s">
        <v>46</v>
      </c>
      <c r="D380" t="s">
        <v>47</v>
      </c>
      <c r="E380">
        <v>7</v>
      </c>
      <c r="F380">
        <v>384.16</v>
      </c>
      <c r="G380">
        <v>668.55</v>
      </c>
      <c r="H380">
        <v>0</v>
      </c>
      <c r="I380" t="s">
        <v>40</v>
      </c>
      <c r="J380" t="s">
        <v>32</v>
      </c>
      <c r="K380" t="s">
        <v>16</v>
      </c>
    </row>
    <row r="381" spans="1:11" x14ac:dyDescent="0.25">
      <c r="A381" t="s">
        <v>423</v>
      </c>
      <c r="B381" s="1">
        <v>45603</v>
      </c>
      <c r="C381" t="s">
        <v>46</v>
      </c>
      <c r="D381" t="s">
        <v>47</v>
      </c>
      <c r="E381">
        <v>4</v>
      </c>
      <c r="F381">
        <v>52.39</v>
      </c>
      <c r="G381">
        <v>85.2</v>
      </c>
      <c r="H381">
        <v>0.2</v>
      </c>
      <c r="I381" t="s">
        <v>14</v>
      </c>
      <c r="J381" t="s">
        <v>27</v>
      </c>
      <c r="K381" t="s">
        <v>20</v>
      </c>
    </row>
    <row r="382" spans="1:11" x14ac:dyDescent="0.25">
      <c r="A382" t="s">
        <v>424</v>
      </c>
      <c r="B382" s="1">
        <v>45334</v>
      </c>
      <c r="C382" t="s">
        <v>62</v>
      </c>
      <c r="D382" t="s">
        <v>47</v>
      </c>
      <c r="E382">
        <v>8</v>
      </c>
      <c r="F382">
        <v>192.16</v>
      </c>
      <c r="G382">
        <v>272.95</v>
      </c>
      <c r="H382">
        <v>0</v>
      </c>
      <c r="I382" t="s">
        <v>18</v>
      </c>
      <c r="J382" t="s">
        <v>32</v>
      </c>
      <c r="K382" t="s">
        <v>16</v>
      </c>
    </row>
    <row r="383" spans="1:11" x14ac:dyDescent="0.25">
      <c r="A383" t="s">
        <v>425</v>
      </c>
      <c r="B383" s="1">
        <v>45350</v>
      </c>
      <c r="C383" t="s">
        <v>56</v>
      </c>
      <c r="D383" t="s">
        <v>38</v>
      </c>
      <c r="E383">
        <v>5</v>
      </c>
      <c r="F383">
        <v>48.1</v>
      </c>
      <c r="G383">
        <v>69.17</v>
      </c>
      <c r="H383">
        <v>0.05</v>
      </c>
      <c r="I383" t="s">
        <v>40</v>
      </c>
      <c r="J383" t="s">
        <v>27</v>
      </c>
      <c r="K383" t="s">
        <v>16</v>
      </c>
    </row>
    <row r="384" spans="1:11" x14ac:dyDescent="0.25">
      <c r="A384" t="s">
        <v>426</v>
      </c>
      <c r="B384" s="1">
        <v>45490</v>
      </c>
      <c r="C384" t="s">
        <v>46</v>
      </c>
      <c r="D384" t="s">
        <v>47</v>
      </c>
      <c r="E384">
        <v>8</v>
      </c>
      <c r="F384">
        <v>492.97</v>
      </c>
      <c r="G384">
        <v>590.34</v>
      </c>
      <c r="H384">
        <v>0.1</v>
      </c>
      <c r="I384" t="s">
        <v>18</v>
      </c>
      <c r="J384" t="s">
        <v>52</v>
      </c>
      <c r="K384" t="s">
        <v>20</v>
      </c>
    </row>
    <row r="385" spans="1:11" x14ac:dyDescent="0.25">
      <c r="A385" t="s">
        <v>427</v>
      </c>
      <c r="B385" s="1">
        <v>45190</v>
      </c>
      <c r="C385" t="s">
        <v>26</v>
      </c>
      <c r="D385" t="s">
        <v>13</v>
      </c>
      <c r="E385">
        <v>6</v>
      </c>
      <c r="F385">
        <v>292.87</v>
      </c>
      <c r="G385">
        <v>489.98</v>
      </c>
      <c r="H385">
        <v>0.2</v>
      </c>
      <c r="I385" t="s">
        <v>18</v>
      </c>
      <c r="J385" t="s">
        <v>32</v>
      </c>
      <c r="K385" t="s">
        <v>35</v>
      </c>
    </row>
    <row r="386" spans="1:11" x14ac:dyDescent="0.25">
      <c r="A386" t="s">
        <v>428</v>
      </c>
      <c r="B386" s="1">
        <v>45528</v>
      </c>
      <c r="C386" t="s">
        <v>12</v>
      </c>
      <c r="D386" t="s">
        <v>13</v>
      </c>
      <c r="E386">
        <v>6</v>
      </c>
      <c r="F386">
        <v>91.96</v>
      </c>
      <c r="G386">
        <v>106.02</v>
      </c>
      <c r="H386">
        <v>0</v>
      </c>
      <c r="I386" t="s">
        <v>14</v>
      </c>
      <c r="J386" t="s">
        <v>27</v>
      </c>
      <c r="K386" t="s">
        <v>16</v>
      </c>
    </row>
    <row r="387" spans="1:11" x14ac:dyDescent="0.25">
      <c r="A387" t="s">
        <v>429</v>
      </c>
      <c r="B387" s="1">
        <v>45222</v>
      </c>
      <c r="C387" t="s">
        <v>44</v>
      </c>
      <c r="D387" t="s">
        <v>31</v>
      </c>
      <c r="E387">
        <v>7</v>
      </c>
      <c r="F387">
        <v>449.69</v>
      </c>
      <c r="G387">
        <v>550.65</v>
      </c>
      <c r="H387">
        <v>0</v>
      </c>
      <c r="I387" t="s">
        <v>18</v>
      </c>
      <c r="J387" t="s">
        <v>15</v>
      </c>
      <c r="K387" t="s">
        <v>35</v>
      </c>
    </row>
    <row r="388" spans="1:11" x14ac:dyDescent="0.25">
      <c r="A388" t="s">
        <v>430</v>
      </c>
      <c r="B388" s="1">
        <v>45223</v>
      </c>
      <c r="C388" t="s">
        <v>56</v>
      </c>
      <c r="D388" t="s">
        <v>38</v>
      </c>
      <c r="E388">
        <v>2</v>
      </c>
      <c r="F388">
        <v>304.93</v>
      </c>
      <c r="G388">
        <v>492.78</v>
      </c>
      <c r="H388">
        <v>0.15</v>
      </c>
      <c r="I388" t="s">
        <v>40</v>
      </c>
      <c r="J388" t="s">
        <v>52</v>
      </c>
      <c r="K388" t="s">
        <v>16</v>
      </c>
    </row>
    <row r="389" spans="1:11" x14ac:dyDescent="0.25">
      <c r="A389" t="s">
        <v>431</v>
      </c>
      <c r="B389" s="1">
        <v>45589</v>
      </c>
      <c r="C389" t="s">
        <v>60</v>
      </c>
      <c r="D389" t="s">
        <v>23</v>
      </c>
      <c r="E389">
        <v>1</v>
      </c>
      <c r="F389">
        <v>462.43</v>
      </c>
      <c r="G389">
        <v>831.08</v>
      </c>
      <c r="H389">
        <v>0.15</v>
      </c>
      <c r="I389" t="s">
        <v>18</v>
      </c>
      <c r="J389" t="s">
        <v>32</v>
      </c>
      <c r="K389" t="s">
        <v>35</v>
      </c>
    </row>
    <row r="390" spans="1:11" x14ac:dyDescent="0.25">
      <c r="A390" t="s">
        <v>432</v>
      </c>
      <c r="B390" s="1">
        <v>45303</v>
      </c>
      <c r="C390" t="s">
        <v>22</v>
      </c>
      <c r="D390" t="s">
        <v>23</v>
      </c>
      <c r="E390">
        <v>8</v>
      </c>
      <c r="F390">
        <v>23.51</v>
      </c>
      <c r="G390">
        <v>28.83</v>
      </c>
      <c r="H390">
        <v>0</v>
      </c>
      <c r="I390" t="s">
        <v>18</v>
      </c>
      <c r="J390" t="s">
        <v>19</v>
      </c>
      <c r="K390" t="s">
        <v>20</v>
      </c>
    </row>
    <row r="391" spans="1:11" x14ac:dyDescent="0.25">
      <c r="A391" t="s">
        <v>433</v>
      </c>
      <c r="B391" s="1">
        <v>44988</v>
      </c>
      <c r="C391" t="s">
        <v>22</v>
      </c>
      <c r="D391" t="s">
        <v>23</v>
      </c>
      <c r="E391">
        <v>4</v>
      </c>
      <c r="F391">
        <v>321.99</v>
      </c>
      <c r="G391">
        <v>534.77</v>
      </c>
      <c r="H391">
        <v>0</v>
      </c>
      <c r="I391" t="s">
        <v>24</v>
      </c>
      <c r="J391" t="s">
        <v>19</v>
      </c>
      <c r="K391" t="s">
        <v>20</v>
      </c>
    </row>
    <row r="392" spans="1:11" x14ac:dyDescent="0.25">
      <c r="A392" t="s">
        <v>434</v>
      </c>
      <c r="B392" s="1">
        <v>45315</v>
      </c>
      <c r="C392" t="s">
        <v>56</v>
      </c>
      <c r="D392" t="s">
        <v>38</v>
      </c>
      <c r="E392">
        <v>2</v>
      </c>
      <c r="F392">
        <v>366.44</v>
      </c>
      <c r="G392">
        <v>548.4</v>
      </c>
      <c r="H392">
        <v>0.2</v>
      </c>
      <c r="I392" t="s">
        <v>24</v>
      </c>
      <c r="J392" t="s">
        <v>32</v>
      </c>
      <c r="K392" t="s">
        <v>20</v>
      </c>
    </row>
    <row r="393" spans="1:11" x14ac:dyDescent="0.25">
      <c r="A393" t="s">
        <v>435</v>
      </c>
      <c r="B393" s="1">
        <v>44943</v>
      </c>
      <c r="C393" t="s">
        <v>60</v>
      </c>
      <c r="D393" t="s">
        <v>23</v>
      </c>
      <c r="E393">
        <v>4</v>
      </c>
      <c r="F393">
        <v>46.71</v>
      </c>
      <c r="G393">
        <v>77.489999999999995</v>
      </c>
      <c r="H393">
        <v>0.15</v>
      </c>
      <c r="I393" t="s">
        <v>14</v>
      </c>
      <c r="K393" t="s">
        <v>20</v>
      </c>
    </row>
    <row r="394" spans="1:11" x14ac:dyDescent="0.25">
      <c r="A394" t="s">
        <v>436</v>
      </c>
      <c r="B394" s="1">
        <v>45018</v>
      </c>
      <c r="C394" t="s">
        <v>46</v>
      </c>
      <c r="D394" t="s">
        <v>47</v>
      </c>
      <c r="E394">
        <v>8</v>
      </c>
      <c r="F394">
        <v>14.63</v>
      </c>
      <c r="G394">
        <v>25.27</v>
      </c>
      <c r="H394">
        <v>0</v>
      </c>
      <c r="I394" t="s">
        <v>40</v>
      </c>
      <c r="J394" t="s">
        <v>19</v>
      </c>
      <c r="K394" t="s">
        <v>20</v>
      </c>
    </row>
    <row r="395" spans="1:11" x14ac:dyDescent="0.25">
      <c r="A395" t="s">
        <v>437</v>
      </c>
      <c r="B395" s="1">
        <v>44943</v>
      </c>
      <c r="C395" t="s">
        <v>44</v>
      </c>
      <c r="D395" t="s">
        <v>31</v>
      </c>
      <c r="E395">
        <v>9</v>
      </c>
      <c r="F395">
        <v>34.229999999999997</v>
      </c>
      <c r="G395">
        <v>38.020000000000003</v>
      </c>
      <c r="H395">
        <v>0</v>
      </c>
      <c r="I395" t="s">
        <v>14</v>
      </c>
      <c r="J395" t="s">
        <v>19</v>
      </c>
      <c r="K395" t="s">
        <v>16</v>
      </c>
    </row>
    <row r="396" spans="1:11" x14ac:dyDescent="0.25">
      <c r="A396" t="s">
        <v>438</v>
      </c>
      <c r="B396" s="1">
        <v>45289</v>
      </c>
      <c r="C396" t="s">
        <v>37</v>
      </c>
      <c r="D396" t="s">
        <v>38</v>
      </c>
      <c r="E396">
        <v>9</v>
      </c>
      <c r="F396">
        <v>396.99</v>
      </c>
      <c r="G396">
        <v>568.44000000000005</v>
      </c>
      <c r="H396">
        <v>0</v>
      </c>
      <c r="I396" t="s">
        <v>169</v>
      </c>
      <c r="J396" t="s">
        <v>27</v>
      </c>
      <c r="K396" t="s">
        <v>20</v>
      </c>
    </row>
    <row r="397" spans="1:11" x14ac:dyDescent="0.25">
      <c r="A397" t="s">
        <v>439</v>
      </c>
      <c r="B397" s="1">
        <v>45367</v>
      </c>
      <c r="C397" t="s">
        <v>22</v>
      </c>
      <c r="D397" t="s">
        <v>23</v>
      </c>
      <c r="E397">
        <v>3</v>
      </c>
      <c r="F397">
        <v>112.77</v>
      </c>
      <c r="G397">
        <v>135.79</v>
      </c>
      <c r="H397">
        <v>0.15</v>
      </c>
      <c r="I397" t="s">
        <v>24</v>
      </c>
      <c r="J397" t="s">
        <v>27</v>
      </c>
      <c r="K397" t="s">
        <v>16</v>
      </c>
    </row>
    <row r="398" spans="1:11" x14ac:dyDescent="0.25">
      <c r="A398" t="s">
        <v>440</v>
      </c>
      <c r="B398" s="1">
        <v>45074</v>
      </c>
      <c r="C398" t="s">
        <v>46</v>
      </c>
      <c r="D398" t="s">
        <v>47</v>
      </c>
      <c r="E398">
        <v>4</v>
      </c>
      <c r="F398">
        <v>215.87</v>
      </c>
      <c r="G398">
        <v>305.81</v>
      </c>
      <c r="H398">
        <v>0</v>
      </c>
      <c r="I398" t="s">
        <v>40</v>
      </c>
      <c r="J398" t="s">
        <v>27</v>
      </c>
      <c r="K398" t="s">
        <v>20</v>
      </c>
    </row>
    <row r="399" spans="1:11" x14ac:dyDescent="0.25">
      <c r="A399" t="s">
        <v>441</v>
      </c>
      <c r="B399" s="1">
        <v>45650</v>
      </c>
      <c r="C399" t="s">
        <v>60</v>
      </c>
      <c r="D399" t="s">
        <v>23</v>
      </c>
      <c r="E399">
        <v>2</v>
      </c>
      <c r="F399">
        <v>399.26</v>
      </c>
      <c r="G399">
        <v>490.49</v>
      </c>
      <c r="H399">
        <v>0</v>
      </c>
      <c r="I399" t="s">
        <v>18</v>
      </c>
      <c r="J399" t="s">
        <v>27</v>
      </c>
      <c r="K399" t="s">
        <v>20</v>
      </c>
    </row>
    <row r="400" spans="1:11" x14ac:dyDescent="0.25">
      <c r="A400" t="s">
        <v>442</v>
      </c>
      <c r="B400" s="1">
        <v>45083</v>
      </c>
      <c r="C400" t="s">
        <v>30</v>
      </c>
      <c r="D400" t="s">
        <v>31</v>
      </c>
      <c r="E400">
        <v>9</v>
      </c>
      <c r="F400">
        <v>72.83</v>
      </c>
      <c r="G400">
        <v>118.33</v>
      </c>
      <c r="H400">
        <v>0</v>
      </c>
      <c r="I400" t="s">
        <v>40</v>
      </c>
      <c r="K400" t="s">
        <v>20</v>
      </c>
    </row>
    <row r="401" spans="1:11" x14ac:dyDescent="0.25">
      <c r="A401" t="s">
        <v>443</v>
      </c>
      <c r="B401" s="1">
        <v>44972</v>
      </c>
      <c r="C401" t="s">
        <v>49</v>
      </c>
      <c r="D401" t="s">
        <v>47</v>
      </c>
      <c r="E401">
        <v>6</v>
      </c>
      <c r="F401">
        <v>88.69</v>
      </c>
      <c r="G401">
        <v>98.66</v>
      </c>
      <c r="H401">
        <v>0.15</v>
      </c>
      <c r="I401" t="s">
        <v>40</v>
      </c>
      <c r="J401" t="s">
        <v>52</v>
      </c>
      <c r="K401" t="s">
        <v>35</v>
      </c>
    </row>
    <row r="402" spans="1:11" x14ac:dyDescent="0.25">
      <c r="A402" t="s">
        <v>444</v>
      </c>
      <c r="B402" s="1">
        <v>45228</v>
      </c>
      <c r="C402" t="s">
        <v>60</v>
      </c>
      <c r="D402" t="s">
        <v>23</v>
      </c>
      <c r="E402">
        <v>2</v>
      </c>
      <c r="F402">
        <v>205.55</v>
      </c>
      <c r="G402">
        <v>336.22</v>
      </c>
      <c r="H402">
        <v>0</v>
      </c>
      <c r="I402" t="s">
        <v>14</v>
      </c>
      <c r="J402" t="s">
        <v>27</v>
      </c>
      <c r="K402" t="s">
        <v>20</v>
      </c>
    </row>
    <row r="403" spans="1:11" x14ac:dyDescent="0.25">
      <c r="A403" t="s">
        <v>445</v>
      </c>
      <c r="B403" s="1">
        <v>45197</v>
      </c>
      <c r="C403" t="s">
        <v>54</v>
      </c>
      <c r="D403" t="s">
        <v>38</v>
      </c>
      <c r="E403">
        <v>4</v>
      </c>
      <c r="F403">
        <v>27.4</v>
      </c>
      <c r="G403">
        <v>34.6</v>
      </c>
      <c r="H403">
        <v>0</v>
      </c>
      <c r="I403" t="s">
        <v>18</v>
      </c>
      <c r="J403" t="s">
        <v>19</v>
      </c>
      <c r="K403" t="s">
        <v>35</v>
      </c>
    </row>
    <row r="404" spans="1:11" x14ac:dyDescent="0.25">
      <c r="A404" t="s">
        <v>446</v>
      </c>
      <c r="B404" s="1">
        <v>45235</v>
      </c>
      <c r="C404" t="s">
        <v>54</v>
      </c>
      <c r="D404" t="s">
        <v>38</v>
      </c>
      <c r="E404">
        <v>6</v>
      </c>
      <c r="F404">
        <v>340.67</v>
      </c>
      <c r="G404">
        <v>438.35</v>
      </c>
      <c r="H404">
        <v>0</v>
      </c>
      <c r="I404" t="s">
        <v>111</v>
      </c>
      <c r="J404" t="s">
        <v>27</v>
      </c>
      <c r="K404" t="s">
        <v>35</v>
      </c>
    </row>
    <row r="405" spans="1:11" x14ac:dyDescent="0.25">
      <c r="A405" t="s">
        <v>447</v>
      </c>
      <c r="B405" s="1">
        <v>45289</v>
      </c>
      <c r="C405" t="s">
        <v>62</v>
      </c>
      <c r="D405" t="s">
        <v>47</v>
      </c>
      <c r="E405">
        <v>6</v>
      </c>
      <c r="F405">
        <v>360.38</v>
      </c>
      <c r="G405">
        <v>528.67999999999995</v>
      </c>
      <c r="H405">
        <v>0.05</v>
      </c>
      <c r="I405" t="s">
        <v>24</v>
      </c>
      <c r="J405" t="s">
        <v>32</v>
      </c>
      <c r="K405" t="s">
        <v>20</v>
      </c>
    </row>
    <row r="406" spans="1:11" x14ac:dyDescent="0.25">
      <c r="A406" t="s">
        <v>448</v>
      </c>
      <c r="B406" s="1">
        <v>45392</v>
      </c>
      <c r="C406" t="s">
        <v>12</v>
      </c>
      <c r="D406" t="s">
        <v>13</v>
      </c>
      <c r="E406">
        <v>5</v>
      </c>
      <c r="F406">
        <v>310.52</v>
      </c>
      <c r="G406">
        <v>512.94000000000005</v>
      </c>
      <c r="H406">
        <v>0.05</v>
      </c>
      <c r="I406" t="s">
        <v>24</v>
      </c>
      <c r="J406" t="s">
        <v>52</v>
      </c>
      <c r="K406" t="s">
        <v>16</v>
      </c>
    </row>
    <row r="407" spans="1:11" x14ac:dyDescent="0.25">
      <c r="A407" t="s">
        <v>449</v>
      </c>
      <c r="B407" s="1">
        <v>45549</v>
      </c>
      <c r="C407" t="s">
        <v>22</v>
      </c>
      <c r="D407" t="s">
        <v>23</v>
      </c>
      <c r="E407">
        <v>1</v>
      </c>
      <c r="F407">
        <v>344.82</v>
      </c>
      <c r="G407">
        <v>402.16</v>
      </c>
      <c r="H407">
        <v>0</v>
      </c>
      <c r="I407" t="s">
        <v>18</v>
      </c>
      <c r="J407" t="s">
        <v>15</v>
      </c>
      <c r="K407" t="s">
        <v>35</v>
      </c>
    </row>
    <row r="408" spans="1:11" x14ac:dyDescent="0.25">
      <c r="A408" t="s">
        <v>450</v>
      </c>
      <c r="B408" s="1">
        <v>45102</v>
      </c>
      <c r="C408" t="s">
        <v>56</v>
      </c>
      <c r="D408" t="s">
        <v>38</v>
      </c>
      <c r="E408">
        <v>4</v>
      </c>
      <c r="F408">
        <v>445.34</v>
      </c>
      <c r="G408">
        <v>598.83000000000004</v>
      </c>
      <c r="H408">
        <v>0</v>
      </c>
      <c r="I408" t="s">
        <v>18</v>
      </c>
      <c r="J408" t="s">
        <v>19</v>
      </c>
      <c r="K408" t="s">
        <v>20</v>
      </c>
    </row>
    <row r="409" spans="1:11" x14ac:dyDescent="0.25">
      <c r="A409" t="s">
        <v>451</v>
      </c>
      <c r="B409" s="1">
        <v>44962</v>
      </c>
      <c r="C409" t="s">
        <v>44</v>
      </c>
      <c r="D409" t="s">
        <v>31</v>
      </c>
      <c r="E409">
        <v>9</v>
      </c>
      <c r="F409">
        <v>128.63999999999999</v>
      </c>
      <c r="G409">
        <v>208.35</v>
      </c>
      <c r="H409">
        <v>0.05</v>
      </c>
      <c r="I409" t="s">
        <v>18</v>
      </c>
      <c r="J409" t="s">
        <v>19</v>
      </c>
      <c r="K409" t="s">
        <v>35</v>
      </c>
    </row>
    <row r="410" spans="1:11" x14ac:dyDescent="0.25">
      <c r="A410" t="s">
        <v>452</v>
      </c>
      <c r="B410" s="1">
        <v>45373</v>
      </c>
      <c r="C410" t="s">
        <v>42</v>
      </c>
      <c r="D410" t="s">
        <v>23</v>
      </c>
      <c r="E410">
        <v>8</v>
      </c>
      <c r="F410">
        <v>116.18</v>
      </c>
      <c r="G410">
        <v>159.47999999999999</v>
      </c>
      <c r="H410">
        <v>0.05</v>
      </c>
      <c r="I410" t="s">
        <v>40</v>
      </c>
      <c r="J410" t="s">
        <v>27</v>
      </c>
      <c r="K410" t="s">
        <v>20</v>
      </c>
    </row>
    <row r="411" spans="1:11" x14ac:dyDescent="0.25">
      <c r="A411" t="s">
        <v>453</v>
      </c>
      <c r="B411" s="1">
        <v>45152</v>
      </c>
      <c r="C411" t="s">
        <v>12</v>
      </c>
      <c r="D411" t="s">
        <v>13</v>
      </c>
      <c r="E411">
        <v>8</v>
      </c>
      <c r="F411">
        <v>60.01</v>
      </c>
      <c r="G411">
        <v>90.15</v>
      </c>
      <c r="H411">
        <v>0.05</v>
      </c>
      <c r="I411" t="s">
        <v>169</v>
      </c>
      <c r="J411" t="s">
        <v>52</v>
      </c>
      <c r="K411" t="s">
        <v>35</v>
      </c>
    </row>
    <row r="412" spans="1:11" x14ac:dyDescent="0.25">
      <c r="A412" t="s">
        <v>454</v>
      </c>
      <c r="B412" s="1">
        <v>45215</v>
      </c>
      <c r="C412" t="s">
        <v>60</v>
      </c>
      <c r="D412" t="s">
        <v>23</v>
      </c>
      <c r="E412">
        <v>4</v>
      </c>
      <c r="F412">
        <v>132.44999999999999</v>
      </c>
      <c r="G412">
        <v>193.75</v>
      </c>
      <c r="H412">
        <v>0.05</v>
      </c>
      <c r="I412" t="s">
        <v>18</v>
      </c>
      <c r="J412" t="s">
        <v>27</v>
      </c>
      <c r="K412" t="s">
        <v>35</v>
      </c>
    </row>
    <row r="413" spans="1:11" x14ac:dyDescent="0.25">
      <c r="A413" t="s">
        <v>455</v>
      </c>
      <c r="B413" s="1">
        <v>45192</v>
      </c>
      <c r="C413" t="s">
        <v>30</v>
      </c>
      <c r="D413" t="s">
        <v>31</v>
      </c>
      <c r="E413">
        <v>1</v>
      </c>
      <c r="F413">
        <v>255.16</v>
      </c>
      <c r="G413">
        <v>367.42</v>
      </c>
      <c r="H413">
        <v>0.05</v>
      </c>
      <c r="I413" t="s">
        <v>40</v>
      </c>
      <c r="J413" t="s">
        <v>52</v>
      </c>
      <c r="K413" t="s">
        <v>20</v>
      </c>
    </row>
    <row r="414" spans="1:11" x14ac:dyDescent="0.25">
      <c r="A414" t="s">
        <v>456</v>
      </c>
      <c r="B414" s="1">
        <v>45438</v>
      </c>
      <c r="C414" t="s">
        <v>60</v>
      </c>
      <c r="D414" t="s">
        <v>23</v>
      </c>
      <c r="E414">
        <v>6</v>
      </c>
      <c r="F414">
        <v>327.86</v>
      </c>
      <c r="G414">
        <v>371.25</v>
      </c>
      <c r="H414">
        <v>0.1</v>
      </c>
      <c r="I414" t="s">
        <v>18</v>
      </c>
      <c r="J414" t="s">
        <v>32</v>
      </c>
      <c r="K414" t="s">
        <v>20</v>
      </c>
    </row>
    <row r="415" spans="1:11" x14ac:dyDescent="0.25">
      <c r="A415" t="s">
        <v>457</v>
      </c>
      <c r="B415" s="1">
        <v>45076</v>
      </c>
      <c r="C415" t="s">
        <v>46</v>
      </c>
      <c r="D415" t="s">
        <v>47</v>
      </c>
      <c r="E415">
        <v>8</v>
      </c>
      <c r="F415">
        <v>404.34</v>
      </c>
      <c r="G415">
        <v>542.23</v>
      </c>
      <c r="H415">
        <v>0.15</v>
      </c>
      <c r="I415" t="s">
        <v>24</v>
      </c>
      <c r="J415" t="s">
        <v>52</v>
      </c>
      <c r="K415" t="s">
        <v>20</v>
      </c>
    </row>
    <row r="416" spans="1:11" x14ac:dyDescent="0.25">
      <c r="A416" t="s">
        <v>458</v>
      </c>
      <c r="B416" s="1">
        <v>45155</v>
      </c>
      <c r="C416" t="s">
        <v>37</v>
      </c>
      <c r="D416" t="s">
        <v>38</v>
      </c>
      <c r="E416">
        <v>9</v>
      </c>
      <c r="F416">
        <v>180.42</v>
      </c>
      <c r="G416">
        <v>245.11</v>
      </c>
      <c r="H416">
        <v>0</v>
      </c>
      <c r="I416" t="s">
        <v>14</v>
      </c>
      <c r="J416" t="s">
        <v>32</v>
      </c>
      <c r="K416" t="s">
        <v>35</v>
      </c>
    </row>
    <row r="417" spans="1:11" x14ac:dyDescent="0.25">
      <c r="A417" t="s">
        <v>459</v>
      </c>
      <c r="B417" s="1">
        <v>44929</v>
      </c>
      <c r="C417" t="s">
        <v>44</v>
      </c>
      <c r="D417" t="s">
        <v>31</v>
      </c>
      <c r="E417">
        <v>6</v>
      </c>
      <c r="F417">
        <v>259.67</v>
      </c>
      <c r="G417">
        <v>383.37</v>
      </c>
      <c r="H417">
        <v>0</v>
      </c>
      <c r="I417" t="s">
        <v>14</v>
      </c>
      <c r="J417" t="s">
        <v>52</v>
      </c>
      <c r="K417" t="s">
        <v>20</v>
      </c>
    </row>
    <row r="418" spans="1:11" x14ac:dyDescent="0.25">
      <c r="A418" t="s">
        <v>460</v>
      </c>
      <c r="B418" s="1">
        <v>45182</v>
      </c>
      <c r="C418" t="s">
        <v>30</v>
      </c>
      <c r="D418" t="s">
        <v>31</v>
      </c>
      <c r="E418">
        <v>6</v>
      </c>
      <c r="F418">
        <v>28.25</v>
      </c>
      <c r="G418">
        <v>35.71</v>
      </c>
      <c r="H418">
        <v>0</v>
      </c>
      <c r="I418" t="s">
        <v>14</v>
      </c>
      <c r="J418" t="s">
        <v>27</v>
      </c>
      <c r="K418" t="s">
        <v>16</v>
      </c>
    </row>
    <row r="419" spans="1:11" x14ac:dyDescent="0.25">
      <c r="A419" t="s">
        <v>461</v>
      </c>
      <c r="B419" s="1">
        <v>45043</v>
      </c>
      <c r="C419" t="s">
        <v>22</v>
      </c>
      <c r="D419" t="s">
        <v>23</v>
      </c>
      <c r="E419">
        <v>2</v>
      </c>
      <c r="F419">
        <v>379.39</v>
      </c>
      <c r="G419">
        <v>496.97</v>
      </c>
      <c r="H419">
        <v>0</v>
      </c>
      <c r="I419" t="s">
        <v>18</v>
      </c>
      <c r="J419" t="s">
        <v>52</v>
      </c>
      <c r="K419" t="s">
        <v>16</v>
      </c>
    </row>
    <row r="420" spans="1:11" x14ac:dyDescent="0.25">
      <c r="A420" t="s">
        <v>462</v>
      </c>
      <c r="B420" s="1">
        <v>45047</v>
      </c>
      <c r="C420" t="s">
        <v>44</v>
      </c>
      <c r="D420" t="s">
        <v>31</v>
      </c>
      <c r="E420">
        <v>3</v>
      </c>
      <c r="F420">
        <v>291.58999999999997</v>
      </c>
      <c r="G420">
        <v>469.59</v>
      </c>
      <c r="H420">
        <v>0</v>
      </c>
      <c r="I420" t="s">
        <v>24</v>
      </c>
      <c r="J420" t="s">
        <v>32</v>
      </c>
      <c r="K420" t="s">
        <v>16</v>
      </c>
    </row>
    <row r="421" spans="1:11" x14ac:dyDescent="0.25">
      <c r="A421" t="s">
        <v>463</v>
      </c>
      <c r="B421" s="1">
        <v>45380</v>
      </c>
      <c r="C421" t="s">
        <v>30</v>
      </c>
      <c r="D421" t="s">
        <v>31</v>
      </c>
      <c r="E421">
        <v>3</v>
      </c>
      <c r="F421">
        <v>259.02999999999997</v>
      </c>
      <c r="G421">
        <v>389.57</v>
      </c>
      <c r="H421">
        <v>0.05</v>
      </c>
      <c r="I421" t="s">
        <v>24</v>
      </c>
      <c r="J421" t="s">
        <v>32</v>
      </c>
      <c r="K421" t="s">
        <v>16</v>
      </c>
    </row>
    <row r="422" spans="1:11" x14ac:dyDescent="0.25">
      <c r="A422" t="s">
        <v>464</v>
      </c>
      <c r="B422" s="1">
        <v>45079</v>
      </c>
      <c r="C422" t="s">
        <v>42</v>
      </c>
      <c r="D422" t="s">
        <v>23</v>
      </c>
      <c r="E422">
        <v>9</v>
      </c>
      <c r="F422">
        <v>341.79</v>
      </c>
      <c r="G422">
        <v>434.48</v>
      </c>
      <c r="H422">
        <v>0</v>
      </c>
      <c r="I422" t="s">
        <v>40</v>
      </c>
      <c r="J422" t="s">
        <v>32</v>
      </c>
      <c r="K422" t="s">
        <v>35</v>
      </c>
    </row>
    <row r="423" spans="1:11" x14ac:dyDescent="0.25">
      <c r="A423" t="s">
        <v>465</v>
      </c>
      <c r="B423" s="1">
        <v>45173</v>
      </c>
      <c r="C423" t="s">
        <v>30</v>
      </c>
      <c r="D423" t="s">
        <v>31</v>
      </c>
      <c r="E423">
        <v>7</v>
      </c>
      <c r="F423">
        <v>147.68</v>
      </c>
      <c r="G423">
        <v>226.75</v>
      </c>
      <c r="H423">
        <v>0.05</v>
      </c>
      <c r="I423" t="s">
        <v>24</v>
      </c>
      <c r="J423" t="s">
        <v>52</v>
      </c>
      <c r="K423" t="s">
        <v>20</v>
      </c>
    </row>
    <row r="424" spans="1:11" x14ac:dyDescent="0.25">
      <c r="A424" t="s">
        <v>466</v>
      </c>
      <c r="B424" s="1">
        <v>45306</v>
      </c>
      <c r="C424" t="s">
        <v>30</v>
      </c>
      <c r="E424">
        <v>8</v>
      </c>
      <c r="F424">
        <v>391.09</v>
      </c>
      <c r="G424">
        <v>663.39</v>
      </c>
      <c r="H424">
        <v>0</v>
      </c>
      <c r="I424" t="s">
        <v>14</v>
      </c>
      <c r="J424" t="s">
        <v>27</v>
      </c>
      <c r="K424" t="s">
        <v>20</v>
      </c>
    </row>
    <row r="425" spans="1:11" x14ac:dyDescent="0.25">
      <c r="A425" t="s">
        <v>467</v>
      </c>
      <c r="B425" s="1">
        <v>45495</v>
      </c>
      <c r="C425" t="s">
        <v>42</v>
      </c>
      <c r="D425" t="s">
        <v>23</v>
      </c>
      <c r="E425">
        <v>5</v>
      </c>
      <c r="F425">
        <v>265</v>
      </c>
      <c r="G425">
        <v>466.03</v>
      </c>
      <c r="H425">
        <v>0.05</v>
      </c>
      <c r="I425" t="s">
        <v>40</v>
      </c>
      <c r="J425" t="s">
        <v>52</v>
      </c>
      <c r="K425" t="s">
        <v>20</v>
      </c>
    </row>
    <row r="426" spans="1:11" x14ac:dyDescent="0.25">
      <c r="A426" t="s">
        <v>468</v>
      </c>
      <c r="B426" s="1">
        <v>45520</v>
      </c>
      <c r="C426" t="s">
        <v>26</v>
      </c>
      <c r="D426" t="s">
        <v>13</v>
      </c>
      <c r="E426">
        <v>6</v>
      </c>
      <c r="F426">
        <v>162.11000000000001</v>
      </c>
      <c r="G426">
        <v>192.44</v>
      </c>
      <c r="H426">
        <v>0</v>
      </c>
      <c r="I426" t="s">
        <v>18</v>
      </c>
      <c r="J426" t="s">
        <v>19</v>
      </c>
      <c r="K426" t="s">
        <v>16</v>
      </c>
    </row>
    <row r="427" spans="1:11" x14ac:dyDescent="0.25">
      <c r="A427" t="s">
        <v>469</v>
      </c>
      <c r="B427" s="1">
        <v>45286</v>
      </c>
      <c r="C427" t="s">
        <v>12</v>
      </c>
      <c r="D427" t="s">
        <v>13</v>
      </c>
      <c r="E427">
        <v>7</v>
      </c>
      <c r="F427">
        <v>199.49</v>
      </c>
      <c r="G427">
        <v>347.49</v>
      </c>
      <c r="H427">
        <v>0</v>
      </c>
      <c r="I427" t="s">
        <v>24</v>
      </c>
      <c r="J427" t="s">
        <v>32</v>
      </c>
      <c r="K427" t="s">
        <v>16</v>
      </c>
    </row>
    <row r="428" spans="1:11" x14ac:dyDescent="0.25">
      <c r="A428" t="s">
        <v>470</v>
      </c>
      <c r="B428" s="1">
        <v>45136</v>
      </c>
      <c r="C428" t="s">
        <v>37</v>
      </c>
      <c r="D428" t="s">
        <v>38</v>
      </c>
      <c r="E428">
        <v>6</v>
      </c>
      <c r="F428">
        <v>354.45</v>
      </c>
      <c r="G428">
        <v>556.62</v>
      </c>
      <c r="H428">
        <v>0.05</v>
      </c>
      <c r="I428" t="s">
        <v>18</v>
      </c>
      <c r="J428" t="s">
        <v>32</v>
      </c>
      <c r="K428" t="s">
        <v>16</v>
      </c>
    </row>
    <row r="429" spans="1:11" x14ac:dyDescent="0.25">
      <c r="A429" t="s">
        <v>471</v>
      </c>
      <c r="B429" s="1">
        <v>45229</v>
      </c>
      <c r="C429" t="s">
        <v>46</v>
      </c>
      <c r="D429" t="s">
        <v>47</v>
      </c>
      <c r="E429">
        <v>4</v>
      </c>
      <c r="F429">
        <v>68.150000000000006</v>
      </c>
      <c r="G429">
        <v>96.91</v>
      </c>
      <c r="H429">
        <v>0.1</v>
      </c>
      <c r="I429" t="s">
        <v>24</v>
      </c>
      <c r="J429" t="s">
        <v>27</v>
      </c>
      <c r="K429" t="s">
        <v>16</v>
      </c>
    </row>
    <row r="430" spans="1:11" x14ac:dyDescent="0.25">
      <c r="A430" t="s">
        <v>472</v>
      </c>
      <c r="B430" s="1">
        <v>45170</v>
      </c>
      <c r="C430" t="s">
        <v>46</v>
      </c>
      <c r="D430" t="s">
        <v>47</v>
      </c>
      <c r="E430">
        <v>8</v>
      </c>
      <c r="F430">
        <v>428.72</v>
      </c>
      <c r="G430">
        <v>524.28</v>
      </c>
      <c r="H430">
        <v>0.1</v>
      </c>
      <c r="I430" t="s">
        <v>18</v>
      </c>
      <c r="J430" t="s">
        <v>19</v>
      </c>
      <c r="K430" t="s">
        <v>35</v>
      </c>
    </row>
    <row r="431" spans="1:11" x14ac:dyDescent="0.25">
      <c r="A431" t="s">
        <v>473</v>
      </c>
      <c r="B431" s="1">
        <v>45457</v>
      </c>
      <c r="C431" t="s">
        <v>54</v>
      </c>
      <c r="D431" t="s">
        <v>38</v>
      </c>
      <c r="E431">
        <v>1</v>
      </c>
      <c r="F431">
        <v>174.21</v>
      </c>
      <c r="G431">
        <v>246.2</v>
      </c>
      <c r="H431">
        <v>0</v>
      </c>
      <c r="I431" t="s">
        <v>40</v>
      </c>
      <c r="J431" t="s">
        <v>15</v>
      </c>
      <c r="K431" t="s">
        <v>20</v>
      </c>
    </row>
    <row r="432" spans="1:11" x14ac:dyDescent="0.25">
      <c r="A432" t="s">
        <v>474</v>
      </c>
      <c r="B432" s="1">
        <v>45306</v>
      </c>
      <c r="C432" t="s">
        <v>56</v>
      </c>
      <c r="D432" t="s">
        <v>38</v>
      </c>
      <c r="E432">
        <v>4</v>
      </c>
      <c r="F432">
        <v>45.07</v>
      </c>
      <c r="G432">
        <v>68.680000000000007</v>
      </c>
      <c r="H432">
        <v>0.05</v>
      </c>
      <c r="I432" t="s">
        <v>24</v>
      </c>
      <c r="J432" t="s">
        <v>52</v>
      </c>
      <c r="K432" t="s">
        <v>20</v>
      </c>
    </row>
    <row r="433" spans="1:11" x14ac:dyDescent="0.25">
      <c r="A433" t="s">
        <v>475</v>
      </c>
      <c r="B433" s="1">
        <v>45400</v>
      </c>
      <c r="C433" t="s">
        <v>46</v>
      </c>
      <c r="D433" t="s">
        <v>47</v>
      </c>
      <c r="E433">
        <v>3</v>
      </c>
      <c r="F433">
        <v>335.66</v>
      </c>
      <c r="G433">
        <v>448.6</v>
      </c>
      <c r="H433">
        <v>0</v>
      </c>
      <c r="I433" t="s">
        <v>18</v>
      </c>
      <c r="J433" t="s">
        <v>32</v>
      </c>
      <c r="K433" t="s">
        <v>20</v>
      </c>
    </row>
    <row r="434" spans="1:11" x14ac:dyDescent="0.25">
      <c r="A434" t="s">
        <v>476</v>
      </c>
      <c r="B434" s="1">
        <v>45429</v>
      </c>
      <c r="C434" t="s">
        <v>49</v>
      </c>
      <c r="D434" t="s">
        <v>47</v>
      </c>
      <c r="E434">
        <v>8</v>
      </c>
      <c r="F434">
        <v>494.77</v>
      </c>
      <c r="G434">
        <v>600.89</v>
      </c>
      <c r="H434">
        <v>0</v>
      </c>
      <c r="I434" t="s">
        <v>24</v>
      </c>
      <c r="J434" t="s">
        <v>15</v>
      </c>
      <c r="K434" t="s">
        <v>16</v>
      </c>
    </row>
    <row r="435" spans="1:11" x14ac:dyDescent="0.25">
      <c r="A435" t="s">
        <v>477</v>
      </c>
      <c r="B435" s="1">
        <v>45628</v>
      </c>
      <c r="C435" t="s">
        <v>12</v>
      </c>
      <c r="D435" t="s">
        <v>13</v>
      </c>
      <c r="E435">
        <v>5</v>
      </c>
      <c r="F435">
        <v>100.47</v>
      </c>
      <c r="G435">
        <v>150.96</v>
      </c>
      <c r="H435">
        <v>0.1</v>
      </c>
      <c r="I435" t="s">
        <v>40</v>
      </c>
      <c r="J435" t="s">
        <v>52</v>
      </c>
      <c r="K435" t="s">
        <v>20</v>
      </c>
    </row>
    <row r="436" spans="1:11" x14ac:dyDescent="0.25">
      <c r="A436" t="s">
        <v>478</v>
      </c>
      <c r="B436" s="1">
        <v>45286</v>
      </c>
      <c r="C436" t="s">
        <v>26</v>
      </c>
      <c r="D436" t="s">
        <v>13</v>
      </c>
      <c r="E436">
        <v>9</v>
      </c>
      <c r="F436">
        <v>265.41000000000003</v>
      </c>
      <c r="G436">
        <v>361.85</v>
      </c>
      <c r="H436">
        <v>0</v>
      </c>
      <c r="I436" t="s">
        <v>24</v>
      </c>
      <c r="J436" t="s">
        <v>27</v>
      </c>
      <c r="K436" t="s">
        <v>35</v>
      </c>
    </row>
    <row r="437" spans="1:11" x14ac:dyDescent="0.25">
      <c r="A437" t="s">
        <v>479</v>
      </c>
      <c r="B437" s="1">
        <v>45497</v>
      </c>
      <c r="C437" t="s">
        <v>30</v>
      </c>
      <c r="D437" t="s">
        <v>31</v>
      </c>
      <c r="E437">
        <v>4</v>
      </c>
      <c r="F437">
        <v>496.67</v>
      </c>
      <c r="G437">
        <v>742.71</v>
      </c>
      <c r="H437">
        <v>0.2</v>
      </c>
      <c r="I437" t="s">
        <v>40</v>
      </c>
      <c r="J437" t="s">
        <v>52</v>
      </c>
      <c r="K437" t="s">
        <v>20</v>
      </c>
    </row>
    <row r="438" spans="1:11" x14ac:dyDescent="0.25">
      <c r="A438" t="s">
        <v>480</v>
      </c>
      <c r="B438" s="1">
        <v>45429</v>
      </c>
      <c r="C438" t="s">
        <v>26</v>
      </c>
      <c r="D438" t="s">
        <v>13</v>
      </c>
      <c r="E438">
        <v>1</v>
      </c>
      <c r="F438">
        <v>418.12</v>
      </c>
      <c r="G438">
        <v>701.03</v>
      </c>
      <c r="H438">
        <v>0.15</v>
      </c>
      <c r="I438" t="s">
        <v>14</v>
      </c>
      <c r="K438" t="s">
        <v>35</v>
      </c>
    </row>
    <row r="439" spans="1:11" x14ac:dyDescent="0.25">
      <c r="A439" t="s">
        <v>481</v>
      </c>
      <c r="B439" s="1">
        <v>45624</v>
      </c>
      <c r="C439" t="s">
        <v>22</v>
      </c>
      <c r="D439" t="s">
        <v>23</v>
      </c>
      <c r="E439">
        <v>5</v>
      </c>
      <c r="F439">
        <v>227.87</v>
      </c>
      <c r="G439">
        <v>302.61</v>
      </c>
      <c r="H439">
        <v>0</v>
      </c>
      <c r="I439" t="s">
        <v>18</v>
      </c>
      <c r="J439" t="s">
        <v>32</v>
      </c>
      <c r="K439" t="s">
        <v>20</v>
      </c>
    </row>
    <row r="440" spans="1:11" x14ac:dyDescent="0.25">
      <c r="A440" t="s">
        <v>482</v>
      </c>
      <c r="B440" s="1">
        <v>45276</v>
      </c>
      <c r="C440" t="s">
        <v>46</v>
      </c>
      <c r="D440" t="s">
        <v>47</v>
      </c>
      <c r="E440">
        <v>1</v>
      </c>
      <c r="F440">
        <v>92.68</v>
      </c>
      <c r="G440">
        <v>119.29</v>
      </c>
      <c r="H440">
        <v>0.1</v>
      </c>
      <c r="I440" t="s">
        <v>24</v>
      </c>
      <c r="J440" t="s">
        <v>15</v>
      </c>
      <c r="K440" t="s">
        <v>35</v>
      </c>
    </row>
    <row r="441" spans="1:11" x14ac:dyDescent="0.25">
      <c r="A441" t="s">
        <v>483</v>
      </c>
      <c r="B441" s="1">
        <v>44934</v>
      </c>
      <c r="C441" t="s">
        <v>44</v>
      </c>
      <c r="D441" t="s">
        <v>31</v>
      </c>
      <c r="E441">
        <v>6</v>
      </c>
      <c r="F441">
        <v>61.88</v>
      </c>
      <c r="G441">
        <v>76.77</v>
      </c>
      <c r="H441">
        <v>0</v>
      </c>
      <c r="I441" t="s">
        <v>14</v>
      </c>
      <c r="J441" t="s">
        <v>52</v>
      </c>
      <c r="K441" t="s">
        <v>16</v>
      </c>
    </row>
    <row r="442" spans="1:11" x14ac:dyDescent="0.25">
      <c r="A442" t="s">
        <v>484</v>
      </c>
      <c r="B442" s="1">
        <v>45044</v>
      </c>
      <c r="C442" t="s">
        <v>56</v>
      </c>
      <c r="D442" t="s">
        <v>38</v>
      </c>
      <c r="E442">
        <v>4</v>
      </c>
      <c r="F442">
        <v>430.09</v>
      </c>
      <c r="G442">
        <v>691.76</v>
      </c>
      <c r="H442">
        <v>0.05</v>
      </c>
      <c r="I442" t="s">
        <v>24</v>
      </c>
      <c r="J442" t="s">
        <v>32</v>
      </c>
      <c r="K442" t="s">
        <v>35</v>
      </c>
    </row>
    <row r="443" spans="1:11" x14ac:dyDescent="0.25">
      <c r="A443" t="s">
        <v>485</v>
      </c>
      <c r="B443" s="1">
        <v>45444</v>
      </c>
      <c r="C443" t="s">
        <v>46</v>
      </c>
      <c r="D443" t="s">
        <v>47</v>
      </c>
      <c r="E443">
        <v>8</v>
      </c>
      <c r="F443">
        <v>60.62</v>
      </c>
      <c r="G443">
        <v>104.03</v>
      </c>
      <c r="H443">
        <v>0.1</v>
      </c>
      <c r="I443" t="s">
        <v>14</v>
      </c>
      <c r="J443" t="s">
        <v>27</v>
      </c>
      <c r="K443" t="s">
        <v>16</v>
      </c>
    </row>
    <row r="444" spans="1:11" x14ac:dyDescent="0.25">
      <c r="A444" t="s">
        <v>486</v>
      </c>
      <c r="B444" s="1">
        <v>45108</v>
      </c>
      <c r="C444" t="s">
        <v>37</v>
      </c>
      <c r="D444" t="s">
        <v>38</v>
      </c>
      <c r="E444">
        <v>5</v>
      </c>
      <c r="F444">
        <v>101.17</v>
      </c>
      <c r="G444">
        <v>116.95</v>
      </c>
      <c r="H444">
        <v>0.1</v>
      </c>
      <c r="I444" t="s">
        <v>14</v>
      </c>
      <c r="J444" t="s">
        <v>52</v>
      </c>
      <c r="K444" t="s">
        <v>20</v>
      </c>
    </row>
    <row r="445" spans="1:11" x14ac:dyDescent="0.25">
      <c r="A445" t="s">
        <v>487</v>
      </c>
      <c r="B445" s="1">
        <v>45474</v>
      </c>
      <c r="C445" t="s">
        <v>42</v>
      </c>
      <c r="D445" t="s">
        <v>23</v>
      </c>
      <c r="E445">
        <v>3</v>
      </c>
      <c r="F445">
        <v>471.08</v>
      </c>
      <c r="G445">
        <v>652.37</v>
      </c>
      <c r="H445">
        <v>0.15</v>
      </c>
      <c r="I445" t="s">
        <v>18</v>
      </c>
      <c r="J445" t="s">
        <v>27</v>
      </c>
      <c r="K445" t="s">
        <v>16</v>
      </c>
    </row>
    <row r="446" spans="1:11" x14ac:dyDescent="0.25">
      <c r="A446" t="s">
        <v>488</v>
      </c>
      <c r="B446" s="1">
        <v>45458</v>
      </c>
      <c r="C446" t="s">
        <v>44</v>
      </c>
      <c r="D446" t="s">
        <v>31</v>
      </c>
      <c r="E446">
        <v>6</v>
      </c>
      <c r="F446">
        <v>419.43</v>
      </c>
      <c r="G446">
        <v>730.83</v>
      </c>
      <c r="H446">
        <v>0.15</v>
      </c>
      <c r="I446" t="s">
        <v>14</v>
      </c>
      <c r="J446" t="s">
        <v>32</v>
      </c>
      <c r="K446" t="s">
        <v>16</v>
      </c>
    </row>
    <row r="447" spans="1:11" x14ac:dyDescent="0.25">
      <c r="A447" t="s">
        <v>489</v>
      </c>
      <c r="B447" s="1">
        <v>45231</v>
      </c>
      <c r="C447" t="s">
        <v>30</v>
      </c>
      <c r="D447" t="s">
        <v>31</v>
      </c>
      <c r="E447">
        <v>7</v>
      </c>
      <c r="F447">
        <v>40.78</v>
      </c>
      <c r="G447">
        <v>51.99</v>
      </c>
      <c r="H447">
        <v>0.15</v>
      </c>
      <c r="I447" t="s">
        <v>40</v>
      </c>
      <c r="J447" t="s">
        <v>32</v>
      </c>
      <c r="K447" t="s">
        <v>20</v>
      </c>
    </row>
    <row r="448" spans="1:11" x14ac:dyDescent="0.25">
      <c r="A448" t="s">
        <v>490</v>
      </c>
      <c r="B448" s="1">
        <v>45579</v>
      </c>
      <c r="C448" t="s">
        <v>49</v>
      </c>
      <c r="D448" t="s">
        <v>47</v>
      </c>
      <c r="E448">
        <v>8</v>
      </c>
      <c r="F448">
        <v>281.38</v>
      </c>
      <c r="G448">
        <v>460.3</v>
      </c>
      <c r="H448">
        <v>0.1</v>
      </c>
      <c r="I448" t="s">
        <v>24</v>
      </c>
      <c r="J448" t="s">
        <v>52</v>
      </c>
      <c r="K448" t="s">
        <v>16</v>
      </c>
    </row>
    <row r="449" spans="1:11" x14ac:dyDescent="0.25">
      <c r="A449" t="s">
        <v>491</v>
      </c>
      <c r="B449" s="1">
        <v>45214</v>
      </c>
      <c r="C449" t="s">
        <v>56</v>
      </c>
      <c r="D449" t="s">
        <v>38</v>
      </c>
      <c r="E449">
        <v>3</v>
      </c>
      <c r="F449">
        <v>396.77</v>
      </c>
      <c r="G449">
        <v>697.66</v>
      </c>
      <c r="H449">
        <v>0</v>
      </c>
      <c r="I449" t="s">
        <v>169</v>
      </c>
      <c r="J449" t="s">
        <v>32</v>
      </c>
      <c r="K449" t="s">
        <v>35</v>
      </c>
    </row>
    <row r="450" spans="1:11" x14ac:dyDescent="0.25">
      <c r="A450" t="s">
        <v>492</v>
      </c>
      <c r="B450" s="1">
        <v>45151</v>
      </c>
      <c r="C450" t="s">
        <v>60</v>
      </c>
      <c r="D450" t="s">
        <v>23</v>
      </c>
      <c r="E450">
        <v>7</v>
      </c>
      <c r="F450">
        <v>376.26</v>
      </c>
      <c r="G450">
        <v>676.79</v>
      </c>
      <c r="H450">
        <v>0</v>
      </c>
      <c r="I450" t="s">
        <v>24</v>
      </c>
      <c r="J450" t="s">
        <v>19</v>
      </c>
      <c r="K450" t="s">
        <v>20</v>
      </c>
    </row>
    <row r="451" spans="1:11" x14ac:dyDescent="0.25">
      <c r="A451" t="s">
        <v>493</v>
      </c>
      <c r="B451" s="1">
        <v>45602</v>
      </c>
      <c r="C451" t="s">
        <v>56</v>
      </c>
      <c r="D451" t="s">
        <v>38</v>
      </c>
      <c r="E451">
        <v>6</v>
      </c>
      <c r="F451">
        <v>65.099999999999994</v>
      </c>
      <c r="G451">
        <v>78.12</v>
      </c>
      <c r="H451">
        <v>0</v>
      </c>
      <c r="I451" t="s">
        <v>14</v>
      </c>
      <c r="J451" t="s">
        <v>19</v>
      </c>
      <c r="K451" t="s">
        <v>16</v>
      </c>
    </row>
    <row r="452" spans="1:11" x14ac:dyDescent="0.25">
      <c r="A452" t="s">
        <v>494</v>
      </c>
      <c r="B452" s="1">
        <v>44963</v>
      </c>
      <c r="C452" t="s">
        <v>26</v>
      </c>
      <c r="D452" t="s">
        <v>13</v>
      </c>
      <c r="E452">
        <v>3</v>
      </c>
      <c r="F452">
        <v>478.14</v>
      </c>
      <c r="G452">
        <v>682.51</v>
      </c>
      <c r="H452">
        <v>0.1</v>
      </c>
      <c r="I452" t="s">
        <v>18</v>
      </c>
      <c r="J452" t="s">
        <v>32</v>
      </c>
      <c r="K452" t="s">
        <v>16</v>
      </c>
    </row>
    <row r="453" spans="1:11" x14ac:dyDescent="0.25">
      <c r="A453" t="s">
        <v>495</v>
      </c>
      <c r="B453" s="1">
        <v>45097</v>
      </c>
      <c r="C453" t="s">
        <v>12</v>
      </c>
      <c r="D453" t="s">
        <v>13</v>
      </c>
      <c r="E453">
        <v>1</v>
      </c>
      <c r="F453">
        <v>468.87</v>
      </c>
      <c r="G453">
        <v>658.75</v>
      </c>
      <c r="H453">
        <v>0</v>
      </c>
      <c r="I453" t="s">
        <v>18</v>
      </c>
      <c r="J453" t="s">
        <v>52</v>
      </c>
      <c r="K453" t="s">
        <v>35</v>
      </c>
    </row>
    <row r="454" spans="1:11" x14ac:dyDescent="0.25">
      <c r="A454" t="s">
        <v>496</v>
      </c>
      <c r="B454" s="1">
        <v>45442</v>
      </c>
      <c r="C454" t="s">
        <v>60</v>
      </c>
      <c r="D454" t="s">
        <v>23</v>
      </c>
      <c r="E454">
        <v>8</v>
      </c>
      <c r="F454">
        <v>125.57</v>
      </c>
      <c r="G454">
        <v>159</v>
      </c>
      <c r="H454">
        <v>0</v>
      </c>
      <c r="I454" t="s">
        <v>40</v>
      </c>
      <c r="J454" t="s">
        <v>32</v>
      </c>
      <c r="K454" t="s">
        <v>16</v>
      </c>
    </row>
    <row r="455" spans="1:11" x14ac:dyDescent="0.25">
      <c r="A455" t="s">
        <v>497</v>
      </c>
      <c r="B455" s="1">
        <v>45045</v>
      </c>
      <c r="C455" t="s">
        <v>30</v>
      </c>
      <c r="D455" t="s">
        <v>31</v>
      </c>
      <c r="E455">
        <v>2</v>
      </c>
      <c r="F455">
        <v>168.92</v>
      </c>
      <c r="G455">
        <v>200.86</v>
      </c>
      <c r="H455">
        <v>0</v>
      </c>
      <c r="I455" t="s">
        <v>18</v>
      </c>
      <c r="J455" t="s">
        <v>32</v>
      </c>
      <c r="K455" t="s">
        <v>20</v>
      </c>
    </row>
    <row r="456" spans="1:11" x14ac:dyDescent="0.25">
      <c r="A456" t="s">
        <v>498</v>
      </c>
      <c r="B456" s="1">
        <v>45115</v>
      </c>
      <c r="C456" t="s">
        <v>37</v>
      </c>
      <c r="D456" t="s">
        <v>38</v>
      </c>
      <c r="E456">
        <v>7</v>
      </c>
      <c r="F456">
        <v>251.99</v>
      </c>
      <c r="G456">
        <v>326.08</v>
      </c>
      <c r="H456">
        <v>0.2</v>
      </c>
      <c r="I456" t="s">
        <v>14</v>
      </c>
      <c r="J456" t="s">
        <v>19</v>
      </c>
      <c r="K456" t="s">
        <v>16</v>
      </c>
    </row>
    <row r="457" spans="1:11" x14ac:dyDescent="0.25">
      <c r="A457" t="s">
        <v>499</v>
      </c>
      <c r="B457" s="1">
        <v>44973</v>
      </c>
      <c r="C457" t="s">
        <v>42</v>
      </c>
      <c r="D457" t="s">
        <v>23</v>
      </c>
      <c r="E457">
        <v>3</v>
      </c>
      <c r="F457">
        <v>358.88</v>
      </c>
      <c r="G457">
        <v>450.3</v>
      </c>
      <c r="H457">
        <v>0.05</v>
      </c>
      <c r="I457" t="s">
        <v>24</v>
      </c>
      <c r="J457" t="s">
        <v>27</v>
      </c>
      <c r="K457" t="s">
        <v>16</v>
      </c>
    </row>
    <row r="458" spans="1:11" x14ac:dyDescent="0.25">
      <c r="A458" t="s">
        <v>500</v>
      </c>
      <c r="B458" s="1">
        <v>45564</v>
      </c>
      <c r="C458" t="s">
        <v>22</v>
      </c>
      <c r="D458" t="s">
        <v>23</v>
      </c>
      <c r="E458">
        <v>8</v>
      </c>
      <c r="F458">
        <v>16.93</v>
      </c>
      <c r="G458">
        <v>19.77</v>
      </c>
      <c r="H458">
        <v>0</v>
      </c>
      <c r="I458" t="s">
        <v>24</v>
      </c>
      <c r="J458" t="s">
        <v>52</v>
      </c>
      <c r="K458" t="s">
        <v>20</v>
      </c>
    </row>
    <row r="459" spans="1:11" x14ac:dyDescent="0.25">
      <c r="A459" t="s">
        <v>501</v>
      </c>
      <c r="B459" s="1">
        <v>45497</v>
      </c>
      <c r="C459" t="s">
        <v>37</v>
      </c>
      <c r="D459" t="s">
        <v>38</v>
      </c>
      <c r="E459">
        <v>3</v>
      </c>
      <c r="F459">
        <v>210.13</v>
      </c>
      <c r="G459">
        <v>298.16000000000003</v>
      </c>
      <c r="H459">
        <v>0</v>
      </c>
      <c r="I459" t="s">
        <v>40</v>
      </c>
      <c r="J459" t="s">
        <v>15</v>
      </c>
      <c r="K459" t="s">
        <v>16</v>
      </c>
    </row>
    <row r="460" spans="1:11" x14ac:dyDescent="0.25">
      <c r="A460" t="s">
        <v>502</v>
      </c>
      <c r="B460" s="1">
        <v>45567</v>
      </c>
      <c r="C460" t="s">
        <v>56</v>
      </c>
      <c r="D460" t="s">
        <v>38</v>
      </c>
      <c r="E460">
        <v>7</v>
      </c>
      <c r="F460">
        <v>166.28</v>
      </c>
      <c r="G460">
        <v>282.88</v>
      </c>
      <c r="H460">
        <v>0</v>
      </c>
      <c r="I460" t="s">
        <v>40</v>
      </c>
      <c r="J460" t="s">
        <v>27</v>
      </c>
      <c r="K460" t="s">
        <v>35</v>
      </c>
    </row>
    <row r="461" spans="1:11" x14ac:dyDescent="0.25">
      <c r="A461" t="s">
        <v>503</v>
      </c>
      <c r="B461" s="1">
        <v>45527</v>
      </c>
      <c r="C461" t="s">
        <v>62</v>
      </c>
      <c r="D461" t="s">
        <v>47</v>
      </c>
      <c r="E461">
        <v>3</v>
      </c>
      <c r="F461">
        <v>67.5</v>
      </c>
      <c r="G461">
        <v>81.55</v>
      </c>
      <c r="H461">
        <v>0.15</v>
      </c>
      <c r="I461" t="s">
        <v>24</v>
      </c>
      <c r="J461" t="s">
        <v>19</v>
      </c>
      <c r="K461" t="s">
        <v>35</v>
      </c>
    </row>
    <row r="462" spans="1:11" x14ac:dyDescent="0.25">
      <c r="A462" t="s">
        <v>504</v>
      </c>
      <c r="B462" s="1">
        <v>45617</v>
      </c>
      <c r="C462" t="s">
        <v>26</v>
      </c>
      <c r="D462" t="s">
        <v>13</v>
      </c>
      <c r="E462">
        <v>8</v>
      </c>
      <c r="F462">
        <v>497.37</v>
      </c>
      <c r="G462">
        <v>762.53</v>
      </c>
      <c r="H462">
        <v>0.15</v>
      </c>
      <c r="I462" t="s">
        <v>14</v>
      </c>
      <c r="J462" t="s">
        <v>15</v>
      </c>
      <c r="K462" t="s">
        <v>20</v>
      </c>
    </row>
    <row r="463" spans="1:11" x14ac:dyDescent="0.25">
      <c r="A463" t="s">
        <v>505</v>
      </c>
      <c r="B463" s="1">
        <v>44965</v>
      </c>
      <c r="C463" t="s">
        <v>62</v>
      </c>
      <c r="D463" t="s">
        <v>47</v>
      </c>
      <c r="E463">
        <v>8</v>
      </c>
      <c r="F463">
        <v>31.96</v>
      </c>
      <c r="G463">
        <v>37.450000000000003</v>
      </c>
      <c r="H463">
        <v>0.1</v>
      </c>
      <c r="I463" t="s">
        <v>40</v>
      </c>
      <c r="J463" t="s">
        <v>32</v>
      </c>
      <c r="K463" t="s">
        <v>20</v>
      </c>
    </row>
    <row r="464" spans="1:11" x14ac:dyDescent="0.25">
      <c r="A464" t="s">
        <v>506</v>
      </c>
      <c r="B464" s="1">
        <v>45168</v>
      </c>
      <c r="C464" t="s">
        <v>44</v>
      </c>
      <c r="D464" t="s">
        <v>31</v>
      </c>
      <c r="E464">
        <v>5</v>
      </c>
      <c r="F464">
        <v>32.57</v>
      </c>
      <c r="G464">
        <v>46.2</v>
      </c>
      <c r="H464">
        <v>0</v>
      </c>
      <c r="I464" t="s">
        <v>24</v>
      </c>
      <c r="J464" t="s">
        <v>15</v>
      </c>
      <c r="K464" t="s">
        <v>16</v>
      </c>
    </row>
    <row r="465" spans="1:11" x14ac:dyDescent="0.25">
      <c r="A465" t="s">
        <v>507</v>
      </c>
      <c r="B465" s="1">
        <v>45464</v>
      </c>
      <c r="C465" t="s">
        <v>62</v>
      </c>
      <c r="D465" t="s">
        <v>47</v>
      </c>
      <c r="E465">
        <v>6</v>
      </c>
      <c r="F465">
        <v>258.87</v>
      </c>
      <c r="G465">
        <v>391.69</v>
      </c>
      <c r="H465">
        <v>0</v>
      </c>
      <c r="I465" t="s">
        <v>18</v>
      </c>
      <c r="J465" t="s">
        <v>15</v>
      </c>
      <c r="K465" t="s">
        <v>35</v>
      </c>
    </row>
    <row r="466" spans="1:11" x14ac:dyDescent="0.25">
      <c r="A466" t="s">
        <v>508</v>
      </c>
      <c r="B466" s="1">
        <v>45256</v>
      </c>
      <c r="C466" t="s">
        <v>42</v>
      </c>
      <c r="D466" t="s">
        <v>23</v>
      </c>
      <c r="E466">
        <v>4</v>
      </c>
      <c r="F466">
        <v>162.07</v>
      </c>
      <c r="G466">
        <v>188.9</v>
      </c>
      <c r="H466">
        <v>0</v>
      </c>
      <c r="I466" t="s">
        <v>14</v>
      </c>
      <c r="J466" t="s">
        <v>19</v>
      </c>
      <c r="K466" t="s">
        <v>20</v>
      </c>
    </row>
    <row r="467" spans="1:11" x14ac:dyDescent="0.25">
      <c r="A467" t="s">
        <v>509</v>
      </c>
      <c r="B467" s="1">
        <v>45130</v>
      </c>
      <c r="C467" t="s">
        <v>44</v>
      </c>
      <c r="E467">
        <v>7</v>
      </c>
      <c r="F467">
        <v>407.07</v>
      </c>
      <c r="G467">
        <v>504.66</v>
      </c>
      <c r="H467">
        <v>0.05</v>
      </c>
      <c r="I467" t="s">
        <v>18</v>
      </c>
      <c r="J467" t="s">
        <v>19</v>
      </c>
      <c r="K467" t="s">
        <v>16</v>
      </c>
    </row>
    <row r="468" spans="1:11" x14ac:dyDescent="0.25">
      <c r="A468" t="s">
        <v>510</v>
      </c>
      <c r="B468" s="1">
        <v>45415</v>
      </c>
      <c r="C468" t="s">
        <v>34</v>
      </c>
      <c r="D468" t="s">
        <v>31</v>
      </c>
      <c r="E468">
        <v>3</v>
      </c>
      <c r="F468">
        <v>434.94</v>
      </c>
      <c r="G468">
        <v>533.13</v>
      </c>
      <c r="H468">
        <v>0.15</v>
      </c>
      <c r="I468" t="s">
        <v>24</v>
      </c>
      <c r="J468" t="s">
        <v>19</v>
      </c>
      <c r="K468" t="s">
        <v>20</v>
      </c>
    </row>
    <row r="469" spans="1:11" x14ac:dyDescent="0.25">
      <c r="A469" t="s">
        <v>511</v>
      </c>
      <c r="B469" s="1">
        <v>45548</v>
      </c>
      <c r="C469" t="s">
        <v>30</v>
      </c>
      <c r="D469" t="s">
        <v>31</v>
      </c>
      <c r="E469">
        <v>4</v>
      </c>
      <c r="F469">
        <v>298.14999999999998</v>
      </c>
      <c r="G469">
        <v>480.27</v>
      </c>
      <c r="H469">
        <v>0.05</v>
      </c>
      <c r="I469" t="s">
        <v>14</v>
      </c>
      <c r="J469" t="s">
        <v>19</v>
      </c>
      <c r="K469" t="s">
        <v>20</v>
      </c>
    </row>
    <row r="470" spans="1:11" x14ac:dyDescent="0.25">
      <c r="A470" t="s">
        <v>512</v>
      </c>
      <c r="B470" s="1">
        <v>45514</v>
      </c>
      <c r="C470" t="s">
        <v>12</v>
      </c>
      <c r="D470" t="s">
        <v>13</v>
      </c>
      <c r="E470">
        <v>4</v>
      </c>
      <c r="F470">
        <v>267.38</v>
      </c>
      <c r="G470">
        <v>473.84</v>
      </c>
      <c r="H470">
        <v>0.2</v>
      </c>
      <c r="I470" t="s">
        <v>24</v>
      </c>
      <c r="J470" t="s">
        <v>19</v>
      </c>
      <c r="K470" t="s">
        <v>35</v>
      </c>
    </row>
    <row r="471" spans="1:11" x14ac:dyDescent="0.25">
      <c r="A471" t="s">
        <v>513</v>
      </c>
      <c r="B471" s="1">
        <v>45021</v>
      </c>
      <c r="C471" t="s">
        <v>60</v>
      </c>
      <c r="D471" t="s">
        <v>23</v>
      </c>
      <c r="E471">
        <v>3</v>
      </c>
      <c r="F471">
        <v>478.81</v>
      </c>
      <c r="G471">
        <v>594.69000000000005</v>
      </c>
      <c r="H471">
        <v>0.05</v>
      </c>
      <c r="I471" t="s">
        <v>40</v>
      </c>
      <c r="J471" t="s">
        <v>27</v>
      </c>
      <c r="K471" t="s">
        <v>35</v>
      </c>
    </row>
    <row r="472" spans="1:11" x14ac:dyDescent="0.25">
      <c r="A472" t="s">
        <v>514</v>
      </c>
      <c r="B472" s="1">
        <v>45208</v>
      </c>
      <c r="C472" t="s">
        <v>26</v>
      </c>
      <c r="D472" t="s">
        <v>13</v>
      </c>
      <c r="E472">
        <v>1</v>
      </c>
      <c r="F472">
        <v>25.51</v>
      </c>
      <c r="G472">
        <v>31.67</v>
      </c>
      <c r="H472">
        <v>0.2</v>
      </c>
      <c r="I472" t="s">
        <v>14</v>
      </c>
      <c r="J472" t="s">
        <v>15</v>
      </c>
      <c r="K472" t="s">
        <v>16</v>
      </c>
    </row>
    <row r="473" spans="1:11" x14ac:dyDescent="0.25">
      <c r="A473" t="s">
        <v>515</v>
      </c>
      <c r="B473" s="1">
        <v>45150</v>
      </c>
      <c r="C473" t="s">
        <v>49</v>
      </c>
      <c r="D473" t="s">
        <v>47</v>
      </c>
      <c r="E473">
        <v>4</v>
      </c>
      <c r="F473">
        <v>291.91000000000003</v>
      </c>
      <c r="G473">
        <v>328.88</v>
      </c>
      <c r="H473">
        <v>0.05</v>
      </c>
      <c r="I473" t="s">
        <v>18</v>
      </c>
      <c r="J473" t="s">
        <v>19</v>
      </c>
      <c r="K473" t="s">
        <v>35</v>
      </c>
    </row>
    <row r="474" spans="1:11" x14ac:dyDescent="0.25">
      <c r="A474" t="s">
        <v>516</v>
      </c>
      <c r="B474" s="1">
        <v>45341</v>
      </c>
      <c r="C474" t="s">
        <v>42</v>
      </c>
      <c r="D474" t="s">
        <v>23</v>
      </c>
      <c r="E474">
        <v>4</v>
      </c>
      <c r="F474">
        <v>301.01</v>
      </c>
      <c r="G474">
        <v>495.13</v>
      </c>
      <c r="H474">
        <v>0.15</v>
      </c>
      <c r="I474" t="s">
        <v>18</v>
      </c>
      <c r="J474" t="s">
        <v>19</v>
      </c>
      <c r="K474" t="s">
        <v>20</v>
      </c>
    </row>
    <row r="475" spans="1:11" x14ac:dyDescent="0.25">
      <c r="A475" t="s">
        <v>517</v>
      </c>
      <c r="B475" s="1">
        <v>45623</v>
      </c>
      <c r="C475" t="s">
        <v>44</v>
      </c>
      <c r="D475" t="s">
        <v>31</v>
      </c>
      <c r="E475">
        <v>3</v>
      </c>
      <c r="F475">
        <v>78.37</v>
      </c>
      <c r="G475">
        <v>105.04</v>
      </c>
      <c r="H475">
        <v>0</v>
      </c>
      <c r="I475" t="s">
        <v>18</v>
      </c>
      <c r="J475" t="s">
        <v>15</v>
      </c>
      <c r="K475" t="s">
        <v>16</v>
      </c>
    </row>
    <row r="476" spans="1:11" x14ac:dyDescent="0.25">
      <c r="A476" t="s">
        <v>518</v>
      </c>
      <c r="B476" s="1">
        <v>45528</v>
      </c>
      <c r="C476" t="s">
        <v>60</v>
      </c>
      <c r="D476" t="s">
        <v>23</v>
      </c>
      <c r="E476">
        <v>9</v>
      </c>
      <c r="F476">
        <v>351.3</v>
      </c>
      <c r="G476">
        <v>514.05999999999995</v>
      </c>
      <c r="H476">
        <v>0</v>
      </c>
      <c r="I476" t="s">
        <v>40</v>
      </c>
      <c r="J476" t="s">
        <v>52</v>
      </c>
      <c r="K476" t="s">
        <v>20</v>
      </c>
    </row>
    <row r="477" spans="1:11" x14ac:dyDescent="0.25">
      <c r="A477" t="s">
        <v>519</v>
      </c>
      <c r="B477" s="1">
        <v>45098</v>
      </c>
      <c r="C477" t="s">
        <v>26</v>
      </c>
      <c r="D477" t="s">
        <v>13</v>
      </c>
      <c r="E477">
        <v>6</v>
      </c>
      <c r="F477">
        <v>70.48</v>
      </c>
      <c r="G477">
        <v>121.54</v>
      </c>
      <c r="H477">
        <v>0.15</v>
      </c>
      <c r="I477" t="s">
        <v>18</v>
      </c>
      <c r="J477" t="s">
        <v>27</v>
      </c>
      <c r="K477" t="s">
        <v>35</v>
      </c>
    </row>
    <row r="478" spans="1:11" x14ac:dyDescent="0.25">
      <c r="A478" t="s">
        <v>520</v>
      </c>
      <c r="B478" s="1">
        <v>45169</v>
      </c>
      <c r="C478" t="s">
        <v>60</v>
      </c>
      <c r="D478" t="s">
        <v>23</v>
      </c>
      <c r="E478">
        <v>1</v>
      </c>
      <c r="F478">
        <v>464.41</v>
      </c>
      <c r="G478">
        <v>582.33000000000004</v>
      </c>
      <c r="H478">
        <v>0.05</v>
      </c>
      <c r="I478" t="s">
        <v>14</v>
      </c>
      <c r="J478" t="s">
        <v>32</v>
      </c>
      <c r="K478" t="s">
        <v>35</v>
      </c>
    </row>
    <row r="479" spans="1:11" x14ac:dyDescent="0.25">
      <c r="A479" t="s">
        <v>521</v>
      </c>
      <c r="B479" s="1">
        <v>45248</v>
      </c>
      <c r="C479" t="s">
        <v>49</v>
      </c>
      <c r="D479" t="s">
        <v>47</v>
      </c>
      <c r="E479">
        <v>8</v>
      </c>
      <c r="F479">
        <v>493.35</v>
      </c>
      <c r="G479">
        <v>820.95</v>
      </c>
      <c r="H479">
        <v>0</v>
      </c>
      <c r="I479" t="s">
        <v>40</v>
      </c>
      <c r="J479" t="s">
        <v>19</v>
      </c>
      <c r="K479" t="s">
        <v>35</v>
      </c>
    </row>
    <row r="480" spans="1:11" x14ac:dyDescent="0.25">
      <c r="A480" t="s">
        <v>522</v>
      </c>
      <c r="B480" s="1">
        <v>45646</v>
      </c>
      <c r="C480" t="s">
        <v>12</v>
      </c>
      <c r="D480" t="s">
        <v>13</v>
      </c>
      <c r="E480">
        <v>3</v>
      </c>
      <c r="F480">
        <v>208.37</v>
      </c>
      <c r="G480">
        <v>249.2</v>
      </c>
      <c r="H480">
        <v>0</v>
      </c>
      <c r="I480" t="s">
        <v>18</v>
      </c>
      <c r="J480" t="s">
        <v>27</v>
      </c>
      <c r="K480" t="s">
        <v>20</v>
      </c>
    </row>
    <row r="481" spans="1:11" x14ac:dyDescent="0.25">
      <c r="A481" t="s">
        <v>523</v>
      </c>
      <c r="B481" s="1">
        <v>45555</v>
      </c>
      <c r="C481" t="s">
        <v>54</v>
      </c>
      <c r="D481" t="s">
        <v>38</v>
      </c>
      <c r="E481">
        <v>1</v>
      </c>
      <c r="F481">
        <v>395.57</v>
      </c>
      <c r="G481">
        <v>556.59</v>
      </c>
      <c r="H481">
        <v>0.2</v>
      </c>
      <c r="I481" t="s">
        <v>14</v>
      </c>
      <c r="J481" t="s">
        <v>27</v>
      </c>
      <c r="K481" t="s">
        <v>35</v>
      </c>
    </row>
    <row r="482" spans="1:11" x14ac:dyDescent="0.25">
      <c r="A482" t="s">
        <v>524</v>
      </c>
      <c r="B482" s="1">
        <v>44965</v>
      </c>
      <c r="C482" t="s">
        <v>42</v>
      </c>
      <c r="D482" t="s">
        <v>23</v>
      </c>
      <c r="E482">
        <v>9</v>
      </c>
      <c r="F482">
        <v>375.94</v>
      </c>
      <c r="G482">
        <v>479.96</v>
      </c>
      <c r="H482">
        <v>0</v>
      </c>
      <c r="I482" t="s">
        <v>24</v>
      </c>
      <c r="J482" t="s">
        <v>32</v>
      </c>
      <c r="K482" t="s">
        <v>20</v>
      </c>
    </row>
    <row r="483" spans="1:11" x14ac:dyDescent="0.25">
      <c r="A483" t="s">
        <v>525</v>
      </c>
      <c r="B483" s="1">
        <v>45311</v>
      </c>
      <c r="C483" t="s">
        <v>56</v>
      </c>
      <c r="D483" t="s">
        <v>38</v>
      </c>
      <c r="E483">
        <v>5</v>
      </c>
      <c r="F483">
        <v>107.85</v>
      </c>
      <c r="G483">
        <v>168.99</v>
      </c>
      <c r="H483">
        <v>0</v>
      </c>
      <c r="I483" t="s">
        <v>14</v>
      </c>
      <c r="J483" t="s">
        <v>15</v>
      </c>
      <c r="K483" t="s">
        <v>16</v>
      </c>
    </row>
    <row r="484" spans="1:11" x14ac:dyDescent="0.25">
      <c r="A484" t="s">
        <v>526</v>
      </c>
      <c r="B484" s="1">
        <v>44989</v>
      </c>
      <c r="C484" t="s">
        <v>62</v>
      </c>
      <c r="D484" t="s">
        <v>47</v>
      </c>
      <c r="E484">
        <v>6</v>
      </c>
      <c r="F484">
        <v>432.42</v>
      </c>
      <c r="G484">
        <v>632.54</v>
      </c>
      <c r="H484">
        <v>0</v>
      </c>
      <c r="I484" t="s">
        <v>14</v>
      </c>
      <c r="J484" t="s">
        <v>19</v>
      </c>
      <c r="K484" t="s">
        <v>20</v>
      </c>
    </row>
    <row r="485" spans="1:11" x14ac:dyDescent="0.25">
      <c r="A485" t="s">
        <v>527</v>
      </c>
      <c r="B485" s="1">
        <v>44929</v>
      </c>
      <c r="C485" t="s">
        <v>44</v>
      </c>
      <c r="D485" t="s">
        <v>31</v>
      </c>
      <c r="E485">
        <v>4</v>
      </c>
      <c r="F485">
        <v>258.55</v>
      </c>
      <c r="G485">
        <v>458.44</v>
      </c>
      <c r="H485">
        <v>0.15</v>
      </c>
      <c r="I485" t="s">
        <v>18</v>
      </c>
      <c r="J485" t="s">
        <v>32</v>
      </c>
      <c r="K485" t="s">
        <v>20</v>
      </c>
    </row>
    <row r="486" spans="1:11" x14ac:dyDescent="0.25">
      <c r="A486" t="s">
        <v>528</v>
      </c>
      <c r="B486" s="1">
        <v>44952</v>
      </c>
      <c r="C486" t="s">
        <v>22</v>
      </c>
      <c r="D486" t="s">
        <v>23</v>
      </c>
      <c r="E486">
        <v>2</v>
      </c>
      <c r="F486">
        <v>169.73</v>
      </c>
      <c r="G486">
        <v>220.82</v>
      </c>
      <c r="H486">
        <v>0</v>
      </c>
      <c r="I486" t="s">
        <v>18</v>
      </c>
      <c r="J486" t="s">
        <v>27</v>
      </c>
      <c r="K486" t="s">
        <v>35</v>
      </c>
    </row>
    <row r="487" spans="1:11" x14ac:dyDescent="0.25">
      <c r="A487" t="s">
        <v>529</v>
      </c>
      <c r="B487" s="1">
        <v>45511</v>
      </c>
      <c r="C487" t="s">
        <v>44</v>
      </c>
      <c r="D487" t="s">
        <v>31</v>
      </c>
      <c r="E487">
        <v>8</v>
      </c>
      <c r="F487">
        <v>21.06</v>
      </c>
      <c r="G487">
        <v>30.29</v>
      </c>
      <c r="H487">
        <v>0</v>
      </c>
      <c r="I487" t="s">
        <v>111</v>
      </c>
      <c r="J487" t="s">
        <v>52</v>
      </c>
      <c r="K487" t="s">
        <v>16</v>
      </c>
    </row>
    <row r="488" spans="1:11" x14ac:dyDescent="0.25">
      <c r="A488" t="s">
        <v>530</v>
      </c>
      <c r="B488" s="1">
        <v>45275</v>
      </c>
      <c r="C488" t="s">
        <v>26</v>
      </c>
      <c r="D488" t="s">
        <v>13</v>
      </c>
      <c r="E488">
        <v>6</v>
      </c>
      <c r="F488">
        <v>161.53</v>
      </c>
      <c r="G488">
        <v>274.37</v>
      </c>
      <c r="H488">
        <v>0.2</v>
      </c>
      <c r="I488" t="s">
        <v>40</v>
      </c>
      <c r="J488" t="s">
        <v>52</v>
      </c>
      <c r="K488" t="s">
        <v>20</v>
      </c>
    </row>
    <row r="489" spans="1:11" x14ac:dyDescent="0.25">
      <c r="A489" t="s">
        <v>531</v>
      </c>
      <c r="B489" s="1">
        <v>44989</v>
      </c>
      <c r="C489" t="s">
        <v>49</v>
      </c>
      <c r="D489" t="s">
        <v>47</v>
      </c>
      <c r="E489">
        <v>1</v>
      </c>
      <c r="F489">
        <v>466.81</v>
      </c>
      <c r="G489">
        <v>783.27</v>
      </c>
      <c r="H489">
        <v>0</v>
      </c>
      <c r="I489" t="s">
        <v>24</v>
      </c>
      <c r="J489" t="s">
        <v>19</v>
      </c>
      <c r="K489" t="s">
        <v>35</v>
      </c>
    </row>
    <row r="490" spans="1:11" x14ac:dyDescent="0.25">
      <c r="A490" t="s">
        <v>532</v>
      </c>
      <c r="B490" s="1">
        <v>45155</v>
      </c>
      <c r="C490" t="s">
        <v>49</v>
      </c>
      <c r="D490" t="s">
        <v>47</v>
      </c>
      <c r="E490">
        <v>6</v>
      </c>
      <c r="F490">
        <v>231.5</v>
      </c>
      <c r="G490">
        <v>305.33</v>
      </c>
      <c r="H490">
        <v>0.1</v>
      </c>
      <c r="I490" t="s">
        <v>14</v>
      </c>
      <c r="J490" t="s">
        <v>27</v>
      </c>
      <c r="K490" t="s">
        <v>16</v>
      </c>
    </row>
    <row r="491" spans="1:11" x14ac:dyDescent="0.25">
      <c r="A491" t="s">
        <v>533</v>
      </c>
      <c r="B491" s="1">
        <v>45499</v>
      </c>
      <c r="C491" t="s">
        <v>30</v>
      </c>
      <c r="D491" t="s">
        <v>31</v>
      </c>
      <c r="E491">
        <v>5</v>
      </c>
      <c r="F491">
        <v>150.30000000000001</v>
      </c>
      <c r="G491">
        <v>223.91</v>
      </c>
      <c r="H491">
        <v>0</v>
      </c>
      <c r="I491" t="s">
        <v>14</v>
      </c>
      <c r="J491" t="s">
        <v>27</v>
      </c>
      <c r="K491" t="s">
        <v>20</v>
      </c>
    </row>
    <row r="492" spans="1:11" x14ac:dyDescent="0.25">
      <c r="A492" t="s">
        <v>534</v>
      </c>
      <c r="B492" s="1">
        <v>45211</v>
      </c>
      <c r="C492" t="s">
        <v>26</v>
      </c>
      <c r="D492" t="s">
        <v>13</v>
      </c>
      <c r="E492">
        <v>1</v>
      </c>
      <c r="F492">
        <v>209.12</v>
      </c>
      <c r="G492">
        <v>272.04000000000002</v>
      </c>
      <c r="H492">
        <v>0.05</v>
      </c>
      <c r="I492" t="s">
        <v>40</v>
      </c>
      <c r="J492" t="s">
        <v>32</v>
      </c>
      <c r="K492" t="s">
        <v>35</v>
      </c>
    </row>
    <row r="493" spans="1:11" x14ac:dyDescent="0.25">
      <c r="A493" t="s">
        <v>535</v>
      </c>
      <c r="B493" s="1">
        <v>45194</v>
      </c>
      <c r="C493" t="s">
        <v>42</v>
      </c>
      <c r="D493" t="s">
        <v>23</v>
      </c>
      <c r="E493">
        <v>2</v>
      </c>
      <c r="F493">
        <v>385.62</v>
      </c>
      <c r="G493">
        <v>440.83</v>
      </c>
      <c r="H493">
        <v>0</v>
      </c>
      <c r="I493" t="s">
        <v>18</v>
      </c>
      <c r="J493" t="s">
        <v>15</v>
      </c>
      <c r="K493" t="s">
        <v>16</v>
      </c>
    </row>
    <row r="494" spans="1:11" x14ac:dyDescent="0.25">
      <c r="A494" t="s">
        <v>536</v>
      </c>
      <c r="B494" s="1">
        <v>45311</v>
      </c>
      <c r="C494" t="s">
        <v>26</v>
      </c>
      <c r="D494" t="s">
        <v>13</v>
      </c>
      <c r="E494">
        <v>1</v>
      </c>
      <c r="F494">
        <v>111.53</v>
      </c>
      <c r="G494">
        <v>199.43</v>
      </c>
      <c r="H494">
        <v>0</v>
      </c>
      <c r="I494" t="s">
        <v>40</v>
      </c>
      <c r="J494" t="s">
        <v>27</v>
      </c>
      <c r="K494" t="s">
        <v>20</v>
      </c>
    </row>
    <row r="495" spans="1:11" x14ac:dyDescent="0.25">
      <c r="A495" t="s">
        <v>537</v>
      </c>
      <c r="B495" s="1">
        <v>45320</v>
      </c>
      <c r="C495" t="s">
        <v>62</v>
      </c>
      <c r="D495" t="s">
        <v>47</v>
      </c>
      <c r="E495">
        <v>4</v>
      </c>
      <c r="F495">
        <v>275.92</v>
      </c>
      <c r="G495">
        <v>310.55</v>
      </c>
      <c r="H495">
        <v>0</v>
      </c>
      <c r="I495" t="s">
        <v>24</v>
      </c>
      <c r="J495" t="s">
        <v>15</v>
      </c>
      <c r="K495" t="s">
        <v>20</v>
      </c>
    </row>
    <row r="496" spans="1:11" x14ac:dyDescent="0.25">
      <c r="A496" t="s">
        <v>538</v>
      </c>
      <c r="B496" s="1">
        <v>45404</v>
      </c>
      <c r="C496" t="s">
        <v>60</v>
      </c>
      <c r="D496" t="s">
        <v>23</v>
      </c>
      <c r="E496">
        <v>7</v>
      </c>
      <c r="F496">
        <v>387.73</v>
      </c>
      <c r="G496">
        <v>589.51</v>
      </c>
      <c r="H496">
        <v>0.1</v>
      </c>
      <c r="I496" t="s">
        <v>14</v>
      </c>
      <c r="J496" t="s">
        <v>32</v>
      </c>
      <c r="K496" t="s">
        <v>20</v>
      </c>
    </row>
    <row r="497" spans="1:11" x14ac:dyDescent="0.25">
      <c r="A497" t="s">
        <v>539</v>
      </c>
      <c r="B497" s="1">
        <v>45219</v>
      </c>
      <c r="C497" t="s">
        <v>60</v>
      </c>
      <c r="D497" t="s">
        <v>23</v>
      </c>
      <c r="E497">
        <v>5</v>
      </c>
      <c r="F497">
        <v>111.5</v>
      </c>
      <c r="G497">
        <v>162.51</v>
      </c>
      <c r="H497">
        <v>0</v>
      </c>
      <c r="I497" t="s">
        <v>18</v>
      </c>
      <c r="J497" t="s">
        <v>52</v>
      </c>
      <c r="K497" t="s">
        <v>20</v>
      </c>
    </row>
    <row r="498" spans="1:11" x14ac:dyDescent="0.25">
      <c r="A498" t="s">
        <v>540</v>
      </c>
      <c r="B498" s="1">
        <v>45576</v>
      </c>
      <c r="C498" t="s">
        <v>22</v>
      </c>
      <c r="D498" t="s">
        <v>23</v>
      </c>
      <c r="E498">
        <v>4</v>
      </c>
      <c r="F498">
        <v>432.42</v>
      </c>
      <c r="G498">
        <v>671.08</v>
      </c>
      <c r="H498">
        <v>0.1</v>
      </c>
      <c r="I498" t="s">
        <v>18</v>
      </c>
      <c r="J498" t="s">
        <v>15</v>
      </c>
      <c r="K498" t="s">
        <v>20</v>
      </c>
    </row>
    <row r="499" spans="1:11" x14ac:dyDescent="0.25">
      <c r="A499" t="s">
        <v>541</v>
      </c>
      <c r="B499" s="1">
        <v>45250</v>
      </c>
      <c r="C499" t="s">
        <v>42</v>
      </c>
      <c r="D499" t="s">
        <v>23</v>
      </c>
      <c r="E499">
        <v>7</v>
      </c>
      <c r="F499">
        <v>68.97</v>
      </c>
      <c r="G499">
        <v>102.71</v>
      </c>
      <c r="H499">
        <v>0.1</v>
      </c>
      <c r="I499" t="s">
        <v>18</v>
      </c>
      <c r="J499" t="s">
        <v>27</v>
      </c>
      <c r="K499" t="s">
        <v>20</v>
      </c>
    </row>
    <row r="500" spans="1:11" x14ac:dyDescent="0.25">
      <c r="A500" t="s">
        <v>542</v>
      </c>
      <c r="B500" s="1">
        <v>45445</v>
      </c>
      <c r="C500" t="s">
        <v>26</v>
      </c>
      <c r="D500" t="s">
        <v>13</v>
      </c>
      <c r="E500">
        <v>5</v>
      </c>
      <c r="F500">
        <v>212.47</v>
      </c>
      <c r="G500">
        <v>372.35</v>
      </c>
      <c r="H500">
        <v>0.1</v>
      </c>
      <c r="I500" t="s">
        <v>14</v>
      </c>
      <c r="J500" t="s">
        <v>32</v>
      </c>
      <c r="K500" t="s">
        <v>20</v>
      </c>
    </row>
    <row r="501" spans="1:11" x14ac:dyDescent="0.25">
      <c r="A501" t="s">
        <v>543</v>
      </c>
      <c r="B501" s="1">
        <v>45022</v>
      </c>
      <c r="C501" t="s">
        <v>22</v>
      </c>
      <c r="D501" t="s">
        <v>23</v>
      </c>
      <c r="E501">
        <v>3</v>
      </c>
      <c r="F501">
        <v>267.20999999999998</v>
      </c>
      <c r="G501">
        <v>335.21</v>
      </c>
      <c r="H501">
        <v>0.1</v>
      </c>
      <c r="I501" t="s">
        <v>24</v>
      </c>
      <c r="J501" t="s">
        <v>32</v>
      </c>
      <c r="K501" t="s">
        <v>16</v>
      </c>
    </row>
    <row r="502" spans="1:11" x14ac:dyDescent="0.25">
      <c r="A502" t="s">
        <v>544</v>
      </c>
      <c r="B502" s="1">
        <v>45187</v>
      </c>
      <c r="C502" t="s">
        <v>26</v>
      </c>
      <c r="D502" t="s">
        <v>13</v>
      </c>
      <c r="E502">
        <v>1</v>
      </c>
      <c r="F502">
        <v>316.67</v>
      </c>
      <c r="G502">
        <v>501.33</v>
      </c>
      <c r="H502">
        <v>0.1</v>
      </c>
      <c r="I502" t="s">
        <v>18</v>
      </c>
      <c r="K502" t="s">
        <v>35</v>
      </c>
    </row>
    <row r="503" spans="1:11" x14ac:dyDescent="0.25">
      <c r="A503" t="s">
        <v>545</v>
      </c>
      <c r="B503" s="1">
        <v>45266</v>
      </c>
      <c r="C503" t="s">
        <v>62</v>
      </c>
      <c r="D503" t="s">
        <v>47</v>
      </c>
      <c r="E503">
        <v>4</v>
      </c>
      <c r="F503">
        <v>319.11</v>
      </c>
      <c r="G503">
        <v>357.68</v>
      </c>
      <c r="H503">
        <v>0</v>
      </c>
      <c r="I503" t="s">
        <v>24</v>
      </c>
      <c r="J503" t="s">
        <v>15</v>
      </c>
      <c r="K503" t="s">
        <v>20</v>
      </c>
    </row>
    <row r="504" spans="1:11" x14ac:dyDescent="0.25">
      <c r="A504" t="s">
        <v>546</v>
      </c>
      <c r="B504" s="1">
        <v>45071</v>
      </c>
      <c r="C504" t="s">
        <v>44</v>
      </c>
      <c r="D504" t="s">
        <v>31</v>
      </c>
      <c r="E504">
        <v>7</v>
      </c>
      <c r="F504">
        <v>376.41</v>
      </c>
      <c r="G504">
        <v>494.59</v>
      </c>
      <c r="H504">
        <v>0</v>
      </c>
      <c r="I504" t="s">
        <v>14</v>
      </c>
      <c r="J504" t="s">
        <v>27</v>
      </c>
      <c r="K504" t="s">
        <v>35</v>
      </c>
    </row>
    <row r="505" spans="1:11" x14ac:dyDescent="0.25">
      <c r="A505" t="s">
        <v>547</v>
      </c>
      <c r="B505" s="1">
        <v>45042</v>
      </c>
      <c r="C505" t="s">
        <v>26</v>
      </c>
      <c r="D505" t="s">
        <v>13</v>
      </c>
      <c r="E505">
        <v>3</v>
      </c>
      <c r="F505">
        <v>16.649999999999999</v>
      </c>
      <c r="G505">
        <v>19.850000000000001</v>
      </c>
      <c r="H505">
        <v>0</v>
      </c>
      <c r="I505" t="s">
        <v>18</v>
      </c>
      <c r="J505" t="s">
        <v>52</v>
      </c>
      <c r="K505" t="s">
        <v>20</v>
      </c>
    </row>
    <row r="506" spans="1:11" x14ac:dyDescent="0.25">
      <c r="A506" t="s">
        <v>548</v>
      </c>
      <c r="B506" s="1">
        <v>45035</v>
      </c>
      <c r="C506" t="s">
        <v>42</v>
      </c>
      <c r="D506" t="s">
        <v>23</v>
      </c>
      <c r="E506">
        <v>4</v>
      </c>
      <c r="F506">
        <v>406.98</v>
      </c>
      <c r="G506">
        <v>453.86</v>
      </c>
      <c r="H506">
        <v>0</v>
      </c>
      <c r="I506" t="s">
        <v>131</v>
      </c>
      <c r="J506" t="s">
        <v>15</v>
      </c>
      <c r="K506" t="s">
        <v>16</v>
      </c>
    </row>
    <row r="507" spans="1:11" x14ac:dyDescent="0.25">
      <c r="A507" t="s">
        <v>549</v>
      </c>
      <c r="B507" s="1">
        <v>45122</v>
      </c>
      <c r="C507" t="s">
        <v>34</v>
      </c>
      <c r="D507" t="s">
        <v>31</v>
      </c>
      <c r="E507">
        <v>1</v>
      </c>
      <c r="F507">
        <v>420.71</v>
      </c>
      <c r="G507">
        <v>468.24</v>
      </c>
      <c r="H507">
        <v>0.1</v>
      </c>
      <c r="I507" t="s">
        <v>40</v>
      </c>
      <c r="J507" t="s">
        <v>15</v>
      </c>
      <c r="K507" t="s">
        <v>35</v>
      </c>
    </row>
    <row r="508" spans="1:11" x14ac:dyDescent="0.25">
      <c r="A508" t="s">
        <v>550</v>
      </c>
      <c r="B508" s="1">
        <v>45519</v>
      </c>
      <c r="C508" t="s">
        <v>60</v>
      </c>
      <c r="D508" t="s">
        <v>23</v>
      </c>
      <c r="E508">
        <v>3</v>
      </c>
      <c r="F508">
        <v>395.8</v>
      </c>
      <c r="G508">
        <v>586.9</v>
      </c>
      <c r="H508">
        <v>0</v>
      </c>
      <c r="I508" t="s">
        <v>14</v>
      </c>
      <c r="J508" t="s">
        <v>27</v>
      </c>
      <c r="K508" t="s">
        <v>35</v>
      </c>
    </row>
    <row r="509" spans="1:11" x14ac:dyDescent="0.25">
      <c r="A509" t="s">
        <v>551</v>
      </c>
      <c r="B509" s="1">
        <v>44928</v>
      </c>
      <c r="C509" t="s">
        <v>62</v>
      </c>
      <c r="D509" t="s">
        <v>47</v>
      </c>
      <c r="E509">
        <v>2</v>
      </c>
      <c r="F509">
        <v>412.13</v>
      </c>
      <c r="G509">
        <v>574.03</v>
      </c>
      <c r="H509">
        <v>0.1</v>
      </c>
      <c r="I509" t="s">
        <v>18</v>
      </c>
      <c r="J509" t="s">
        <v>19</v>
      </c>
      <c r="K509" t="s">
        <v>20</v>
      </c>
    </row>
    <row r="510" spans="1:11" x14ac:dyDescent="0.25">
      <c r="A510" t="s">
        <v>552</v>
      </c>
      <c r="B510" s="1">
        <v>44966</v>
      </c>
      <c r="C510" t="s">
        <v>34</v>
      </c>
      <c r="D510" t="s">
        <v>31</v>
      </c>
      <c r="E510">
        <v>7</v>
      </c>
      <c r="F510">
        <v>191.05</v>
      </c>
      <c r="G510">
        <v>257.44</v>
      </c>
      <c r="H510">
        <v>0</v>
      </c>
      <c r="I510" t="s">
        <v>14</v>
      </c>
      <c r="J510" t="s">
        <v>27</v>
      </c>
      <c r="K510" t="s">
        <v>20</v>
      </c>
    </row>
    <row r="511" spans="1:11" x14ac:dyDescent="0.25">
      <c r="A511" t="s">
        <v>553</v>
      </c>
      <c r="B511" s="1">
        <v>45011</v>
      </c>
      <c r="C511" t="s">
        <v>62</v>
      </c>
      <c r="D511" t="s">
        <v>47</v>
      </c>
      <c r="E511">
        <v>5</v>
      </c>
      <c r="F511">
        <v>172.91</v>
      </c>
      <c r="G511">
        <v>277.88</v>
      </c>
      <c r="H511">
        <v>0.1</v>
      </c>
      <c r="I511" t="s">
        <v>40</v>
      </c>
      <c r="J511" t="s">
        <v>52</v>
      </c>
      <c r="K511" t="s">
        <v>16</v>
      </c>
    </row>
    <row r="512" spans="1:11" x14ac:dyDescent="0.25">
      <c r="A512" t="s">
        <v>554</v>
      </c>
      <c r="B512" s="1">
        <v>45641</v>
      </c>
      <c r="C512" t="s">
        <v>30</v>
      </c>
      <c r="D512" t="s">
        <v>31</v>
      </c>
      <c r="E512">
        <v>7</v>
      </c>
      <c r="F512">
        <v>101.29</v>
      </c>
      <c r="G512">
        <v>143.1</v>
      </c>
      <c r="H512">
        <v>0.1</v>
      </c>
      <c r="I512" t="s">
        <v>24</v>
      </c>
      <c r="J512" t="s">
        <v>15</v>
      </c>
      <c r="K512" t="s">
        <v>35</v>
      </c>
    </row>
    <row r="513" spans="1:11" x14ac:dyDescent="0.25">
      <c r="A513" t="s">
        <v>555</v>
      </c>
      <c r="B513" s="1">
        <v>44966</v>
      </c>
      <c r="C513" t="s">
        <v>60</v>
      </c>
      <c r="D513" t="s">
        <v>23</v>
      </c>
      <c r="E513">
        <v>9</v>
      </c>
      <c r="F513">
        <v>472.07</v>
      </c>
      <c r="G513">
        <v>816.78</v>
      </c>
      <c r="H513">
        <v>0.05</v>
      </c>
      <c r="I513" t="s">
        <v>18</v>
      </c>
      <c r="J513" t="s">
        <v>15</v>
      </c>
      <c r="K513" t="s">
        <v>16</v>
      </c>
    </row>
    <row r="514" spans="1:11" x14ac:dyDescent="0.25">
      <c r="A514" t="s">
        <v>556</v>
      </c>
      <c r="B514" s="1">
        <v>45224</v>
      </c>
      <c r="C514" t="s">
        <v>54</v>
      </c>
      <c r="D514" t="s">
        <v>38</v>
      </c>
      <c r="E514">
        <v>3</v>
      </c>
      <c r="F514">
        <v>155.78</v>
      </c>
      <c r="G514">
        <v>246.54</v>
      </c>
      <c r="H514">
        <v>0</v>
      </c>
      <c r="I514" t="s">
        <v>40</v>
      </c>
      <c r="K514" t="s">
        <v>16</v>
      </c>
    </row>
    <row r="515" spans="1:11" x14ac:dyDescent="0.25">
      <c r="A515" t="s">
        <v>557</v>
      </c>
      <c r="B515" s="1">
        <v>44984</v>
      </c>
      <c r="C515" t="s">
        <v>30</v>
      </c>
      <c r="D515" t="s">
        <v>31</v>
      </c>
      <c r="E515">
        <v>7</v>
      </c>
      <c r="F515">
        <v>225.47</v>
      </c>
      <c r="G515">
        <v>305.07</v>
      </c>
      <c r="H515">
        <v>0</v>
      </c>
      <c r="I515" t="s">
        <v>14</v>
      </c>
      <c r="J515" t="s">
        <v>27</v>
      </c>
      <c r="K515" t="s">
        <v>35</v>
      </c>
    </row>
    <row r="516" spans="1:11" x14ac:dyDescent="0.25">
      <c r="A516" t="s">
        <v>558</v>
      </c>
      <c r="B516" s="1">
        <v>45568</v>
      </c>
      <c r="C516" t="s">
        <v>62</v>
      </c>
      <c r="D516" t="s">
        <v>47</v>
      </c>
      <c r="E516">
        <v>7</v>
      </c>
      <c r="F516">
        <v>497.76</v>
      </c>
      <c r="G516">
        <v>893.12</v>
      </c>
      <c r="H516">
        <v>0</v>
      </c>
      <c r="I516" t="s">
        <v>18</v>
      </c>
      <c r="J516" t="s">
        <v>52</v>
      </c>
      <c r="K516" t="s">
        <v>16</v>
      </c>
    </row>
    <row r="517" spans="1:11" x14ac:dyDescent="0.25">
      <c r="A517" t="s">
        <v>559</v>
      </c>
      <c r="B517" s="1">
        <v>45175</v>
      </c>
      <c r="C517" t="s">
        <v>37</v>
      </c>
      <c r="D517" t="s">
        <v>38</v>
      </c>
      <c r="E517">
        <v>4</v>
      </c>
      <c r="F517">
        <v>387.47</v>
      </c>
      <c r="G517">
        <v>484.67</v>
      </c>
      <c r="H517">
        <v>0.05</v>
      </c>
      <c r="I517" t="s">
        <v>18</v>
      </c>
      <c r="J517" t="s">
        <v>52</v>
      </c>
      <c r="K517" t="s">
        <v>16</v>
      </c>
    </row>
    <row r="518" spans="1:11" x14ac:dyDescent="0.25">
      <c r="A518" t="s">
        <v>560</v>
      </c>
      <c r="B518" s="1">
        <v>45057</v>
      </c>
      <c r="C518" t="s">
        <v>22</v>
      </c>
      <c r="D518" t="s">
        <v>23</v>
      </c>
      <c r="E518">
        <v>7</v>
      </c>
      <c r="F518">
        <v>93.9</v>
      </c>
      <c r="G518">
        <v>113.6</v>
      </c>
      <c r="H518">
        <v>0.05</v>
      </c>
      <c r="I518" t="s">
        <v>18</v>
      </c>
      <c r="K518" t="s">
        <v>16</v>
      </c>
    </row>
    <row r="519" spans="1:11" x14ac:dyDescent="0.25">
      <c r="A519" t="s">
        <v>561</v>
      </c>
      <c r="B519" s="1">
        <v>45361</v>
      </c>
      <c r="C519" t="s">
        <v>22</v>
      </c>
      <c r="D519" t="s">
        <v>23</v>
      </c>
      <c r="E519">
        <v>1</v>
      </c>
      <c r="F519">
        <v>351.86</v>
      </c>
      <c r="G519">
        <v>389.51</v>
      </c>
      <c r="H519">
        <v>0</v>
      </c>
      <c r="I519" t="s">
        <v>18</v>
      </c>
      <c r="J519" t="s">
        <v>27</v>
      </c>
      <c r="K519" t="s">
        <v>20</v>
      </c>
    </row>
    <row r="520" spans="1:11" x14ac:dyDescent="0.25">
      <c r="A520" t="s">
        <v>562</v>
      </c>
      <c r="B520" s="1">
        <v>45348</v>
      </c>
      <c r="C520" t="s">
        <v>49</v>
      </c>
      <c r="D520" t="s">
        <v>47</v>
      </c>
      <c r="E520">
        <v>3</v>
      </c>
      <c r="F520">
        <v>114.78</v>
      </c>
      <c r="G520">
        <v>130.12</v>
      </c>
      <c r="H520">
        <v>0.1</v>
      </c>
      <c r="I520" t="s">
        <v>18</v>
      </c>
      <c r="J520" t="s">
        <v>19</v>
      </c>
      <c r="K520" t="s">
        <v>35</v>
      </c>
    </row>
    <row r="521" spans="1:11" x14ac:dyDescent="0.25">
      <c r="A521" t="s">
        <v>563</v>
      </c>
      <c r="B521" s="1">
        <v>45215</v>
      </c>
      <c r="C521" t="s">
        <v>46</v>
      </c>
      <c r="D521" t="s">
        <v>47</v>
      </c>
      <c r="E521">
        <v>2</v>
      </c>
      <c r="F521">
        <v>73.319999999999993</v>
      </c>
      <c r="G521">
        <v>100.3</v>
      </c>
      <c r="H521">
        <v>0.1</v>
      </c>
      <c r="I521" t="s">
        <v>14</v>
      </c>
      <c r="J521" t="s">
        <v>15</v>
      </c>
      <c r="K521" t="s">
        <v>16</v>
      </c>
    </row>
    <row r="522" spans="1:11" x14ac:dyDescent="0.25">
      <c r="A522" t="s">
        <v>564</v>
      </c>
      <c r="B522" s="1">
        <v>45313</v>
      </c>
      <c r="C522" t="s">
        <v>56</v>
      </c>
      <c r="D522" t="s">
        <v>38</v>
      </c>
      <c r="E522">
        <v>8</v>
      </c>
      <c r="F522">
        <v>418.51</v>
      </c>
      <c r="G522">
        <v>473.4</v>
      </c>
      <c r="H522">
        <v>0.05</v>
      </c>
      <c r="I522" t="s">
        <v>14</v>
      </c>
      <c r="J522" t="s">
        <v>52</v>
      </c>
      <c r="K522" t="s">
        <v>20</v>
      </c>
    </row>
    <row r="523" spans="1:11" x14ac:dyDescent="0.25">
      <c r="A523" t="s">
        <v>565</v>
      </c>
      <c r="B523" s="1">
        <v>45185</v>
      </c>
      <c r="C523" t="s">
        <v>37</v>
      </c>
      <c r="D523" t="s">
        <v>38</v>
      </c>
      <c r="E523">
        <v>5</v>
      </c>
      <c r="F523">
        <v>178.15</v>
      </c>
      <c r="G523">
        <v>314.16000000000003</v>
      </c>
      <c r="H523">
        <v>0.05</v>
      </c>
      <c r="I523" t="s">
        <v>40</v>
      </c>
      <c r="J523" t="s">
        <v>27</v>
      </c>
      <c r="K523" t="s">
        <v>35</v>
      </c>
    </row>
    <row r="524" spans="1:11" x14ac:dyDescent="0.25">
      <c r="A524" t="s">
        <v>566</v>
      </c>
      <c r="B524" s="1">
        <v>45153</v>
      </c>
      <c r="C524" t="s">
        <v>42</v>
      </c>
      <c r="D524" t="s">
        <v>23</v>
      </c>
      <c r="E524">
        <v>3</v>
      </c>
      <c r="F524">
        <v>259.36</v>
      </c>
      <c r="G524">
        <v>295.88</v>
      </c>
      <c r="H524">
        <v>0</v>
      </c>
      <c r="I524" t="s">
        <v>40</v>
      </c>
      <c r="J524" t="s">
        <v>52</v>
      </c>
      <c r="K524" t="s">
        <v>16</v>
      </c>
    </row>
    <row r="525" spans="1:11" x14ac:dyDescent="0.25">
      <c r="A525" t="s">
        <v>567</v>
      </c>
      <c r="B525" s="1">
        <v>45265</v>
      </c>
      <c r="C525" t="s">
        <v>22</v>
      </c>
      <c r="D525" t="s">
        <v>23</v>
      </c>
      <c r="E525">
        <v>5</v>
      </c>
      <c r="F525">
        <v>396.75</v>
      </c>
      <c r="G525">
        <v>648.20000000000005</v>
      </c>
      <c r="H525">
        <v>0</v>
      </c>
      <c r="I525" t="s">
        <v>18</v>
      </c>
      <c r="J525" t="s">
        <v>19</v>
      </c>
      <c r="K525" t="s">
        <v>16</v>
      </c>
    </row>
    <row r="526" spans="1:11" x14ac:dyDescent="0.25">
      <c r="A526" t="s">
        <v>568</v>
      </c>
      <c r="B526" s="1">
        <v>45050</v>
      </c>
      <c r="C526" t="s">
        <v>30</v>
      </c>
      <c r="D526" t="s">
        <v>31</v>
      </c>
      <c r="E526">
        <v>8</v>
      </c>
      <c r="F526">
        <v>203.84</v>
      </c>
      <c r="G526">
        <v>322.86</v>
      </c>
      <c r="H526">
        <v>0</v>
      </c>
      <c r="I526" t="s">
        <v>24</v>
      </c>
      <c r="J526" t="s">
        <v>27</v>
      </c>
      <c r="K526" t="s">
        <v>20</v>
      </c>
    </row>
    <row r="527" spans="1:11" x14ac:dyDescent="0.25">
      <c r="A527" t="s">
        <v>569</v>
      </c>
      <c r="B527" s="1">
        <v>45016</v>
      </c>
      <c r="C527" t="s">
        <v>30</v>
      </c>
      <c r="D527" t="s">
        <v>31</v>
      </c>
      <c r="E527">
        <v>1</v>
      </c>
      <c r="F527">
        <v>390.02</v>
      </c>
      <c r="G527">
        <v>610.30999999999995</v>
      </c>
      <c r="H527">
        <v>0.05</v>
      </c>
      <c r="I527" t="s">
        <v>18</v>
      </c>
      <c r="J527" t="s">
        <v>32</v>
      </c>
      <c r="K527" t="s">
        <v>35</v>
      </c>
    </row>
    <row r="528" spans="1:11" x14ac:dyDescent="0.25">
      <c r="A528" t="s">
        <v>570</v>
      </c>
      <c r="B528" s="1">
        <v>45010</v>
      </c>
      <c r="C528" t="s">
        <v>46</v>
      </c>
      <c r="D528" t="s">
        <v>47</v>
      </c>
      <c r="E528">
        <v>7</v>
      </c>
      <c r="F528">
        <v>345.96</v>
      </c>
      <c r="G528">
        <v>463.17</v>
      </c>
      <c r="H528">
        <v>0.1</v>
      </c>
      <c r="I528" t="s">
        <v>40</v>
      </c>
      <c r="J528" t="s">
        <v>27</v>
      </c>
      <c r="K528" t="s">
        <v>20</v>
      </c>
    </row>
    <row r="529" spans="1:11" x14ac:dyDescent="0.25">
      <c r="A529" t="s">
        <v>571</v>
      </c>
      <c r="B529" s="1">
        <v>45012</v>
      </c>
      <c r="C529" t="s">
        <v>42</v>
      </c>
      <c r="D529" t="s">
        <v>23</v>
      </c>
      <c r="E529">
        <v>2</v>
      </c>
      <c r="F529">
        <v>148.57</v>
      </c>
      <c r="G529">
        <v>219.12</v>
      </c>
      <c r="H529">
        <v>0</v>
      </c>
      <c r="I529" t="s">
        <v>131</v>
      </c>
      <c r="J529" t="s">
        <v>27</v>
      </c>
      <c r="K529" t="s">
        <v>16</v>
      </c>
    </row>
    <row r="530" spans="1:11" x14ac:dyDescent="0.25">
      <c r="A530" t="s">
        <v>572</v>
      </c>
      <c r="B530" s="1">
        <v>45586</v>
      </c>
      <c r="C530" t="s">
        <v>62</v>
      </c>
      <c r="D530" t="s">
        <v>47</v>
      </c>
      <c r="E530">
        <v>3</v>
      </c>
      <c r="F530">
        <v>247.17</v>
      </c>
      <c r="G530">
        <v>337.56</v>
      </c>
      <c r="H530">
        <v>0</v>
      </c>
      <c r="I530" t="s">
        <v>14</v>
      </c>
      <c r="J530" t="s">
        <v>19</v>
      </c>
      <c r="K530" t="s">
        <v>16</v>
      </c>
    </row>
    <row r="531" spans="1:11" x14ac:dyDescent="0.25">
      <c r="A531" t="s">
        <v>573</v>
      </c>
      <c r="B531" s="1">
        <v>45122</v>
      </c>
      <c r="C531" t="s">
        <v>56</v>
      </c>
      <c r="D531" t="s">
        <v>38</v>
      </c>
      <c r="E531">
        <v>1</v>
      </c>
      <c r="F531">
        <v>263.99</v>
      </c>
      <c r="G531">
        <v>448.42</v>
      </c>
      <c r="H531">
        <v>0</v>
      </c>
      <c r="I531" t="s">
        <v>24</v>
      </c>
      <c r="J531" t="s">
        <v>52</v>
      </c>
      <c r="K531" t="s">
        <v>16</v>
      </c>
    </row>
    <row r="532" spans="1:11" x14ac:dyDescent="0.25">
      <c r="A532" t="s">
        <v>574</v>
      </c>
      <c r="B532" s="1">
        <v>45596</v>
      </c>
      <c r="C532" t="s">
        <v>54</v>
      </c>
      <c r="D532" t="s">
        <v>38</v>
      </c>
      <c r="E532">
        <v>3</v>
      </c>
      <c r="F532">
        <v>54.12</v>
      </c>
      <c r="G532">
        <v>91.43</v>
      </c>
      <c r="H532">
        <v>0.1</v>
      </c>
      <c r="I532" t="s">
        <v>40</v>
      </c>
      <c r="J532" t="s">
        <v>27</v>
      </c>
      <c r="K532" t="s">
        <v>35</v>
      </c>
    </row>
    <row r="533" spans="1:11" x14ac:dyDescent="0.25">
      <c r="A533" t="s">
        <v>575</v>
      </c>
      <c r="B533" s="1">
        <v>44927</v>
      </c>
      <c r="C533" t="s">
        <v>30</v>
      </c>
      <c r="D533" t="s">
        <v>31</v>
      </c>
      <c r="E533">
        <v>6</v>
      </c>
      <c r="F533">
        <v>75.290000000000006</v>
      </c>
      <c r="G533">
        <v>115.26</v>
      </c>
      <c r="H533">
        <v>0</v>
      </c>
      <c r="I533" t="s">
        <v>14</v>
      </c>
      <c r="J533" t="s">
        <v>15</v>
      </c>
      <c r="K533" t="s">
        <v>35</v>
      </c>
    </row>
    <row r="534" spans="1:11" x14ac:dyDescent="0.25">
      <c r="A534" t="s">
        <v>576</v>
      </c>
      <c r="B534" s="1">
        <v>44954</v>
      </c>
      <c r="C534" t="s">
        <v>37</v>
      </c>
      <c r="D534" t="s">
        <v>38</v>
      </c>
      <c r="E534">
        <v>1</v>
      </c>
      <c r="F534">
        <v>80.180000000000007</v>
      </c>
      <c r="G534">
        <v>113.14</v>
      </c>
      <c r="H534">
        <v>0</v>
      </c>
      <c r="I534" t="s">
        <v>111</v>
      </c>
      <c r="J534" t="s">
        <v>27</v>
      </c>
      <c r="K534" t="s">
        <v>35</v>
      </c>
    </row>
    <row r="535" spans="1:11" x14ac:dyDescent="0.25">
      <c r="A535" t="s">
        <v>577</v>
      </c>
      <c r="B535" s="1">
        <v>45655</v>
      </c>
      <c r="C535" t="s">
        <v>12</v>
      </c>
      <c r="D535" t="s">
        <v>13</v>
      </c>
      <c r="E535">
        <v>1</v>
      </c>
      <c r="F535">
        <v>72.17</v>
      </c>
      <c r="G535">
        <v>94.01</v>
      </c>
      <c r="H535">
        <v>0.05</v>
      </c>
      <c r="I535" t="s">
        <v>14</v>
      </c>
      <c r="J535" t="s">
        <v>32</v>
      </c>
      <c r="K535" t="s">
        <v>16</v>
      </c>
    </row>
    <row r="536" spans="1:11" x14ac:dyDescent="0.25">
      <c r="A536" t="s">
        <v>578</v>
      </c>
      <c r="B536" s="1">
        <v>45337</v>
      </c>
      <c r="C536" t="s">
        <v>12</v>
      </c>
      <c r="D536" t="s">
        <v>13</v>
      </c>
      <c r="E536">
        <v>1</v>
      </c>
      <c r="F536">
        <v>115.84</v>
      </c>
      <c r="G536">
        <v>206.11</v>
      </c>
      <c r="H536">
        <v>0</v>
      </c>
      <c r="I536" t="s">
        <v>14</v>
      </c>
      <c r="J536" t="s">
        <v>19</v>
      </c>
      <c r="K536" t="s">
        <v>16</v>
      </c>
    </row>
    <row r="537" spans="1:11" x14ac:dyDescent="0.25">
      <c r="A537" t="s">
        <v>579</v>
      </c>
      <c r="B537" s="1">
        <v>44979</v>
      </c>
      <c r="C537" t="s">
        <v>26</v>
      </c>
      <c r="D537" t="s">
        <v>13</v>
      </c>
      <c r="E537">
        <v>9</v>
      </c>
      <c r="F537">
        <v>95.46</v>
      </c>
      <c r="G537">
        <v>164.75</v>
      </c>
      <c r="H537">
        <v>0.1</v>
      </c>
      <c r="I537" t="s">
        <v>14</v>
      </c>
      <c r="J537" t="s">
        <v>32</v>
      </c>
      <c r="K537" t="s">
        <v>20</v>
      </c>
    </row>
    <row r="538" spans="1:11" x14ac:dyDescent="0.25">
      <c r="A538" t="s">
        <v>580</v>
      </c>
      <c r="B538" s="1">
        <v>44973</v>
      </c>
      <c r="C538" t="s">
        <v>60</v>
      </c>
      <c r="D538" t="s">
        <v>23</v>
      </c>
      <c r="E538">
        <v>2</v>
      </c>
      <c r="F538">
        <v>314.54000000000002</v>
      </c>
      <c r="G538">
        <v>462.2</v>
      </c>
      <c r="H538">
        <v>0.1</v>
      </c>
      <c r="I538" t="s">
        <v>18</v>
      </c>
      <c r="J538" t="s">
        <v>19</v>
      </c>
      <c r="K538" t="s">
        <v>35</v>
      </c>
    </row>
    <row r="539" spans="1:11" x14ac:dyDescent="0.25">
      <c r="A539" t="s">
        <v>581</v>
      </c>
      <c r="B539" s="1">
        <v>44930</v>
      </c>
      <c r="C539" t="s">
        <v>34</v>
      </c>
      <c r="D539" t="s">
        <v>31</v>
      </c>
      <c r="E539">
        <v>9</v>
      </c>
      <c r="F539">
        <v>325.18</v>
      </c>
      <c r="G539">
        <v>451.97</v>
      </c>
      <c r="H539">
        <v>0</v>
      </c>
      <c r="I539" t="s">
        <v>14</v>
      </c>
      <c r="J539" t="s">
        <v>32</v>
      </c>
      <c r="K539" t="s">
        <v>35</v>
      </c>
    </row>
    <row r="540" spans="1:11" x14ac:dyDescent="0.25">
      <c r="A540" t="s">
        <v>582</v>
      </c>
      <c r="B540" s="1">
        <v>45619</v>
      </c>
      <c r="C540" t="s">
        <v>46</v>
      </c>
      <c r="D540" t="s">
        <v>47</v>
      </c>
      <c r="E540">
        <v>1</v>
      </c>
      <c r="F540">
        <v>152.19</v>
      </c>
      <c r="G540">
        <v>207.57</v>
      </c>
      <c r="H540">
        <v>0</v>
      </c>
      <c r="I540" t="s">
        <v>40</v>
      </c>
      <c r="J540" t="s">
        <v>15</v>
      </c>
      <c r="K540" t="s">
        <v>35</v>
      </c>
    </row>
    <row r="541" spans="1:11" x14ac:dyDescent="0.25">
      <c r="A541" t="s">
        <v>583</v>
      </c>
      <c r="B541" s="1">
        <v>44942</v>
      </c>
      <c r="C541" t="s">
        <v>46</v>
      </c>
      <c r="D541" t="s">
        <v>47</v>
      </c>
      <c r="E541">
        <v>2</v>
      </c>
      <c r="F541">
        <v>204.17</v>
      </c>
      <c r="G541">
        <v>310.69</v>
      </c>
      <c r="H541">
        <v>0</v>
      </c>
      <c r="I541" t="s">
        <v>18</v>
      </c>
      <c r="J541" t="s">
        <v>19</v>
      </c>
      <c r="K541" t="s">
        <v>35</v>
      </c>
    </row>
    <row r="542" spans="1:11" x14ac:dyDescent="0.25">
      <c r="A542" t="s">
        <v>584</v>
      </c>
      <c r="B542" s="1">
        <v>44995</v>
      </c>
      <c r="C542" t="s">
        <v>22</v>
      </c>
      <c r="D542" t="s">
        <v>23</v>
      </c>
      <c r="E542">
        <v>9</v>
      </c>
      <c r="F542">
        <v>370.02</v>
      </c>
      <c r="G542">
        <v>449.42</v>
      </c>
      <c r="H542">
        <v>0</v>
      </c>
      <c r="I542" t="s">
        <v>18</v>
      </c>
      <c r="J542" t="s">
        <v>19</v>
      </c>
      <c r="K542" t="s">
        <v>35</v>
      </c>
    </row>
    <row r="543" spans="1:11" x14ac:dyDescent="0.25">
      <c r="A543" t="s">
        <v>585</v>
      </c>
      <c r="B543" s="1">
        <v>45425</v>
      </c>
      <c r="C543" t="s">
        <v>12</v>
      </c>
      <c r="D543" t="s">
        <v>13</v>
      </c>
      <c r="E543">
        <v>9</v>
      </c>
      <c r="F543">
        <v>437.19</v>
      </c>
      <c r="G543">
        <v>534.21</v>
      </c>
      <c r="H543">
        <v>0</v>
      </c>
      <c r="I543" t="s">
        <v>18</v>
      </c>
      <c r="J543" t="s">
        <v>27</v>
      </c>
      <c r="K543" t="s">
        <v>35</v>
      </c>
    </row>
    <row r="544" spans="1:11" x14ac:dyDescent="0.25">
      <c r="A544" t="s">
        <v>586</v>
      </c>
      <c r="B544" s="1">
        <v>45016</v>
      </c>
      <c r="C544" t="s">
        <v>22</v>
      </c>
      <c r="D544" t="s">
        <v>23</v>
      </c>
      <c r="E544">
        <v>6</v>
      </c>
      <c r="F544">
        <v>487.86</v>
      </c>
      <c r="G544">
        <v>827.99</v>
      </c>
      <c r="H544">
        <v>0</v>
      </c>
      <c r="I544" t="s">
        <v>24</v>
      </c>
      <c r="J544" t="s">
        <v>27</v>
      </c>
      <c r="K544" t="s">
        <v>20</v>
      </c>
    </row>
    <row r="545" spans="1:11" x14ac:dyDescent="0.25">
      <c r="A545" t="s">
        <v>587</v>
      </c>
      <c r="B545" s="1">
        <v>45286</v>
      </c>
      <c r="C545" t="s">
        <v>44</v>
      </c>
      <c r="D545" t="s">
        <v>31</v>
      </c>
      <c r="E545">
        <v>4</v>
      </c>
      <c r="F545">
        <v>20.309999999999999</v>
      </c>
      <c r="G545">
        <v>25.8</v>
      </c>
      <c r="H545">
        <v>0</v>
      </c>
      <c r="I545" t="s">
        <v>14</v>
      </c>
      <c r="J545" t="s">
        <v>32</v>
      </c>
      <c r="K545" t="s">
        <v>20</v>
      </c>
    </row>
    <row r="546" spans="1:11" x14ac:dyDescent="0.25">
      <c r="A546" t="s">
        <v>588</v>
      </c>
      <c r="B546" s="1">
        <v>45582</v>
      </c>
      <c r="C546" t="s">
        <v>56</v>
      </c>
      <c r="D546" t="s">
        <v>38</v>
      </c>
      <c r="E546">
        <v>9</v>
      </c>
      <c r="F546">
        <v>11.75</v>
      </c>
      <c r="G546">
        <v>14.51</v>
      </c>
      <c r="H546">
        <v>0.05</v>
      </c>
      <c r="I546" t="s">
        <v>18</v>
      </c>
      <c r="J546" t="s">
        <v>32</v>
      </c>
      <c r="K546" t="s">
        <v>35</v>
      </c>
    </row>
    <row r="547" spans="1:11" x14ac:dyDescent="0.25">
      <c r="A547" t="s">
        <v>589</v>
      </c>
      <c r="B547" s="1">
        <v>45207</v>
      </c>
      <c r="C547" t="s">
        <v>42</v>
      </c>
      <c r="D547" t="s">
        <v>23</v>
      </c>
      <c r="E547">
        <v>8</v>
      </c>
      <c r="F547">
        <v>184.02</v>
      </c>
      <c r="G547">
        <v>215.93</v>
      </c>
      <c r="H547">
        <v>0.05</v>
      </c>
      <c r="I547" t="s">
        <v>18</v>
      </c>
      <c r="J547" t="s">
        <v>15</v>
      </c>
      <c r="K547" t="s">
        <v>16</v>
      </c>
    </row>
    <row r="548" spans="1:11" x14ac:dyDescent="0.25">
      <c r="A548" t="s">
        <v>590</v>
      </c>
      <c r="B548" s="1">
        <v>45232</v>
      </c>
      <c r="C548" t="s">
        <v>60</v>
      </c>
      <c r="D548" t="s">
        <v>23</v>
      </c>
      <c r="E548">
        <v>5</v>
      </c>
      <c r="F548">
        <v>318.24</v>
      </c>
      <c r="G548">
        <v>548.04999999999995</v>
      </c>
      <c r="H548">
        <v>0</v>
      </c>
      <c r="I548" t="s">
        <v>18</v>
      </c>
      <c r="J548" t="s">
        <v>52</v>
      </c>
      <c r="K548" t="s">
        <v>16</v>
      </c>
    </row>
    <row r="549" spans="1:11" x14ac:dyDescent="0.25">
      <c r="A549" t="s">
        <v>591</v>
      </c>
      <c r="B549" s="1">
        <v>45653</v>
      </c>
      <c r="C549" t="s">
        <v>42</v>
      </c>
      <c r="D549" t="s">
        <v>23</v>
      </c>
      <c r="E549">
        <v>5</v>
      </c>
      <c r="F549">
        <v>172.78</v>
      </c>
      <c r="G549">
        <v>294.3</v>
      </c>
      <c r="H549">
        <v>0</v>
      </c>
      <c r="I549" t="s">
        <v>18</v>
      </c>
      <c r="J549" t="s">
        <v>27</v>
      </c>
      <c r="K549" t="s">
        <v>20</v>
      </c>
    </row>
    <row r="550" spans="1:11" x14ac:dyDescent="0.25">
      <c r="A550" t="s">
        <v>592</v>
      </c>
      <c r="B550" s="1">
        <v>45549</v>
      </c>
      <c r="C550" t="s">
        <v>22</v>
      </c>
      <c r="D550" t="s">
        <v>23</v>
      </c>
      <c r="E550">
        <v>9</v>
      </c>
      <c r="F550">
        <v>341.84</v>
      </c>
      <c r="G550">
        <v>561.49</v>
      </c>
      <c r="H550">
        <v>0</v>
      </c>
      <c r="I550" t="s">
        <v>24</v>
      </c>
      <c r="J550" t="s">
        <v>52</v>
      </c>
      <c r="K550" t="s">
        <v>35</v>
      </c>
    </row>
    <row r="551" spans="1:11" x14ac:dyDescent="0.25">
      <c r="A551" t="s">
        <v>593</v>
      </c>
      <c r="B551" s="1">
        <v>44972</v>
      </c>
      <c r="C551" t="s">
        <v>60</v>
      </c>
      <c r="D551" t="s">
        <v>23</v>
      </c>
      <c r="E551">
        <v>8</v>
      </c>
      <c r="F551">
        <v>41.8</v>
      </c>
      <c r="G551">
        <v>69.650000000000006</v>
      </c>
      <c r="H551">
        <v>0</v>
      </c>
      <c r="I551" t="s">
        <v>18</v>
      </c>
      <c r="J551" t="s">
        <v>32</v>
      </c>
      <c r="K551" t="s">
        <v>16</v>
      </c>
    </row>
    <row r="552" spans="1:11" x14ac:dyDescent="0.25">
      <c r="A552" t="s">
        <v>594</v>
      </c>
      <c r="B552" s="1">
        <v>45361</v>
      </c>
      <c r="C552" t="s">
        <v>44</v>
      </c>
      <c r="D552" t="s">
        <v>31</v>
      </c>
      <c r="E552">
        <v>5</v>
      </c>
      <c r="F552">
        <v>160.93</v>
      </c>
      <c r="G552">
        <v>189.43</v>
      </c>
      <c r="H552">
        <v>0.05</v>
      </c>
      <c r="I552" t="s">
        <v>40</v>
      </c>
      <c r="J552" t="s">
        <v>32</v>
      </c>
      <c r="K552" t="s">
        <v>35</v>
      </c>
    </row>
    <row r="553" spans="1:11" x14ac:dyDescent="0.25">
      <c r="A553" t="s">
        <v>595</v>
      </c>
      <c r="B553" s="1">
        <v>45272</v>
      </c>
      <c r="C553" t="s">
        <v>49</v>
      </c>
      <c r="D553" t="s">
        <v>47</v>
      </c>
      <c r="E553">
        <v>1</v>
      </c>
      <c r="F553">
        <v>22.79</v>
      </c>
      <c r="G553">
        <v>37.18</v>
      </c>
      <c r="H553">
        <v>0</v>
      </c>
      <c r="I553" t="s">
        <v>14</v>
      </c>
      <c r="J553" t="s">
        <v>32</v>
      </c>
      <c r="K553" t="s">
        <v>35</v>
      </c>
    </row>
    <row r="554" spans="1:11" x14ac:dyDescent="0.25">
      <c r="A554" t="s">
        <v>596</v>
      </c>
      <c r="B554" s="1">
        <v>45648</v>
      </c>
      <c r="C554" t="s">
        <v>46</v>
      </c>
      <c r="D554" t="s">
        <v>47</v>
      </c>
      <c r="E554">
        <v>2</v>
      </c>
      <c r="F554">
        <v>240.78</v>
      </c>
      <c r="G554">
        <v>329.93</v>
      </c>
      <c r="H554">
        <v>0</v>
      </c>
      <c r="I554" t="s">
        <v>24</v>
      </c>
      <c r="J554" t="s">
        <v>52</v>
      </c>
      <c r="K554" t="s">
        <v>20</v>
      </c>
    </row>
    <row r="555" spans="1:11" x14ac:dyDescent="0.25">
      <c r="A555" t="s">
        <v>597</v>
      </c>
      <c r="B555" s="1">
        <v>45191</v>
      </c>
      <c r="C555" t="s">
        <v>26</v>
      </c>
      <c r="D555" t="s">
        <v>13</v>
      </c>
      <c r="E555">
        <v>4</v>
      </c>
      <c r="F555">
        <v>61.5</v>
      </c>
      <c r="G555">
        <v>94.5</v>
      </c>
      <c r="H555">
        <v>0.1</v>
      </c>
      <c r="I555" t="s">
        <v>18</v>
      </c>
      <c r="J555" t="s">
        <v>52</v>
      </c>
      <c r="K555" t="s">
        <v>20</v>
      </c>
    </row>
    <row r="556" spans="1:11" x14ac:dyDescent="0.25">
      <c r="A556" t="s">
        <v>598</v>
      </c>
      <c r="B556" s="1">
        <v>45087</v>
      </c>
      <c r="C556" t="s">
        <v>22</v>
      </c>
      <c r="D556" t="s">
        <v>23</v>
      </c>
      <c r="E556">
        <v>1</v>
      </c>
      <c r="F556">
        <v>365.13</v>
      </c>
      <c r="G556">
        <v>634.65</v>
      </c>
      <c r="H556">
        <v>0.1</v>
      </c>
      <c r="I556" t="s">
        <v>24</v>
      </c>
      <c r="J556" t="s">
        <v>27</v>
      </c>
      <c r="K556" t="s">
        <v>20</v>
      </c>
    </row>
    <row r="557" spans="1:11" x14ac:dyDescent="0.25">
      <c r="A557" t="s">
        <v>599</v>
      </c>
      <c r="B557" s="1">
        <v>45134</v>
      </c>
      <c r="C557" t="s">
        <v>46</v>
      </c>
      <c r="D557" t="s">
        <v>47</v>
      </c>
      <c r="E557">
        <v>8</v>
      </c>
      <c r="F557">
        <v>8.1</v>
      </c>
      <c r="G557">
        <v>14.3</v>
      </c>
      <c r="H557">
        <v>0.05</v>
      </c>
      <c r="I557" t="s">
        <v>18</v>
      </c>
      <c r="J557" t="s">
        <v>27</v>
      </c>
      <c r="K557" t="s">
        <v>16</v>
      </c>
    </row>
    <row r="558" spans="1:11" x14ac:dyDescent="0.25">
      <c r="A558" t="s">
        <v>600</v>
      </c>
      <c r="B558" s="1">
        <v>45146</v>
      </c>
      <c r="C558" t="s">
        <v>60</v>
      </c>
      <c r="D558" t="s">
        <v>23</v>
      </c>
      <c r="E558">
        <v>4</v>
      </c>
      <c r="F558">
        <v>307.14</v>
      </c>
      <c r="G558">
        <v>487.65</v>
      </c>
      <c r="H558">
        <v>0</v>
      </c>
      <c r="I558" t="s">
        <v>24</v>
      </c>
      <c r="J558" t="s">
        <v>15</v>
      </c>
      <c r="K558" t="s">
        <v>16</v>
      </c>
    </row>
    <row r="559" spans="1:11" x14ac:dyDescent="0.25">
      <c r="A559" t="s">
        <v>601</v>
      </c>
      <c r="B559" s="1">
        <v>45444</v>
      </c>
      <c r="C559" t="s">
        <v>46</v>
      </c>
      <c r="D559" t="s">
        <v>47</v>
      </c>
      <c r="E559">
        <v>1</v>
      </c>
      <c r="F559">
        <v>45.79</v>
      </c>
      <c r="G559">
        <v>61.34</v>
      </c>
      <c r="H559">
        <v>0</v>
      </c>
      <c r="I559" t="s">
        <v>18</v>
      </c>
      <c r="J559" t="s">
        <v>32</v>
      </c>
      <c r="K559" t="s">
        <v>35</v>
      </c>
    </row>
    <row r="560" spans="1:11" x14ac:dyDescent="0.25">
      <c r="A560" t="s">
        <v>602</v>
      </c>
      <c r="B560" s="1">
        <v>45052</v>
      </c>
      <c r="C560" t="s">
        <v>37</v>
      </c>
      <c r="D560" t="s">
        <v>38</v>
      </c>
      <c r="E560">
        <v>9</v>
      </c>
      <c r="F560">
        <v>454.47</v>
      </c>
      <c r="G560">
        <v>744.01</v>
      </c>
      <c r="H560">
        <v>0</v>
      </c>
      <c r="I560" t="s">
        <v>24</v>
      </c>
      <c r="J560" t="s">
        <v>19</v>
      </c>
      <c r="K560" t="s">
        <v>35</v>
      </c>
    </row>
    <row r="561" spans="1:11" x14ac:dyDescent="0.25">
      <c r="A561" t="s">
        <v>603</v>
      </c>
      <c r="B561" s="1">
        <v>44943</v>
      </c>
      <c r="C561" t="s">
        <v>56</v>
      </c>
      <c r="D561" t="s">
        <v>38</v>
      </c>
      <c r="E561">
        <v>1</v>
      </c>
      <c r="F561">
        <v>490.68</v>
      </c>
      <c r="G561">
        <v>835.78</v>
      </c>
      <c r="H561">
        <v>0</v>
      </c>
      <c r="I561" t="s">
        <v>18</v>
      </c>
      <c r="J561" t="s">
        <v>32</v>
      </c>
      <c r="K561" t="s">
        <v>35</v>
      </c>
    </row>
    <row r="562" spans="1:11" x14ac:dyDescent="0.25">
      <c r="A562" t="s">
        <v>604</v>
      </c>
      <c r="B562" s="1">
        <v>45322</v>
      </c>
      <c r="C562" t="s">
        <v>49</v>
      </c>
      <c r="D562" t="s">
        <v>47</v>
      </c>
      <c r="E562">
        <v>6</v>
      </c>
      <c r="F562">
        <v>230.41</v>
      </c>
      <c r="G562">
        <v>308.52999999999997</v>
      </c>
      <c r="H562">
        <v>0.1</v>
      </c>
      <c r="I562" t="s">
        <v>40</v>
      </c>
      <c r="J562" t="s">
        <v>32</v>
      </c>
      <c r="K562" t="s">
        <v>16</v>
      </c>
    </row>
    <row r="563" spans="1:11" x14ac:dyDescent="0.25">
      <c r="A563" t="s">
        <v>605</v>
      </c>
      <c r="B563" s="1">
        <v>45473</v>
      </c>
      <c r="C563" t="s">
        <v>12</v>
      </c>
      <c r="E563">
        <v>8</v>
      </c>
      <c r="F563">
        <v>329.91</v>
      </c>
      <c r="G563">
        <v>488.76</v>
      </c>
      <c r="H563">
        <v>0</v>
      </c>
      <c r="I563" t="s">
        <v>14</v>
      </c>
      <c r="J563" t="s">
        <v>27</v>
      </c>
      <c r="K563" t="s">
        <v>16</v>
      </c>
    </row>
    <row r="564" spans="1:11" x14ac:dyDescent="0.25">
      <c r="A564" t="s">
        <v>606</v>
      </c>
      <c r="B564" s="1">
        <v>45356</v>
      </c>
      <c r="C564" t="s">
        <v>54</v>
      </c>
      <c r="D564" t="s">
        <v>38</v>
      </c>
      <c r="E564">
        <v>6</v>
      </c>
      <c r="F564">
        <v>44.4</v>
      </c>
      <c r="G564">
        <v>57.64</v>
      </c>
      <c r="H564">
        <v>0</v>
      </c>
      <c r="I564" t="s">
        <v>24</v>
      </c>
      <c r="J564" t="s">
        <v>27</v>
      </c>
      <c r="K564" t="s">
        <v>20</v>
      </c>
    </row>
    <row r="565" spans="1:11" x14ac:dyDescent="0.25">
      <c r="A565" t="s">
        <v>607</v>
      </c>
      <c r="B565" s="1">
        <v>44965</v>
      </c>
      <c r="C565" t="s">
        <v>34</v>
      </c>
      <c r="D565" t="s">
        <v>31</v>
      </c>
      <c r="E565">
        <v>7</v>
      </c>
      <c r="F565">
        <v>270.98</v>
      </c>
      <c r="G565">
        <v>456.93</v>
      </c>
      <c r="H565">
        <v>0.1</v>
      </c>
      <c r="I565" t="s">
        <v>14</v>
      </c>
      <c r="J565" t="s">
        <v>32</v>
      </c>
      <c r="K565" t="s">
        <v>35</v>
      </c>
    </row>
    <row r="566" spans="1:11" x14ac:dyDescent="0.25">
      <c r="A566" t="s">
        <v>608</v>
      </c>
      <c r="B566" s="1">
        <v>45554</v>
      </c>
      <c r="C566" t="s">
        <v>60</v>
      </c>
      <c r="D566" t="s">
        <v>23</v>
      </c>
      <c r="E566">
        <v>5</v>
      </c>
      <c r="F566">
        <v>101.25</v>
      </c>
      <c r="G566">
        <v>167.29</v>
      </c>
      <c r="H566">
        <v>0</v>
      </c>
      <c r="I566" t="s">
        <v>14</v>
      </c>
      <c r="J566" t="s">
        <v>32</v>
      </c>
      <c r="K566" t="s">
        <v>35</v>
      </c>
    </row>
    <row r="567" spans="1:11" x14ac:dyDescent="0.25">
      <c r="A567" t="s">
        <v>609</v>
      </c>
      <c r="B567" s="1">
        <v>45274</v>
      </c>
      <c r="C567" t="s">
        <v>42</v>
      </c>
      <c r="D567" t="s">
        <v>23</v>
      </c>
      <c r="E567">
        <v>5</v>
      </c>
      <c r="F567">
        <v>94.71</v>
      </c>
      <c r="G567">
        <v>149.26</v>
      </c>
      <c r="H567">
        <v>0</v>
      </c>
      <c r="I567" t="s">
        <v>24</v>
      </c>
      <c r="J567" t="s">
        <v>52</v>
      </c>
      <c r="K567" t="s">
        <v>35</v>
      </c>
    </row>
    <row r="568" spans="1:11" x14ac:dyDescent="0.25">
      <c r="A568" t="s">
        <v>610</v>
      </c>
      <c r="B568" s="1">
        <v>45424</v>
      </c>
      <c r="D568" t="s">
        <v>38</v>
      </c>
      <c r="E568">
        <v>8</v>
      </c>
      <c r="F568">
        <v>144.27000000000001</v>
      </c>
      <c r="G568">
        <v>160.21</v>
      </c>
      <c r="H568">
        <v>0.05</v>
      </c>
      <c r="I568" t="s">
        <v>24</v>
      </c>
      <c r="J568" t="s">
        <v>27</v>
      </c>
      <c r="K568" t="s">
        <v>16</v>
      </c>
    </row>
    <row r="569" spans="1:11" x14ac:dyDescent="0.25">
      <c r="A569" t="s">
        <v>611</v>
      </c>
      <c r="B569" s="1">
        <v>45539</v>
      </c>
      <c r="C569" t="s">
        <v>46</v>
      </c>
      <c r="D569" t="s">
        <v>47</v>
      </c>
      <c r="E569">
        <v>3</v>
      </c>
      <c r="F569">
        <v>414.85</v>
      </c>
      <c r="G569">
        <v>682.36</v>
      </c>
      <c r="H569">
        <v>0</v>
      </c>
      <c r="I569" t="s">
        <v>40</v>
      </c>
      <c r="J569" t="s">
        <v>32</v>
      </c>
      <c r="K569" t="s">
        <v>35</v>
      </c>
    </row>
    <row r="570" spans="1:11" x14ac:dyDescent="0.25">
      <c r="A570" t="s">
        <v>612</v>
      </c>
      <c r="B570" s="1">
        <v>45427</v>
      </c>
      <c r="C570" t="s">
        <v>30</v>
      </c>
      <c r="D570" t="s">
        <v>31</v>
      </c>
      <c r="E570">
        <v>9</v>
      </c>
      <c r="F570">
        <v>139.53</v>
      </c>
      <c r="G570">
        <v>188.52</v>
      </c>
      <c r="H570">
        <v>0.15</v>
      </c>
      <c r="I570" t="s">
        <v>24</v>
      </c>
      <c r="J570" t="s">
        <v>27</v>
      </c>
      <c r="K570" t="s">
        <v>20</v>
      </c>
    </row>
    <row r="571" spans="1:11" x14ac:dyDescent="0.25">
      <c r="A571" t="s">
        <v>613</v>
      </c>
      <c r="B571" s="1">
        <v>45035</v>
      </c>
      <c r="C571" t="s">
        <v>60</v>
      </c>
      <c r="D571" t="s">
        <v>23</v>
      </c>
      <c r="E571">
        <v>9</v>
      </c>
      <c r="F571">
        <v>434.74</v>
      </c>
      <c r="G571">
        <v>650.9</v>
      </c>
      <c r="H571">
        <v>0.05</v>
      </c>
      <c r="I571" t="s">
        <v>14</v>
      </c>
      <c r="J571" t="s">
        <v>15</v>
      </c>
      <c r="K571" t="s">
        <v>35</v>
      </c>
    </row>
    <row r="572" spans="1:11" x14ac:dyDescent="0.25">
      <c r="A572" t="s">
        <v>614</v>
      </c>
      <c r="B572" s="1">
        <v>45535</v>
      </c>
      <c r="C572" t="s">
        <v>54</v>
      </c>
      <c r="D572" t="s">
        <v>38</v>
      </c>
      <c r="E572">
        <v>2</v>
      </c>
      <c r="F572">
        <v>103.06</v>
      </c>
      <c r="G572">
        <v>167.7</v>
      </c>
      <c r="H572">
        <v>0.05</v>
      </c>
      <c r="I572" t="s">
        <v>18</v>
      </c>
      <c r="J572" t="s">
        <v>19</v>
      </c>
      <c r="K572" t="s">
        <v>35</v>
      </c>
    </row>
    <row r="573" spans="1:11" x14ac:dyDescent="0.25">
      <c r="A573" t="s">
        <v>615</v>
      </c>
      <c r="B573" s="1">
        <v>45067</v>
      </c>
      <c r="C573" t="s">
        <v>54</v>
      </c>
      <c r="D573" t="s">
        <v>38</v>
      </c>
      <c r="E573">
        <v>3</v>
      </c>
      <c r="F573">
        <v>100.61</v>
      </c>
      <c r="G573">
        <v>157.30000000000001</v>
      </c>
      <c r="H573">
        <v>0</v>
      </c>
      <c r="I573" t="s">
        <v>18</v>
      </c>
      <c r="J573" t="s">
        <v>19</v>
      </c>
      <c r="K573" t="s">
        <v>16</v>
      </c>
    </row>
    <row r="574" spans="1:11" x14ac:dyDescent="0.25">
      <c r="A574" t="s">
        <v>616</v>
      </c>
      <c r="B574" s="1">
        <v>45163</v>
      </c>
      <c r="C574" t="s">
        <v>44</v>
      </c>
      <c r="D574" t="s">
        <v>31</v>
      </c>
      <c r="E574">
        <v>4</v>
      </c>
      <c r="F574">
        <v>370.39</v>
      </c>
      <c r="G574">
        <v>544.73</v>
      </c>
      <c r="H574">
        <v>0.05</v>
      </c>
      <c r="I574" t="s">
        <v>14</v>
      </c>
      <c r="J574" t="s">
        <v>32</v>
      </c>
      <c r="K574" t="s">
        <v>35</v>
      </c>
    </row>
    <row r="575" spans="1:11" x14ac:dyDescent="0.25">
      <c r="A575" t="s">
        <v>617</v>
      </c>
      <c r="B575" s="1">
        <v>45590</v>
      </c>
      <c r="C575" t="s">
        <v>12</v>
      </c>
      <c r="D575" t="s">
        <v>13</v>
      </c>
      <c r="E575">
        <v>2</v>
      </c>
      <c r="F575">
        <v>64.180000000000007</v>
      </c>
      <c r="G575">
        <v>109.64</v>
      </c>
      <c r="H575">
        <v>0.1</v>
      </c>
      <c r="I575" t="s">
        <v>40</v>
      </c>
      <c r="J575" t="s">
        <v>19</v>
      </c>
      <c r="K575" t="s">
        <v>16</v>
      </c>
    </row>
    <row r="576" spans="1:11" x14ac:dyDescent="0.25">
      <c r="A576" t="s">
        <v>618</v>
      </c>
      <c r="B576" s="1">
        <v>45344</v>
      </c>
      <c r="C576" t="s">
        <v>30</v>
      </c>
      <c r="D576" t="s">
        <v>31</v>
      </c>
      <c r="E576">
        <v>5</v>
      </c>
      <c r="F576">
        <v>415.43</v>
      </c>
      <c r="G576">
        <v>673.21</v>
      </c>
      <c r="H576">
        <v>0</v>
      </c>
      <c r="I576" t="s">
        <v>18</v>
      </c>
      <c r="J576" t="s">
        <v>19</v>
      </c>
      <c r="K576" t="s">
        <v>35</v>
      </c>
    </row>
    <row r="577" spans="1:11" x14ac:dyDescent="0.25">
      <c r="A577" t="s">
        <v>619</v>
      </c>
      <c r="B577" s="1">
        <v>45396</v>
      </c>
      <c r="C577" t="s">
        <v>46</v>
      </c>
      <c r="D577" t="s">
        <v>47</v>
      </c>
      <c r="E577">
        <v>1</v>
      </c>
      <c r="F577">
        <v>75.86</v>
      </c>
      <c r="G577">
        <v>84.16</v>
      </c>
      <c r="H577">
        <v>0.1</v>
      </c>
      <c r="I577" t="s">
        <v>40</v>
      </c>
      <c r="J577" t="s">
        <v>27</v>
      </c>
      <c r="K577" t="s">
        <v>20</v>
      </c>
    </row>
    <row r="578" spans="1:11" x14ac:dyDescent="0.25">
      <c r="A578" t="s">
        <v>620</v>
      </c>
      <c r="B578" s="1">
        <v>45117</v>
      </c>
      <c r="C578" t="s">
        <v>60</v>
      </c>
      <c r="D578" t="s">
        <v>23</v>
      </c>
      <c r="E578">
        <v>9</v>
      </c>
      <c r="F578">
        <v>493.41</v>
      </c>
      <c r="G578">
        <v>662.29</v>
      </c>
      <c r="H578">
        <v>0.15</v>
      </c>
      <c r="I578" t="s">
        <v>24</v>
      </c>
      <c r="J578" t="s">
        <v>15</v>
      </c>
      <c r="K578" t="s">
        <v>35</v>
      </c>
    </row>
    <row r="579" spans="1:11" x14ac:dyDescent="0.25">
      <c r="A579" t="s">
        <v>621</v>
      </c>
      <c r="B579" s="1">
        <v>45272</v>
      </c>
      <c r="C579" t="s">
        <v>56</v>
      </c>
      <c r="D579" t="s">
        <v>38</v>
      </c>
      <c r="E579">
        <v>3</v>
      </c>
      <c r="F579">
        <v>292.69</v>
      </c>
      <c r="G579">
        <v>348.15</v>
      </c>
      <c r="H579">
        <v>0.1</v>
      </c>
      <c r="I579" t="s">
        <v>40</v>
      </c>
      <c r="J579" t="s">
        <v>15</v>
      </c>
      <c r="K579" t="s">
        <v>16</v>
      </c>
    </row>
    <row r="580" spans="1:11" x14ac:dyDescent="0.25">
      <c r="A580" t="s">
        <v>622</v>
      </c>
      <c r="B580" s="1">
        <v>45602</v>
      </c>
      <c r="C580" t="s">
        <v>49</v>
      </c>
      <c r="D580" t="s">
        <v>47</v>
      </c>
      <c r="E580">
        <v>4</v>
      </c>
      <c r="F580">
        <v>413.3</v>
      </c>
      <c r="G580">
        <v>624.72</v>
      </c>
      <c r="H580">
        <v>0</v>
      </c>
      <c r="I580" t="s">
        <v>14</v>
      </c>
      <c r="J580" t="s">
        <v>27</v>
      </c>
      <c r="K580" t="s">
        <v>35</v>
      </c>
    </row>
    <row r="581" spans="1:11" x14ac:dyDescent="0.25">
      <c r="A581" t="s">
        <v>623</v>
      </c>
      <c r="B581" s="1">
        <v>44967</v>
      </c>
      <c r="C581" t="s">
        <v>60</v>
      </c>
      <c r="D581" t="s">
        <v>23</v>
      </c>
      <c r="E581">
        <v>2</v>
      </c>
      <c r="F581">
        <v>123.84</v>
      </c>
      <c r="G581">
        <v>192.79</v>
      </c>
      <c r="H581">
        <v>0</v>
      </c>
      <c r="I581" t="s">
        <v>40</v>
      </c>
      <c r="J581" t="s">
        <v>32</v>
      </c>
      <c r="K581" t="s">
        <v>35</v>
      </c>
    </row>
    <row r="582" spans="1:11" x14ac:dyDescent="0.25">
      <c r="A582" t="s">
        <v>624</v>
      </c>
      <c r="B582" s="1">
        <v>45190</v>
      </c>
      <c r="C582" t="s">
        <v>26</v>
      </c>
      <c r="D582" t="s">
        <v>13</v>
      </c>
      <c r="E582">
        <v>1</v>
      </c>
      <c r="F582">
        <v>403.96</v>
      </c>
      <c r="G582">
        <v>562.82000000000005</v>
      </c>
      <c r="H582">
        <v>0.15</v>
      </c>
      <c r="I582" t="s">
        <v>18</v>
      </c>
      <c r="J582" t="s">
        <v>19</v>
      </c>
      <c r="K582" t="s">
        <v>16</v>
      </c>
    </row>
    <row r="583" spans="1:11" x14ac:dyDescent="0.25">
      <c r="A583" t="s">
        <v>625</v>
      </c>
      <c r="B583" s="1">
        <v>45636</v>
      </c>
      <c r="C583" t="s">
        <v>56</v>
      </c>
      <c r="D583" t="s">
        <v>38</v>
      </c>
      <c r="E583">
        <v>2</v>
      </c>
      <c r="F583">
        <v>454.09</v>
      </c>
      <c r="G583">
        <v>779</v>
      </c>
      <c r="H583">
        <v>0</v>
      </c>
      <c r="I583" t="s">
        <v>40</v>
      </c>
      <c r="J583" t="s">
        <v>27</v>
      </c>
      <c r="K583" t="s">
        <v>16</v>
      </c>
    </row>
    <row r="584" spans="1:11" x14ac:dyDescent="0.25">
      <c r="A584" t="s">
        <v>626</v>
      </c>
      <c r="B584" s="1">
        <v>45492</v>
      </c>
      <c r="C584" t="s">
        <v>34</v>
      </c>
      <c r="D584" t="s">
        <v>31</v>
      </c>
      <c r="E584">
        <v>6</v>
      </c>
      <c r="F584">
        <v>476.45</v>
      </c>
      <c r="G584">
        <v>594.29</v>
      </c>
      <c r="H584">
        <v>0</v>
      </c>
      <c r="I584" t="s">
        <v>18</v>
      </c>
      <c r="J584" t="s">
        <v>15</v>
      </c>
      <c r="K584" t="s">
        <v>20</v>
      </c>
    </row>
    <row r="585" spans="1:11" x14ac:dyDescent="0.25">
      <c r="A585" t="s">
        <v>627</v>
      </c>
      <c r="B585" s="1">
        <v>45403</v>
      </c>
      <c r="C585" t="s">
        <v>60</v>
      </c>
      <c r="D585" t="s">
        <v>23</v>
      </c>
      <c r="E585">
        <v>4</v>
      </c>
      <c r="F585">
        <v>492.97</v>
      </c>
      <c r="G585">
        <v>633.36</v>
      </c>
      <c r="H585">
        <v>0.2</v>
      </c>
      <c r="I585" t="s">
        <v>14</v>
      </c>
      <c r="J585" t="s">
        <v>15</v>
      </c>
      <c r="K585" t="s">
        <v>20</v>
      </c>
    </row>
    <row r="586" spans="1:11" x14ac:dyDescent="0.25">
      <c r="A586" t="s">
        <v>628</v>
      </c>
      <c r="B586" s="1">
        <v>45644</v>
      </c>
      <c r="C586" t="s">
        <v>54</v>
      </c>
      <c r="D586" t="s">
        <v>38</v>
      </c>
      <c r="E586">
        <v>6</v>
      </c>
      <c r="F586">
        <v>411.19</v>
      </c>
      <c r="G586">
        <v>567.96</v>
      </c>
      <c r="H586">
        <v>0.1</v>
      </c>
      <c r="I586" t="s">
        <v>14</v>
      </c>
      <c r="J586" t="s">
        <v>32</v>
      </c>
      <c r="K586" t="s">
        <v>16</v>
      </c>
    </row>
    <row r="587" spans="1:11" x14ac:dyDescent="0.25">
      <c r="A587" t="s">
        <v>629</v>
      </c>
      <c r="B587" s="1">
        <v>45129</v>
      </c>
      <c r="C587" t="s">
        <v>12</v>
      </c>
      <c r="D587" t="s">
        <v>13</v>
      </c>
      <c r="E587">
        <v>1</v>
      </c>
      <c r="F587">
        <v>15.41</v>
      </c>
      <c r="G587">
        <v>17.55</v>
      </c>
      <c r="H587">
        <v>0.05</v>
      </c>
      <c r="I587" t="s">
        <v>40</v>
      </c>
      <c r="J587" t="s">
        <v>52</v>
      </c>
      <c r="K587" t="s">
        <v>20</v>
      </c>
    </row>
    <row r="588" spans="1:11" x14ac:dyDescent="0.25">
      <c r="A588" t="s">
        <v>630</v>
      </c>
      <c r="B588" s="1">
        <v>44977</v>
      </c>
      <c r="C588" t="s">
        <v>44</v>
      </c>
      <c r="D588" t="s">
        <v>31</v>
      </c>
      <c r="E588">
        <v>5</v>
      </c>
      <c r="F588">
        <v>161.46</v>
      </c>
      <c r="G588">
        <v>269.08</v>
      </c>
      <c r="H588">
        <v>0</v>
      </c>
      <c r="I588" t="s">
        <v>14</v>
      </c>
      <c r="J588" t="s">
        <v>19</v>
      </c>
      <c r="K588" t="s">
        <v>35</v>
      </c>
    </row>
    <row r="589" spans="1:11" x14ac:dyDescent="0.25">
      <c r="A589" t="s">
        <v>631</v>
      </c>
      <c r="B589" s="1">
        <v>44947</v>
      </c>
      <c r="C589" t="s">
        <v>56</v>
      </c>
      <c r="D589" t="s">
        <v>38</v>
      </c>
      <c r="E589">
        <v>9</v>
      </c>
      <c r="F589">
        <v>140.16</v>
      </c>
      <c r="G589">
        <v>234.12</v>
      </c>
      <c r="H589">
        <v>0.1</v>
      </c>
      <c r="I589" t="s">
        <v>18</v>
      </c>
      <c r="J589" t="s">
        <v>32</v>
      </c>
      <c r="K589" t="s">
        <v>35</v>
      </c>
    </row>
    <row r="590" spans="1:11" x14ac:dyDescent="0.25">
      <c r="A590" t="s">
        <v>632</v>
      </c>
      <c r="B590" s="1">
        <v>45560</v>
      </c>
      <c r="C590" t="s">
        <v>34</v>
      </c>
      <c r="D590" t="s">
        <v>31</v>
      </c>
      <c r="E590">
        <v>6</v>
      </c>
      <c r="F590">
        <v>50.89</v>
      </c>
      <c r="G590">
        <v>84</v>
      </c>
      <c r="H590">
        <v>0</v>
      </c>
      <c r="I590" t="s">
        <v>131</v>
      </c>
      <c r="J590" t="s">
        <v>19</v>
      </c>
      <c r="K590" t="s">
        <v>20</v>
      </c>
    </row>
    <row r="591" spans="1:11" x14ac:dyDescent="0.25">
      <c r="A591" t="s">
        <v>633</v>
      </c>
      <c r="B591" s="1">
        <v>45268</v>
      </c>
      <c r="C591" t="s">
        <v>44</v>
      </c>
      <c r="D591" t="s">
        <v>31</v>
      </c>
      <c r="E591">
        <v>5</v>
      </c>
      <c r="F591">
        <v>162.4</v>
      </c>
      <c r="G591">
        <v>292.08999999999997</v>
      </c>
      <c r="H591">
        <v>0</v>
      </c>
      <c r="I591" t="s">
        <v>24</v>
      </c>
      <c r="J591" t="s">
        <v>15</v>
      </c>
      <c r="K591" t="s">
        <v>16</v>
      </c>
    </row>
    <row r="592" spans="1:11" x14ac:dyDescent="0.25">
      <c r="A592" t="s">
        <v>634</v>
      </c>
      <c r="B592" s="1">
        <v>45423</v>
      </c>
      <c r="C592" t="s">
        <v>22</v>
      </c>
      <c r="D592" t="s">
        <v>23</v>
      </c>
      <c r="E592">
        <v>1</v>
      </c>
      <c r="F592">
        <v>361.02</v>
      </c>
      <c r="G592">
        <v>525.38</v>
      </c>
      <c r="H592">
        <v>0.1</v>
      </c>
      <c r="I592" t="s">
        <v>18</v>
      </c>
      <c r="J592" t="s">
        <v>52</v>
      </c>
      <c r="K592" t="s">
        <v>20</v>
      </c>
    </row>
    <row r="593" spans="1:11" x14ac:dyDescent="0.25">
      <c r="A593" t="s">
        <v>635</v>
      </c>
      <c r="B593" s="1">
        <v>45113</v>
      </c>
      <c r="C593" t="s">
        <v>44</v>
      </c>
      <c r="D593" t="s">
        <v>31</v>
      </c>
      <c r="E593">
        <v>3</v>
      </c>
      <c r="F593">
        <v>95.97</v>
      </c>
      <c r="G593">
        <v>158.63999999999999</v>
      </c>
      <c r="H593">
        <v>0</v>
      </c>
      <c r="I593" t="s">
        <v>40</v>
      </c>
      <c r="J593" t="s">
        <v>32</v>
      </c>
      <c r="K593" t="s">
        <v>20</v>
      </c>
    </row>
    <row r="594" spans="1:11" x14ac:dyDescent="0.25">
      <c r="A594" t="s">
        <v>636</v>
      </c>
      <c r="B594" s="1">
        <v>45496</v>
      </c>
      <c r="C594" t="s">
        <v>22</v>
      </c>
      <c r="D594" t="s">
        <v>23</v>
      </c>
      <c r="E594">
        <v>9</v>
      </c>
      <c r="F594">
        <v>248.65</v>
      </c>
      <c r="G594">
        <v>287.14</v>
      </c>
      <c r="H594">
        <v>0</v>
      </c>
      <c r="I594" t="s">
        <v>40</v>
      </c>
      <c r="J594" t="s">
        <v>32</v>
      </c>
      <c r="K594" t="s">
        <v>35</v>
      </c>
    </row>
    <row r="595" spans="1:11" x14ac:dyDescent="0.25">
      <c r="A595" t="s">
        <v>637</v>
      </c>
      <c r="B595" s="1">
        <v>45365</v>
      </c>
      <c r="C595" t="s">
        <v>22</v>
      </c>
      <c r="D595" t="s">
        <v>23</v>
      </c>
      <c r="E595">
        <v>9</v>
      </c>
      <c r="F595">
        <v>223.08</v>
      </c>
      <c r="G595">
        <v>297.52999999999997</v>
      </c>
      <c r="H595">
        <v>0.15</v>
      </c>
      <c r="I595" t="s">
        <v>14</v>
      </c>
      <c r="J595" t="s">
        <v>27</v>
      </c>
      <c r="K595" t="s">
        <v>20</v>
      </c>
    </row>
    <row r="596" spans="1:11" x14ac:dyDescent="0.25">
      <c r="A596" t="s">
        <v>638</v>
      </c>
      <c r="B596" s="1">
        <v>45178</v>
      </c>
      <c r="C596" t="s">
        <v>26</v>
      </c>
      <c r="D596" t="s">
        <v>13</v>
      </c>
      <c r="E596">
        <v>5</v>
      </c>
      <c r="F596">
        <v>214.21</v>
      </c>
      <c r="G596">
        <v>274.72000000000003</v>
      </c>
      <c r="H596">
        <v>0</v>
      </c>
      <c r="I596" t="s">
        <v>18</v>
      </c>
      <c r="J596" t="s">
        <v>32</v>
      </c>
      <c r="K596" t="s">
        <v>35</v>
      </c>
    </row>
    <row r="597" spans="1:11" x14ac:dyDescent="0.25">
      <c r="A597" t="s">
        <v>639</v>
      </c>
      <c r="B597" s="1">
        <v>45212</v>
      </c>
      <c r="C597" t="s">
        <v>26</v>
      </c>
      <c r="D597" t="s">
        <v>13</v>
      </c>
      <c r="E597">
        <v>6</v>
      </c>
      <c r="F597">
        <v>364.02</v>
      </c>
      <c r="G597">
        <v>577.54999999999995</v>
      </c>
      <c r="H597">
        <v>0.1</v>
      </c>
      <c r="I597" t="s">
        <v>24</v>
      </c>
      <c r="J597" t="s">
        <v>32</v>
      </c>
      <c r="K597" t="s">
        <v>20</v>
      </c>
    </row>
    <row r="598" spans="1:11" x14ac:dyDescent="0.25">
      <c r="A598" t="s">
        <v>640</v>
      </c>
      <c r="B598" s="1">
        <v>44977</v>
      </c>
      <c r="C598" t="s">
        <v>37</v>
      </c>
      <c r="D598" t="s">
        <v>38</v>
      </c>
      <c r="E598">
        <v>8</v>
      </c>
      <c r="F598">
        <v>112.21</v>
      </c>
      <c r="G598">
        <v>129.02000000000001</v>
      </c>
      <c r="H598">
        <v>0.1</v>
      </c>
      <c r="I598" t="s">
        <v>14</v>
      </c>
      <c r="J598" t="s">
        <v>27</v>
      </c>
      <c r="K598" t="s">
        <v>16</v>
      </c>
    </row>
    <row r="599" spans="1:11" x14ac:dyDescent="0.25">
      <c r="A599" t="s">
        <v>641</v>
      </c>
      <c r="B599" s="1">
        <v>45015</v>
      </c>
      <c r="C599" t="s">
        <v>54</v>
      </c>
      <c r="D599" t="s">
        <v>38</v>
      </c>
      <c r="E599">
        <v>3</v>
      </c>
      <c r="F599">
        <v>183.06</v>
      </c>
      <c r="G599">
        <v>238.57</v>
      </c>
      <c r="H599">
        <v>0</v>
      </c>
      <c r="I599" t="s">
        <v>18</v>
      </c>
      <c r="J599" t="s">
        <v>27</v>
      </c>
      <c r="K599" t="s">
        <v>20</v>
      </c>
    </row>
    <row r="600" spans="1:11" x14ac:dyDescent="0.25">
      <c r="A600" t="s">
        <v>642</v>
      </c>
      <c r="B600" s="1">
        <v>45046</v>
      </c>
      <c r="C600" t="s">
        <v>60</v>
      </c>
      <c r="D600" t="s">
        <v>23</v>
      </c>
      <c r="E600">
        <v>2</v>
      </c>
      <c r="F600">
        <v>71</v>
      </c>
      <c r="G600">
        <v>97.39</v>
      </c>
      <c r="H600">
        <v>0</v>
      </c>
      <c r="I600" t="s">
        <v>40</v>
      </c>
      <c r="J600" t="s">
        <v>52</v>
      </c>
      <c r="K600" t="s">
        <v>16</v>
      </c>
    </row>
    <row r="601" spans="1:11" x14ac:dyDescent="0.25">
      <c r="A601" t="s">
        <v>643</v>
      </c>
      <c r="B601" s="1">
        <v>45067</v>
      </c>
      <c r="C601" t="s">
        <v>62</v>
      </c>
      <c r="D601" t="s">
        <v>47</v>
      </c>
      <c r="E601">
        <v>8</v>
      </c>
      <c r="F601">
        <v>130</v>
      </c>
      <c r="G601">
        <v>164.29</v>
      </c>
      <c r="H601">
        <v>0.1</v>
      </c>
      <c r="I601" t="s">
        <v>14</v>
      </c>
      <c r="J601" t="s">
        <v>19</v>
      </c>
      <c r="K601" t="s">
        <v>20</v>
      </c>
    </row>
    <row r="602" spans="1:11" x14ac:dyDescent="0.25">
      <c r="A602" t="s">
        <v>644</v>
      </c>
      <c r="B602" s="1">
        <v>45604</v>
      </c>
      <c r="C602" t="s">
        <v>26</v>
      </c>
      <c r="D602" t="s">
        <v>13</v>
      </c>
      <c r="E602">
        <v>2</v>
      </c>
      <c r="F602">
        <v>60.19</v>
      </c>
      <c r="G602">
        <v>86.21</v>
      </c>
      <c r="H602">
        <v>0.05</v>
      </c>
      <c r="I602" t="s">
        <v>18</v>
      </c>
      <c r="J602" t="s">
        <v>19</v>
      </c>
      <c r="K602" t="s">
        <v>20</v>
      </c>
    </row>
    <row r="603" spans="1:11" x14ac:dyDescent="0.25">
      <c r="A603" t="s">
        <v>645</v>
      </c>
      <c r="B603" s="1">
        <v>44995</v>
      </c>
      <c r="C603" t="s">
        <v>30</v>
      </c>
      <c r="D603" t="s">
        <v>31</v>
      </c>
      <c r="E603">
        <v>9</v>
      </c>
      <c r="F603">
        <v>447.73</v>
      </c>
      <c r="G603">
        <v>788.83</v>
      </c>
      <c r="H603">
        <v>0</v>
      </c>
      <c r="I603" t="s">
        <v>24</v>
      </c>
      <c r="J603" t="s">
        <v>15</v>
      </c>
      <c r="K603" t="s">
        <v>35</v>
      </c>
    </row>
    <row r="604" spans="1:11" x14ac:dyDescent="0.25">
      <c r="A604" t="s">
        <v>646</v>
      </c>
      <c r="B604" s="1">
        <v>45638</v>
      </c>
      <c r="C604" t="s">
        <v>49</v>
      </c>
      <c r="D604" t="s">
        <v>47</v>
      </c>
      <c r="E604">
        <v>1</v>
      </c>
      <c r="F604">
        <v>160.74</v>
      </c>
      <c r="G604">
        <v>226.74</v>
      </c>
      <c r="H604">
        <v>0</v>
      </c>
      <c r="I604" t="s">
        <v>18</v>
      </c>
      <c r="J604" t="s">
        <v>27</v>
      </c>
      <c r="K604" t="s">
        <v>20</v>
      </c>
    </row>
    <row r="605" spans="1:11" x14ac:dyDescent="0.25">
      <c r="A605" t="s">
        <v>647</v>
      </c>
      <c r="B605" s="1">
        <v>45155</v>
      </c>
      <c r="C605" t="s">
        <v>34</v>
      </c>
      <c r="D605" t="s">
        <v>31</v>
      </c>
      <c r="E605">
        <v>9</v>
      </c>
      <c r="F605">
        <v>72.989999999999995</v>
      </c>
      <c r="G605">
        <v>90.93</v>
      </c>
      <c r="H605">
        <v>0</v>
      </c>
      <c r="I605" t="s">
        <v>81</v>
      </c>
      <c r="J605" t="s">
        <v>27</v>
      </c>
      <c r="K605" t="s">
        <v>35</v>
      </c>
    </row>
    <row r="606" spans="1:11" x14ac:dyDescent="0.25">
      <c r="A606" t="s">
        <v>648</v>
      </c>
      <c r="B606" s="1">
        <v>45428</v>
      </c>
      <c r="C606" t="s">
        <v>62</v>
      </c>
      <c r="D606" t="s">
        <v>47</v>
      </c>
      <c r="E606">
        <v>5</v>
      </c>
      <c r="F606">
        <v>201.65</v>
      </c>
      <c r="G606">
        <v>299.55</v>
      </c>
      <c r="H606">
        <v>0</v>
      </c>
      <c r="I606" t="s">
        <v>24</v>
      </c>
      <c r="J606" t="s">
        <v>52</v>
      </c>
      <c r="K606" t="s">
        <v>20</v>
      </c>
    </row>
    <row r="607" spans="1:11" x14ac:dyDescent="0.25">
      <c r="A607" t="s">
        <v>649</v>
      </c>
      <c r="B607" s="1">
        <v>45285</v>
      </c>
      <c r="C607" t="s">
        <v>42</v>
      </c>
      <c r="D607" t="s">
        <v>23</v>
      </c>
      <c r="E607">
        <v>1</v>
      </c>
      <c r="F607">
        <v>469.66</v>
      </c>
      <c r="G607">
        <v>614.4</v>
      </c>
      <c r="H607">
        <v>0.1</v>
      </c>
      <c r="I607" t="s">
        <v>18</v>
      </c>
      <c r="J607" t="s">
        <v>32</v>
      </c>
      <c r="K607" t="s">
        <v>35</v>
      </c>
    </row>
    <row r="608" spans="1:11" x14ac:dyDescent="0.25">
      <c r="A608" t="s">
        <v>650</v>
      </c>
      <c r="B608" s="1">
        <v>45539</v>
      </c>
      <c r="C608" t="s">
        <v>60</v>
      </c>
      <c r="D608" t="s">
        <v>23</v>
      </c>
      <c r="E608">
        <v>2</v>
      </c>
      <c r="F608">
        <v>407.13</v>
      </c>
      <c r="G608">
        <v>538.03</v>
      </c>
      <c r="H608">
        <v>0.05</v>
      </c>
      <c r="I608" t="s">
        <v>24</v>
      </c>
      <c r="J608" t="s">
        <v>19</v>
      </c>
      <c r="K608" t="s">
        <v>16</v>
      </c>
    </row>
    <row r="609" spans="1:11" x14ac:dyDescent="0.25">
      <c r="A609" t="s">
        <v>651</v>
      </c>
      <c r="B609" s="1">
        <v>45506</v>
      </c>
      <c r="C609" t="s">
        <v>22</v>
      </c>
      <c r="D609" t="s">
        <v>23</v>
      </c>
      <c r="E609">
        <v>2</v>
      </c>
      <c r="F609">
        <v>244.77</v>
      </c>
      <c r="G609">
        <v>428.25</v>
      </c>
      <c r="H609">
        <v>0</v>
      </c>
      <c r="I609" t="s">
        <v>18</v>
      </c>
      <c r="J609" t="s">
        <v>15</v>
      </c>
      <c r="K609" t="s">
        <v>35</v>
      </c>
    </row>
    <row r="610" spans="1:11" x14ac:dyDescent="0.25">
      <c r="A610" t="s">
        <v>652</v>
      </c>
      <c r="B610" s="1">
        <v>45525</v>
      </c>
      <c r="C610" t="s">
        <v>56</v>
      </c>
      <c r="D610" t="s">
        <v>38</v>
      </c>
      <c r="E610">
        <v>4</v>
      </c>
      <c r="F610">
        <v>371.23</v>
      </c>
      <c r="G610">
        <v>537.82000000000005</v>
      </c>
      <c r="H610">
        <v>0</v>
      </c>
      <c r="I610" t="s">
        <v>111</v>
      </c>
      <c r="J610" t="s">
        <v>52</v>
      </c>
      <c r="K610" t="s">
        <v>35</v>
      </c>
    </row>
    <row r="611" spans="1:11" x14ac:dyDescent="0.25">
      <c r="A611" t="s">
        <v>653</v>
      </c>
      <c r="B611" s="1">
        <v>45126</v>
      </c>
      <c r="C611" t="s">
        <v>30</v>
      </c>
      <c r="D611" t="s">
        <v>31</v>
      </c>
      <c r="E611">
        <v>3</v>
      </c>
      <c r="F611">
        <v>328.62</v>
      </c>
      <c r="G611">
        <v>445.5</v>
      </c>
      <c r="H611">
        <v>0.15</v>
      </c>
      <c r="I611" t="s">
        <v>14</v>
      </c>
      <c r="J611" t="s">
        <v>27</v>
      </c>
      <c r="K611" t="s">
        <v>35</v>
      </c>
    </row>
    <row r="612" spans="1:11" x14ac:dyDescent="0.25">
      <c r="A612" t="s">
        <v>654</v>
      </c>
      <c r="B612" s="1">
        <v>45463</v>
      </c>
      <c r="C612" t="s">
        <v>62</v>
      </c>
      <c r="D612" t="s">
        <v>47</v>
      </c>
      <c r="E612">
        <v>7</v>
      </c>
      <c r="F612">
        <v>186.65</v>
      </c>
      <c r="G612">
        <v>299.11</v>
      </c>
      <c r="H612">
        <v>0.05</v>
      </c>
      <c r="I612" t="s">
        <v>24</v>
      </c>
      <c r="J612" t="s">
        <v>52</v>
      </c>
      <c r="K612" t="s">
        <v>20</v>
      </c>
    </row>
    <row r="613" spans="1:11" x14ac:dyDescent="0.25">
      <c r="A613" t="s">
        <v>655</v>
      </c>
      <c r="B613" s="1">
        <v>45230</v>
      </c>
      <c r="C613" t="s">
        <v>26</v>
      </c>
      <c r="D613" t="s">
        <v>13</v>
      </c>
      <c r="E613">
        <v>2</v>
      </c>
      <c r="F613">
        <v>9.8000000000000007</v>
      </c>
      <c r="G613">
        <v>13.14</v>
      </c>
      <c r="H613">
        <v>0</v>
      </c>
      <c r="I613" t="s">
        <v>24</v>
      </c>
      <c r="J613" t="s">
        <v>52</v>
      </c>
      <c r="K613" t="s">
        <v>35</v>
      </c>
    </row>
    <row r="614" spans="1:11" x14ac:dyDescent="0.25">
      <c r="A614" t="s">
        <v>656</v>
      </c>
      <c r="B614" s="1">
        <v>45652</v>
      </c>
      <c r="C614" t="s">
        <v>34</v>
      </c>
      <c r="D614" t="s">
        <v>31</v>
      </c>
      <c r="E614">
        <v>2</v>
      </c>
      <c r="F614">
        <v>42.84</v>
      </c>
      <c r="G614">
        <v>60.28</v>
      </c>
      <c r="H614">
        <v>0</v>
      </c>
      <c r="I614" t="s">
        <v>14</v>
      </c>
      <c r="J614" t="s">
        <v>32</v>
      </c>
      <c r="K614" t="s">
        <v>35</v>
      </c>
    </row>
    <row r="615" spans="1:11" x14ac:dyDescent="0.25">
      <c r="A615" t="s">
        <v>657</v>
      </c>
      <c r="B615" s="1">
        <v>45379</v>
      </c>
      <c r="C615" t="s">
        <v>46</v>
      </c>
      <c r="D615" t="s">
        <v>47</v>
      </c>
      <c r="E615">
        <v>1</v>
      </c>
      <c r="F615">
        <v>278.79000000000002</v>
      </c>
      <c r="G615">
        <v>409.15</v>
      </c>
      <c r="H615">
        <v>0</v>
      </c>
      <c r="I615" t="s">
        <v>18</v>
      </c>
      <c r="J615" t="s">
        <v>15</v>
      </c>
      <c r="K615" t="s">
        <v>16</v>
      </c>
    </row>
    <row r="616" spans="1:11" x14ac:dyDescent="0.25">
      <c r="A616" t="s">
        <v>658</v>
      </c>
      <c r="B616" s="1">
        <v>45626</v>
      </c>
      <c r="C616" t="s">
        <v>42</v>
      </c>
      <c r="D616" t="s">
        <v>23</v>
      </c>
      <c r="E616">
        <v>3</v>
      </c>
      <c r="F616">
        <v>324.20999999999998</v>
      </c>
      <c r="G616">
        <v>407.98</v>
      </c>
      <c r="H616">
        <v>0.1</v>
      </c>
      <c r="I616" t="s">
        <v>40</v>
      </c>
      <c r="J616" t="s">
        <v>19</v>
      </c>
      <c r="K616" t="s">
        <v>20</v>
      </c>
    </row>
    <row r="617" spans="1:11" x14ac:dyDescent="0.25">
      <c r="A617" t="s">
        <v>659</v>
      </c>
      <c r="B617" s="1">
        <v>45179</v>
      </c>
      <c r="C617" t="s">
        <v>12</v>
      </c>
      <c r="D617" t="s">
        <v>13</v>
      </c>
      <c r="E617">
        <v>1</v>
      </c>
      <c r="F617">
        <v>272.8</v>
      </c>
      <c r="G617">
        <v>445.95</v>
      </c>
      <c r="H617">
        <v>0</v>
      </c>
      <c r="I617" t="s">
        <v>14</v>
      </c>
      <c r="J617" t="s">
        <v>27</v>
      </c>
      <c r="K617" t="s">
        <v>35</v>
      </c>
    </row>
    <row r="618" spans="1:11" x14ac:dyDescent="0.25">
      <c r="A618" t="s">
        <v>660</v>
      </c>
      <c r="B618" s="1">
        <v>45388</v>
      </c>
      <c r="C618" t="s">
        <v>44</v>
      </c>
      <c r="D618" t="s">
        <v>31</v>
      </c>
      <c r="E618">
        <v>5</v>
      </c>
      <c r="F618">
        <v>402.48</v>
      </c>
      <c r="G618">
        <v>501.73</v>
      </c>
      <c r="H618">
        <v>0.2</v>
      </c>
      <c r="I618" t="s">
        <v>40</v>
      </c>
      <c r="K618" t="s">
        <v>20</v>
      </c>
    </row>
    <row r="619" spans="1:11" x14ac:dyDescent="0.25">
      <c r="A619" t="s">
        <v>661</v>
      </c>
      <c r="B619" s="1">
        <v>44951</v>
      </c>
      <c r="C619" t="s">
        <v>44</v>
      </c>
      <c r="D619" t="s">
        <v>31</v>
      </c>
      <c r="E619">
        <v>2</v>
      </c>
      <c r="F619">
        <v>319.85000000000002</v>
      </c>
      <c r="G619">
        <v>502.3</v>
      </c>
      <c r="H619">
        <v>0</v>
      </c>
      <c r="I619" t="s">
        <v>40</v>
      </c>
      <c r="J619" t="s">
        <v>15</v>
      </c>
      <c r="K619" t="s">
        <v>16</v>
      </c>
    </row>
    <row r="620" spans="1:11" x14ac:dyDescent="0.25">
      <c r="A620" t="s">
        <v>662</v>
      </c>
      <c r="B620" s="1">
        <v>45400</v>
      </c>
      <c r="C620" t="s">
        <v>30</v>
      </c>
      <c r="D620" t="s">
        <v>31</v>
      </c>
      <c r="E620">
        <v>5</v>
      </c>
      <c r="F620">
        <v>163.27000000000001</v>
      </c>
      <c r="G620">
        <v>232.4</v>
      </c>
      <c r="H620">
        <v>0.15</v>
      </c>
      <c r="I620" t="s">
        <v>18</v>
      </c>
      <c r="J620" t="s">
        <v>27</v>
      </c>
      <c r="K620" t="s">
        <v>16</v>
      </c>
    </row>
    <row r="621" spans="1:11" x14ac:dyDescent="0.25">
      <c r="A621" t="s">
        <v>663</v>
      </c>
      <c r="B621" s="1">
        <v>45567</v>
      </c>
      <c r="C621" t="s">
        <v>44</v>
      </c>
      <c r="D621" t="s">
        <v>31</v>
      </c>
      <c r="E621">
        <v>8</v>
      </c>
      <c r="F621">
        <v>43.02</v>
      </c>
      <c r="G621">
        <v>72.569999999999993</v>
      </c>
      <c r="H621">
        <v>0.1</v>
      </c>
      <c r="I621" t="s">
        <v>18</v>
      </c>
      <c r="J621" t="s">
        <v>52</v>
      </c>
      <c r="K621" t="s">
        <v>16</v>
      </c>
    </row>
    <row r="622" spans="1:11" x14ac:dyDescent="0.25">
      <c r="A622" t="s">
        <v>664</v>
      </c>
      <c r="B622" s="1">
        <v>45504</v>
      </c>
      <c r="C622" t="s">
        <v>46</v>
      </c>
      <c r="D622" t="s">
        <v>47</v>
      </c>
      <c r="E622">
        <v>1</v>
      </c>
      <c r="F622">
        <v>115.87</v>
      </c>
      <c r="G622">
        <v>200.41</v>
      </c>
      <c r="H622">
        <v>0</v>
      </c>
      <c r="I622" t="s">
        <v>24</v>
      </c>
      <c r="J622" t="s">
        <v>27</v>
      </c>
      <c r="K622" t="s">
        <v>20</v>
      </c>
    </row>
    <row r="623" spans="1:11" x14ac:dyDescent="0.25">
      <c r="A623" t="s">
        <v>665</v>
      </c>
      <c r="B623" s="1">
        <v>45157</v>
      </c>
      <c r="C623" t="s">
        <v>44</v>
      </c>
      <c r="D623" t="s">
        <v>31</v>
      </c>
      <c r="E623">
        <v>8</v>
      </c>
      <c r="F623">
        <v>482.78</v>
      </c>
      <c r="G623">
        <v>559.83000000000004</v>
      </c>
      <c r="H623">
        <v>0.05</v>
      </c>
      <c r="I623" t="s">
        <v>18</v>
      </c>
      <c r="J623" t="s">
        <v>32</v>
      </c>
      <c r="K623" t="s">
        <v>20</v>
      </c>
    </row>
    <row r="624" spans="1:11" x14ac:dyDescent="0.25">
      <c r="A624" t="s">
        <v>666</v>
      </c>
      <c r="B624" s="1">
        <v>45536</v>
      </c>
      <c r="C624" t="s">
        <v>42</v>
      </c>
      <c r="D624" t="s">
        <v>23</v>
      </c>
      <c r="E624">
        <v>1</v>
      </c>
      <c r="F624">
        <v>353.65</v>
      </c>
      <c r="G624">
        <v>505.02</v>
      </c>
      <c r="H624">
        <v>0.1</v>
      </c>
      <c r="I624" t="s">
        <v>18</v>
      </c>
      <c r="J624" t="s">
        <v>19</v>
      </c>
      <c r="K624" t="s">
        <v>20</v>
      </c>
    </row>
    <row r="625" spans="1:11" x14ac:dyDescent="0.25">
      <c r="A625" t="s">
        <v>667</v>
      </c>
      <c r="B625" s="1">
        <v>45195</v>
      </c>
      <c r="C625" t="s">
        <v>34</v>
      </c>
      <c r="D625" t="s">
        <v>31</v>
      </c>
      <c r="E625">
        <v>8</v>
      </c>
      <c r="F625">
        <v>79.59</v>
      </c>
      <c r="G625">
        <v>131.37</v>
      </c>
      <c r="H625">
        <v>0.1</v>
      </c>
      <c r="I625" t="s">
        <v>14</v>
      </c>
      <c r="J625" t="s">
        <v>32</v>
      </c>
      <c r="K625" t="s">
        <v>35</v>
      </c>
    </row>
    <row r="626" spans="1:11" x14ac:dyDescent="0.25">
      <c r="A626" t="s">
        <v>668</v>
      </c>
      <c r="B626" s="1">
        <v>45603</v>
      </c>
      <c r="C626" t="s">
        <v>56</v>
      </c>
      <c r="D626" t="s">
        <v>38</v>
      </c>
      <c r="E626">
        <v>9</v>
      </c>
      <c r="F626">
        <v>165.84</v>
      </c>
      <c r="G626">
        <v>281.04000000000002</v>
      </c>
      <c r="H626">
        <v>0</v>
      </c>
      <c r="I626" t="s">
        <v>40</v>
      </c>
      <c r="J626" t="s">
        <v>52</v>
      </c>
      <c r="K626" t="s">
        <v>20</v>
      </c>
    </row>
    <row r="627" spans="1:11" x14ac:dyDescent="0.25">
      <c r="A627" t="s">
        <v>669</v>
      </c>
      <c r="B627" s="1">
        <v>45267</v>
      </c>
      <c r="C627" t="s">
        <v>49</v>
      </c>
      <c r="D627" t="s">
        <v>47</v>
      </c>
      <c r="E627">
        <v>6</v>
      </c>
      <c r="F627">
        <v>116.74</v>
      </c>
      <c r="G627">
        <v>200.16</v>
      </c>
      <c r="H627">
        <v>0</v>
      </c>
      <c r="I627" t="s">
        <v>18</v>
      </c>
      <c r="J627" t="s">
        <v>15</v>
      </c>
      <c r="K627" t="s">
        <v>20</v>
      </c>
    </row>
    <row r="628" spans="1:11" x14ac:dyDescent="0.25">
      <c r="A628" t="s">
        <v>670</v>
      </c>
      <c r="B628" s="1">
        <v>45386</v>
      </c>
      <c r="C628" t="s">
        <v>62</v>
      </c>
      <c r="D628" t="s">
        <v>47</v>
      </c>
      <c r="E628">
        <v>3</v>
      </c>
      <c r="F628">
        <v>425.52</v>
      </c>
      <c r="G628">
        <v>750.6</v>
      </c>
      <c r="H628">
        <v>0.1</v>
      </c>
      <c r="I628" t="s">
        <v>18</v>
      </c>
      <c r="J628" t="s">
        <v>15</v>
      </c>
      <c r="K628" t="s">
        <v>35</v>
      </c>
    </row>
    <row r="629" spans="1:11" x14ac:dyDescent="0.25">
      <c r="A629" t="s">
        <v>671</v>
      </c>
      <c r="B629" s="1">
        <v>45073</v>
      </c>
      <c r="C629" t="s">
        <v>54</v>
      </c>
      <c r="D629" t="s">
        <v>38</v>
      </c>
      <c r="E629">
        <v>9</v>
      </c>
      <c r="F629">
        <v>384.1</v>
      </c>
      <c r="G629">
        <v>516.28</v>
      </c>
      <c r="H629">
        <v>0.1</v>
      </c>
      <c r="I629" t="s">
        <v>14</v>
      </c>
      <c r="J629" t="s">
        <v>32</v>
      </c>
      <c r="K629" t="s">
        <v>35</v>
      </c>
    </row>
    <row r="630" spans="1:11" x14ac:dyDescent="0.25">
      <c r="A630" t="s">
        <v>672</v>
      </c>
      <c r="B630" s="1">
        <v>45397</v>
      </c>
      <c r="C630" t="s">
        <v>56</v>
      </c>
      <c r="D630" t="s">
        <v>38</v>
      </c>
      <c r="E630">
        <v>6</v>
      </c>
      <c r="F630">
        <v>110.11</v>
      </c>
      <c r="G630">
        <v>134.79</v>
      </c>
      <c r="H630">
        <v>0.1</v>
      </c>
      <c r="I630" t="s">
        <v>40</v>
      </c>
      <c r="J630" t="s">
        <v>32</v>
      </c>
      <c r="K630" t="s">
        <v>35</v>
      </c>
    </row>
    <row r="631" spans="1:11" x14ac:dyDescent="0.25">
      <c r="A631" t="s">
        <v>673</v>
      </c>
      <c r="B631" s="1">
        <v>45116</v>
      </c>
      <c r="C631" t="s">
        <v>44</v>
      </c>
      <c r="D631" t="s">
        <v>31</v>
      </c>
      <c r="E631">
        <v>5</v>
      </c>
      <c r="F631">
        <v>487.71</v>
      </c>
      <c r="G631">
        <v>809.78</v>
      </c>
      <c r="H631">
        <v>0</v>
      </c>
      <c r="I631" t="s">
        <v>18</v>
      </c>
      <c r="J631" t="s">
        <v>27</v>
      </c>
      <c r="K631" t="s">
        <v>16</v>
      </c>
    </row>
    <row r="632" spans="1:11" x14ac:dyDescent="0.25">
      <c r="A632" t="s">
        <v>674</v>
      </c>
      <c r="B632" s="1">
        <v>45558</v>
      </c>
      <c r="C632" t="s">
        <v>44</v>
      </c>
      <c r="D632" t="s">
        <v>31</v>
      </c>
      <c r="E632">
        <v>8</v>
      </c>
      <c r="F632">
        <v>341.93</v>
      </c>
      <c r="G632">
        <v>512.87</v>
      </c>
      <c r="H632">
        <v>0</v>
      </c>
      <c r="I632" t="s">
        <v>24</v>
      </c>
      <c r="J632" t="s">
        <v>32</v>
      </c>
      <c r="K632" t="s">
        <v>16</v>
      </c>
    </row>
    <row r="633" spans="1:11" x14ac:dyDescent="0.25">
      <c r="A633" t="s">
        <v>675</v>
      </c>
      <c r="B633" s="1">
        <v>45328</v>
      </c>
      <c r="C633" t="s">
        <v>54</v>
      </c>
      <c r="D633" t="s">
        <v>38</v>
      </c>
      <c r="E633">
        <v>1</v>
      </c>
      <c r="F633">
        <v>72.86</v>
      </c>
      <c r="G633">
        <v>102.19</v>
      </c>
      <c r="H633">
        <v>0.05</v>
      </c>
      <c r="I633" t="s">
        <v>18</v>
      </c>
      <c r="J633" t="s">
        <v>32</v>
      </c>
      <c r="K633" t="s">
        <v>20</v>
      </c>
    </row>
    <row r="634" spans="1:11" x14ac:dyDescent="0.25">
      <c r="A634" t="s">
        <v>676</v>
      </c>
      <c r="B634" s="1">
        <v>45098</v>
      </c>
      <c r="C634" t="s">
        <v>26</v>
      </c>
      <c r="D634" t="s">
        <v>13</v>
      </c>
      <c r="E634">
        <v>2</v>
      </c>
      <c r="F634">
        <v>392.59</v>
      </c>
      <c r="G634">
        <v>469.85</v>
      </c>
      <c r="H634">
        <v>0</v>
      </c>
      <c r="I634" t="s">
        <v>81</v>
      </c>
      <c r="J634" t="s">
        <v>52</v>
      </c>
      <c r="K634" t="s">
        <v>20</v>
      </c>
    </row>
    <row r="635" spans="1:11" x14ac:dyDescent="0.25">
      <c r="A635" t="s">
        <v>677</v>
      </c>
      <c r="B635" s="1">
        <v>45614</v>
      </c>
      <c r="C635" t="s">
        <v>44</v>
      </c>
      <c r="D635" t="s">
        <v>31</v>
      </c>
      <c r="E635">
        <v>5</v>
      </c>
      <c r="F635">
        <v>206.82</v>
      </c>
      <c r="G635">
        <v>255.97</v>
      </c>
      <c r="H635">
        <v>0</v>
      </c>
      <c r="I635" t="s">
        <v>18</v>
      </c>
      <c r="J635" t="s">
        <v>19</v>
      </c>
      <c r="K635" t="s">
        <v>35</v>
      </c>
    </row>
    <row r="636" spans="1:11" x14ac:dyDescent="0.25">
      <c r="A636" t="s">
        <v>678</v>
      </c>
      <c r="B636" s="1">
        <v>45063</v>
      </c>
      <c r="C636" t="s">
        <v>54</v>
      </c>
      <c r="D636" t="s">
        <v>38</v>
      </c>
      <c r="E636">
        <v>2</v>
      </c>
      <c r="F636">
        <v>61.08</v>
      </c>
      <c r="G636">
        <v>100.12</v>
      </c>
      <c r="H636">
        <v>0.05</v>
      </c>
      <c r="I636" t="s">
        <v>14</v>
      </c>
      <c r="J636" t="s">
        <v>15</v>
      </c>
      <c r="K636" t="s">
        <v>20</v>
      </c>
    </row>
    <row r="637" spans="1:11" x14ac:dyDescent="0.25">
      <c r="A637" t="s">
        <v>679</v>
      </c>
      <c r="B637" s="1">
        <v>45656</v>
      </c>
      <c r="C637" t="s">
        <v>42</v>
      </c>
      <c r="E637">
        <v>3</v>
      </c>
      <c r="F637">
        <v>368.27</v>
      </c>
      <c r="G637">
        <v>428.68</v>
      </c>
      <c r="H637">
        <v>0</v>
      </c>
      <c r="I637" t="s">
        <v>40</v>
      </c>
      <c r="J637" t="s">
        <v>32</v>
      </c>
      <c r="K637" t="s">
        <v>35</v>
      </c>
    </row>
    <row r="638" spans="1:11" x14ac:dyDescent="0.25">
      <c r="A638" t="s">
        <v>680</v>
      </c>
      <c r="B638" s="1">
        <v>45560</v>
      </c>
      <c r="C638" t="s">
        <v>37</v>
      </c>
      <c r="D638" t="s">
        <v>38</v>
      </c>
      <c r="E638">
        <v>5</v>
      </c>
      <c r="F638">
        <v>350.61</v>
      </c>
      <c r="G638">
        <v>517.34</v>
      </c>
      <c r="H638">
        <v>0.05</v>
      </c>
      <c r="I638" t="s">
        <v>40</v>
      </c>
      <c r="J638" t="s">
        <v>15</v>
      </c>
      <c r="K638" t="s">
        <v>20</v>
      </c>
    </row>
    <row r="639" spans="1:11" x14ac:dyDescent="0.25">
      <c r="A639" t="s">
        <v>681</v>
      </c>
      <c r="B639" s="1">
        <v>45162</v>
      </c>
      <c r="C639" t="s">
        <v>37</v>
      </c>
      <c r="D639" t="s">
        <v>38</v>
      </c>
      <c r="E639">
        <v>1</v>
      </c>
      <c r="F639">
        <v>10.48</v>
      </c>
      <c r="G639">
        <v>13.03</v>
      </c>
      <c r="H639">
        <v>0</v>
      </c>
      <c r="I639" t="s">
        <v>18</v>
      </c>
      <c r="J639" t="s">
        <v>15</v>
      </c>
      <c r="K639" t="s">
        <v>20</v>
      </c>
    </row>
    <row r="640" spans="1:11" x14ac:dyDescent="0.25">
      <c r="A640" t="s">
        <v>682</v>
      </c>
      <c r="B640" s="1">
        <v>45323</v>
      </c>
      <c r="C640" t="s">
        <v>62</v>
      </c>
      <c r="D640" t="s">
        <v>47</v>
      </c>
      <c r="E640">
        <v>6</v>
      </c>
      <c r="F640">
        <v>423.26</v>
      </c>
      <c r="G640">
        <v>593.55999999999995</v>
      </c>
      <c r="H640">
        <v>0.2</v>
      </c>
      <c r="I640" t="s">
        <v>18</v>
      </c>
      <c r="J640" t="s">
        <v>32</v>
      </c>
      <c r="K640" t="s">
        <v>35</v>
      </c>
    </row>
    <row r="641" spans="1:11" x14ac:dyDescent="0.25">
      <c r="A641" t="s">
        <v>683</v>
      </c>
      <c r="B641" s="1">
        <v>44967</v>
      </c>
      <c r="C641" t="s">
        <v>49</v>
      </c>
      <c r="D641" t="s">
        <v>47</v>
      </c>
      <c r="E641">
        <v>3</v>
      </c>
      <c r="F641">
        <v>296.66000000000003</v>
      </c>
      <c r="G641">
        <v>516.77</v>
      </c>
      <c r="H641">
        <v>0</v>
      </c>
      <c r="I641" t="s">
        <v>14</v>
      </c>
      <c r="J641" t="s">
        <v>19</v>
      </c>
      <c r="K641" t="s">
        <v>20</v>
      </c>
    </row>
    <row r="642" spans="1:11" x14ac:dyDescent="0.25">
      <c r="A642" t="s">
        <v>684</v>
      </c>
      <c r="B642" s="1">
        <v>45373</v>
      </c>
      <c r="C642" t="s">
        <v>12</v>
      </c>
      <c r="D642" t="s">
        <v>13</v>
      </c>
      <c r="E642">
        <v>7</v>
      </c>
      <c r="F642">
        <v>447.66</v>
      </c>
      <c r="G642">
        <v>600.62</v>
      </c>
      <c r="H642">
        <v>0</v>
      </c>
      <c r="I642" t="s">
        <v>24</v>
      </c>
      <c r="J642" t="s">
        <v>15</v>
      </c>
      <c r="K642" t="s">
        <v>35</v>
      </c>
    </row>
    <row r="643" spans="1:11" x14ac:dyDescent="0.25">
      <c r="A643" t="s">
        <v>685</v>
      </c>
      <c r="B643" s="1">
        <v>45505</v>
      </c>
      <c r="C643" t="s">
        <v>42</v>
      </c>
      <c r="D643" t="s">
        <v>23</v>
      </c>
      <c r="E643">
        <v>3</v>
      </c>
      <c r="F643">
        <v>252.1</v>
      </c>
      <c r="G643">
        <v>327.75</v>
      </c>
      <c r="H643">
        <v>0.05</v>
      </c>
      <c r="I643" t="s">
        <v>24</v>
      </c>
      <c r="J643" t="s">
        <v>52</v>
      </c>
      <c r="K643" t="s">
        <v>20</v>
      </c>
    </row>
    <row r="644" spans="1:11" x14ac:dyDescent="0.25">
      <c r="A644" t="s">
        <v>686</v>
      </c>
      <c r="B644" s="1">
        <v>45268</v>
      </c>
      <c r="C644" t="s">
        <v>44</v>
      </c>
      <c r="D644" t="s">
        <v>31</v>
      </c>
      <c r="E644">
        <v>6</v>
      </c>
      <c r="F644">
        <v>101.62</v>
      </c>
      <c r="G644">
        <v>120.28</v>
      </c>
      <c r="H644">
        <v>0</v>
      </c>
      <c r="I644" t="s">
        <v>18</v>
      </c>
      <c r="J644" t="s">
        <v>27</v>
      </c>
      <c r="K644" t="s">
        <v>35</v>
      </c>
    </row>
    <row r="645" spans="1:11" x14ac:dyDescent="0.25">
      <c r="A645" t="s">
        <v>687</v>
      </c>
      <c r="B645" s="1">
        <v>45387</v>
      </c>
      <c r="C645" t="s">
        <v>26</v>
      </c>
      <c r="D645" t="s">
        <v>13</v>
      </c>
      <c r="E645">
        <v>1</v>
      </c>
      <c r="F645">
        <v>290.35000000000002</v>
      </c>
      <c r="G645">
        <v>407.19</v>
      </c>
      <c r="H645">
        <v>0.1</v>
      </c>
      <c r="I645" t="s">
        <v>14</v>
      </c>
      <c r="J645" t="s">
        <v>15</v>
      </c>
      <c r="K645" t="s">
        <v>20</v>
      </c>
    </row>
    <row r="646" spans="1:11" x14ac:dyDescent="0.25">
      <c r="A646" t="s">
        <v>688</v>
      </c>
      <c r="B646" s="1">
        <v>45024</v>
      </c>
      <c r="D646" t="s">
        <v>23</v>
      </c>
      <c r="E646">
        <v>1</v>
      </c>
      <c r="F646">
        <v>17.260000000000002</v>
      </c>
      <c r="G646">
        <v>27.89</v>
      </c>
      <c r="H646">
        <v>0.05</v>
      </c>
      <c r="I646" t="s">
        <v>40</v>
      </c>
      <c r="J646" t="s">
        <v>19</v>
      </c>
      <c r="K646" t="s">
        <v>20</v>
      </c>
    </row>
    <row r="647" spans="1:11" x14ac:dyDescent="0.25">
      <c r="A647" t="s">
        <v>689</v>
      </c>
      <c r="B647" s="1">
        <v>45403</v>
      </c>
      <c r="C647" t="s">
        <v>22</v>
      </c>
      <c r="D647" t="s">
        <v>23</v>
      </c>
      <c r="E647">
        <v>4</v>
      </c>
      <c r="F647">
        <v>36.619999999999997</v>
      </c>
      <c r="G647">
        <v>53.55</v>
      </c>
      <c r="H647">
        <v>0.05</v>
      </c>
      <c r="I647" t="s">
        <v>40</v>
      </c>
      <c r="J647" t="s">
        <v>32</v>
      </c>
      <c r="K647" t="s">
        <v>35</v>
      </c>
    </row>
    <row r="648" spans="1:11" x14ac:dyDescent="0.25">
      <c r="A648" t="s">
        <v>690</v>
      </c>
      <c r="B648" s="1">
        <v>45320</v>
      </c>
      <c r="C648" t="s">
        <v>54</v>
      </c>
      <c r="D648" t="s">
        <v>38</v>
      </c>
      <c r="E648">
        <v>4</v>
      </c>
      <c r="F648">
        <v>454.33</v>
      </c>
      <c r="G648">
        <v>501.31</v>
      </c>
      <c r="H648">
        <v>0</v>
      </c>
      <c r="I648" t="s">
        <v>24</v>
      </c>
      <c r="J648" t="s">
        <v>27</v>
      </c>
      <c r="K648" t="s">
        <v>35</v>
      </c>
    </row>
    <row r="649" spans="1:11" x14ac:dyDescent="0.25">
      <c r="A649" t="s">
        <v>691</v>
      </c>
      <c r="B649" s="1">
        <v>45304</v>
      </c>
      <c r="C649" t="s">
        <v>34</v>
      </c>
      <c r="D649" t="s">
        <v>31</v>
      </c>
      <c r="E649">
        <v>1</v>
      </c>
      <c r="F649">
        <v>419.03</v>
      </c>
      <c r="G649">
        <v>711.63</v>
      </c>
      <c r="H649">
        <v>0</v>
      </c>
      <c r="I649" t="s">
        <v>40</v>
      </c>
      <c r="J649" t="s">
        <v>15</v>
      </c>
      <c r="K649" t="s">
        <v>35</v>
      </c>
    </row>
    <row r="650" spans="1:11" x14ac:dyDescent="0.25">
      <c r="A650" t="s">
        <v>692</v>
      </c>
      <c r="B650" s="1">
        <v>45149</v>
      </c>
      <c r="C650" t="s">
        <v>30</v>
      </c>
      <c r="D650" t="s">
        <v>31</v>
      </c>
      <c r="E650">
        <v>5</v>
      </c>
      <c r="F650">
        <v>133.06</v>
      </c>
      <c r="G650">
        <v>239.21</v>
      </c>
      <c r="H650">
        <v>0</v>
      </c>
      <c r="I650" t="s">
        <v>40</v>
      </c>
      <c r="J650" t="s">
        <v>27</v>
      </c>
      <c r="K650" t="s">
        <v>35</v>
      </c>
    </row>
    <row r="651" spans="1:11" x14ac:dyDescent="0.25">
      <c r="A651" t="s">
        <v>693</v>
      </c>
      <c r="B651" s="1">
        <v>45626</v>
      </c>
      <c r="C651" t="s">
        <v>46</v>
      </c>
      <c r="D651" t="s">
        <v>47</v>
      </c>
      <c r="E651">
        <v>3</v>
      </c>
      <c r="F651">
        <v>454.89</v>
      </c>
      <c r="G651">
        <v>715.6</v>
      </c>
      <c r="H651">
        <v>0</v>
      </c>
      <c r="I651" t="s">
        <v>40</v>
      </c>
      <c r="J651" t="s">
        <v>15</v>
      </c>
      <c r="K651" t="s">
        <v>35</v>
      </c>
    </row>
    <row r="652" spans="1:11" x14ac:dyDescent="0.25">
      <c r="A652" t="s">
        <v>694</v>
      </c>
      <c r="B652" s="1">
        <v>45105</v>
      </c>
      <c r="C652" t="s">
        <v>44</v>
      </c>
      <c r="D652" t="s">
        <v>31</v>
      </c>
      <c r="E652">
        <v>8</v>
      </c>
      <c r="F652">
        <v>140.88</v>
      </c>
      <c r="G652">
        <v>216.34</v>
      </c>
      <c r="H652">
        <v>0</v>
      </c>
      <c r="I652" t="s">
        <v>24</v>
      </c>
      <c r="J652" t="s">
        <v>27</v>
      </c>
      <c r="K652" t="s">
        <v>35</v>
      </c>
    </row>
    <row r="653" spans="1:11" x14ac:dyDescent="0.25">
      <c r="A653" t="s">
        <v>695</v>
      </c>
      <c r="B653" s="1">
        <v>45204</v>
      </c>
      <c r="C653" t="s">
        <v>46</v>
      </c>
      <c r="D653" t="s">
        <v>47</v>
      </c>
      <c r="E653">
        <v>2</v>
      </c>
      <c r="F653">
        <v>351.93</v>
      </c>
      <c r="G653">
        <v>438.31</v>
      </c>
      <c r="H653">
        <v>0</v>
      </c>
      <c r="I653" t="s">
        <v>169</v>
      </c>
      <c r="J653" t="s">
        <v>32</v>
      </c>
      <c r="K653" t="s">
        <v>35</v>
      </c>
    </row>
    <row r="654" spans="1:11" x14ac:dyDescent="0.25">
      <c r="A654" t="s">
        <v>696</v>
      </c>
      <c r="B654" s="1">
        <v>45217</v>
      </c>
      <c r="C654" t="s">
        <v>54</v>
      </c>
      <c r="D654" t="s">
        <v>38</v>
      </c>
      <c r="E654">
        <v>2</v>
      </c>
      <c r="F654">
        <v>27.8</v>
      </c>
      <c r="G654">
        <v>34.270000000000003</v>
      </c>
      <c r="H654">
        <v>0</v>
      </c>
      <c r="I654" t="s">
        <v>24</v>
      </c>
      <c r="J654" t="s">
        <v>15</v>
      </c>
      <c r="K654" t="s">
        <v>16</v>
      </c>
    </row>
    <row r="655" spans="1:11" x14ac:dyDescent="0.25">
      <c r="A655" t="s">
        <v>697</v>
      </c>
      <c r="B655" s="1">
        <v>45221</v>
      </c>
      <c r="C655" t="s">
        <v>46</v>
      </c>
      <c r="D655" t="s">
        <v>47</v>
      </c>
      <c r="E655">
        <v>2</v>
      </c>
      <c r="F655">
        <v>258.92</v>
      </c>
      <c r="G655">
        <v>355</v>
      </c>
      <c r="H655">
        <v>0</v>
      </c>
      <c r="I655" t="s">
        <v>24</v>
      </c>
      <c r="J655" t="s">
        <v>15</v>
      </c>
      <c r="K655" t="s">
        <v>20</v>
      </c>
    </row>
    <row r="656" spans="1:11" x14ac:dyDescent="0.25">
      <c r="A656" t="s">
        <v>698</v>
      </c>
      <c r="B656" s="1">
        <v>45482</v>
      </c>
      <c r="C656" t="s">
        <v>44</v>
      </c>
      <c r="D656" t="s">
        <v>31</v>
      </c>
      <c r="E656">
        <v>9</v>
      </c>
      <c r="F656">
        <v>12.21</v>
      </c>
      <c r="G656">
        <v>16.5</v>
      </c>
      <c r="H656">
        <v>0.1</v>
      </c>
      <c r="I656" t="s">
        <v>14</v>
      </c>
      <c r="J656" t="s">
        <v>32</v>
      </c>
      <c r="K656" t="s">
        <v>20</v>
      </c>
    </row>
    <row r="657" spans="1:11" x14ac:dyDescent="0.25">
      <c r="A657" t="s">
        <v>699</v>
      </c>
      <c r="B657" s="1">
        <v>45055</v>
      </c>
      <c r="C657" t="s">
        <v>34</v>
      </c>
      <c r="D657" t="s">
        <v>31</v>
      </c>
      <c r="E657">
        <v>8</v>
      </c>
      <c r="F657">
        <v>392.83</v>
      </c>
      <c r="G657">
        <v>588.66</v>
      </c>
      <c r="H657">
        <v>0.1</v>
      </c>
      <c r="I657" t="s">
        <v>14</v>
      </c>
      <c r="J657" t="s">
        <v>52</v>
      </c>
      <c r="K657" t="s">
        <v>20</v>
      </c>
    </row>
    <row r="658" spans="1:11" x14ac:dyDescent="0.25">
      <c r="A658" t="s">
        <v>700</v>
      </c>
      <c r="B658" s="1">
        <v>45141</v>
      </c>
      <c r="C658" t="s">
        <v>22</v>
      </c>
      <c r="D658" t="s">
        <v>23</v>
      </c>
      <c r="E658">
        <v>7</v>
      </c>
      <c r="F658">
        <v>238.3</v>
      </c>
      <c r="G658">
        <v>414.36</v>
      </c>
      <c r="H658">
        <v>0</v>
      </c>
      <c r="I658" t="s">
        <v>18</v>
      </c>
      <c r="J658" t="s">
        <v>15</v>
      </c>
      <c r="K658" t="s">
        <v>35</v>
      </c>
    </row>
    <row r="659" spans="1:11" x14ac:dyDescent="0.25">
      <c r="A659" t="s">
        <v>701</v>
      </c>
      <c r="B659" s="1">
        <v>45211</v>
      </c>
      <c r="C659" t="s">
        <v>46</v>
      </c>
      <c r="D659" t="s">
        <v>47</v>
      </c>
      <c r="E659">
        <v>3</v>
      </c>
      <c r="F659">
        <v>14.91</v>
      </c>
      <c r="G659">
        <v>20.97</v>
      </c>
      <c r="H659">
        <v>0.1</v>
      </c>
      <c r="I659" t="s">
        <v>14</v>
      </c>
      <c r="J659" t="s">
        <v>52</v>
      </c>
      <c r="K659" t="s">
        <v>20</v>
      </c>
    </row>
    <row r="660" spans="1:11" x14ac:dyDescent="0.25">
      <c r="A660" t="s">
        <v>702</v>
      </c>
      <c r="B660" s="1">
        <v>45329</v>
      </c>
      <c r="C660" t="s">
        <v>30</v>
      </c>
      <c r="D660" t="s">
        <v>31</v>
      </c>
      <c r="E660">
        <v>8</v>
      </c>
      <c r="F660">
        <v>315.35000000000002</v>
      </c>
      <c r="G660">
        <v>430.61</v>
      </c>
      <c r="H660">
        <v>0</v>
      </c>
      <c r="I660" t="s">
        <v>14</v>
      </c>
      <c r="J660" t="s">
        <v>27</v>
      </c>
      <c r="K660" t="s">
        <v>20</v>
      </c>
    </row>
    <row r="661" spans="1:11" x14ac:dyDescent="0.25">
      <c r="A661" t="s">
        <v>703</v>
      </c>
      <c r="B661" s="1">
        <v>45346</v>
      </c>
      <c r="C661" t="s">
        <v>26</v>
      </c>
      <c r="D661" t="s">
        <v>13</v>
      </c>
      <c r="E661">
        <v>9</v>
      </c>
      <c r="F661">
        <v>20.7</v>
      </c>
      <c r="G661">
        <v>33.22</v>
      </c>
      <c r="H661">
        <v>0.15</v>
      </c>
      <c r="I661" t="s">
        <v>24</v>
      </c>
      <c r="J661" t="s">
        <v>19</v>
      </c>
      <c r="K661" t="s">
        <v>16</v>
      </c>
    </row>
    <row r="662" spans="1:11" x14ac:dyDescent="0.25">
      <c r="A662" t="s">
        <v>704</v>
      </c>
      <c r="B662" s="1">
        <v>45417</v>
      </c>
      <c r="C662" t="s">
        <v>22</v>
      </c>
      <c r="D662" t="s">
        <v>23</v>
      </c>
      <c r="E662">
        <v>7</v>
      </c>
      <c r="F662">
        <v>279.01</v>
      </c>
      <c r="G662">
        <v>425.99</v>
      </c>
      <c r="H662">
        <v>0</v>
      </c>
      <c r="I662" t="s">
        <v>40</v>
      </c>
      <c r="J662" t="s">
        <v>32</v>
      </c>
      <c r="K662" t="s">
        <v>16</v>
      </c>
    </row>
    <row r="663" spans="1:11" x14ac:dyDescent="0.25">
      <c r="A663" t="s">
        <v>705</v>
      </c>
      <c r="B663" s="1">
        <v>45361</v>
      </c>
      <c r="C663" t="s">
        <v>42</v>
      </c>
      <c r="D663" t="s">
        <v>23</v>
      </c>
      <c r="E663">
        <v>5</v>
      </c>
      <c r="F663">
        <v>164.75</v>
      </c>
      <c r="G663">
        <v>263.95999999999998</v>
      </c>
      <c r="H663">
        <v>0.15</v>
      </c>
      <c r="I663" t="s">
        <v>24</v>
      </c>
      <c r="J663" t="s">
        <v>32</v>
      </c>
      <c r="K663" t="s">
        <v>16</v>
      </c>
    </row>
    <row r="664" spans="1:11" x14ac:dyDescent="0.25">
      <c r="A664" t="s">
        <v>706</v>
      </c>
      <c r="B664" s="1">
        <v>45657</v>
      </c>
      <c r="C664" t="s">
        <v>30</v>
      </c>
      <c r="D664" t="s">
        <v>31</v>
      </c>
      <c r="E664">
        <v>4</v>
      </c>
      <c r="F664">
        <v>33.58</v>
      </c>
      <c r="G664">
        <v>46.43</v>
      </c>
      <c r="H664">
        <v>0</v>
      </c>
      <c r="I664" t="s">
        <v>24</v>
      </c>
      <c r="J664" t="s">
        <v>52</v>
      </c>
      <c r="K664" t="s">
        <v>16</v>
      </c>
    </row>
    <row r="665" spans="1:11" x14ac:dyDescent="0.25">
      <c r="A665" t="s">
        <v>707</v>
      </c>
      <c r="B665" s="1">
        <v>45432</v>
      </c>
      <c r="C665" t="s">
        <v>44</v>
      </c>
      <c r="D665" t="s">
        <v>31</v>
      </c>
      <c r="E665">
        <v>3</v>
      </c>
      <c r="F665">
        <v>308.51</v>
      </c>
      <c r="G665">
        <v>510.55</v>
      </c>
      <c r="H665">
        <v>0</v>
      </c>
      <c r="I665" t="s">
        <v>14</v>
      </c>
      <c r="K665" t="s">
        <v>35</v>
      </c>
    </row>
    <row r="666" spans="1:11" x14ac:dyDescent="0.25">
      <c r="A666" t="s">
        <v>708</v>
      </c>
      <c r="B666" s="1">
        <v>45285</v>
      </c>
      <c r="C666" t="s">
        <v>60</v>
      </c>
      <c r="D666" t="s">
        <v>23</v>
      </c>
      <c r="E666">
        <v>4</v>
      </c>
      <c r="F666">
        <v>204.5</v>
      </c>
      <c r="G666">
        <v>325.75</v>
      </c>
      <c r="H666">
        <v>0</v>
      </c>
      <c r="I666" t="s">
        <v>24</v>
      </c>
      <c r="J666" t="s">
        <v>19</v>
      </c>
      <c r="K666" t="s">
        <v>35</v>
      </c>
    </row>
    <row r="667" spans="1:11" x14ac:dyDescent="0.25">
      <c r="A667" t="s">
        <v>709</v>
      </c>
      <c r="B667" s="1">
        <v>45302</v>
      </c>
      <c r="C667" t="s">
        <v>49</v>
      </c>
      <c r="D667" t="s">
        <v>47</v>
      </c>
      <c r="E667">
        <v>9</v>
      </c>
      <c r="F667">
        <v>239.63</v>
      </c>
      <c r="G667">
        <v>355.65</v>
      </c>
      <c r="H667">
        <v>0.1</v>
      </c>
      <c r="I667" t="s">
        <v>40</v>
      </c>
      <c r="J667" t="s">
        <v>19</v>
      </c>
      <c r="K667" t="s">
        <v>20</v>
      </c>
    </row>
    <row r="668" spans="1:11" x14ac:dyDescent="0.25">
      <c r="A668" t="s">
        <v>710</v>
      </c>
      <c r="B668" s="1">
        <v>45627</v>
      </c>
      <c r="C668" t="s">
        <v>26</v>
      </c>
      <c r="D668" t="s">
        <v>13</v>
      </c>
      <c r="E668">
        <v>5</v>
      </c>
      <c r="F668">
        <v>295.32</v>
      </c>
      <c r="G668">
        <v>337.26</v>
      </c>
      <c r="H668">
        <v>0</v>
      </c>
      <c r="I668" t="s">
        <v>14</v>
      </c>
      <c r="J668" t="s">
        <v>27</v>
      </c>
      <c r="K668" t="s">
        <v>35</v>
      </c>
    </row>
    <row r="669" spans="1:11" x14ac:dyDescent="0.25">
      <c r="A669" t="s">
        <v>711</v>
      </c>
      <c r="B669" s="1">
        <v>45185</v>
      </c>
      <c r="C669" t="s">
        <v>49</v>
      </c>
      <c r="D669" t="s">
        <v>47</v>
      </c>
      <c r="E669">
        <v>7</v>
      </c>
      <c r="F669">
        <v>433.46</v>
      </c>
      <c r="G669">
        <v>675.91</v>
      </c>
      <c r="H669">
        <v>0.1</v>
      </c>
      <c r="I669" t="s">
        <v>14</v>
      </c>
      <c r="J669" t="s">
        <v>32</v>
      </c>
      <c r="K669" t="s">
        <v>20</v>
      </c>
    </row>
    <row r="670" spans="1:11" x14ac:dyDescent="0.25">
      <c r="A670" t="s">
        <v>712</v>
      </c>
      <c r="B670" s="1">
        <v>45652</v>
      </c>
      <c r="C670" t="s">
        <v>46</v>
      </c>
      <c r="D670" t="s">
        <v>47</v>
      </c>
      <c r="E670">
        <v>8</v>
      </c>
      <c r="F670">
        <v>254.34</v>
      </c>
      <c r="G670">
        <v>391.46</v>
      </c>
      <c r="H670">
        <v>0.1</v>
      </c>
      <c r="I670" t="s">
        <v>18</v>
      </c>
      <c r="J670" t="s">
        <v>32</v>
      </c>
      <c r="K670" t="s">
        <v>16</v>
      </c>
    </row>
    <row r="671" spans="1:11" x14ac:dyDescent="0.25">
      <c r="A671" t="s">
        <v>713</v>
      </c>
      <c r="B671" s="1">
        <v>45463</v>
      </c>
      <c r="C671" t="s">
        <v>26</v>
      </c>
      <c r="D671" t="s">
        <v>13</v>
      </c>
      <c r="E671">
        <v>3</v>
      </c>
      <c r="F671">
        <v>178.35</v>
      </c>
      <c r="G671">
        <v>263.02999999999997</v>
      </c>
      <c r="H671">
        <v>0.05</v>
      </c>
      <c r="I671" t="s">
        <v>24</v>
      </c>
      <c r="J671" t="s">
        <v>19</v>
      </c>
      <c r="K671" t="s">
        <v>20</v>
      </c>
    </row>
    <row r="672" spans="1:11" x14ac:dyDescent="0.25">
      <c r="A672" t="s">
        <v>714</v>
      </c>
      <c r="B672" s="1">
        <v>45032</v>
      </c>
      <c r="C672" t="s">
        <v>60</v>
      </c>
      <c r="D672" t="s">
        <v>23</v>
      </c>
      <c r="E672">
        <v>7</v>
      </c>
      <c r="F672">
        <v>168.63</v>
      </c>
      <c r="G672">
        <v>197.41</v>
      </c>
      <c r="H672">
        <v>0.1</v>
      </c>
      <c r="I672" t="s">
        <v>18</v>
      </c>
      <c r="J672" t="s">
        <v>32</v>
      </c>
      <c r="K672" t="s">
        <v>35</v>
      </c>
    </row>
    <row r="673" spans="1:11" x14ac:dyDescent="0.25">
      <c r="A673" t="s">
        <v>715</v>
      </c>
      <c r="B673" s="1">
        <v>45236</v>
      </c>
      <c r="C673" t="s">
        <v>37</v>
      </c>
      <c r="D673" t="s">
        <v>38</v>
      </c>
      <c r="E673">
        <v>3</v>
      </c>
      <c r="F673">
        <v>246.17</v>
      </c>
      <c r="G673">
        <v>417.86</v>
      </c>
      <c r="H673">
        <v>0</v>
      </c>
      <c r="I673" t="s">
        <v>40</v>
      </c>
      <c r="J673" t="s">
        <v>27</v>
      </c>
      <c r="K673" t="s">
        <v>20</v>
      </c>
    </row>
    <row r="674" spans="1:11" x14ac:dyDescent="0.25">
      <c r="A674" t="s">
        <v>716</v>
      </c>
      <c r="B674" s="1">
        <v>45316</v>
      </c>
      <c r="C674" t="s">
        <v>60</v>
      </c>
      <c r="D674" t="s">
        <v>23</v>
      </c>
      <c r="E674">
        <v>6</v>
      </c>
      <c r="F674">
        <v>346.91</v>
      </c>
      <c r="G674">
        <v>446.57</v>
      </c>
      <c r="H674">
        <v>0</v>
      </c>
      <c r="I674" t="s">
        <v>40</v>
      </c>
      <c r="J674" t="s">
        <v>19</v>
      </c>
      <c r="K674" t="s">
        <v>35</v>
      </c>
    </row>
    <row r="675" spans="1:11" x14ac:dyDescent="0.25">
      <c r="A675" t="s">
        <v>717</v>
      </c>
      <c r="B675" s="1">
        <v>45107</v>
      </c>
      <c r="C675" t="s">
        <v>30</v>
      </c>
      <c r="D675" t="s">
        <v>31</v>
      </c>
      <c r="E675">
        <v>9</v>
      </c>
      <c r="F675">
        <v>311.29000000000002</v>
      </c>
      <c r="G675">
        <v>343.91</v>
      </c>
      <c r="H675">
        <v>0.1</v>
      </c>
      <c r="I675" t="s">
        <v>14</v>
      </c>
      <c r="J675" t="s">
        <v>19</v>
      </c>
      <c r="K675" t="s">
        <v>16</v>
      </c>
    </row>
    <row r="676" spans="1:11" x14ac:dyDescent="0.25">
      <c r="A676" t="s">
        <v>718</v>
      </c>
      <c r="B676" s="1">
        <v>45172</v>
      </c>
      <c r="C676" t="s">
        <v>12</v>
      </c>
      <c r="D676" t="s">
        <v>13</v>
      </c>
      <c r="E676">
        <v>8</v>
      </c>
      <c r="F676">
        <v>80.13</v>
      </c>
      <c r="G676">
        <v>97.26</v>
      </c>
      <c r="H676">
        <v>0</v>
      </c>
      <c r="I676" t="s">
        <v>40</v>
      </c>
      <c r="J676" t="s">
        <v>32</v>
      </c>
      <c r="K676" t="s">
        <v>20</v>
      </c>
    </row>
    <row r="677" spans="1:11" x14ac:dyDescent="0.25">
      <c r="A677" t="s">
        <v>719</v>
      </c>
      <c r="B677" s="1">
        <v>45001</v>
      </c>
      <c r="D677" t="s">
        <v>47</v>
      </c>
      <c r="E677">
        <v>5</v>
      </c>
      <c r="F677">
        <v>366.79</v>
      </c>
      <c r="G677">
        <v>630.84</v>
      </c>
      <c r="H677">
        <v>0.15</v>
      </c>
      <c r="I677" t="s">
        <v>40</v>
      </c>
      <c r="J677" t="s">
        <v>15</v>
      </c>
      <c r="K677" t="s">
        <v>35</v>
      </c>
    </row>
    <row r="678" spans="1:11" x14ac:dyDescent="0.25">
      <c r="A678" t="s">
        <v>720</v>
      </c>
      <c r="B678" s="1">
        <v>45442</v>
      </c>
      <c r="C678" t="s">
        <v>42</v>
      </c>
      <c r="D678" t="s">
        <v>23</v>
      </c>
      <c r="E678">
        <v>8</v>
      </c>
      <c r="F678">
        <v>139.41999999999999</v>
      </c>
      <c r="G678">
        <v>192.52</v>
      </c>
      <c r="H678">
        <v>0</v>
      </c>
      <c r="I678" t="s">
        <v>14</v>
      </c>
      <c r="J678" t="s">
        <v>27</v>
      </c>
      <c r="K678" t="s">
        <v>35</v>
      </c>
    </row>
    <row r="679" spans="1:11" x14ac:dyDescent="0.25">
      <c r="A679" t="s">
        <v>721</v>
      </c>
      <c r="B679" s="1">
        <v>45564</v>
      </c>
      <c r="C679" t="s">
        <v>44</v>
      </c>
      <c r="D679" t="s">
        <v>31</v>
      </c>
      <c r="E679">
        <v>3</v>
      </c>
      <c r="F679">
        <v>281.91000000000003</v>
      </c>
      <c r="G679">
        <v>481.66</v>
      </c>
      <c r="H679">
        <v>0</v>
      </c>
      <c r="I679" t="s">
        <v>40</v>
      </c>
      <c r="J679" t="s">
        <v>27</v>
      </c>
      <c r="K679" t="s">
        <v>16</v>
      </c>
    </row>
    <row r="680" spans="1:11" x14ac:dyDescent="0.25">
      <c r="A680" t="s">
        <v>722</v>
      </c>
      <c r="B680" s="1">
        <v>45476</v>
      </c>
      <c r="C680" t="s">
        <v>49</v>
      </c>
      <c r="D680" t="s">
        <v>47</v>
      </c>
      <c r="E680">
        <v>9</v>
      </c>
      <c r="F680">
        <v>156.62</v>
      </c>
      <c r="G680">
        <v>229.92</v>
      </c>
      <c r="H680">
        <v>0</v>
      </c>
      <c r="I680" t="s">
        <v>40</v>
      </c>
      <c r="J680" t="s">
        <v>19</v>
      </c>
      <c r="K680" t="s">
        <v>35</v>
      </c>
    </row>
    <row r="681" spans="1:11" x14ac:dyDescent="0.25">
      <c r="A681" t="s">
        <v>723</v>
      </c>
      <c r="B681" s="1">
        <v>45032</v>
      </c>
      <c r="C681" t="s">
        <v>46</v>
      </c>
      <c r="D681" t="s">
        <v>47</v>
      </c>
      <c r="E681">
        <v>9</v>
      </c>
      <c r="F681">
        <v>62.88</v>
      </c>
      <c r="G681">
        <v>100.71</v>
      </c>
      <c r="H681">
        <v>0</v>
      </c>
      <c r="I681" t="s">
        <v>40</v>
      </c>
      <c r="J681" t="s">
        <v>27</v>
      </c>
      <c r="K681" t="s">
        <v>16</v>
      </c>
    </row>
    <row r="682" spans="1:11" x14ac:dyDescent="0.25">
      <c r="A682" t="s">
        <v>724</v>
      </c>
      <c r="B682" s="1">
        <v>45086</v>
      </c>
      <c r="D682" t="s">
        <v>13</v>
      </c>
      <c r="E682">
        <v>8</v>
      </c>
      <c r="F682">
        <v>429.13</v>
      </c>
      <c r="G682">
        <v>473.46</v>
      </c>
      <c r="H682">
        <v>0.05</v>
      </c>
      <c r="I682" t="s">
        <v>14</v>
      </c>
      <c r="J682" t="s">
        <v>15</v>
      </c>
      <c r="K682" t="s">
        <v>16</v>
      </c>
    </row>
    <row r="683" spans="1:11" x14ac:dyDescent="0.25">
      <c r="A683" t="s">
        <v>725</v>
      </c>
      <c r="B683" s="1">
        <v>45530</v>
      </c>
      <c r="C683" t="s">
        <v>56</v>
      </c>
      <c r="D683" t="s">
        <v>38</v>
      </c>
      <c r="E683">
        <v>7</v>
      </c>
      <c r="F683">
        <v>62.2</v>
      </c>
      <c r="G683">
        <v>72.38</v>
      </c>
      <c r="H683">
        <v>0.1</v>
      </c>
      <c r="I683" t="s">
        <v>24</v>
      </c>
      <c r="J683" t="s">
        <v>15</v>
      </c>
      <c r="K683" t="s">
        <v>35</v>
      </c>
    </row>
    <row r="684" spans="1:11" x14ac:dyDescent="0.25">
      <c r="A684" t="s">
        <v>726</v>
      </c>
      <c r="B684" s="1">
        <v>45376</v>
      </c>
      <c r="D684" t="s">
        <v>23</v>
      </c>
      <c r="E684">
        <v>3</v>
      </c>
      <c r="F684">
        <v>162.93</v>
      </c>
      <c r="G684">
        <v>238.72</v>
      </c>
      <c r="H684">
        <v>0.1</v>
      </c>
      <c r="I684" t="s">
        <v>18</v>
      </c>
      <c r="J684" t="s">
        <v>15</v>
      </c>
      <c r="K684" t="s">
        <v>35</v>
      </c>
    </row>
    <row r="685" spans="1:11" x14ac:dyDescent="0.25">
      <c r="A685" t="s">
        <v>727</v>
      </c>
      <c r="B685" s="1">
        <v>45363</v>
      </c>
      <c r="C685" t="s">
        <v>26</v>
      </c>
      <c r="D685" t="s">
        <v>13</v>
      </c>
      <c r="E685">
        <v>4</v>
      </c>
      <c r="F685">
        <v>238.76</v>
      </c>
      <c r="G685">
        <v>412.08</v>
      </c>
      <c r="H685">
        <v>0.15</v>
      </c>
      <c r="I685" t="s">
        <v>40</v>
      </c>
      <c r="J685" t="s">
        <v>52</v>
      </c>
      <c r="K685" t="s">
        <v>20</v>
      </c>
    </row>
    <row r="686" spans="1:11" x14ac:dyDescent="0.25">
      <c r="A686" t="s">
        <v>728</v>
      </c>
      <c r="B686" s="1">
        <v>45231</v>
      </c>
      <c r="C686" t="s">
        <v>22</v>
      </c>
      <c r="D686" t="s">
        <v>23</v>
      </c>
      <c r="E686">
        <v>7</v>
      </c>
      <c r="F686">
        <v>338.06</v>
      </c>
      <c r="G686">
        <v>422.32</v>
      </c>
      <c r="H686">
        <v>0.2</v>
      </c>
      <c r="I686" t="s">
        <v>40</v>
      </c>
      <c r="J686" t="s">
        <v>32</v>
      </c>
      <c r="K686" t="s">
        <v>16</v>
      </c>
    </row>
    <row r="687" spans="1:11" x14ac:dyDescent="0.25">
      <c r="A687" t="s">
        <v>729</v>
      </c>
      <c r="B687" s="1">
        <v>44955</v>
      </c>
      <c r="C687" t="s">
        <v>34</v>
      </c>
      <c r="D687" t="s">
        <v>31</v>
      </c>
      <c r="E687">
        <v>6</v>
      </c>
      <c r="F687">
        <v>251.14</v>
      </c>
      <c r="G687">
        <v>361.04</v>
      </c>
      <c r="H687">
        <v>0</v>
      </c>
      <c r="I687" t="s">
        <v>24</v>
      </c>
      <c r="J687" t="s">
        <v>15</v>
      </c>
      <c r="K687" t="s">
        <v>20</v>
      </c>
    </row>
    <row r="688" spans="1:11" x14ac:dyDescent="0.25">
      <c r="A688" t="s">
        <v>730</v>
      </c>
      <c r="B688" s="1">
        <v>45094</v>
      </c>
      <c r="C688" t="s">
        <v>62</v>
      </c>
      <c r="D688" t="s">
        <v>47</v>
      </c>
      <c r="E688">
        <v>6</v>
      </c>
      <c r="F688">
        <v>419.08</v>
      </c>
      <c r="G688">
        <v>532.46</v>
      </c>
      <c r="H688">
        <v>0</v>
      </c>
      <c r="I688" t="s">
        <v>40</v>
      </c>
      <c r="J688" t="s">
        <v>27</v>
      </c>
      <c r="K688" t="s">
        <v>20</v>
      </c>
    </row>
    <row r="689" spans="1:11" x14ac:dyDescent="0.25">
      <c r="A689" t="s">
        <v>731</v>
      </c>
      <c r="B689" s="1">
        <v>45254</v>
      </c>
      <c r="C689" t="s">
        <v>49</v>
      </c>
      <c r="D689" t="s">
        <v>47</v>
      </c>
      <c r="E689">
        <v>9</v>
      </c>
      <c r="F689">
        <v>293.64999999999998</v>
      </c>
      <c r="G689">
        <v>457.01</v>
      </c>
      <c r="H689">
        <v>0</v>
      </c>
      <c r="I689" t="s">
        <v>40</v>
      </c>
      <c r="J689" t="s">
        <v>27</v>
      </c>
      <c r="K689" t="s">
        <v>16</v>
      </c>
    </row>
    <row r="690" spans="1:11" x14ac:dyDescent="0.25">
      <c r="A690" t="s">
        <v>732</v>
      </c>
      <c r="B690" s="1">
        <v>45371</v>
      </c>
      <c r="C690" t="s">
        <v>34</v>
      </c>
      <c r="D690" t="s">
        <v>31</v>
      </c>
      <c r="E690">
        <v>8</v>
      </c>
      <c r="F690">
        <v>35.25</v>
      </c>
      <c r="G690">
        <v>41.78</v>
      </c>
      <c r="H690">
        <v>0.1</v>
      </c>
      <c r="I690" t="s">
        <v>14</v>
      </c>
      <c r="J690" t="s">
        <v>32</v>
      </c>
      <c r="K690" t="s">
        <v>35</v>
      </c>
    </row>
    <row r="691" spans="1:11" x14ac:dyDescent="0.25">
      <c r="A691" t="s">
        <v>733</v>
      </c>
      <c r="B691" s="1">
        <v>45637</v>
      </c>
      <c r="C691" t="s">
        <v>42</v>
      </c>
      <c r="D691" t="s">
        <v>23</v>
      </c>
      <c r="E691">
        <v>8</v>
      </c>
      <c r="F691">
        <v>173.57</v>
      </c>
      <c r="G691">
        <v>225.44</v>
      </c>
      <c r="H691">
        <v>0</v>
      </c>
      <c r="I691" t="s">
        <v>18</v>
      </c>
      <c r="J691" t="s">
        <v>19</v>
      </c>
      <c r="K691" t="s">
        <v>16</v>
      </c>
    </row>
    <row r="692" spans="1:11" x14ac:dyDescent="0.25">
      <c r="A692" t="s">
        <v>734</v>
      </c>
      <c r="B692" s="1">
        <v>45423</v>
      </c>
      <c r="C692" t="s">
        <v>54</v>
      </c>
      <c r="D692" t="s">
        <v>38</v>
      </c>
      <c r="E692">
        <v>1</v>
      </c>
      <c r="F692">
        <v>185.51</v>
      </c>
      <c r="G692">
        <v>261.39</v>
      </c>
      <c r="H692">
        <v>0</v>
      </c>
      <c r="I692" t="s">
        <v>40</v>
      </c>
      <c r="J692" t="s">
        <v>19</v>
      </c>
      <c r="K692" t="s">
        <v>20</v>
      </c>
    </row>
    <row r="693" spans="1:11" x14ac:dyDescent="0.25">
      <c r="A693" t="s">
        <v>735</v>
      </c>
      <c r="B693" s="1">
        <v>45089</v>
      </c>
      <c r="C693" t="s">
        <v>12</v>
      </c>
      <c r="D693" t="s">
        <v>13</v>
      </c>
      <c r="E693">
        <v>8</v>
      </c>
      <c r="F693">
        <v>25.77</v>
      </c>
      <c r="G693">
        <v>33</v>
      </c>
      <c r="H693">
        <v>0</v>
      </c>
      <c r="I693" t="s">
        <v>111</v>
      </c>
      <c r="J693" t="s">
        <v>32</v>
      </c>
      <c r="K693" t="s">
        <v>35</v>
      </c>
    </row>
    <row r="694" spans="1:11" x14ac:dyDescent="0.25">
      <c r="A694" t="s">
        <v>736</v>
      </c>
      <c r="B694" s="1">
        <v>45056</v>
      </c>
      <c r="C694" t="s">
        <v>37</v>
      </c>
      <c r="D694" t="s">
        <v>38</v>
      </c>
      <c r="E694">
        <v>1</v>
      </c>
      <c r="F694">
        <v>415.1</v>
      </c>
      <c r="G694">
        <v>670.71</v>
      </c>
      <c r="H694">
        <v>0.1</v>
      </c>
      <c r="I694" t="s">
        <v>14</v>
      </c>
      <c r="J694" t="s">
        <v>19</v>
      </c>
      <c r="K694" t="s">
        <v>20</v>
      </c>
    </row>
    <row r="695" spans="1:11" x14ac:dyDescent="0.25">
      <c r="A695" t="s">
        <v>737</v>
      </c>
      <c r="B695" s="1">
        <v>45338</v>
      </c>
      <c r="C695" t="s">
        <v>26</v>
      </c>
      <c r="D695" t="s">
        <v>13</v>
      </c>
      <c r="E695">
        <v>5</v>
      </c>
      <c r="F695">
        <v>345.73</v>
      </c>
      <c r="G695">
        <v>413.09</v>
      </c>
      <c r="H695">
        <v>0.15</v>
      </c>
      <c r="I695" t="s">
        <v>40</v>
      </c>
      <c r="J695" t="s">
        <v>27</v>
      </c>
      <c r="K695" t="s">
        <v>16</v>
      </c>
    </row>
    <row r="696" spans="1:11" x14ac:dyDescent="0.25">
      <c r="A696" t="s">
        <v>738</v>
      </c>
      <c r="B696" s="1">
        <v>45425</v>
      </c>
      <c r="C696" t="s">
        <v>54</v>
      </c>
      <c r="E696">
        <v>3</v>
      </c>
      <c r="F696">
        <v>386.9</v>
      </c>
      <c r="G696">
        <v>507.49</v>
      </c>
      <c r="H696">
        <v>0.15</v>
      </c>
      <c r="I696" t="s">
        <v>18</v>
      </c>
      <c r="J696" t="s">
        <v>32</v>
      </c>
      <c r="K696" t="s">
        <v>20</v>
      </c>
    </row>
    <row r="697" spans="1:11" x14ac:dyDescent="0.25">
      <c r="A697" t="s">
        <v>739</v>
      </c>
      <c r="B697" s="1">
        <v>45162</v>
      </c>
      <c r="C697" t="s">
        <v>26</v>
      </c>
      <c r="D697" t="s">
        <v>13</v>
      </c>
      <c r="E697">
        <v>6</v>
      </c>
      <c r="F697">
        <v>36.25</v>
      </c>
      <c r="G697">
        <v>63.19</v>
      </c>
      <c r="H697">
        <v>0</v>
      </c>
      <c r="I697" t="s">
        <v>40</v>
      </c>
      <c r="J697" t="s">
        <v>19</v>
      </c>
      <c r="K697" t="s">
        <v>16</v>
      </c>
    </row>
    <row r="698" spans="1:11" x14ac:dyDescent="0.25">
      <c r="A698" t="s">
        <v>740</v>
      </c>
      <c r="B698" s="1">
        <v>44948</v>
      </c>
      <c r="C698" t="s">
        <v>44</v>
      </c>
      <c r="D698" t="s">
        <v>31</v>
      </c>
      <c r="E698">
        <v>4</v>
      </c>
      <c r="F698">
        <v>495.89</v>
      </c>
      <c r="G698">
        <v>547.84</v>
      </c>
      <c r="H698">
        <v>0.1</v>
      </c>
      <c r="I698" t="s">
        <v>14</v>
      </c>
      <c r="J698" t="s">
        <v>52</v>
      </c>
      <c r="K698" t="s">
        <v>20</v>
      </c>
    </row>
    <row r="699" spans="1:11" x14ac:dyDescent="0.25">
      <c r="A699" t="s">
        <v>741</v>
      </c>
      <c r="B699" s="1">
        <v>45450</v>
      </c>
      <c r="C699" t="s">
        <v>62</v>
      </c>
      <c r="D699" t="s">
        <v>47</v>
      </c>
      <c r="E699">
        <v>1</v>
      </c>
      <c r="F699">
        <v>226.54</v>
      </c>
      <c r="G699">
        <v>365.38</v>
      </c>
      <c r="H699">
        <v>0.05</v>
      </c>
      <c r="I699" t="s">
        <v>14</v>
      </c>
      <c r="J699" t="s">
        <v>27</v>
      </c>
      <c r="K699" t="s">
        <v>35</v>
      </c>
    </row>
    <row r="700" spans="1:11" x14ac:dyDescent="0.25">
      <c r="A700" t="s">
        <v>742</v>
      </c>
      <c r="B700" s="1">
        <v>45414</v>
      </c>
      <c r="C700" t="s">
        <v>56</v>
      </c>
      <c r="D700" t="s">
        <v>38</v>
      </c>
      <c r="E700">
        <v>4</v>
      </c>
      <c r="F700">
        <v>263.33</v>
      </c>
      <c r="G700">
        <v>423.26</v>
      </c>
      <c r="H700">
        <v>0.1</v>
      </c>
      <c r="I700" t="s">
        <v>18</v>
      </c>
      <c r="J700" t="s">
        <v>27</v>
      </c>
      <c r="K700" t="s">
        <v>35</v>
      </c>
    </row>
    <row r="701" spans="1:11" x14ac:dyDescent="0.25">
      <c r="A701" t="s">
        <v>743</v>
      </c>
      <c r="B701" s="1">
        <v>44999</v>
      </c>
      <c r="C701" t="s">
        <v>56</v>
      </c>
      <c r="D701" t="s">
        <v>38</v>
      </c>
      <c r="E701">
        <v>5</v>
      </c>
      <c r="F701">
        <v>362.92</v>
      </c>
      <c r="G701">
        <v>568.36</v>
      </c>
      <c r="H701">
        <v>0</v>
      </c>
      <c r="I701" t="s">
        <v>14</v>
      </c>
      <c r="J701" t="s">
        <v>52</v>
      </c>
      <c r="K701" t="s">
        <v>35</v>
      </c>
    </row>
    <row r="702" spans="1:11" x14ac:dyDescent="0.25">
      <c r="A702" t="s">
        <v>744</v>
      </c>
      <c r="B702" s="1">
        <v>45432</v>
      </c>
      <c r="C702" t="s">
        <v>44</v>
      </c>
      <c r="D702" t="s">
        <v>31</v>
      </c>
      <c r="E702">
        <v>8</v>
      </c>
      <c r="F702">
        <v>477.2</v>
      </c>
      <c r="G702">
        <v>708.45</v>
      </c>
      <c r="H702">
        <v>0.1</v>
      </c>
      <c r="I702" t="s">
        <v>40</v>
      </c>
      <c r="J702" t="s">
        <v>15</v>
      </c>
      <c r="K702" t="s">
        <v>16</v>
      </c>
    </row>
    <row r="703" spans="1:11" x14ac:dyDescent="0.25">
      <c r="A703" t="s">
        <v>745</v>
      </c>
      <c r="B703" s="1">
        <v>45358</v>
      </c>
      <c r="C703" t="s">
        <v>12</v>
      </c>
      <c r="D703" t="s">
        <v>13</v>
      </c>
      <c r="E703">
        <v>7</v>
      </c>
      <c r="F703">
        <v>462.21</v>
      </c>
      <c r="G703">
        <v>778.56</v>
      </c>
      <c r="H703">
        <v>0.05</v>
      </c>
      <c r="I703" t="s">
        <v>24</v>
      </c>
      <c r="J703" t="s">
        <v>27</v>
      </c>
      <c r="K703" t="s">
        <v>35</v>
      </c>
    </row>
    <row r="704" spans="1:11" x14ac:dyDescent="0.25">
      <c r="A704" t="s">
        <v>746</v>
      </c>
      <c r="B704" s="1">
        <v>45168</v>
      </c>
      <c r="C704" t="s">
        <v>56</v>
      </c>
      <c r="D704" t="s">
        <v>38</v>
      </c>
      <c r="E704">
        <v>8</v>
      </c>
      <c r="F704">
        <v>433.16</v>
      </c>
      <c r="G704">
        <v>623.09</v>
      </c>
      <c r="H704">
        <v>0.05</v>
      </c>
      <c r="I704" t="s">
        <v>18</v>
      </c>
      <c r="J704" t="s">
        <v>52</v>
      </c>
      <c r="K704" t="s">
        <v>35</v>
      </c>
    </row>
    <row r="705" spans="1:11" x14ac:dyDescent="0.25">
      <c r="A705" t="s">
        <v>747</v>
      </c>
      <c r="B705" s="1">
        <v>45004</v>
      </c>
      <c r="C705" t="s">
        <v>54</v>
      </c>
      <c r="D705" t="s">
        <v>38</v>
      </c>
      <c r="E705">
        <v>1</v>
      </c>
      <c r="F705">
        <v>73.13</v>
      </c>
      <c r="G705">
        <v>83.05</v>
      </c>
      <c r="H705">
        <v>0</v>
      </c>
      <c r="I705" t="s">
        <v>24</v>
      </c>
      <c r="J705" t="s">
        <v>52</v>
      </c>
      <c r="K705" t="s">
        <v>35</v>
      </c>
    </row>
    <row r="706" spans="1:11" x14ac:dyDescent="0.25">
      <c r="A706" t="s">
        <v>748</v>
      </c>
      <c r="B706" s="1">
        <v>45312</v>
      </c>
      <c r="C706" t="s">
        <v>37</v>
      </c>
      <c r="D706" t="s">
        <v>38</v>
      </c>
      <c r="E706">
        <v>6</v>
      </c>
      <c r="F706">
        <v>62.33</v>
      </c>
      <c r="G706">
        <v>98.95</v>
      </c>
      <c r="H706">
        <v>0</v>
      </c>
      <c r="I706" t="s">
        <v>14</v>
      </c>
      <c r="J706" t="s">
        <v>52</v>
      </c>
      <c r="K706" t="s">
        <v>16</v>
      </c>
    </row>
    <row r="707" spans="1:11" x14ac:dyDescent="0.25">
      <c r="A707" t="s">
        <v>749</v>
      </c>
      <c r="B707" s="1">
        <v>44943</v>
      </c>
      <c r="C707" t="s">
        <v>54</v>
      </c>
      <c r="D707" t="s">
        <v>38</v>
      </c>
      <c r="E707">
        <v>5</v>
      </c>
      <c r="F707">
        <v>426.85</v>
      </c>
      <c r="G707">
        <v>652.02</v>
      </c>
      <c r="H707">
        <v>0.05</v>
      </c>
      <c r="I707" t="s">
        <v>14</v>
      </c>
      <c r="J707" t="s">
        <v>52</v>
      </c>
      <c r="K707" t="s">
        <v>35</v>
      </c>
    </row>
    <row r="708" spans="1:11" x14ac:dyDescent="0.25">
      <c r="A708" t="s">
        <v>750</v>
      </c>
      <c r="B708" s="1">
        <v>45201</v>
      </c>
      <c r="C708" t="s">
        <v>44</v>
      </c>
      <c r="D708" t="s">
        <v>31</v>
      </c>
      <c r="E708">
        <v>4</v>
      </c>
      <c r="F708">
        <v>131.4</v>
      </c>
      <c r="G708">
        <v>181.33</v>
      </c>
      <c r="H708">
        <v>0</v>
      </c>
      <c r="I708" t="s">
        <v>18</v>
      </c>
      <c r="J708" t="s">
        <v>19</v>
      </c>
      <c r="K708" t="s">
        <v>20</v>
      </c>
    </row>
    <row r="709" spans="1:11" x14ac:dyDescent="0.25">
      <c r="A709" t="s">
        <v>751</v>
      </c>
      <c r="B709" s="1">
        <v>45536</v>
      </c>
      <c r="C709" t="s">
        <v>54</v>
      </c>
      <c r="E709">
        <v>7</v>
      </c>
      <c r="F709">
        <v>469.74</v>
      </c>
      <c r="G709">
        <v>836.77</v>
      </c>
      <c r="H709">
        <v>0</v>
      </c>
      <c r="I709" t="s">
        <v>14</v>
      </c>
      <c r="J709" t="s">
        <v>32</v>
      </c>
      <c r="K709" t="s">
        <v>16</v>
      </c>
    </row>
    <row r="710" spans="1:11" x14ac:dyDescent="0.25">
      <c r="A710" t="s">
        <v>752</v>
      </c>
      <c r="B710" s="1">
        <v>45200</v>
      </c>
      <c r="C710" t="s">
        <v>26</v>
      </c>
      <c r="D710" t="s">
        <v>13</v>
      </c>
      <c r="E710">
        <v>6</v>
      </c>
      <c r="F710">
        <v>402.86</v>
      </c>
      <c r="G710">
        <v>682.7</v>
      </c>
      <c r="H710">
        <v>0</v>
      </c>
      <c r="I710" t="s">
        <v>24</v>
      </c>
      <c r="J710" t="s">
        <v>27</v>
      </c>
      <c r="K710" t="s">
        <v>20</v>
      </c>
    </row>
    <row r="711" spans="1:11" x14ac:dyDescent="0.25">
      <c r="A711" t="s">
        <v>753</v>
      </c>
      <c r="B711" s="1">
        <v>45179</v>
      </c>
      <c r="C711" t="s">
        <v>62</v>
      </c>
      <c r="D711" t="s">
        <v>47</v>
      </c>
      <c r="E711">
        <v>2</v>
      </c>
      <c r="F711">
        <v>142.53</v>
      </c>
      <c r="G711">
        <v>174.9</v>
      </c>
      <c r="H711">
        <v>0.1</v>
      </c>
      <c r="I711" t="s">
        <v>14</v>
      </c>
      <c r="J711" t="s">
        <v>19</v>
      </c>
      <c r="K711" t="s">
        <v>20</v>
      </c>
    </row>
    <row r="712" spans="1:11" x14ac:dyDescent="0.25">
      <c r="A712" t="s">
        <v>754</v>
      </c>
      <c r="B712" s="1">
        <v>45276</v>
      </c>
      <c r="C712" t="s">
        <v>26</v>
      </c>
      <c r="D712" t="s">
        <v>13</v>
      </c>
      <c r="E712">
        <v>4</v>
      </c>
      <c r="F712">
        <v>68.11</v>
      </c>
      <c r="G712">
        <v>81.77</v>
      </c>
      <c r="H712">
        <v>0</v>
      </c>
      <c r="I712" t="s">
        <v>131</v>
      </c>
      <c r="J712" t="s">
        <v>27</v>
      </c>
      <c r="K712" t="s">
        <v>20</v>
      </c>
    </row>
    <row r="713" spans="1:11" x14ac:dyDescent="0.25">
      <c r="A713" t="s">
        <v>755</v>
      </c>
      <c r="B713" s="1">
        <v>45144</v>
      </c>
      <c r="C713" t="s">
        <v>56</v>
      </c>
      <c r="D713" t="s">
        <v>38</v>
      </c>
      <c r="E713">
        <v>8</v>
      </c>
      <c r="F713">
        <v>63.53</v>
      </c>
      <c r="G713">
        <v>108.92</v>
      </c>
      <c r="H713">
        <v>0.05</v>
      </c>
      <c r="I713" t="s">
        <v>14</v>
      </c>
      <c r="J713" t="s">
        <v>15</v>
      </c>
      <c r="K713" t="s">
        <v>20</v>
      </c>
    </row>
    <row r="714" spans="1:11" x14ac:dyDescent="0.25">
      <c r="A714" t="s">
        <v>756</v>
      </c>
      <c r="B714" s="1">
        <v>45045</v>
      </c>
      <c r="C714" t="s">
        <v>42</v>
      </c>
      <c r="D714" t="s">
        <v>23</v>
      </c>
      <c r="E714">
        <v>6</v>
      </c>
      <c r="F714">
        <v>60.86</v>
      </c>
      <c r="G714">
        <v>82.24</v>
      </c>
      <c r="H714">
        <v>0.1</v>
      </c>
      <c r="I714" t="s">
        <v>24</v>
      </c>
      <c r="J714" t="s">
        <v>32</v>
      </c>
      <c r="K714" t="s">
        <v>16</v>
      </c>
    </row>
    <row r="715" spans="1:11" x14ac:dyDescent="0.25">
      <c r="A715" t="s">
        <v>757</v>
      </c>
      <c r="B715" s="1">
        <v>45196</v>
      </c>
      <c r="C715" t="s">
        <v>62</v>
      </c>
      <c r="D715" t="s">
        <v>47</v>
      </c>
      <c r="E715">
        <v>5</v>
      </c>
      <c r="F715">
        <v>180.79</v>
      </c>
      <c r="G715">
        <v>222.01</v>
      </c>
      <c r="H715">
        <v>0.1</v>
      </c>
      <c r="I715" t="s">
        <v>18</v>
      </c>
      <c r="J715" t="s">
        <v>52</v>
      </c>
      <c r="K715" t="s">
        <v>35</v>
      </c>
    </row>
    <row r="716" spans="1:11" x14ac:dyDescent="0.25">
      <c r="A716" t="s">
        <v>758</v>
      </c>
      <c r="B716" s="1">
        <v>45305</v>
      </c>
      <c r="C716" t="s">
        <v>44</v>
      </c>
      <c r="D716" t="s">
        <v>31</v>
      </c>
      <c r="E716">
        <v>7</v>
      </c>
      <c r="F716">
        <v>159.22999999999999</v>
      </c>
      <c r="G716">
        <v>261.52999999999997</v>
      </c>
      <c r="H716">
        <v>0</v>
      </c>
      <c r="I716" t="s">
        <v>40</v>
      </c>
      <c r="J716" t="s">
        <v>52</v>
      </c>
      <c r="K716" t="s">
        <v>35</v>
      </c>
    </row>
    <row r="717" spans="1:11" x14ac:dyDescent="0.25">
      <c r="A717" t="s">
        <v>759</v>
      </c>
      <c r="B717" s="1">
        <v>45596</v>
      </c>
      <c r="C717" t="s">
        <v>62</v>
      </c>
      <c r="D717" t="s">
        <v>47</v>
      </c>
      <c r="E717">
        <v>4</v>
      </c>
      <c r="F717">
        <v>393.46</v>
      </c>
      <c r="G717">
        <v>450.21</v>
      </c>
      <c r="H717">
        <v>0.05</v>
      </c>
      <c r="I717" t="s">
        <v>40</v>
      </c>
      <c r="J717" t="s">
        <v>19</v>
      </c>
      <c r="K717" t="s">
        <v>35</v>
      </c>
    </row>
    <row r="718" spans="1:11" x14ac:dyDescent="0.25">
      <c r="A718" t="s">
        <v>760</v>
      </c>
      <c r="B718" s="1">
        <v>45310</v>
      </c>
      <c r="C718" t="s">
        <v>12</v>
      </c>
      <c r="D718" t="s">
        <v>13</v>
      </c>
      <c r="E718">
        <v>9</v>
      </c>
      <c r="F718">
        <v>228.78</v>
      </c>
      <c r="G718">
        <v>386.85</v>
      </c>
      <c r="H718">
        <v>0.1</v>
      </c>
      <c r="I718" t="s">
        <v>18</v>
      </c>
      <c r="J718" t="s">
        <v>32</v>
      </c>
      <c r="K718" t="s">
        <v>16</v>
      </c>
    </row>
    <row r="719" spans="1:11" x14ac:dyDescent="0.25">
      <c r="A719" t="s">
        <v>761</v>
      </c>
      <c r="B719" s="1">
        <v>45507</v>
      </c>
      <c r="C719" t="s">
        <v>26</v>
      </c>
      <c r="D719" t="s">
        <v>13</v>
      </c>
      <c r="E719">
        <v>1</v>
      </c>
      <c r="F719">
        <v>65.33</v>
      </c>
      <c r="G719">
        <v>110.69</v>
      </c>
      <c r="H719">
        <v>0</v>
      </c>
      <c r="I719" t="s">
        <v>24</v>
      </c>
      <c r="J719" t="s">
        <v>27</v>
      </c>
      <c r="K719" t="s">
        <v>35</v>
      </c>
    </row>
    <row r="720" spans="1:11" x14ac:dyDescent="0.25">
      <c r="A720" t="s">
        <v>762</v>
      </c>
      <c r="B720" s="1">
        <v>45386</v>
      </c>
      <c r="C720" t="s">
        <v>30</v>
      </c>
      <c r="D720" t="s">
        <v>31</v>
      </c>
      <c r="E720">
        <v>1</v>
      </c>
      <c r="F720">
        <v>172.3</v>
      </c>
      <c r="G720">
        <v>294.99</v>
      </c>
      <c r="H720">
        <v>0</v>
      </c>
      <c r="I720" t="s">
        <v>14</v>
      </c>
      <c r="J720" t="s">
        <v>15</v>
      </c>
      <c r="K720" t="s">
        <v>35</v>
      </c>
    </row>
    <row r="721" spans="1:11" x14ac:dyDescent="0.25">
      <c r="A721" t="s">
        <v>763</v>
      </c>
      <c r="B721" s="1">
        <v>44928</v>
      </c>
      <c r="C721" t="s">
        <v>49</v>
      </c>
      <c r="D721" t="s">
        <v>47</v>
      </c>
      <c r="E721">
        <v>2</v>
      </c>
      <c r="F721">
        <v>219.72</v>
      </c>
      <c r="G721">
        <v>257.45999999999998</v>
      </c>
      <c r="H721">
        <v>0.05</v>
      </c>
      <c r="I721" t="s">
        <v>40</v>
      </c>
      <c r="J721" t="s">
        <v>32</v>
      </c>
      <c r="K721" t="s">
        <v>20</v>
      </c>
    </row>
    <row r="722" spans="1:11" x14ac:dyDescent="0.25">
      <c r="A722" t="s">
        <v>764</v>
      </c>
      <c r="B722" s="1">
        <v>45336</v>
      </c>
      <c r="C722" t="s">
        <v>54</v>
      </c>
      <c r="D722" t="s">
        <v>38</v>
      </c>
      <c r="E722">
        <v>6</v>
      </c>
      <c r="F722">
        <v>133.5</v>
      </c>
      <c r="G722">
        <v>221.36</v>
      </c>
      <c r="H722">
        <v>0.05</v>
      </c>
      <c r="I722" t="s">
        <v>18</v>
      </c>
      <c r="J722" t="s">
        <v>15</v>
      </c>
      <c r="K722" t="s">
        <v>35</v>
      </c>
    </row>
    <row r="723" spans="1:11" x14ac:dyDescent="0.25">
      <c r="A723" t="s">
        <v>765</v>
      </c>
      <c r="B723" s="1">
        <v>45348</v>
      </c>
      <c r="C723" t="s">
        <v>12</v>
      </c>
      <c r="D723" t="s">
        <v>13</v>
      </c>
      <c r="E723">
        <v>6</v>
      </c>
      <c r="F723">
        <v>469.64</v>
      </c>
      <c r="G723">
        <v>704.54</v>
      </c>
      <c r="H723">
        <v>0</v>
      </c>
      <c r="I723" t="s">
        <v>40</v>
      </c>
      <c r="J723" t="s">
        <v>19</v>
      </c>
      <c r="K723" t="s">
        <v>16</v>
      </c>
    </row>
    <row r="724" spans="1:11" x14ac:dyDescent="0.25">
      <c r="A724" t="s">
        <v>766</v>
      </c>
      <c r="B724" s="1">
        <v>44941</v>
      </c>
      <c r="C724" t="s">
        <v>62</v>
      </c>
      <c r="D724" t="s">
        <v>47</v>
      </c>
      <c r="E724">
        <v>3</v>
      </c>
      <c r="F724">
        <v>452.55</v>
      </c>
      <c r="G724">
        <v>703.7</v>
      </c>
      <c r="H724">
        <v>0.15</v>
      </c>
      <c r="I724" t="s">
        <v>40</v>
      </c>
      <c r="J724" t="s">
        <v>32</v>
      </c>
      <c r="K724" t="s">
        <v>35</v>
      </c>
    </row>
    <row r="725" spans="1:11" x14ac:dyDescent="0.25">
      <c r="A725" t="s">
        <v>767</v>
      </c>
      <c r="B725" s="1">
        <v>45138</v>
      </c>
      <c r="C725" t="s">
        <v>56</v>
      </c>
      <c r="D725" t="s">
        <v>38</v>
      </c>
      <c r="E725">
        <v>1</v>
      </c>
      <c r="F725">
        <v>160.07</v>
      </c>
      <c r="G725">
        <v>209</v>
      </c>
      <c r="H725">
        <v>0.05</v>
      </c>
      <c r="I725" t="s">
        <v>18</v>
      </c>
      <c r="J725" t="s">
        <v>15</v>
      </c>
      <c r="K725" t="s">
        <v>35</v>
      </c>
    </row>
    <row r="726" spans="1:11" x14ac:dyDescent="0.25">
      <c r="A726" t="s">
        <v>768</v>
      </c>
      <c r="B726" s="1">
        <v>45519</v>
      </c>
      <c r="C726" t="s">
        <v>34</v>
      </c>
      <c r="D726" t="s">
        <v>31</v>
      </c>
      <c r="E726">
        <v>2</v>
      </c>
      <c r="F726">
        <v>9.7200000000000006</v>
      </c>
      <c r="G726">
        <v>11.83</v>
      </c>
      <c r="H726">
        <v>0</v>
      </c>
      <c r="I726" t="s">
        <v>40</v>
      </c>
      <c r="J726" t="s">
        <v>27</v>
      </c>
      <c r="K726" t="s">
        <v>16</v>
      </c>
    </row>
    <row r="727" spans="1:11" x14ac:dyDescent="0.25">
      <c r="A727" t="s">
        <v>769</v>
      </c>
      <c r="B727" s="1">
        <v>45519</v>
      </c>
      <c r="C727" t="s">
        <v>44</v>
      </c>
      <c r="D727" t="s">
        <v>31</v>
      </c>
      <c r="E727">
        <v>3</v>
      </c>
      <c r="F727">
        <v>481.24</v>
      </c>
      <c r="G727">
        <v>823.55</v>
      </c>
      <c r="H727">
        <v>0.05</v>
      </c>
      <c r="I727" t="s">
        <v>24</v>
      </c>
      <c r="J727" t="s">
        <v>52</v>
      </c>
      <c r="K727" t="s">
        <v>35</v>
      </c>
    </row>
    <row r="728" spans="1:11" x14ac:dyDescent="0.25">
      <c r="A728" t="s">
        <v>770</v>
      </c>
      <c r="B728" s="1">
        <v>45536</v>
      </c>
      <c r="C728" t="s">
        <v>54</v>
      </c>
      <c r="D728" t="s">
        <v>38</v>
      </c>
      <c r="E728">
        <v>7</v>
      </c>
      <c r="F728">
        <v>99.61</v>
      </c>
      <c r="G728">
        <v>153.63</v>
      </c>
      <c r="H728">
        <v>0.05</v>
      </c>
      <c r="I728" t="s">
        <v>14</v>
      </c>
      <c r="J728" t="s">
        <v>27</v>
      </c>
      <c r="K728" t="s">
        <v>16</v>
      </c>
    </row>
    <row r="729" spans="1:11" x14ac:dyDescent="0.25">
      <c r="A729" t="s">
        <v>771</v>
      </c>
      <c r="B729" s="1">
        <v>45376</v>
      </c>
      <c r="C729" t="s">
        <v>54</v>
      </c>
      <c r="D729" t="s">
        <v>38</v>
      </c>
      <c r="E729">
        <v>3</v>
      </c>
      <c r="F729">
        <v>50.11</v>
      </c>
      <c r="G729">
        <v>59.46</v>
      </c>
      <c r="H729">
        <v>0.1</v>
      </c>
      <c r="I729" t="s">
        <v>40</v>
      </c>
      <c r="J729" t="s">
        <v>52</v>
      </c>
      <c r="K729" t="s">
        <v>35</v>
      </c>
    </row>
    <row r="730" spans="1:11" x14ac:dyDescent="0.25">
      <c r="A730" t="s">
        <v>772</v>
      </c>
      <c r="B730" s="1">
        <v>45551</v>
      </c>
      <c r="C730" t="s">
        <v>37</v>
      </c>
      <c r="D730" t="s">
        <v>38</v>
      </c>
      <c r="E730">
        <v>5</v>
      </c>
      <c r="F730">
        <v>208.2</v>
      </c>
      <c r="G730">
        <v>260.75</v>
      </c>
      <c r="H730">
        <v>0.05</v>
      </c>
      <c r="I730" t="s">
        <v>18</v>
      </c>
      <c r="J730" t="s">
        <v>52</v>
      </c>
      <c r="K730" t="s">
        <v>20</v>
      </c>
    </row>
    <row r="731" spans="1:11" x14ac:dyDescent="0.25">
      <c r="A731" t="s">
        <v>773</v>
      </c>
      <c r="B731" s="1">
        <v>45448</v>
      </c>
      <c r="C731" t="s">
        <v>44</v>
      </c>
      <c r="D731" t="s">
        <v>31</v>
      </c>
      <c r="E731">
        <v>6</v>
      </c>
      <c r="F731">
        <v>432.15</v>
      </c>
      <c r="G731">
        <v>583.24</v>
      </c>
      <c r="H731">
        <v>0.1</v>
      </c>
      <c r="I731" t="s">
        <v>18</v>
      </c>
      <c r="J731" t="s">
        <v>19</v>
      </c>
      <c r="K731" t="s">
        <v>35</v>
      </c>
    </row>
    <row r="732" spans="1:11" x14ac:dyDescent="0.25">
      <c r="A732" t="s">
        <v>774</v>
      </c>
      <c r="B732" s="1">
        <v>44954</v>
      </c>
      <c r="C732" t="s">
        <v>60</v>
      </c>
      <c r="D732" t="s">
        <v>23</v>
      </c>
      <c r="E732">
        <v>8</v>
      </c>
      <c r="F732">
        <v>76.430000000000007</v>
      </c>
      <c r="G732">
        <v>86.89</v>
      </c>
      <c r="H732">
        <v>0.1</v>
      </c>
      <c r="I732" t="s">
        <v>14</v>
      </c>
      <c r="J732" t="s">
        <v>32</v>
      </c>
      <c r="K732" t="s">
        <v>35</v>
      </c>
    </row>
    <row r="733" spans="1:11" x14ac:dyDescent="0.25">
      <c r="A733" t="s">
        <v>775</v>
      </c>
      <c r="B733" s="1">
        <v>45069</v>
      </c>
      <c r="C733" t="s">
        <v>34</v>
      </c>
      <c r="D733" t="s">
        <v>31</v>
      </c>
      <c r="E733">
        <v>6</v>
      </c>
      <c r="F733">
        <v>354.25</v>
      </c>
      <c r="G733">
        <v>542.89</v>
      </c>
      <c r="H733">
        <v>0</v>
      </c>
      <c r="I733" t="s">
        <v>40</v>
      </c>
      <c r="J733" t="s">
        <v>19</v>
      </c>
      <c r="K733" t="s">
        <v>20</v>
      </c>
    </row>
    <row r="734" spans="1:11" x14ac:dyDescent="0.25">
      <c r="A734" t="s">
        <v>776</v>
      </c>
      <c r="B734" s="1">
        <v>45640</v>
      </c>
      <c r="C734" t="s">
        <v>44</v>
      </c>
      <c r="D734" t="s">
        <v>31</v>
      </c>
      <c r="E734">
        <v>8</v>
      </c>
      <c r="F734">
        <v>310.88</v>
      </c>
      <c r="G734">
        <v>359.18</v>
      </c>
      <c r="H734">
        <v>0</v>
      </c>
      <c r="I734" t="s">
        <v>40</v>
      </c>
      <c r="J734" t="s">
        <v>52</v>
      </c>
      <c r="K734" t="s">
        <v>35</v>
      </c>
    </row>
    <row r="735" spans="1:11" x14ac:dyDescent="0.25">
      <c r="A735" t="s">
        <v>777</v>
      </c>
      <c r="B735" s="1">
        <v>45043</v>
      </c>
      <c r="C735" t="s">
        <v>46</v>
      </c>
      <c r="D735" t="s">
        <v>47</v>
      </c>
      <c r="E735">
        <v>9</v>
      </c>
      <c r="F735">
        <v>468.01</v>
      </c>
      <c r="G735">
        <v>577.6</v>
      </c>
      <c r="H735">
        <v>0.15</v>
      </c>
      <c r="I735" t="s">
        <v>14</v>
      </c>
      <c r="J735" t="s">
        <v>27</v>
      </c>
      <c r="K735" t="s">
        <v>35</v>
      </c>
    </row>
    <row r="736" spans="1:11" x14ac:dyDescent="0.25">
      <c r="A736" t="s">
        <v>778</v>
      </c>
      <c r="B736" s="1">
        <v>44960</v>
      </c>
      <c r="C736" t="s">
        <v>22</v>
      </c>
      <c r="D736" t="s">
        <v>23</v>
      </c>
      <c r="E736">
        <v>4</v>
      </c>
      <c r="F736">
        <v>38.65</v>
      </c>
      <c r="G736">
        <v>56.19</v>
      </c>
      <c r="H736">
        <v>0.05</v>
      </c>
      <c r="I736" t="s">
        <v>14</v>
      </c>
      <c r="J736" t="s">
        <v>32</v>
      </c>
      <c r="K736" t="s">
        <v>20</v>
      </c>
    </row>
    <row r="737" spans="1:11" x14ac:dyDescent="0.25">
      <c r="A737" t="s">
        <v>779</v>
      </c>
      <c r="B737" s="1">
        <v>45044</v>
      </c>
      <c r="C737" t="s">
        <v>54</v>
      </c>
      <c r="D737" t="s">
        <v>38</v>
      </c>
      <c r="E737">
        <v>4</v>
      </c>
      <c r="F737">
        <v>34.29</v>
      </c>
      <c r="G737">
        <v>55.24</v>
      </c>
      <c r="H737">
        <v>0.05</v>
      </c>
      <c r="I737" t="s">
        <v>24</v>
      </c>
      <c r="J737" t="s">
        <v>19</v>
      </c>
      <c r="K737" t="s">
        <v>35</v>
      </c>
    </row>
    <row r="738" spans="1:11" x14ac:dyDescent="0.25">
      <c r="A738" t="s">
        <v>780</v>
      </c>
      <c r="B738" s="1">
        <v>45602</v>
      </c>
      <c r="C738" t="s">
        <v>22</v>
      </c>
      <c r="D738" t="s">
        <v>23</v>
      </c>
      <c r="E738">
        <v>1</v>
      </c>
      <c r="F738">
        <v>41.95</v>
      </c>
      <c r="G738">
        <v>74.709999999999994</v>
      </c>
      <c r="H738">
        <v>0</v>
      </c>
      <c r="I738" t="s">
        <v>24</v>
      </c>
      <c r="J738" t="s">
        <v>32</v>
      </c>
      <c r="K738" t="s">
        <v>16</v>
      </c>
    </row>
    <row r="739" spans="1:11" x14ac:dyDescent="0.25">
      <c r="A739" t="s">
        <v>781</v>
      </c>
      <c r="B739" s="1">
        <v>45087</v>
      </c>
      <c r="C739" t="s">
        <v>44</v>
      </c>
      <c r="D739" t="s">
        <v>31</v>
      </c>
      <c r="E739">
        <v>8</v>
      </c>
      <c r="F739">
        <v>160.02000000000001</v>
      </c>
      <c r="G739">
        <v>181.39</v>
      </c>
      <c r="H739">
        <v>0</v>
      </c>
      <c r="I739" t="s">
        <v>18</v>
      </c>
      <c r="J739" t="s">
        <v>15</v>
      </c>
      <c r="K739" t="s">
        <v>20</v>
      </c>
    </row>
    <row r="740" spans="1:11" x14ac:dyDescent="0.25">
      <c r="A740" t="s">
        <v>782</v>
      </c>
      <c r="B740" s="1">
        <v>45057</v>
      </c>
      <c r="C740" t="s">
        <v>54</v>
      </c>
      <c r="D740" t="s">
        <v>38</v>
      </c>
      <c r="E740">
        <v>3</v>
      </c>
      <c r="F740">
        <v>173.19</v>
      </c>
      <c r="G740">
        <v>209.98</v>
      </c>
      <c r="H740">
        <v>0.2</v>
      </c>
      <c r="I740" t="s">
        <v>24</v>
      </c>
      <c r="J740" t="s">
        <v>19</v>
      </c>
      <c r="K740" t="s">
        <v>35</v>
      </c>
    </row>
    <row r="741" spans="1:11" x14ac:dyDescent="0.25">
      <c r="A741" t="s">
        <v>783</v>
      </c>
      <c r="B741" s="1">
        <v>45099</v>
      </c>
      <c r="C741" t="s">
        <v>37</v>
      </c>
      <c r="D741" t="s">
        <v>38</v>
      </c>
      <c r="E741">
        <v>5</v>
      </c>
      <c r="F741">
        <v>86.49</v>
      </c>
      <c r="G741">
        <v>143.38</v>
      </c>
      <c r="H741">
        <v>0.05</v>
      </c>
      <c r="I741" t="s">
        <v>40</v>
      </c>
      <c r="J741" t="s">
        <v>15</v>
      </c>
      <c r="K741" t="s">
        <v>16</v>
      </c>
    </row>
    <row r="742" spans="1:11" x14ac:dyDescent="0.25">
      <c r="A742" t="s">
        <v>583</v>
      </c>
      <c r="B742" s="1">
        <v>44942</v>
      </c>
      <c r="C742" t="s">
        <v>46</v>
      </c>
      <c r="D742" t="s">
        <v>47</v>
      </c>
      <c r="E742">
        <v>2</v>
      </c>
      <c r="F742">
        <v>204.17</v>
      </c>
      <c r="G742">
        <v>310.69</v>
      </c>
      <c r="H742">
        <v>0</v>
      </c>
      <c r="I742" t="s">
        <v>18</v>
      </c>
      <c r="J742" t="s">
        <v>19</v>
      </c>
      <c r="K742" t="s">
        <v>35</v>
      </c>
    </row>
    <row r="743" spans="1:11" x14ac:dyDescent="0.25">
      <c r="A743" t="s">
        <v>784</v>
      </c>
      <c r="B743" s="1">
        <v>45499</v>
      </c>
      <c r="C743" t="s">
        <v>46</v>
      </c>
      <c r="D743" t="s">
        <v>47</v>
      </c>
      <c r="E743">
        <v>8</v>
      </c>
      <c r="F743">
        <v>131.91999999999999</v>
      </c>
      <c r="G743">
        <v>186.27</v>
      </c>
      <c r="H743">
        <v>0.1</v>
      </c>
      <c r="I743" t="s">
        <v>40</v>
      </c>
      <c r="J743" t="s">
        <v>32</v>
      </c>
      <c r="K743" t="s">
        <v>20</v>
      </c>
    </row>
    <row r="744" spans="1:11" x14ac:dyDescent="0.25">
      <c r="A744" t="s">
        <v>785</v>
      </c>
      <c r="B744" s="1">
        <v>45323</v>
      </c>
      <c r="C744" t="s">
        <v>54</v>
      </c>
      <c r="D744" t="s">
        <v>38</v>
      </c>
      <c r="E744">
        <v>9</v>
      </c>
      <c r="F744">
        <v>277.77</v>
      </c>
      <c r="G744">
        <v>394.31</v>
      </c>
      <c r="H744">
        <v>0</v>
      </c>
      <c r="I744" t="s">
        <v>14</v>
      </c>
      <c r="J744" t="s">
        <v>19</v>
      </c>
      <c r="K744" t="s">
        <v>35</v>
      </c>
    </row>
    <row r="745" spans="1:11" x14ac:dyDescent="0.25">
      <c r="A745" t="s">
        <v>786</v>
      </c>
      <c r="B745" s="1">
        <v>45429</v>
      </c>
      <c r="C745" t="s">
        <v>49</v>
      </c>
      <c r="D745" t="s">
        <v>47</v>
      </c>
      <c r="E745">
        <v>4</v>
      </c>
      <c r="F745">
        <v>373.29</v>
      </c>
      <c r="G745">
        <v>639.04</v>
      </c>
      <c r="H745">
        <v>0</v>
      </c>
      <c r="I745" t="s">
        <v>40</v>
      </c>
      <c r="J745" t="s">
        <v>15</v>
      </c>
      <c r="K745" t="s">
        <v>16</v>
      </c>
    </row>
    <row r="746" spans="1:11" x14ac:dyDescent="0.25">
      <c r="A746" t="s">
        <v>787</v>
      </c>
      <c r="B746" s="1">
        <v>45246</v>
      </c>
      <c r="C746" t="s">
        <v>12</v>
      </c>
      <c r="D746" t="s">
        <v>13</v>
      </c>
      <c r="E746">
        <v>7</v>
      </c>
      <c r="F746">
        <v>448.05</v>
      </c>
      <c r="G746">
        <v>622.62</v>
      </c>
      <c r="H746">
        <v>0</v>
      </c>
      <c r="I746" t="s">
        <v>40</v>
      </c>
      <c r="J746" t="s">
        <v>52</v>
      </c>
      <c r="K746" t="s">
        <v>16</v>
      </c>
    </row>
    <row r="747" spans="1:11" x14ac:dyDescent="0.25">
      <c r="A747" t="s">
        <v>788</v>
      </c>
      <c r="B747" s="1">
        <v>45570</v>
      </c>
      <c r="C747" t="s">
        <v>26</v>
      </c>
      <c r="D747" t="s">
        <v>13</v>
      </c>
      <c r="E747">
        <v>6</v>
      </c>
      <c r="F747">
        <v>287.35000000000002</v>
      </c>
      <c r="G747">
        <v>368.06</v>
      </c>
      <c r="H747">
        <v>0.1</v>
      </c>
      <c r="I747" t="s">
        <v>24</v>
      </c>
      <c r="J747" t="s">
        <v>27</v>
      </c>
      <c r="K747" t="s">
        <v>20</v>
      </c>
    </row>
    <row r="748" spans="1:11" x14ac:dyDescent="0.25">
      <c r="A748" t="s">
        <v>789</v>
      </c>
      <c r="B748" s="1">
        <v>44949</v>
      </c>
      <c r="C748" t="s">
        <v>44</v>
      </c>
      <c r="D748" t="s">
        <v>31</v>
      </c>
      <c r="E748">
        <v>9</v>
      </c>
      <c r="F748">
        <v>362.78</v>
      </c>
      <c r="G748">
        <v>523.70000000000005</v>
      </c>
      <c r="H748">
        <v>0</v>
      </c>
      <c r="I748" t="s">
        <v>24</v>
      </c>
      <c r="J748" t="s">
        <v>32</v>
      </c>
      <c r="K748" t="s">
        <v>16</v>
      </c>
    </row>
    <row r="749" spans="1:11" x14ac:dyDescent="0.25">
      <c r="A749" t="s">
        <v>790</v>
      </c>
      <c r="B749" s="1">
        <v>45038</v>
      </c>
      <c r="C749" t="s">
        <v>30</v>
      </c>
      <c r="D749" t="s">
        <v>31</v>
      </c>
      <c r="E749">
        <v>2</v>
      </c>
      <c r="F749">
        <v>49.51</v>
      </c>
      <c r="G749">
        <v>88.29</v>
      </c>
      <c r="H749">
        <v>0</v>
      </c>
      <c r="I749" t="s">
        <v>40</v>
      </c>
      <c r="J749" t="s">
        <v>32</v>
      </c>
      <c r="K749" t="s">
        <v>35</v>
      </c>
    </row>
    <row r="750" spans="1:11" x14ac:dyDescent="0.25">
      <c r="A750" t="s">
        <v>791</v>
      </c>
      <c r="B750" s="1">
        <v>45025</v>
      </c>
      <c r="C750" t="s">
        <v>46</v>
      </c>
      <c r="D750" t="s">
        <v>47</v>
      </c>
      <c r="E750">
        <v>6</v>
      </c>
      <c r="F750">
        <v>436.9</v>
      </c>
      <c r="G750">
        <v>628</v>
      </c>
      <c r="H750">
        <v>0.2</v>
      </c>
      <c r="I750" t="s">
        <v>40</v>
      </c>
      <c r="K750" t="s">
        <v>16</v>
      </c>
    </row>
    <row r="751" spans="1:11" x14ac:dyDescent="0.25">
      <c r="A751" t="s">
        <v>792</v>
      </c>
      <c r="B751" s="1">
        <v>45337</v>
      </c>
      <c r="C751" t="s">
        <v>49</v>
      </c>
      <c r="D751" t="s">
        <v>47</v>
      </c>
      <c r="E751">
        <v>9</v>
      </c>
      <c r="F751">
        <v>283.39999999999998</v>
      </c>
      <c r="G751">
        <v>486.95</v>
      </c>
      <c r="H751">
        <v>0</v>
      </c>
      <c r="I751" t="s">
        <v>24</v>
      </c>
      <c r="J751" t="s">
        <v>52</v>
      </c>
      <c r="K751" t="s">
        <v>16</v>
      </c>
    </row>
    <row r="752" spans="1:11" x14ac:dyDescent="0.25">
      <c r="A752" t="s">
        <v>793</v>
      </c>
      <c r="B752" s="1">
        <v>45270</v>
      </c>
      <c r="C752" t="s">
        <v>49</v>
      </c>
      <c r="D752" t="s">
        <v>47</v>
      </c>
      <c r="E752">
        <v>7</v>
      </c>
      <c r="F752">
        <v>123.31</v>
      </c>
      <c r="G752">
        <v>166.39</v>
      </c>
      <c r="H752">
        <v>0.05</v>
      </c>
      <c r="I752" t="s">
        <v>18</v>
      </c>
      <c r="J752" t="s">
        <v>27</v>
      </c>
      <c r="K752" t="s">
        <v>16</v>
      </c>
    </row>
    <row r="753" spans="1:11" x14ac:dyDescent="0.25">
      <c r="A753" t="s">
        <v>794</v>
      </c>
      <c r="B753" s="1">
        <v>45127</v>
      </c>
      <c r="C753" t="s">
        <v>44</v>
      </c>
      <c r="D753" t="s">
        <v>31</v>
      </c>
      <c r="E753">
        <v>9</v>
      </c>
      <c r="F753">
        <v>492.1</v>
      </c>
      <c r="G753">
        <v>776.7</v>
      </c>
      <c r="H753">
        <v>0</v>
      </c>
      <c r="I753" t="s">
        <v>24</v>
      </c>
      <c r="J753" t="s">
        <v>27</v>
      </c>
      <c r="K753" t="s">
        <v>20</v>
      </c>
    </row>
    <row r="754" spans="1:11" x14ac:dyDescent="0.25">
      <c r="A754" t="s">
        <v>795</v>
      </c>
      <c r="B754" s="1">
        <v>45539</v>
      </c>
      <c r="C754" t="s">
        <v>46</v>
      </c>
      <c r="D754" t="s">
        <v>47</v>
      </c>
      <c r="E754">
        <v>5</v>
      </c>
      <c r="F754">
        <v>201.95</v>
      </c>
      <c r="G754">
        <v>278.61</v>
      </c>
      <c r="H754">
        <v>0</v>
      </c>
      <c r="I754" t="s">
        <v>14</v>
      </c>
      <c r="J754" t="s">
        <v>27</v>
      </c>
      <c r="K754" t="s">
        <v>20</v>
      </c>
    </row>
    <row r="755" spans="1:11" x14ac:dyDescent="0.25">
      <c r="A755" t="s">
        <v>796</v>
      </c>
      <c r="B755" s="1">
        <v>44973</v>
      </c>
      <c r="C755" t="s">
        <v>26</v>
      </c>
      <c r="D755" t="s">
        <v>13</v>
      </c>
      <c r="E755">
        <v>2</v>
      </c>
      <c r="F755">
        <v>271.10000000000002</v>
      </c>
      <c r="G755">
        <v>436.28</v>
      </c>
      <c r="H755">
        <v>0.15</v>
      </c>
      <c r="I755" t="s">
        <v>40</v>
      </c>
      <c r="J755" t="s">
        <v>15</v>
      </c>
      <c r="K755" t="s">
        <v>20</v>
      </c>
    </row>
    <row r="756" spans="1:11" x14ac:dyDescent="0.25">
      <c r="A756" t="s">
        <v>797</v>
      </c>
      <c r="B756" s="1">
        <v>45630</v>
      </c>
      <c r="C756" t="s">
        <v>12</v>
      </c>
      <c r="D756" t="s">
        <v>13</v>
      </c>
      <c r="E756">
        <v>9</v>
      </c>
      <c r="F756">
        <v>448.38</v>
      </c>
      <c r="G756">
        <v>497.43</v>
      </c>
      <c r="H756">
        <v>0.1</v>
      </c>
      <c r="I756" t="s">
        <v>40</v>
      </c>
      <c r="J756" t="s">
        <v>15</v>
      </c>
      <c r="K756" t="s">
        <v>35</v>
      </c>
    </row>
    <row r="757" spans="1:11" x14ac:dyDescent="0.25">
      <c r="A757" t="s">
        <v>798</v>
      </c>
      <c r="B757" s="1">
        <v>45447</v>
      </c>
      <c r="C757" t="s">
        <v>60</v>
      </c>
      <c r="D757" t="s">
        <v>23</v>
      </c>
      <c r="E757">
        <v>4</v>
      </c>
      <c r="F757">
        <v>43.35</v>
      </c>
      <c r="G757">
        <v>63.21</v>
      </c>
      <c r="H757">
        <v>0.15</v>
      </c>
      <c r="I757" t="s">
        <v>40</v>
      </c>
      <c r="J757" t="s">
        <v>19</v>
      </c>
      <c r="K757" t="s">
        <v>16</v>
      </c>
    </row>
    <row r="758" spans="1:11" x14ac:dyDescent="0.25">
      <c r="A758" t="s">
        <v>799</v>
      </c>
      <c r="B758" s="1">
        <v>45263</v>
      </c>
      <c r="C758" t="s">
        <v>49</v>
      </c>
      <c r="D758" t="s">
        <v>47</v>
      </c>
      <c r="E758">
        <v>7</v>
      </c>
      <c r="F758">
        <v>136.66999999999999</v>
      </c>
      <c r="G758">
        <v>235.66</v>
      </c>
      <c r="H758">
        <v>0</v>
      </c>
      <c r="I758" t="s">
        <v>24</v>
      </c>
      <c r="J758" t="s">
        <v>32</v>
      </c>
      <c r="K758" t="s">
        <v>20</v>
      </c>
    </row>
    <row r="759" spans="1:11" x14ac:dyDescent="0.25">
      <c r="A759" t="s">
        <v>800</v>
      </c>
      <c r="B759" s="1">
        <v>45070</v>
      </c>
      <c r="C759" t="s">
        <v>22</v>
      </c>
      <c r="D759" t="s">
        <v>23</v>
      </c>
      <c r="E759">
        <v>9</v>
      </c>
      <c r="F759">
        <v>183.4</v>
      </c>
      <c r="G759">
        <v>280.85000000000002</v>
      </c>
      <c r="H759">
        <v>0</v>
      </c>
      <c r="I759" t="s">
        <v>24</v>
      </c>
      <c r="J759" t="s">
        <v>32</v>
      </c>
      <c r="K759" t="s">
        <v>20</v>
      </c>
    </row>
    <row r="760" spans="1:11" x14ac:dyDescent="0.25">
      <c r="A760" t="s">
        <v>801</v>
      </c>
      <c r="B760" s="1">
        <v>45065</v>
      </c>
      <c r="C760" t="s">
        <v>49</v>
      </c>
      <c r="D760" t="s">
        <v>47</v>
      </c>
      <c r="E760">
        <v>4</v>
      </c>
      <c r="F760">
        <v>115.42</v>
      </c>
      <c r="G760">
        <v>185.31</v>
      </c>
      <c r="H760">
        <v>0</v>
      </c>
      <c r="I760" t="s">
        <v>18</v>
      </c>
      <c r="J760" t="s">
        <v>19</v>
      </c>
      <c r="K760" t="s">
        <v>16</v>
      </c>
    </row>
    <row r="761" spans="1:11" x14ac:dyDescent="0.25">
      <c r="A761" t="s">
        <v>662</v>
      </c>
      <c r="B761" s="1">
        <v>45400</v>
      </c>
      <c r="C761" t="s">
        <v>30</v>
      </c>
      <c r="D761" t="s">
        <v>31</v>
      </c>
      <c r="E761">
        <v>5</v>
      </c>
      <c r="F761">
        <v>163.27000000000001</v>
      </c>
      <c r="G761">
        <v>232.4</v>
      </c>
      <c r="H761">
        <v>0.15</v>
      </c>
      <c r="I761" t="s">
        <v>18</v>
      </c>
      <c r="J761" t="s">
        <v>27</v>
      </c>
      <c r="K761" t="s">
        <v>16</v>
      </c>
    </row>
    <row r="762" spans="1:11" x14ac:dyDescent="0.25">
      <c r="A762" t="s">
        <v>802</v>
      </c>
      <c r="B762" s="1">
        <v>44980</v>
      </c>
      <c r="C762" t="s">
        <v>44</v>
      </c>
      <c r="D762" t="s">
        <v>31</v>
      </c>
      <c r="E762">
        <v>1</v>
      </c>
      <c r="F762">
        <v>291.58999999999997</v>
      </c>
      <c r="G762">
        <v>479.85</v>
      </c>
      <c r="H762">
        <v>0.05</v>
      </c>
      <c r="I762" t="s">
        <v>40</v>
      </c>
      <c r="J762" t="s">
        <v>52</v>
      </c>
      <c r="K762" t="s">
        <v>16</v>
      </c>
    </row>
    <row r="763" spans="1:11" x14ac:dyDescent="0.25">
      <c r="A763" t="s">
        <v>803</v>
      </c>
      <c r="B763" s="1">
        <v>45063</v>
      </c>
      <c r="C763" t="s">
        <v>12</v>
      </c>
      <c r="D763" t="s">
        <v>13</v>
      </c>
      <c r="E763">
        <v>8</v>
      </c>
      <c r="F763">
        <v>46.71</v>
      </c>
      <c r="G763">
        <v>55.49</v>
      </c>
      <c r="H763">
        <v>0.1</v>
      </c>
      <c r="I763" t="s">
        <v>18</v>
      </c>
      <c r="J763" t="s">
        <v>15</v>
      </c>
      <c r="K763" t="s">
        <v>20</v>
      </c>
    </row>
    <row r="764" spans="1:11" x14ac:dyDescent="0.25">
      <c r="A764" t="s">
        <v>804</v>
      </c>
      <c r="B764" s="1">
        <v>45127</v>
      </c>
      <c r="C764" t="s">
        <v>56</v>
      </c>
      <c r="D764" t="s">
        <v>38</v>
      </c>
      <c r="E764">
        <v>2</v>
      </c>
      <c r="F764">
        <v>248.72</v>
      </c>
      <c r="G764">
        <v>392.28</v>
      </c>
      <c r="H764">
        <v>0</v>
      </c>
      <c r="I764" t="s">
        <v>18</v>
      </c>
      <c r="J764" t="s">
        <v>27</v>
      </c>
      <c r="K764" t="s">
        <v>16</v>
      </c>
    </row>
    <row r="765" spans="1:11" x14ac:dyDescent="0.25">
      <c r="A765" t="s">
        <v>805</v>
      </c>
      <c r="B765" s="1">
        <v>45539</v>
      </c>
      <c r="C765" t="s">
        <v>62</v>
      </c>
      <c r="D765" t="s">
        <v>47</v>
      </c>
      <c r="E765">
        <v>4</v>
      </c>
      <c r="F765">
        <v>131.54</v>
      </c>
      <c r="G765">
        <v>204.43</v>
      </c>
      <c r="H765">
        <v>0</v>
      </c>
      <c r="I765" t="s">
        <v>14</v>
      </c>
      <c r="J765" t="s">
        <v>32</v>
      </c>
      <c r="K765" t="s">
        <v>20</v>
      </c>
    </row>
    <row r="766" spans="1:11" x14ac:dyDescent="0.25">
      <c r="A766" t="s">
        <v>806</v>
      </c>
      <c r="B766" s="1">
        <v>45594</v>
      </c>
      <c r="C766" t="s">
        <v>62</v>
      </c>
      <c r="D766" t="s">
        <v>47</v>
      </c>
      <c r="E766">
        <v>6</v>
      </c>
      <c r="F766">
        <v>262.62</v>
      </c>
      <c r="G766">
        <v>340.01</v>
      </c>
      <c r="H766">
        <v>0.05</v>
      </c>
      <c r="I766" t="s">
        <v>14</v>
      </c>
      <c r="J766" t="s">
        <v>19</v>
      </c>
      <c r="K766" t="s">
        <v>35</v>
      </c>
    </row>
    <row r="767" spans="1:11" x14ac:dyDescent="0.25">
      <c r="A767" t="s">
        <v>807</v>
      </c>
      <c r="B767" s="1">
        <v>45041</v>
      </c>
      <c r="C767" t="s">
        <v>56</v>
      </c>
      <c r="D767" t="s">
        <v>38</v>
      </c>
      <c r="E767">
        <v>6</v>
      </c>
      <c r="F767">
        <v>15.93</v>
      </c>
      <c r="G767">
        <v>20.43</v>
      </c>
      <c r="H767">
        <v>0</v>
      </c>
      <c r="I767" t="s">
        <v>14</v>
      </c>
      <c r="J767" t="s">
        <v>15</v>
      </c>
      <c r="K767" t="s">
        <v>16</v>
      </c>
    </row>
    <row r="768" spans="1:11" x14ac:dyDescent="0.25">
      <c r="A768" t="s">
        <v>808</v>
      </c>
      <c r="B768" s="1">
        <v>45187</v>
      </c>
      <c r="C768" t="s">
        <v>56</v>
      </c>
      <c r="D768" t="s">
        <v>38</v>
      </c>
      <c r="E768">
        <v>3</v>
      </c>
      <c r="F768">
        <v>18.3</v>
      </c>
      <c r="G768">
        <v>30.33</v>
      </c>
      <c r="H768">
        <v>0.05</v>
      </c>
      <c r="I768" t="s">
        <v>111</v>
      </c>
      <c r="J768" t="s">
        <v>32</v>
      </c>
      <c r="K768" t="s">
        <v>35</v>
      </c>
    </row>
    <row r="769" spans="1:11" x14ac:dyDescent="0.25">
      <c r="A769" t="s">
        <v>809</v>
      </c>
      <c r="B769" s="1">
        <v>45239</v>
      </c>
      <c r="C769" t="s">
        <v>46</v>
      </c>
      <c r="D769" t="s">
        <v>47</v>
      </c>
      <c r="E769">
        <v>8</v>
      </c>
      <c r="F769">
        <v>6.9</v>
      </c>
      <c r="G769">
        <v>9.07</v>
      </c>
      <c r="H769">
        <v>0</v>
      </c>
      <c r="I769" t="s">
        <v>14</v>
      </c>
      <c r="J769" t="s">
        <v>27</v>
      </c>
      <c r="K769" t="s">
        <v>16</v>
      </c>
    </row>
    <row r="770" spans="1:11" x14ac:dyDescent="0.25">
      <c r="A770" t="s">
        <v>810</v>
      </c>
      <c r="B770" s="1">
        <v>45118</v>
      </c>
      <c r="C770" t="s">
        <v>62</v>
      </c>
      <c r="D770" t="s">
        <v>47</v>
      </c>
      <c r="E770">
        <v>1</v>
      </c>
      <c r="F770">
        <v>423.28</v>
      </c>
      <c r="G770">
        <v>601.94000000000005</v>
      </c>
      <c r="H770">
        <v>0.1</v>
      </c>
      <c r="I770" t="s">
        <v>81</v>
      </c>
      <c r="J770" t="s">
        <v>52</v>
      </c>
      <c r="K770" t="s">
        <v>35</v>
      </c>
    </row>
    <row r="771" spans="1:11" x14ac:dyDescent="0.25">
      <c r="A771" t="s">
        <v>811</v>
      </c>
      <c r="B771" s="1">
        <v>45177</v>
      </c>
      <c r="C771" t="s">
        <v>12</v>
      </c>
      <c r="D771" t="s">
        <v>13</v>
      </c>
      <c r="E771">
        <v>3</v>
      </c>
      <c r="F771">
        <v>227.89</v>
      </c>
      <c r="G771">
        <v>380.62</v>
      </c>
      <c r="H771">
        <v>0.05</v>
      </c>
      <c r="I771" t="s">
        <v>18</v>
      </c>
      <c r="J771" t="s">
        <v>52</v>
      </c>
      <c r="K771" t="s">
        <v>16</v>
      </c>
    </row>
    <row r="772" spans="1:11" x14ac:dyDescent="0.25">
      <c r="A772" t="s">
        <v>812</v>
      </c>
      <c r="B772" s="1">
        <v>45452</v>
      </c>
      <c r="D772" t="s">
        <v>31</v>
      </c>
      <c r="E772">
        <v>6</v>
      </c>
      <c r="F772">
        <v>211.05</v>
      </c>
      <c r="G772">
        <v>331.27</v>
      </c>
      <c r="H772">
        <v>0</v>
      </c>
      <c r="I772" t="s">
        <v>24</v>
      </c>
      <c r="J772" t="s">
        <v>52</v>
      </c>
      <c r="K772" t="s">
        <v>35</v>
      </c>
    </row>
    <row r="773" spans="1:11" x14ac:dyDescent="0.25">
      <c r="A773" t="s">
        <v>813</v>
      </c>
      <c r="B773" s="1">
        <v>45059</v>
      </c>
      <c r="C773" t="s">
        <v>22</v>
      </c>
      <c r="D773" t="s">
        <v>23</v>
      </c>
      <c r="E773">
        <v>9</v>
      </c>
      <c r="F773">
        <v>222.84</v>
      </c>
      <c r="G773">
        <v>277.36</v>
      </c>
      <c r="H773">
        <v>0.2</v>
      </c>
      <c r="I773" t="s">
        <v>14</v>
      </c>
      <c r="J773" t="s">
        <v>19</v>
      </c>
      <c r="K773" t="s">
        <v>35</v>
      </c>
    </row>
    <row r="774" spans="1:11" x14ac:dyDescent="0.25">
      <c r="A774" t="s">
        <v>814</v>
      </c>
      <c r="B774" s="1">
        <v>45322</v>
      </c>
      <c r="C774" t="s">
        <v>42</v>
      </c>
      <c r="D774" t="s">
        <v>23</v>
      </c>
      <c r="E774">
        <v>9</v>
      </c>
      <c r="F774">
        <v>300.23</v>
      </c>
      <c r="G774">
        <v>500.14</v>
      </c>
      <c r="H774">
        <v>0</v>
      </c>
      <c r="I774" t="s">
        <v>40</v>
      </c>
      <c r="J774" t="s">
        <v>15</v>
      </c>
      <c r="K774" t="s">
        <v>35</v>
      </c>
    </row>
    <row r="775" spans="1:11" x14ac:dyDescent="0.25">
      <c r="A775" t="s">
        <v>815</v>
      </c>
      <c r="B775" s="1">
        <v>45437</v>
      </c>
      <c r="C775" t="s">
        <v>56</v>
      </c>
      <c r="D775" t="s">
        <v>38</v>
      </c>
      <c r="E775">
        <v>4</v>
      </c>
      <c r="F775">
        <v>310.68</v>
      </c>
      <c r="G775">
        <v>469.65</v>
      </c>
      <c r="H775">
        <v>0</v>
      </c>
      <c r="I775" t="s">
        <v>131</v>
      </c>
      <c r="J775" t="s">
        <v>52</v>
      </c>
      <c r="K775" t="s">
        <v>20</v>
      </c>
    </row>
    <row r="776" spans="1:11" x14ac:dyDescent="0.25">
      <c r="A776" t="s">
        <v>816</v>
      </c>
      <c r="B776" s="1">
        <v>45022</v>
      </c>
      <c r="C776" t="s">
        <v>60</v>
      </c>
      <c r="D776" t="s">
        <v>23</v>
      </c>
      <c r="E776">
        <v>6</v>
      </c>
      <c r="F776">
        <v>134.57</v>
      </c>
      <c r="G776">
        <v>199.77</v>
      </c>
      <c r="H776">
        <v>0</v>
      </c>
      <c r="I776" t="s">
        <v>18</v>
      </c>
      <c r="J776" t="s">
        <v>15</v>
      </c>
      <c r="K776" t="s">
        <v>35</v>
      </c>
    </row>
    <row r="777" spans="1:11" x14ac:dyDescent="0.25">
      <c r="A777" t="s">
        <v>817</v>
      </c>
      <c r="B777" s="1">
        <v>45646</v>
      </c>
      <c r="C777" t="s">
        <v>30</v>
      </c>
      <c r="D777" t="s">
        <v>31</v>
      </c>
      <c r="E777">
        <v>5</v>
      </c>
      <c r="F777">
        <v>435.96</v>
      </c>
      <c r="G777">
        <v>733.67</v>
      </c>
      <c r="H777">
        <v>0.05</v>
      </c>
      <c r="I777" t="s">
        <v>14</v>
      </c>
      <c r="J777" t="s">
        <v>52</v>
      </c>
      <c r="K777" t="s">
        <v>16</v>
      </c>
    </row>
    <row r="778" spans="1:11" x14ac:dyDescent="0.25">
      <c r="A778" t="s">
        <v>818</v>
      </c>
      <c r="B778" s="1">
        <v>45070</v>
      </c>
      <c r="C778" t="s">
        <v>42</v>
      </c>
      <c r="D778" t="s">
        <v>23</v>
      </c>
      <c r="E778">
        <v>6</v>
      </c>
      <c r="F778">
        <v>155.72</v>
      </c>
      <c r="G778">
        <v>245.83</v>
      </c>
      <c r="H778">
        <v>0.05</v>
      </c>
      <c r="I778" t="s">
        <v>24</v>
      </c>
      <c r="J778" t="s">
        <v>27</v>
      </c>
      <c r="K778" t="s">
        <v>16</v>
      </c>
    </row>
    <row r="779" spans="1:11" x14ac:dyDescent="0.25">
      <c r="A779" t="s">
        <v>819</v>
      </c>
      <c r="B779" s="1">
        <v>45050</v>
      </c>
      <c r="C779" t="s">
        <v>30</v>
      </c>
      <c r="D779" t="s">
        <v>31</v>
      </c>
      <c r="E779">
        <v>3</v>
      </c>
      <c r="F779">
        <v>444.12</v>
      </c>
      <c r="G779">
        <v>758.88</v>
      </c>
      <c r="H779">
        <v>0</v>
      </c>
      <c r="I779" t="s">
        <v>14</v>
      </c>
      <c r="J779" t="s">
        <v>19</v>
      </c>
      <c r="K779" t="s">
        <v>20</v>
      </c>
    </row>
    <row r="780" spans="1:11" x14ac:dyDescent="0.25">
      <c r="A780" t="s">
        <v>820</v>
      </c>
      <c r="B780" s="1">
        <v>45113</v>
      </c>
      <c r="C780" t="s">
        <v>22</v>
      </c>
      <c r="D780" t="s">
        <v>23</v>
      </c>
      <c r="E780">
        <v>5</v>
      </c>
      <c r="F780">
        <v>124.92</v>
      </c>
      <c r="G780">
        <v>183.7</v>
      </c>
      <c r="H780">
        <v>0</v>
      </c>
      <c r="I780" t="s">
        <v>24</v>
      </c>
      <c r="J780" t="s">
        <v>19</v>
      </c>
      <c r="K780" t="s">
        <v>16</v>
      </c>
    </row>
    <row r="781" spans="1:11" x14ac:dyDescent="0.25">
      <c r="A781" t="s">
        <v>821</v>
      </c>
      <c r="B781" s="1">
        <v>45340</v>
      </c>
      <c r="C781" t="s">
        <v>22</v>
      </c>
      <c r="D781" t="s">
        <v>23</v>
      </c>
      <c r="E781">
        <v>8</v>
      </c>
      <c r="F781">
        <v>220.64</v>
      </c>
      <c r="G781">
        <v>259.14</v>
      </c>
      <c r="H781">
        <v>0</v>
      </c>
      <c r="I781" t="s">
        <v>24</v>
      </c>
      <c r="J781" t="s">
        <v>19</v>
      </c>
      <c r="K781" t="s">
        <v>35</v>
      </c>
    </row>
    <row r="782" spans="1:11" x14ac:dyDescent="0.25">
      <c r="A782" t="s">
        <v>822</v>
      </c>
      <c r="B782" s="1">
        <v>45071</v>
      </c>
      <c r="C782" t="s">
        <v>54</v>
      </c>
      <c r="D782" t="s">
        <v>38</v>
      </c>
      <c r="E782">
        <v>7</v>
      </c>
      <c r="F782">
        <v>77.88</v>
      </c>
      <c r="G782">
        <v>139.78</v>
      </c>
      <c r="H782">
        <v>0.05</v>
      </c>
      <c r="I782" t="s">
        <v>24</v>
      </c>
      <c r="J782" t="s">
        <v>32</v>
      </c>
      <c r="K782" t="s">
        <v>16</v>
      </c>
    </row>
    <row r="783" spans="1:11" x14ac:dyDescent="0.25">
      <c r="A783" t="s">
        <v>823</v>
      </c>
      <c r="B783" s="1">
        <v>45142</v>
      </c>
      <c r="C783" t="s">
        <v>60</v>
      </c>
      <c r="D783" t="s">
        <v>23</v>
      </c>
      <c r="E783">
        <v>3</v>
      </c>
      <c r="F783">
        <v>276.02</v>
      </c>
      <c r="G783">
        <v>353.82</v>
      </c>
      <c r="H783">
        <v>0</v>
      </c>
      <c r="I783" t="s">
        <v>14</v>
      </c>
      <c r="J783" t="s">
        <v>15</v>
      </c>
      <c r="K783" t="s">
        <v>16</v>
      </c>
    </row>
    <row r="784" spans="1:11" x14ac:dyDescent="0.25">
      <c r="A784" t="s">
        <v>824</v>
      </c>
      <c r="B784" s="1">
        <v>45408</v>
      </c>
      <c r="C784" t="s">
        <v>34</v>
      </c>
      <c r="D784" t="s">
        <v>31</v>
      </c>
      <c r="E784">
        <v>1</v>
      </c>
      <c r="F784">
        <v>39.51</v>
      </c>
      <c r="G784">
        <v>45.21</v>
      </c>
      <c r="H784">
        <v>0.1</v>
      </c>
      <c r="I784" t="s">
        <v>40</v>
      </c>
      <c r="J784" t="s">
        <v>19</v>
      </c>
      <c r="K784" t="s">
        <v>16</v>
      </c>
    </row>
    <row r="785" spans="1:11" x14ac:dyDescent="0.25">
      <c r="A785" t="s">
        <v>825</v>
      </c>
      <c r="B785" s="1">
        <v>45346</v>
      </c>
      <c r="C785" t="s">
        <v>56</v>
      </c>
      <c r="D785" t="s">
        <v>38</v>
      </c>
      <c r="E785">
        <v>5</v>
      </c>
      <c r="F785">
        <v>85.85</v>
      </c>
      <c r="G785">
        <v>131.77000000000001</v>
      </c>
      <c r="H785">
        <v>0.05</v>
      </c>
      <c r="I785" t="s">
        <v>18</v>
      </c>
      <c r="J785" t="s">
        <v>19</v>
      </c>
      <c r="K785" t="s">
        <v>16</v>
      </c>
    </row>
    <row r="786" spans="1:11" x14ac:dyDescent="0.25">
      <c r="A786" t="s">
        <v>826</v>
      </c>
      <c r="B786" s="1">
        <v>45345</v>
      </c>
      <c r="C786" t="s">
        <v>62</v>
      </c>
      <c r="D786" t="s">
        <v>47</v>
      </c>
      <c r="E786">
        <v>7</v>
      </c>
      <c r="F786">
        <v>126.89</v>
      </c>
      <c r="G786">
        <v>141.97999999999999</v>
      </c>
      <c r="H786">
        <v>0.15</v>
      </c>
      <c r="I786" t="s">
        <v>14</v>
      </c>
      <c r="J786" t="s">
        <v>27</v>
      </c>
      <c r="K786" t="s">
        <v>35</v>
      </c>
    </row>
    <row r="787" spans="1:11" x14ac:dyDescent="0.25">
      <c r="A787" t="s">
        <v>827</v>
      </c>
      <c r="B787" s="1">
        <v>45566</v>
      </c>
      <c r="C787" t="s">
        <v>56</v>
      </c>
      <c r="D787" t="s">
        <v>38</v>
      </c>
      <c r="E787">
        <v>8</v>
      </c>
      <c r="F787">
        <v>28.16</v>
      </c>
      <c r="G787">
        <v>34.340000000000003</v>
      </c>
      <c r="H787">
        <v>0.1</v>
      </c>
      <c r="I787" t="s">
        <v>24</v>
      </c>
      <c r="J787" t="s">
        <v>52</v>
      </c>
      <c r="K787" t="s">
        <v>16</v>
      </c>
    </row>
    <row r="788" spans="1:11" x14ac:dyDescent="0.25">
      <c r="A788" t="s">
        <v>273</v>
      </c>
      <c r="B788" s="1">
        <v>45556</v>
      </c>
      <c r="C788" t="s">
        <v>54</v>
      </c>
      <c r="D788" t="s">
        <v>38</v>
      </c>
      <c r="E788">
        <v>1</v>
      </c>
      <c r="F788">
        <v>484.03</v>
      </c>
      <c r="G788">
        <v>589.84</v>
      </c>
      <c r="H788">
        <v>0</v>
      </c>
      <c r="I788" t="s">
        <v>24</v>
      </c>
      <c r="J788" t="s">
        <v>27</v>
      </c>
      <c r="K788" t="s">
        <v>16</v>
      </c>
    </row>
    <row r="789" spans="1:11" x14ac:dyDescent="0.25">
      <c r="A789" t="s">
        <v>828</v>
      </c>
      <c r="B789" s="1">
        <v>45500</v>
      </c>
      <c r="C789" t="s">
        <v>54</v>
      </c>
      <c r="D789" t="s">
        <v>38</v>
      </c>
      <c r="E789">
        <v>6</v>
      </c>
      <c r="F789">
        <v>73.25</v>
      </c>
      <c r="G789">
        <v>112.42</v>
      </c>
      <c r="H789">
        <v>0.1</v>
      </c>
      <c r="I789" t="s">
        <v>40</v>
      </c>
      <c r="J789" t="s">
        <v>15</v>
      </c>
      <c r="K789" t="s">
        <v>20</v>
      </c>
    </row>
    <row r="790" spans="1:11" x14ac:dyDescent="0.25">
      <c r="A790" t="s">
        <v>829</v>
      </c>
      <c r="B790" s="1">
        <v>44931</v>
      </c>
      <c r="C790" t="s">
        <v>30</v>
      </c>
      <c r="D790" t="s">
        <v>31</v>
      </c>
      <c r="E790">
        <v>5</v>
      </c>
      <c r="F790">
        <v>184.56</v>
      </c>
      <c r="G790">
        <v>220.81</v>
      </c>
      <c r="H790">
        <v>0</v>
      </c>
      <c r="I790" t="s">
        <v>18</v>
      </c>
      <c r="J790" t="s">
        <v>27</v>
      </c>
      <c r="K790" t="s">
        <v>35</v>
      </c>
    </row>
    <row r="791" spans="1:11" x14ac:dyDescent="0.25">
      <c r="A791" t="s">
        <v>830</v>
      </c>
      <c r="B791" s="1">
        <v>45574</v>
      </c>
      <c r="C791" t="s">
        <v>54</v>
      </c>
      <c r="D791" t="s">
        <v>38</v>
      </c>
      <c r="E791">
        <v>1</v>
      </c>
      <c r="F791">
        <v>412.06</v>
      </c>
      <c r="G791">
        <v>521.79</v>
      </c>
      <c r="H791">
        <v>0</v>
      </c>
      <c r="I791" t="s">
        <v>14</v>
      </c>
      <c r="J791" t="s">
        <v>52</v>
      </c>
      <c r="K791" t="s">
        <v>20</v>
      </c>
    </row>
    <row r="792" spans="1:11" x14ac:dyDescent="0.25">
      <c r="A792" t="s">
        <v>831</v>
      </c>
      <c r="B792" s="1">
        <v>45600</v>
      </c>
      <c r="C792" t="s">
        <v>34</v>
      </c>
      <c r="D792" t="s">
        <v>31</v>
      </c>
      <c r="E792">
        <v>2</v>
      </c>
      <c r="F792">
        <v>311.20999999999998</v>
      </c>
      <c r="G792">
        <v>543.44000000000005</v>
      </c>
      <c r="H792">
        <v>0</v>
      </c>
      <c r="I792" t="s">
        <v>14</v>
      </c>
      <c r="J792" t="s">
        <v>19</v>
      </c>
      <c r="K792" t="s">
        <v>16</v>
      </c>
    </row>
    <row r="793" spans="1:11" x14ac:dyDescent="0.25">
      <c r="A793" t="s">
        <v>832</v>
      </c>
      <c r="B793" s="1">
        <v>45586</v>
      </c>
      <c r="C793" t="s">
        <v>26</v>
      </c>
      <c r="D793" t="s">
        <v>13</v>
      </c>
      <c r="E793">
        <v>6</v>
      </c>
      <c r="F793">
        <v>69.599999999999994</v>
      </c>
      <c r="G793">
        <v>82.64</v>
      </c>
      <c r="H793">
        <v>0</v>
      </c>
      <c r="I793" t="s">
        <v>14</v>
      </c>
      <c r="J793" t="s">
        <v>32</v>
      </c>
      <c r="K793" t="s">
        <v>16</v>
      </c>
    </row>
    <row r="794" spans="1:11" x14ac:dyDescent="0.25">
      <c r="A794" t="s">
        <v>833</v>
      </c>
      <c r="B794" s="1">
        <v>45256</v>
      </c>
      <c r="C794" t="s">
        <v>49</v>
      </c>
      <c r="D794" t="s">
        <v>47</v>
      </c>
      <c r="E794">
        <v>3</v>
      </c>
      <c r="F794">
        <v>235.8</v>
      </c>
      <c r="G794">
        <v>352.52</v>
      </c>
      <c r="H794">
        <v>0.15</v>
      </c>
      <c r="I794" t="s">
        <v>24</v>
      </c>
      <c r="J794" t="s">
        <v>27</v>
      </c>
      <c r="K794" t="s">
        <v>16</v>
      </c>
    </row>
    <row r="795" spans="1:11" x14ac:dyDescent="0.25">
      <c r="A795" t="s">
        <v>834</v>
      </c>
      <c r="B795" s="1">
        <v>45618</v>
      </c>
      <c r="C795" t="s">
        <v>60</v>
      </c>
      <c r="D795" t="s">
        <v>23</v>
      </c>
      <c r="E795">
        <v>3</v>
      </c>
      <c r="F795">
        <v>363.51</v>
      </c>
      <c r="G795">
        <v>598.78</v>
      </c>
      <c r="H795">
        <v>0</v>
      </c>
      <c r="I795" t="s">
        <v>131</v>
      </c>
      <c r="J795" t="s">
        <v>32</v>
      </c>
      <c r="K795" t="s">
        <v>16</v>
      </c>
    </row>
    <row r="796" spans="1:11" x14ac:dyDescent="0.25">
      <c r="A796" t="s">
        <v>835</v>
      </c>
      <c r="B796" s="1">
        <v>45445</v>
      </c>
      <c r="C796" t="s">
        <v>62</v>
      </c>
      <c r="D796" t="s">
        <v>47</v>
      </c>
      <c r="E796">
        <v>6</v>
      </c>
      <c r="F796">
        <v>90.18</v>
      </c>
      <c r="G796">
        <v>141.32</v>
      </c>
      <c r="H796">
        <v>0</v>
      </c>
      <c r="I796" t="s">
        <v>18</v>
      </c>
      <c r="J796" t="s">
        <v>52</v>
      </c>
      <c r="K796" t="s">
        <v>16</v>
      </c>
    </row>
    <row r="797" spans="1:11" x14ac:dyDescent="0.25">
      <c r="A797" t="s">
        <v>836</v>
      </c>
      <c r="B797" s="1">
        <v>45044</v>
      </c>
      <c r="C797" t="s">
        <v>22</v>
      </c>
      <c r="D797" t="s">
        <v>23</v>
      </c>
      <c r="E797">
        <v>5</v>
      </c>
      <c r="F797">
        <v>490.71</v>
      </c>
      <c r="G797">
        <v>755.99</v>
      </c>
      <c r="H797">
        <v>0.15</v>
      </c>
      <c r="I797" t="s">
        <v>40</v>
      </c>
      <c r="J797" t="s">
        <v>15</v>
      </c>
      <c r="K797" t="s">
        <v>20</v>
      </c>
    </row>
    <row r="798" spans="1:11" x14ac:dyDescent="0.25">
      <c r="A798" t="s">
        <v>837</v>
      </c>
      <c r="B798" s="1">
        <v>45295</v>
      </c>
      <c r="C798" t="s">
        <v>37</v>
      </c>
      <c r="D798" t="s">
        <v>38</v>
      </c>
      <c r="E798">
        <v>1</v>
      </c>
      <c r="F798">
        <v>17.66</v>
      </c>
      <c r="G798">
        <v>29.92</v>
      </c>
      <c r="H798">
        <v>0</v>
      </c>
      <c r="I798" t="s">
        <v>18</v>
      </c>
      <c r="J798" t="s">
        <v>19</v>
      </c>
      <c r="K798" t="s">
        <v>35</v>
      </c>
    </row>
    <row r="799" spans="1:11" x14ac:dyDescent="0.25">
      <c r="A799" t="s">
        <v>838</v>
      </c>
      <c r="B799" s="1">
        <v>44981</v>
      </c>
      <c r="C799" t="s">
        <v>42</v>
      </c>
      <c r="D799" t="s">
        <v>23</v>
      </c>
      <c r="E799">
        <v>5</v>
      </c>
      <c r="F799">
        <v>128.16999999999999</v>
      </c>
      <c r="G799">
        <v>220.14</v>
      </c>
      <c r="H799">
        <v>0</v>
      </c>
      <c r="I799" t="s">
        <v>40</v>
      </c>
      <c r="J799" t="s">
        <v>15</v>
      </c>
      <c r="K799" t="s">
        <v>16</v>
      </c>
    </row>
    <row r="800" spans="1:11" x14ac:dyDescent="0.25">
      <c r="A800" t="s">
        <v>839</v>
      </c>
      <c r="B800" s="1">
        <v>45329</v>
      </c>
      <c r="C800" t="s">
        <v>22</v>
      </c>
      <c r="D800" t="s">
        <v>23</v>
      </c>
      <c r="E800">
        <v>4</v>
      </c>
      <c r="F800">
        <v>284.88</v>
      </c>
      <c r="G800">
        <v>418.15</v>
      </c>
      <c r="H800">
        <v>0.2</v>
      </c>
      <c r="I800" t="s">
        <v>24</v>
      </c>
      <c r="J800" t="s">
        <v>52</v>
      </c>
      <c r="K800" t="s">
        <v>20</v>
      </c>
    </row>
    <row r="801" spans="1:11" x14ac:dyDescent="0.25">
      <c r="A801" t="s">
        <v>840</v>
      </c>
      <c r="B801" s="1">
        <v>45324</v>
      </c>
      <c r="C801" t="s">
        <v>60</v>
      </c>
      <c r="D801" t="s">
        <v>23</v>
      </c>
      <c r="E801">
        <v>3</v>
      </c>
      <c r="F801">
        <v>182.38</v>
      </c>
      <c r="G801">
        <v>211.5</v>
      </c>
      <c r="H801">
        <v>0.05</v>
      </c>
      <c r="I801" t="s">
        <v>40</v>
      </c>
      <c r="J801" t="s">
        <v>32</v>
      </c>
      <c r="K801" t="s">
        <v>20</v>
      </c>
    </row>
    <row r="802" spans="1:11" x14ac:dyDescent="0.25">
      <c r="A802" t="s">
        <v>841</v>
      </c>
      <c r="B802" s="1">
        <v>44995</v>
      </c>
      <c r="C802" t="s">
        <v>22</v>
      </c>
      <c r="D802" t="s">
        <v>23</v>
      </c>
      <c r="E802">
        <v>7</v>
      </c>
      <c r="F802">
        <v>365.37</v>
      </c>
      <c r="G802">
        <v>587.30999999999995</v>
      </c>
      <c r="H802">
        <v>0</v>
      </c>
      <c r="I802" t="s">
        <v>40</v>
      </c>
      <c r="J802" t="s">
        <v>19</v>
      </c>
      <c r="K802" t="s">
        <v>20</v>
      </c>
    </row>
    <row r="803" spans="1:11" x14ac:dyDescent="0.25">
      <c r="A803" t="s">
        <v>842</v>
      </c>
      <c r="B803" s="1">
        <v>44967</v>
      </c>
      <c r="C803" t="s">
        <v>30</v>
      </c>
      <c r="D803" t="s">
        <v>31</v>
      </c>
      <c r="E803">
        <v>8</v>
      </c>
      <c r="F803">
        <v>42.45</v>
      </c>
      <c r="G803">
        <v>49.8</v>
      </c>
      <c r="H803">
        <v>0</v>
      </c>
      <c r="I803" t="s">
        <v>40</v>
      </c>
      <c r="J803" t="s">
        <v>27</v>
      </c>
      <c r="K803" t="s">
        <v>20</v>
      </c>
    </row>
    <row r="804" spans="1:11" x14ac:dyDescent="0.25">
      <c r="A804" t="s">
        <v>843</v>
      </c>
      <c r="B804" s="1">
        <v>45452</v>
      </c>
      <c r="C804" t="s">
        <v>60</v>
      </c>
      <c r="D804" t="s">
        <v>23</v>
      </c>
      <c r="E804">
        <v>9</v>
      </c>
      <c r="F804">
        <v>170.16</v>
      </c>
      <c r="G804">
        <v>276.79000000000002</v>
      </c>
      <c r="H804">
        <v>0.05</v>
      </c>
      <c r="I804" t="s">
        <v>18</v>
      </c>
      <c r="J804" t="s">
        <v>19</v>
      </c>
      <c r="K804" t="s">
        <v>20</v>
      </c>
    </row>
    <row r="805" spans="1:11" x14ac:dyDescent="0.25">
      <c r="A805" t="s">
        <v>844</v>
      </c>
      <c r="B805" s="1">
        <v>45463</v>
      </c>
      <c r="C805" t="s">
        <v>54</v>
      </c>
      <c r="D805" t="s">
        <v>38</v>
      </c>
      <c r="E805">
        <v>7</v>
      </c>
      <c r="F805">
        <v>83.43</v>
      </c>
      <c r="G805">
        <v>148.36000000000001</v>
      </c>
      <c r="H805">
        <v>0</v>
      </c>
      <c r="I805" t="s">
        <v>24</v>
      </c>
      <c r="J805" t="s">
        <v>15</v>
      </c>
      <c r="K805" t="s">
        <v>16</v>
      </c>
    </row>
    <row r="806" spans="1:11" x14ac:dyDescent="0.25">
      <c r="A806" t="s">
        <v>845</v>
      </c>
      <c r="B806" s="1">
        <v>45024</v>
      </c>
      <c r="C806" t="s">
        <v>22</v>
      </c>
      <c r="D806" t="s">
        <v>23</v>
      </c>
      <c r="E806">
        <v>9</v>
      </c>
      <c r="F806">
        <v>176.2</v>
      </c>
      <c r="G806">
        <v>266.76</v>
      </c>
      <c r="H806">
        <v>0.1</v>
      </c>
      <c r="I806" t="s">
        <v>14</v>
      </c>
      <c r="J806" t="s">
        <v>27</v>
      </c>
      <c r="K806" t="s">
        <v>35</v>
      </c>
    </row>
    <row r="807" spans="1:11" x14ac:dyDescent="0.25">
      <c r="A807" t="s">
        <v>846</v>
      </c>
      <c r="B807" s="1">
        <v>45480</v>
      </c>
      <c r="C807" t="s">
        <v>54</v>
      </c>
      <c r="D807" t="s">
        <v>38</v>
      </c>
      <c r="E807">
        <v>6</v>
      </c>
      <c r="F807">
        <v>314.20999999999998</v>
      </c>
      <c r="G807">
        <v>440.43</v>
      </c>
      <c r="H807">
        <v>0.1</v>
      </c>
      <c r="I807" t="s">
        <v>18</v>
      </c>
      <c r="J807" t="s">
        <v>19</v>
      </c>
      <c r="K807" t="s">
        <v>16</v>
      </c>
    </row>
    <row r="808" spans="1:11" x14ac:dyDescent="0.25">
      <c r="A808" t="s">
        <v>847</v>
      </c>
      <c r="B808" s="1">
        <v>45296</v>
      </c>
      <c r="C808" t="s">
        <v>54</v>
      </c>
      <c r="D808" t="s">
        <v>38</v>
      </c>
      <c r="E808">
        <v>7</v>
      </c>
      <c r="F808">
        <v>426.54</v>
      </c>
      <c r="G808">
        <v>541.96</v>
      </c>
      <c r="H808">
        <v>0.1</v>
      </c>
      <c r="I808" t="s">
        <v>40</v>
      </c>
      <c r="J808" t="s">
        <v>27</v>
      </c>
      <c r="K808" t="s">
        <v>20</v>
      </c>
    </row>
    <row r="809" spans="1:11" x14ac:dyDescent="0.25">
      <c r="A809" t="s">
        <v>848</v>
      </c>
      <c r="B809" s="1">
        <v>45550</v>
      </c>
      <c r="C809" t="s">
        <v>42</v>
      </c>
      <c r="D809" t="s">
        <v>23</v>
      </c>
      <c r="E809">
        <v>1</v>
      </c>
      <c r="F809">
        <v>25.33</v>
      </c>
      <c r="G809">
        <v>43.68</v>
      </c>
      <c r="H809">
        <v>0</v>
      </c>
      <c r="I809" t="s">
        <v>40</v>
      </c>
      <c r="J809" t="s">
        <v>27</v>
      </c>
      <c r="K809" t="s">
        <v>35</v>
      </c>
    </row>
    <row r="810" spans="1:11" x14ac:dyDescent="0.25">
      <c r="A810" t="s">
        <v>849</v>
      </c>
      <c r="B810" s="1">
        <v>45117</v>
      </c>
      <c r="C810" t="s">
        <v>37</v>
      </c>
      <c r="D810" t="s">
        <v>38</v>
      </c>
      <c r="E810">
        <v>4</v>
      </c>
      <c r="F810">
        <v>217.66</v>
      </c>
      <c r="G810">
        <v>374.58</v>
      </c>
      <c r="H810">
        <v>0.15</v>
      </c>
      <c r="I810" t="s">
        <v>40</v>
      </c>
      <c r="J810" t="s">
        <v>27</v>
      </c>
      <c r="K810" t="s">
        <v>35</v>
      </c>
    </row>
    <row r="811" spans="1:11" x14ac:dyDescent="0.25">
      <c r="A811" t="s">
        <v>850</v>
      </c>
      <c r="B811" s="1">
        <v>45222</v>
      </c>
      <c r="C811" t="s">
        <v>26</v>
      </c>
      <c r="D811" t="s">
        <v>13</v>
      </c>
      <c r="E811">
        <v>9</v>
      </c>
      <c r="F811">
        <v>490.49</v>
      </c>
      <c r="G811">
        <v>723.94</v>
      </c>
      <c r="H811">
        <v>0.1</v>
      </c>
      <c r="I811" t="s">
        <v>14</v>
      </c>
      <c r="J811" t="s">
        <v>27</v>
      </c>
      <c r="K811" t="s">
        <v>20</v>
      </c>
    </row>
    <row r="812" spans="1:11" x14ac:dyDescent="0.25">
      <c r="A812" t="s">
        <v>851</v>
      </c>
      <c r="B812" s="1">
        <v>45450</v>
      </c>
      <c r="C812" t="s">
        <v>30</v>
      </c>
      <c r="D812" t="s">
        <v>31</v>
      </c>
      <c r="E812">
        <v>4</v>
      </c>
      <c r="F812">
        <v>139.47</v>
      </c>
      <c r="G812">
        <v>181.12</v>
      </c>
      <c r="H812">
        <v>0.1</v>
      </c>
      <c r="I812" t="s">
        <v>18</v>
      </c>
      <c r="J812" t="s">
        <v>19</v>
      </c>
      <c r="K812" t="s">
        <v>35</v>
      </c>
    </row>
    <row r="813" spans="1:11" x14ac:dyDescent="0.25">
      <c r="A813" t="s">
        <v>852</v>
      </c>
      <c r="B813" s="1">
        <v>45262</v>
      </c>
      <c r="C813" t="s">
        <v>34</v>
      </c>
      <c r="D813" t="s">
        <v>31</v>
      </c>
      <c r="E813">
        <v>2</v>
      </c>
      <c r="F813">
        <v>298.19</v>
      </c>
      <c r="G813">
        <v>474.56</v>
      </c>
      <c r="H813">
        <v>0.05</v>
      </c>
      <c r="I813" t="s">
        <v>40</v>
      </c>
      <c r="J813" t="s">
        <v>15</v>
      </c>
      <c r="K813" t="s">
        <v>16</v>
      </c>
    </row>
    <row r="814" spans="1:11" x14ac:dyDescent="0.25">
      <c r="A814" t="s">
        <v>853</v>
      </c>
      <c r="B814" s="1">
        <v>44943</v>
      </c>
      <c r="C814" t="s">
        <v>22</v>
      </c>
      <c r="D814" t="s">
        <v>23</v>
      </c>
      <c r="E814">
        <v>4</v>
      </c>
      <c r="F814">
        <v>494.93</v>
      </c>
      <c r="G814">
        <v>587.6</v>
      </c>
      <c r="H814">
        <v>0</v>
      </c>
      <c r="I814" t="s">
        <v>24</v>
      </c>
      <c r="J814" t="s">
        <v>52</v>
      </c>
      <c r="K814" t="s">
        <v>16</v>
      </c>
    </row>
    <row r="815" spans="1:11" x14ac:dyDescent="0.25">
      <c r="A815" t="s">
        <v>854</v>
      </c>
      <c r="B815" s="1">
        <v>45087</v>
      </c>
      <c r="C815" t="s">
        <v>60</v>
      </c>
      <c r="D815" t="s">
        <v>23</v>
      </c>
      <c r="E815">
        <v>1</v>
      </c>
      <c r="F815">
        <v>336.53</v>
      </c>
      <c r="G815">
        <v>532.69000000000005</v>
      </c>
      <c r="H815">
        <v>0</v>
      </c>
      <c r="I815" t="s">
        <v>24</v>
      </c>
      <c r="J815" t="s">
        <v>15</v>
      </c>
      <c r="K815" t="s">
        <v>16</v>
      </c>
    </row>
    <row r="816" spans="1:11" x14ac:dyDescent="0.25">
      <c r="A816" t="s">
        <v>855</v>
      </c>
      <c r="B816" s="1">
        <v>45157</v>
      </c>
      <c r="C816" t="s">
        <v>49</v>
      </c>
      <c r="E816">
        <v>1</v>
      </c>
      <c r="F816">
        <v>337.44</v>
      </c>
      <c r="G816">
        <v>385.94</v>
      </c>
      <c r="H816">
        <v>0</v>
      </c>
      <c r="I816" t="s">
        <v>24</v>
      </c>
      <c r="J816" t="s">
        <v>52</v>
      </c>
      <c r="K816" t="s">
        <v>16</v>
      </c>
    </row>
    <row r="817" spans="1:11" x14ac:dyDescent="0.25">
      <c r="A817" t="s">
        <v>856</v>
      </c>
      <c r="B817" s="1">
        <v>45124</v>
      </c>
      <c r="C817" t="s">
        <v>12</v>
      </c>
      <c r="D817" t="s">
        <v>13</v>
      </c>
      <c r="E817">
        <v>5</v>
      </c>
      <c r="F817">
        <v>459.33</v>
      </c>
      <c r="G817">
        <v>716.45</v>
      </c>
      <c r="H817">
        <v>0</v>
      </c>
      <c r="I817" t="s">
        <v>40</v>
      </c>
      <c r="J817" t="s">
        <v>19</v>
      </c>
      <c r="K817" t="s">
        <v>35</v>
      </c>
    </row>
    <row r="818" spans="1:11" x14ac:dyDescent="0.25">
      <c r="A818" t="s">
        <v>857</v>
      </c>
      <c r="B818" s="1">
        <v>45327</v>
      </c>
      <c r="C818" t="s">
        <v>12</v>
      </c>
      <c r="D818" t="s">
        <v>13</v>
      </c>
      <c r="E818">
        <v>8</v>
      </c>
      <c r="F818">
        <v>344.16</v>
      </c>
      <c r="G818">
        <v>391.76</v>
      </c>
      <c r="H818">
        <v>0</v>
      </c>
      <c r="I818" t="s">
        <v>40</v>
      </c>
      <c r="J818" t="s">
        <v>52</v>
      </c>
      <c r="K818" t="s">
        <v>35</v>
      </c>
    </row>
    <row r="819" spans="1:11" x14ac:dyDescent="0.25">
      <c r="A819" t="s">
        <v>858</v>
      </c>
      <c r="B819" s="1">
        <v>45598</v>
      </c>
      <c r="C819" t="s">
        <v>30</v>
      </c>
      <c r="D819" t="s">
        <v>31</v>
      </c>
      <c r="E819">
        <v>9</v>
      </c>
      <c r="F819">
        <v>249.79</v>
      </c>
      <c r="G819">
        <v>411.25</v>
      </c>
      <c r="H819">
        <v>0</v>
      </c>
      <c r="I819" t="s">
        <v>14</v>
      </c>
      <c r="J819" t="s">
        <v>27</v>
      </c>
      <c r="K819" t="s">
        <v>35</v>
      </c>
    </row>
    <row r="820" spans="1:11" x14ac:dyDescent="0.25">
      <c r="A820" t="s">
        <v>859</v>
      </c>
      <c r="B820" s="1">
        <v>44975</v>
      </c>
      <c r="C820" t="s">
        <v>44</v>
      </c>
      <c r="D820" t="s">
        <v>31</v>
      </c>
      <c r="E820">
        <v>9</v>
      </c>
      <c r="F820">
        <v>413.28</v>
      </c>
      <c r="G820">
        <v>644.39</v>
      </c>
      <c r="H820">
        <v>0</v>
      </c>
      <c r="I820" t="s">
        <v>24</v>
      </c>
      <c r="J820" t="s">
        <v>27</v>
      </c>
      <c r="K820" t="s">
        <v>20</v>
      </c>
    </row>
    <row r="821" spans="1:11" x14ac:dyDescent="0.25">
      <c r="A821" t="s">
        <v>860</v>
      </c>
      <c r="B821" s="1">
        <v>45159</v>
      </c>
      <c r="C821" t="s">
        <v>60</v>
      </c>
      <c r="D821" t="s">
        <v>23</v>
      </c>
      <c r="E821">
        <v>6</v>
      </c>
      <c r="F821">
        <v>195.44</v>
      </c>
      <c r="G821">
        <v>283.55</v>
      </c>
      <c r="H821">
        <v>0.2</v>
      </c>
      <c r="I821" t="s">
        <v>40</v>
      </c>
      <c r="J821" t="s">
        <v>15</v>
      </c>
      <c r="K821" t="s">
        <v>20</v>
      </c>
    </row>
    <row r="822" spans="1:11" x14ac:dyDescent="0.25">
      <c r="A822" t="s">
        <v>861</v>
      </c>
      <c r="B822" s="1">
        <v>45592</v>
      </c>
      <c r="C822" t="s">
        <v>60</v>
      </c>
      <c r="D822" t="s">
        <v>23</v>
      </c>
      <c r="E822">
        <v>7</v>
      </c>
      <c r="F822">
        <v>108.9</v>
      </c>
      <c r="G822">
        <v>167.31</v>
      </c>
      <c r="H822">
        <v>0</v>
      </c>
      <c r="I822" t="s">
        <v>14</v>
      </c>
      <c r="J822" t="s">
        <v>32</v>
      </c>
      <c r="K822" t="s">
        <v>20</v>
      </c>
    </row>
    <row r="823" spans="1:11" x14ac:dyDescent="0.25">
      <c r="A823" t="s">
        <v>862</v>
      </c>
      <c r="B823" s="1">
        <v>45415</v>
      </c>
      <c r="C823" t="s">
        <v>60</v>
      </c>
      <c r="D823" t="s">
        <v>23</v>
      </c>
      <c r="E823">
        <v>5</v>
      </c>
      <c r="F823">
        <v>403.46</v>
      </c>
      <c r="G823">
        <v>724.75</v>
      </c>
      <c r="H823">
        <v>0</v>
      </c>
      <c r="I823" t="s">
        <v>40</v>
      </c>
      <c r="J823" t="s">
        <v>27</v>
      </c>
      <c r="K823" t="s">
        <v>16</v>
      </c>
    </row>
    <row r="824" spans="1:11" x14ac:dyDescent="0.25">
      <c r="A824" t="s">
        <v>863</v>
      </c>
      <c r="B824" s="1">
        <v>45271</v>
      </c>
      <c r="C824" t="s">
        <v>37</v>
      </c>
      <c r="D824" t="s">
        <v>38</v>
      </c>
      <c r="E824">
        <v>6</v>
      </c>
      <c r="F824">
        <v>60.41</v>
      </c>
      <c r="G824">
        <v>83.03</v>
      </c>
      <c r="H824">
        <v>0.05</v>
      </c>
      <c r="I824" t="s">
        <v>40</v>
      </c>
      <c r="J824" t="s">
        <v>15</v>
      </c>
      <c r="K824" t="s">
        <v>35</v>
      </c>
    </row>
    <row r="825" spans="1:11" x14ac:dyDescent="0.25">
      <c r="A825" t="s">
        <v>864</v>
      </c>
      <c r="B825" s="1">
        <v>45653</v>
      </c>
      <c r="C825" t="s">
        <v>62</v>
      </c>
      <c r="D825" t="s">
        <v>47</v>
      </c>
      <c r="E825">
        <v>1</v>
      </c>
      <c r="F825">
        <v>86.48</v>
      </c>
      <c r="G825">
        <v>98.76</v>
      </c>
      <c r="H825">
        <v>0.05</v>
      </c>
      <c r="I825" t="s">
        <v>24</v>
      </c>
      <c r="J825" t="s">
        <v>27</v>
      </c>
      <c r="K825" t="s">
        <v>20</v>
      </c>
    </row>
    <row r="826" spans="1:11" x14ac:dyDescent="0.25">
      <c r="A826" t="s">
        <v>865</v>
      </c>
      <c r="B826" s="1">
        <v>44953</v>
      </c>
      <c r="C826" t="s">
        <v>46</v>
      </c>
      <c r="D826" t="s">
        <v>47</v>
      </c>
      <c r="E826">
        <v>5</v>
      </c>
      <c r="F826">
        <v>74.569999999999993</v>
      </c>
      <c r="G826">
        <v>88.84</v>
      </c>
      <c r="H826">
        <v>0.1</v>
      </c>
      <c r="I826" t="s">
        <v>18</v>
      </c>
      <c r="K826" t="s">
        <v>20</v>
      </c>
    </row>
    <row r="827" spans="1:11" x14ac:dyDescent="0.25">
      <c r="A827" t="s">
        <v>866</v>
      </c>
      <c r="B827" s="1">
        <v>45237</v>
      </c>
      <c r="C827" t="s">
        <v>37</v>
      </c>
      <c r="D827" t="s">
        <v>38</v>
      </c>
      <c r="E827">
        <v>8</v>
      </c>
      <c r="F827">
        <v>108.47</v>
      </c>
      <c r="G827">
        <v>167.09</v>
      </c>
      <c r="H827">
        <v>0</v>
      </c>
      <c r="I827" t="s">
        <v>18</v>
      </c>
      <c r="J827" t="s">
        <v>15</v>
      </c>
      <c r="K827" t="s">
        <v>16</v>
      </c>
    </row>
    <row r="828" spans="1:11" x14ac:dyDescent="0.25">
      <c r="A828" t="s">
        <v>867</v>
      </c>
      <c r="B828" s="1">
        <v>45056</v>
      </c>
      <c r="C828" t="s">
        <v>60</v>
      </c>
      <c r="D828" t="s">
        <v>23</v>
      </c>
      <c r="E828">
        <v>8</v>
      </c>
      <c r="F828">
        <v>55.18</v>
      </c>
      <c r="G828">
        <v>93.83</v>
      </c>
      <c r="H828">
        <v>0.15</v>
      </c>
      <c r="I828" t="s">
        <v>14</v>
      </c>
      <c r="J828" t="s">
        <v>15</v>
      </c>
      <c r="K828" t="s">
        <v>16</v>
      </c>
    </row>
    <row r="829" spans="1:11" x14ac:dyDescent="0.25">
      <c r="A829" t="s">
        <v>868</v>
      </c>
      <c r="B829" s="1">
        <v>45018</v>
      </c>
      <c r="C829" t="s">
        <v>44</v>
      </c>
      <c r="D829" t="s">
        <v>31</v>
      </c>
      <c r="E829">
        <v>8</v>
      </c>
      <c r="F829">
        <v>181.6</v>
      </c>
      <c r="G829">
        <v>211.15</v>
      </c>
      <c r="H829">
        <v>0</v>
      </c>
      <c r="I829" t="s">
        <v>18</v>
      </c>
      <c r="J829" t="s">
        <v>15</v>
      </c>
      <c r="K829" t="s">
        <v>16</v>
      </c>
    </row>
    <row r="830" spans="1:11" x14ac:dyDescent="0.25">
      <c r="A830" t="s">
        <v>869</v>
      </c>
      <c r="B830" s="1">
        <v>45621</v>
      </c>
      <c r="C830" t="s">
        <v>37</v>
      </c>
      <c r="D830" t="s">
        <v>38</v>
      </c>
      <c r="E830">
        <v>9</v>
      </c>
      <c r="F830">
        <v>483.44</v>
      </c>
      <c r="G830">
        <v>545.85</v>
      </c>
      <c r="H830">
        <v>0.15</v>
      </c>
      <c r="I830" t="s">
        <v>14</v>
      </c>
      <c r="J830" t="s">
        <v>52</v>
      </c>
      <c r="K830" t="s">
        <v>16</v>
      </c>
    </row>
    <row r="831" spans="1:11" x14ac:dyDescent="0.25">
      <c r="A831" t="s">
        <v>870</v>
      </c>
      <c r="B831" s="1">
        <v>45149</v>
      </c>
      <c r="C831" t="s">
        <v>49</v>
      </c>
      <c r="D831" t="s">
        <v>47</v>
      </c>
      <c r="E831">
        <v>5</v>
      </c>
      <c r="F831">
        <v>311.88</v>
      </c>
      <c r="G831">
        <v>557.64</v>
      </c>
      <c r="H831">
        <v>0.05</v>
      </c>
      <c r="I831" t="s">
        <v>14</v>
      </c>
      <c r="J831" t="s">
        <v>27</v>
      </c>
      <c r="K831" t="s">
        <v>16</v>
      </c>
    </row>
    <row r="832" spans="1:11" x14ac:dyDescent="0.25">
      <c r="A832" t="s">
        <v>871</v>
      </c>
      <c r="B832" s="1">
        <v>45393</v>
      </c>
      <c r="C832" t="s">
        <v>56</v>
      </c>
      <c r="D832" t="s">
        <v>38</v>
      </c>
      <c r="E832">
        <v>5</v>
      </c>
      <c r="F832">
        <v>328.42</v>
      </c>
      <c r="G832">
        <v>389.87</v>
      </c>
      <c r="H832">
        <v>0</v>
      </c>
      <c r="I832" t="s">
        <v>14</v>
      </c>
      <c r="J832" t="s">
        <v>19</v>
      </c>
      <c r="K832" t="s">
        <v>20</v>
      </c>
    </row>
    <row r="833" spans="1:11" x14ac:dyDescent="0.25">
      <c r="A833" t="s">
        <v>872</v>
      </c>
      <c r="B833" s="1">
        <v>45538</v>
      </c>
      <c r="C833" t="s">
        <v>30</v>
      </c>
      <c r="D833" t="s">
        <v>31</v>
      </c>
      <c r="E833">
        <v>6</v>
      </c>
      <c r="F833">
        <v>42.98</v>
      </c>
      <c r="G833">
        <v>69.599999999999994</v>
      </c>
      <c r="H833">
        <v>0.05</v>
      </c>
      <c r="I833" t="s">
        <v>40</v>
      </c>
      <c r="J833" t="s">
        <v>52</v>
      </c>
      <c r="K833" t="s">
        <v>35</v>
      </c>
    </row>
    <row r="834" spans="1:11" x14ac:dyDescent="0.25">
      <c r="A834" t="s">
        <v>873</v>
      </c>
      <c r="B834" s="1">
        <v>45657</v>
      </c>
      <c r="C834" t="s">
        <v>22</v>
      </c>
      <c r="D834" t="s">
        <v>23</v>
      </c>
      <c r="E834">
        <v>9</v>
      </c>
      <c r="F834">
        <v>375.27</v>
      </c>
      <c r="G834">
        <v>598.09</v>
      </c>
      <c r="H834">
        <v>0</v>
      </c>
      <c r="I834" t="s">
        <v>18</v>
      </c>
      <c r="J834" t="s">
        <v>15</v>
      </c>
      <c r="K834" t="s">
        <v>16</v>
      </c>
    </row>
    <row r="835" spans="1:11" x14ac:dyDescent="0.25">
      <c r="A835" t="s">
        <v>874</v>
      </c>
      <c r="B835" s="1">
        <v>45211</v>
      </c>
      <c r="C835" t="s">
        <v>34</v>
      </c>
      <c r="D835" t="s">
        <v>31</v>
      </c>
      <c r="E835">
        <v>5</v>
      </c>
      <c r="F835">
        <v>354.94</v>
      </c>
      <c r="G835">
        <v>399.87</v>
      </c>
      <c r="H835">
        <v>0</v>
      </c>
      <c r="I835" t="s">
        <v>18</v>
      </c>
      <c r="J835" t="s">
        <v>19</v>
      </c>
      <c r="K835" t="s">
        <v>35</v>
      </c>
    </row>
    <row r="836" spans="1:11" x14ac:dyDescent="0.25">
      <c r="A836" t="s">
        <v>875</v>
      </c>
      <c r="B836" s="1">
        <v>45563</v>
      </c>
      <c r="C836" t="s">
        <v>44</v>
      </c>
      <c r="E836">
        <v>3</v>
      </c>
      <c r="F836">
        <v>367.77</v>
      </c>
      <c r="G836">
        <v>593.70000000000005</v>
      </c>
      <c r="H836">
        <v>0.05</v>
      </c>
      <c r="I836" t="s">
        <v>14</v>
      </c>
      <c r="J836" t="s">
        <v>27</v>
      </c>
      <c r="K836" t="s">
        <v>35</v>
      </c>
    </row>
    <row r="837" spans="1:11" x14ac:dyDescent="0.25">
      <c r="A837" t="s">
        <v>876</v>
      </c>
      <c r="B837" s="1">
        <v>45515</v>
      </c>
      <c r="C837" t="s">
        <v>37</v>
      </c>
      <c r="D837" t="s">
        <v>38</v>
      </c>
      <c r="E837">
        <v>4</v>
      </c>
      <c r="F837">
        <v>199.17</v>
      </c>
      <c r="G837">
        <v>229.73</v>
      </c>
      <c r="H837">
        <v>0.05</v>
      </c>
      <c r="I837" t="s">
        <v>24</v>
      </c>
      <c r="J837" t="s">
        <v>27</v>
      </c>
      <c r="K837" t="s">
        <v>20</v>
      </c>
    </row>
    <row r="838" spans="1:11" x14ac:dyDescent="0.25">
      <c r="A838" t="s">
        <v>877</v>
      </c>
      <c r="B838" s="1">
        <v>45039</v>
      </c>
      <c r="C838" t="s">
        <v>54</v>
      </c>
      <c r="D838" t="s">
        <v>38</v>
      </c>
      <c r="E838">
        <v>7</v>
      </c>
      <c r="F838">
        <v>435.49</v>
      </c>
      <c r="G838">
        <v>672.96</v>
      </c>
      <c r="H838">
        <v>0.05</v>
      </c>
      <c r="I838" t="s">
        <v>18</v>
      </c>
      <c r="J838" t="s">
        <v>15</v>
      </c>
      <c r="K838" t="s">
        <v>20</v>
      </c>
    </row>
    <row r="839" spans="1:11" x14ac:dyDescent="0.25">
      <c r="A839" t="s">
        <v>878</v>
      </c>
      <c r="B839" s="1">
        <v>45136</v>
      </c>
      <c r="C839" t="s">
        <v>26</v>
      </c>
      <c r="D839" t="s">
        <v>13</v>
      </c>
      <c r="E839">
        <v>6</v>
      </c>
      <c r="F839">
        <v>26.16</v>
      </c>
      <c r="G839">
        <v>29.43</v>
      </c>
      <c r="H839">
        <v>0</v>
      </c>
      <c r="I839" t="s">
        <v>40</v>
      </c>
      <c r="J839" t="s">
        <v>52</v>
      </c>
      <c r="K839" t="s">
        <v>20</v>
      </c>
    </row>
    <row r="840" spans="1:11" x14ac:dyDescent="0.25">
      <c r="A840" t="s">
        <v>879</v>
      </c>
      <c r="B840" s="1">
        <v>45287</v>
      </c>
      <c r="C840" t="s">
        <v>37</v>
      </c>
      <c r="D840" t="s">
        <v>38</v>
      </c>
      <c r="E840">
        <v>7</v>
      </c>
      <c r="F840">
        <v>278.20999999999998</v>
      </c>
      <c r="G840">
        <v>451.61</v>
      </c>
      <c r="H840">
        <v>0</v>
      </c>
      <c r="I840" t="s">
        <v>24</v>
      </c>
      <c r="K840" t="s">
        <v>35</v>
      </c>
    </row>
    <row r="841" spans="1:11" x14ac:dyDescent="0.25">
      <c r="A841" t="s">
        <v>880</v>
      </c>
      <c r="B841" s="1">
        <v>45564</v>
      </c>
      <c r="C841" t="s">
        <v>62</v>
      </c>
      <c r="D841" t="s">
        <v>47</v>
      </c>
      <c r="E841">
        <v>8</v>
      </c>
      <c r="F841">
        <v>451.84</v>
      </c>
      <c r="G841">
        <v>723.15</v>
      </c>
      <c r="H841">
        <v>0.1</v>
      </c>
      <c r="I841" t="s">
        <v>14</v>
      </c>
      <c r="J841" t="s">
        <v>52</v>
      </c>
      <c r="K841" t="s">
        <v>35</v>
      </c>
    </row>
    <row r="842" spans="1:11" x14ac:dyDescent="0.25">
      <c r="A842" t="s">
        <v>881</v>
      </c>
      <c r="B842" s="1">
        <v>45419</v>
      </c>
      <c r="C842" t="s">
        <v>26</v>
      </c>
      <c r="D842" t="s">
        <v>13</v>
      </c>
      <c r="E842">
        <v>8</v>
      </c>
      <c r="F842">
        <v>462.53</v>
      </c>
      <c r="G842">
        <v>540.79999999999995</v>
      </c>
      <c r="H842">
        <v>0.05</v>
      </c>
      <c r="I842" t="s">
        <v>40</v>
      </c>
      <c r="J842" t="s">
        <v>15</v>
      </c>
      <c r="K842" t="s">
        <v>20</v>
      </c>
    </row>
    <row r="843" spans="1:11" x14ac:dyDescent="0.25">
      <c r="A843" t="s">
        <v>882</v>
      </c>
      <c r="B843" s="1">
        <v>45585</v>
      </c>
      <c r="C843" t="s">
        <v>54</v>
      </c>
      <c r="D843" t="s">
        <v>38</v>
      </c>
      <c r="E843">
        <v>7</v>
      </c>
      <c r="F843">
        <v>57.27</v>
      </c>
      <c r="G843">
        <v>92.41</v>
      </c>
      <c r="H843">
        <v>0.05</v>
      </c>
      <c r="I843" t="s">
        <v>14</v>
      </c>
      <c r="J843" t="s">
        <v>32</v>
      </c>
      <c r="K843" t="s">
        <v>20</v>
      </c>
    </row>
    <row r="844" spans="1:11" x14ac:dyDescent="0.25">
      <c r="A844" t="s">
        <v>883</v>
      </c>
      <c r="B844" s="1">
        <v>45209</v>
      </c>
      <c r="C844" t="s">
        <v>37</v>
      </c>
      <c r="D844" t="s">
        <v>38</v>
      </c>
      <c r="E844">
        <v>1</v>
      </c>
      <c r="F844">
        <v>404.89</v>
      </c>
      <c r="G844">
        <v>682.53</v>
      </c>
      <c r="H844">
        <v>0</v>
      </c>
      <c r="I844" t="s">
        <v>24</v>
      </c>
      <c r="J844" t="s">
        <v>32</v>
      </c>
      <c r="K844" t="s">
        <v>16</v>
      </c>
    </row>
    <row r="845" spans="1:11" x14ac:dyDescent="0.25">
      <c r="A845" t="s">
        <v>884</v>
      </c>
      <c r="B845" s="1">
        <v>45631</v>
      </c>
      <c r="C845" t="s">
        <v>12</v>
      </c>
      <c r="D845" t="s">
        <v>13</v>
      </c>
      <c r="E845">
        <v>6</v>
      </c>
      <c r="F845">
        <v>151.22999999999999</v>
      </c>
      <c r="G845">
        <v>233.45</v>
      </c>
      <c r="H845">
        <v>0</v>
      </c>
      <c r="I845" t="s">
        <v>40</v>
      </c>
      <c r="J845" t="s">
        <v>15</v>
      </c>
      <c r="K845" t="s">
        <v>20</v>
      </c>
    </row>
    <row r="846" spans="1:11" x14ac:dyDescent="0.25">
      <c r="A846" t="s">
        <v>885</v>
      </c>
      <c r="B846" s="1">
        <v>45133</v>
      </c>
      <c r="C846" t="s">
        <v>30</v>
      </c>
      <c r="D846" t="s">
        <v>31</v>
      </c>
      <c r="E846">
        <v>3</v>
      </c>
      <c r="F846">
        <v>285.02</v>
      </c>
      <c r="G846">
        <v>413.12</v>
      </c>
      <c r="H846">
        <v>0</v>
      </c>
      <c r="I846" t="s">
        <v>24</v>
      </c>
      <c r="J846" t="s">
        <v>27</v>
      </c>
      <c r="K846" t="s">
        <v>20</v>
      </c>
    </row>
    <row r="847" spans="1:11" x14ac:dyDescent="0.25">
      <c r="A847" t="s">
        <v>886</v>
      </c>
      <c r="B847" s="1">
        <v>44951</v>
      </c>
      <c r="C847" t="s">
        <v>34</v>
      </c>
      <c r="D847" t="s">
        <v>31</v>
      </c>
      <c r="E847">
        <v>5</v>
      </c>
      <c r="F847">
        <v>210.41</v>
      </c>
      <c r="G847">
        <v>263.20999999999998</v>
      </c>
      <c r="H847">
        <v>0</v>
      </c>
      <c r="I847" t="s">
        <v>24</v>
      </c>
      <c r="K847" t="s">
        <v>16</v>
      </c>
    </row>
    <row r="848" spans="1:11" x14ac:dyDescent="0.25">
      <c r="A848" t="s">
        <v>887</v>
      </c>
      <c r="B848" s="1">
        <v>44935</v>
      </c>
      <c r="C848" t="s">
        <v>22</v>
      </c>
      <c r="D848" t="s">
        <v>23</v>
      </c>
      <c r="E848">
        <v>3</v>
      </c>
      <c r="F848">
        <v>151.26</v>
      </c>
      <c r="G848">
        <v>202.56</v>
      </c>
      <c r="H848">
        <v>0.05</v>
      </c>
      <c r="I848" t="s">
        <v>18</v>
      </c>
      <c r="J848" t="s">
        <v>19</v>
      </c>
      <c r="K848" t="s">
        <v>35</v>
      </c>
    </row>
    <row r="849" spans="1:11" x14ac:dyDescent="0.25">
      <c r="A849" t="s">
        <v>888</v>
      </c>
      <c r="B849" s="1">
        <v>44965</v>
      </c>
      <c r="C849" t="s">
        <v>34</v>
      </c>
      <c r="D849" t="s">
        <v>31</v>
      </c>
      <c r="E849">
        <v>6</v>
      </c>
      <c r="F849">
        <v>476.29</v>
      </c>
      <c r="G849">
        <v>626.07000000000005</v>
      </c>
      <c r="H849">
        <v>0</v>
      </c>
      <c r="I849" t="s">
        <v>14</v>
      </c>
      <c r="J849" t="s">
        <v>27</v>
      </c>
      <c r="K849" t="s">
        <v>20</v>
      </c>
    </row>
    <row r="850" spans="1:11" x14ac:dyDescent="0.25">
      <c r="A850" t="s">
        <v>889</v>
      </c>
      <c r="B850" s="1">
        <v>45611</v>
      </c>
      <c r="C850" t="s">
        <v>49</v>
      </c>
      <c r="D850" t="s">
        <v>47</v>
      </c>
      <c r="E850">
        <v>9</v>
      </c>
      <c r="F850">
        <v>406.18</v>
      </c>
      <c r="G850">
        <v>729.3</v>
      </c>
      <c r="H850">
        <v>0.15</v>
      </c>
      <c r="I850" t="s">
        <v>24</v>
      </c>
      <c r="J850" t="s">
        <v>52</v>
      </c>
      <c r="K850" t="s">
        <v>16</v>
      </c>
    </row>
    <row r="851" spans="1:11" x14ac:dyDescent="0.25">
      <c r="A851" t="s">
        <v>890</v>
      </c>
      <c r="B851" s="1">
        <v>45190</v>
      </c>
      <c r="C851" t="s">
        <v>26</v>
      </c>
      <c r="D851" t="s">
        <v>13</v>
      </c>
      <c r="E851">
        <v>2</v>
      </c>
      <c r="F851">
        <v>246.26</v>
      </c>
      <c r="G851">
        <v>346.41</v>
      </c>
      <c r="H851">
        <v>0</v>
      </c>
      <c r="I851" t="s">
        <v>14</v>
      </c>
      <c r="J851" t="s">
        <v>15</v>
      </c>
      <c r="K851" t="s">
        <v>20</v>
      </c>
    </row>
    <row r="852" spans="1:11" x14ac:dyDescent="0.25">
      <c r="A852" t="s">
        <v>891</v>
      </c>
      <c r="B852" s="1">
        <v>45140</v>
      </c>
      <c r="C852" t="s">
        <v>44</v>
      </c>
      <c r="D852" t="s">
        <v>31</v>
      </c>
      <c r="E852">
        <v>6</v>
      </c>
      <c r="F852">
        <v>12.23</v>
      </c>
      <c r="G852">
        <v>17.739999999999998</v>
      </c>
      <c r="H852">
        <v>0</v>
      </c>
      <c r="I852" t="s">
        <v>14</v>
      </c>
      <c r="K852" t="s">
        <v>16</v>
      </c>
    </row>
    <row r="853" spans="1:11" x14ac:dyDescent="0.25">
      <c r="A853" t="s">
        <v>892</v>
      </c>
      <c r="B853" s="1">
        <v>45411</v>
      </c>
      <c r="C853" t="s">
        <v>49</v>
      </c>
      <c r="D853" t="s">
        <v>47</v>
      </c>
      <c r="E853">
        <v>1</v>
      </c>
      <c r="F853">
        <v>310.27</v>
      </c>
      <c r="G853">
        <v>362.73</v>
      </c>
      <c r="H853">
        <v>0.15</v>
      </c>
      <c r="I853" t="s">
        <v>40</v>
      </c>
      <c r="J853" t="s">
        <v>32</v>
      </c>
      <c r="K853" t="s">
        <v>16</v>
      </c>
    </row>
    <row r="854" spans="1:11" x14ac:dyDescent="0.25">
      <c r="A854" t="s">
        <v>893</v>
      </c>
      <c r="B854" s="1">
        <v>45030</v>
      </c>
      <c r="C854" t="s">
        <v>46</v>
      </c>
      <c r="E854">
        <v>7</v>
      </c>
      <c r="F854">
        <v>162.19</v>
      </c>
      <c r="G854">
        <v>233.31</v>
      </c>
      <c r="H854">
        <v>0.1</v>
      </c>
      <c r="I854" t="s">
        <v>40</v>
      </c>
      <c r="J854" t="s">
        <v>19</v>
      </c>
      <c r="K854" t="s">
        <v>16</v>
      </c>
    </row>
    <row r="855" spans="1:11" x14ac:dyDescent="0.25">
      <c r="A855" t="s">
        <v>894</v>
      </c>
      <c r="B855" s="1">
        <v>45199</v>
      </c>
      <c r="C855" t="s">
        <v>56</v>
      </c>
      <c r="D855" t="s">
        <v>38</v>
      </c>
      <c r="E855">
        <v>9</v>
      </c>
      <c r="F855">
        <v>157.08000000000001</v>
      </c>
      <c r="G855">
        <v>184.18</v>
      </c>
      <c r="H855">
        <v>0</v>
      </c>
      <c r="I855" t="s">
        <v>18</v>
      </c>
      <c r="J855" t="s">
        <v>32</v>
      </c>
      <c r="K855" t="s">
        <v>16</v>
      </c>
    </row>
    <row r="856" spans="1:11" x14ac:dyDescent="0.25">
      <c r="A856" t="s">
        <v>895</v>
      </c>
      <c r="B856" s="1">
        <v>45012</v>
      </c>
      <c r="C856" t="s">
        <v>62</v>
      </c>
      <c r="D856" t="s">
        <v>47</v>
      </c>
      <c r="E856">
        <v>7</v>
      </c>
      <c r="F856">
        <v>216.95</v>
      </c>
      <c r="G856">
        <v>284.64999999999998</v>
      </c>
      <c r="H856">
        <v>0</v>
      </c>
      <c r="I856" t="s">
        <v>14</v>
      </c>
      <c r="J856" t="s">
        <v>19</v>
      </c>
      <c r="K856" t="s">
        <v>20</v>
      </c>
    </row>
    <row r="857" spans="1:11" x14ac:dyDescent="0.25">
      <c r="A857" t="s">
        <v>896</v>
      </c>
      <c r="B857" s="1">
        <v>45105</v>
      </c>
      <c r="C857" t="s">
        <v>12</v>
      </c>
      <c r="D857" t="s">
        <v>13</v>
      </c>
      <c r="E857">
        <v>7</v>
      </c>
      <c r="F857">
        <v>241.69</v>
      </c>
      <c r="G857">
        <v>315.7</v>
      </c>
      <c r="H857">
        <v>0</v>
      </c>
      <c r="I857" t="s">
        <v>24</v>
      </c>
      <c r="J857" t="s">
        <v>19</v>
      </c>
      <c r="K857" t="s">
        <v>16</v>
      </c>
    </row>
    <row r="858" spans="1:11" x14ac:dyDescent="0.25">
      <c r="A858" t="s">
        <v>897</v>
      </c>
      <c r="B858" s="1">
        <v>45389</v>
      </c>
      <c r="C858" t="s">
        <v>30</v>
      </c>
      <c r="D858" t="s">
        <v>31</v>
      </c>
      <c r="E858">
        <v>8</v>
      </c>
      <c r="F858">
        <v>437.64</v>
      </c>
      <c r="G858">
        <v>637.32000000000005</v>
      </c>
      <c r="H858">
        <v>0</v>
      </c>
      <c r="I858" t="s">
        <v>14</v>
      </c>
      <c r="J858" t="s">
        <v>52</v>
      </c>
      <c r="K858" t="s">
        <v>35</v>
      </c>
    </row>
    <row r="859" spans="1:11" x14ac:dyDescent="0.25">
      <c r="A859" t="s">
        <v>898</v>
      </c>
      <c r="B859" s="1">
        <v>45626</v>
      </c>
      <c r="C859" t="s">
        <v>44</v>
      </c>
      <c r="D859" t="s">
        <v>31</v>
      </c>
      <c r="E859">
        <v>9</v>
      </c>
      <c r="F859">
        <v>356.52</v>
      </c>
      <c r="G859">
        <v>392.85</v>
      </c>
      <c r="H859">
        <v>0</v>
      </c>
      <c r="I859" t="s">
        <v>40</v>
      </c>
      <c r="J859" t="s">
        <v>15</v>
      </c>
      <c r="K859" t="s">
        <v>20</v>
      </c>
    </row>
    <row r="860" spans="1:11" x14ac:dyDescent="0.25">
      <c r="A860" t="s">
        <v>899</v>
      </c>
      <c r="B860" s="1">
        <v>45637</v>
      </c>
      <c r="C860" t="s">
        <v>54</v>
      </c>
      <c r="D860" t="s">
        <v>38</v>
      </c>
      <c r="E860">
        <v>8</v>
      </c>
      <c r="F860">
        <v>273.57</v>
      </c>
      <c r="G860">
        <v>314.27</v>
      </c>
      <c r="H860">
        <v>0</v>
      </c>
      <c r="I860" t="s">
        <v>24</v>
      </c>
      <c r="J860" t="s">
        <v>19</v>
      </c>
      <c r="K860" t="s">
        <v>20</v>
      </c>
    </row>
    <row r="861" spans="1:11" x14ac:dyDescent="0.25">
      <c r="A861" t="s">
        <v>723</v>
      </c>
      <c r="B861" s="1">
        <v>45032</v>
      </c>
      <c r="C861" t="s">
        <v>46</v>
      </c>
      <c r="D861" t="s">
        <v>47</v>
      </c>
      <c r="E861">
        <v>9</v>
      </c>
      <c r="F861">
        <v>62.88</v>
      </c>
      <c r="G861">
        <v>100.71</v>
      </c>
      <c r="H861">
        <v>0</v>
      </c>
      <c r="I861" t="s">
        <v>40</v>
      </c>
      <c r="J861" t="s">
        <v>27</v>
      </c>
      <c r="K861" t="s">
        <v>16</v>
      </c>
    </row>
    <row r="862" spans="1:11" x14ac:dyDescent="0.25">
      <c r="A862" t="s">
        <v>900</v>
      </c>
      <c r="B862" s="1">
        <v>45318</v>
      </c>
      <c r="C862" t="s">
        <v>49</v>
      </c>
      <c r="D862" t="s">
        <v>47</v>
      </c>
      <c r="E862">
        <v>3</v>
      </c>
      <c r="F862">
        <v>108.25</v>
      </c>
      <c r="G862">
        <v>187.74</v>
      </c>
      <c r="H862">
        <v>0.05</v>
      </c>
      <c r="I862" t="s">
        <v>14</v>
      </c>
      <c r="J862" t="s">
        <v>27</v>
      </c>
      <c r="K862" t="s">
        <v>16</v>
      </c>
    </row>
    <row r="863" spans="1:11" x14ac:dyDescent="0.25">
      <c r="A863" t="s">
        <v>901</v>
      </c>
      <c r="B863" s="1">
        <v>45016</v>
      </c>
      <c r="C863" t="s">
        <v>42</v>
      </c>
      <c r="D863" t="s">
        <v>23</v>
      </c>
      <c r="E863">
        <v>8</v>
      </c>
      <c r="F863">
        <v>155.6</v>
      </c>
      <c r="G863">
        <v>192.15</v>
      </c>
      <c r="H863">
        <v>0.1</v>
      </c>
      <c r="I863" t="s">
        <v>40</v>
      </c>
      <c r="J863" t="s">
        <v>19</v>
      </c>
      <c r="K863" t="s">
        <v>16</v>
      </c>
    </row>
    <row r="864" spans="1:11" x14ac:dyDescent="0.25">
      <c r="A864" t="s">
        <v>902</v>
      </c>
      <c r="B864" s="1">
        <v>45068</v>
      </c>
      <c r="C864" t="s">
        <v>46</v>
      </c>
      <c r="D864" t="s">
        <v>47</v>
      </c>
      <c r="E864">
        <v>8</v>
      </c>
      <c r="F864">
        <v>246.62</v>
      </c>
      <c r="G864">
        <v>432.98</v>
      </c>
      <c r="H864">
        <v>0</v>
      </c>
      <c r="I864" t="s">
        <v>18</v>
      </c>
      <c r="J864" t="s">
        <v>32</v>
      </c>
      <c r="K864" t="s">
        <v>16</v>
      </c>
    </row>
    <row r="865" spans="1:11" x14ac:dyDescent="0.25">
      <c r="A865" t="s">
        <v>903</v>
      </c>
      <c r="B865" s="1">
        <v>45369</v>
      </c>
      <c r="C865" t="s">
        <v>60</v>
      </c>
      <c r="D865" t="s">
        <v>23</v>
      </c>
      <c r="E865">
        <v>8</v>
      </c>
      <c r="F865">
        <v>253.49</v>
      </c>
      <c r="G865">
        <v>371.91</v>
      </c>
      <c r="H865">
        <v>0</v>
      </c>
      <c r="I865" t="s">
        <v>14</v>
      </c>
      <c r="J865" t="s">
        <v>32</v>
      </c>
      <c r="K865" t="s">
        <v>16</v>
      </c>
    </row>
    <row r="866" spans="1:11" x14ac:dyDescent="0.25">
      <c r="A866" t="s">
        <v>904</v>
      </c>
      <c r="B866" s="1">
        <v>45437</v>
      </c>
      <c r="C866" t="s">
        <v>56</v>
      </c>
      <c r="D866" t="s">
        <v>38</v>
      </c>
      <c r="E866">
        <v>5</v>
      </c>
      <c r="F866">
        <v>218.34</v>
      </c>
      <c r="G866">
        <v>329.21</v>
      </c>
      <c r="H866">
        <v>0</v>
      </c>
      <c r="I866" t="s">
        <v>14</v>
      </c>
      <c r="J866" t="s">
        <v>19</v>
      </c>
      <c r="K866" t="s">
        <v>16</v>
      </c>
    </row>
    <row r="867" spans="1:11" x14ac:dyDescent="0.25">
      <c r="A867" t="s">
        <v>905</v>
      </c>
      <c r="B867" s="1">
        <v>44967</v>
      </c>
      <c r="C867" t="s">
        <v>34</v>
      </c>
      <c r="D867" t="s">
        <v>31</v>
      </c>
      <c r="E867">
        <v>8</v>
      </c>
      <c r="F867">
        <v>107.46</v>
      </c>
      <c r="G867">
        <v>148.78</v>
      </c>
      <c r="H867">
        <v>0</v>
      </c>
      <c r="I867" t="s">
        <v>14</v>
      </c>
      <c r="J867" t="s">
        <v>52</v>
      </c>
      <c r="K867" t="s">
        <v>20</v>
      </c>
    </row>
    <row r="868" spans="1:11" x14ac:dyDescent="0.25">
      <c r="A868" t="s">
        <v>906</v>
      </c>
      <c r="B868" s="1">
        <v>44989</v>
      </c>
      <c r="C868" t="s">
        <v>37</v>
      </c>
      <c r="D868" t="s">
        <v>38</v>
      </c>
      <c r="E868">
        <v>7</v>
      </c>
      <c r="F868">
        <v>411.06</v>
      </c>
      <c r="G868">
        <v>568.23</v>
      </c>
      <c r="H868">
        <v>0.15</v>
      </c>
      <c r="I868" t="s">
        <v>14</v>
      </c>
      <c r="J868" t="s">
        <v>19</v>
      </c>
      <c r="K868" t="s">
        <v>35</v>
      </c>
    </row>
    <row r="869" spans="1:11" x14ac:dyDescent="0.25">
      <c r="A869" t="s">
        <v>907</v>
      </c>
      <c r="B869" s="1">
        <v>45252</v>
      </c>
      <c r="C869" t="s">
        <v>44</v>
      </c>
      <c r="D869" t="s">
        <v>31</v>
      </c>
      <c r="E869">
        <v>7</v>
      </c>
      <c r="F869">
        <v>250.96</v>
      </c>
      <c r="G869">
        <v>346.53</v>
      </c>
      <c r="H869">
        <v>0.2</v>
      </c>
      <c r="I869" t="s">
        <v>14</v>
      </c>
      <c r="J869" t="s">
        <v>15</v>
      </c>
      <c r="K869" t="s">
        <v>35</v>
      </c>
    </row>
    <row r="870" spans="1:11" x14ac:dyDescent="0.25">
      <c r="A870" t="s">
        <v>324</v>
      </c>
      <c r="B870" s="1">
        <v>45603</v>
      </c>
      <c r="C870" t="s">
        <v>42</v>
      </c>
      <c r="D870" t="s">
        <v>23</v>
      </c>
      <c r="E870">
        <v>8</v>
      </c>
      <c r="F870">
        <v>181.27</v>
      </c>
      <c r="G870">
        <v>233.3</v>
      </c>
      <c r="H870">
        <v>0</v>
      </c>
      <c r="I870" t="s">
        <v>18</v>
      </c>
      <c r="J870" t="s">
        <v>32</v>
      </c>
      <c r="K870" t="s">
        <v>20</v>
      </c>
    </row>
    <row r="871" spans="1:11" x14ac:dyDescent="0.25">
      <c r="A871" t="s">
        <v>908</v>
      </c>
      <c r="B871" s="1">
        <v>45653</v>
      </c>
      <c r="C871" t="s">
        <v>12</v>
      </c>
      <c r="D871" t="s">
        <v>13</v>
      </c>
      <c r="E871">
        <v>4</v>
      </c>
      <c r="F871">
        <v>421.84</v>
      </c>
      <c r="G871">
        <v>644.16</v>
      </c>
      <c r="H871">
        <v>0</v>
      </c>
      <c r="I871" t="s">
        <v>40</v>
      </c>
      <c r="J871" t="s">
        <v>52</v>
      </c>
      <c r="K871" t="s">
        <v>35</v>
      </c>
    </row>
    <row r="872" spans="1:11" x14ac:dyDescent="0.25">
      <c r="A872" t="s">
        <v>909</v>
      </c>
      <c r="B872" s="1">
        <v>45483</v>
      </c>
      <c r="C872" t="s">
        <v>56</v>
      </c>
      <c r="D872" t="s">
        <v>38</v>
      </c>
      <c r="E872">
        <v>6</v>
      </c>
      <c r="F872">
        <v>283.16000000000003</v>
      </c>
      <c r="G872">
        <v>442.56</v>
      </c>
      <c r="H872">
        <v>0</v>
      </c>
      <c r="I872" t="s">
        <v>14</v>
      </c>
      <c r="J872" t="s">
        <v>27</v>
      </c>
      <c r="K872" t="s">
        <v>20</v>
      </c>
    </row>
    <row r="873" spans="1:11" x14ac:dyDescent="0.25">
      <c r="A873" t="s">
        <v>910</v>
      </c>
      <c r="B873" s="1">
        <v>44973</v>
      </c>
      <c r="C873" t="s">
        <v>26</v>
      </c>
      <c r="D873" t="s">
        <v>13</v>
      </c>
      <c r="E873">
        <v>4</v>
      </c>
      <c r="F873">
        <v>13.25</v>
      </c>
      <c r="G873">
        <v>21.27</v>
      </c>
      <c r="H873">
        <v>0</v>
      </c>
      <c r="I873" t="s">
        <v>24</v>
      </c>
      <c r="J873" t="s">
        <v>19</v>
      </c>
      <c r="K873" t="s">
        <v>20</v>
      </c>
    </row>
    <row r="874" spans="1:11" x14ac:dyDescent="0.25">
      <c r="A874" t="s">
        <v>911</v>
      </c>
      <c r="B874" s="1">
        <v>45127</v>
      </c>
      <c r="C874" t="s">
        <v>49</v>
      </c>
      <c r="D874" t="s">
        <v>47</v>
      </c>
      <c r="E874">
        <v>3</v>
      </c>
      <c r="F874">
        <v>37.520000000000003</v>
      </c>
      <c r="G874">
        <v>60.38</v>
      </c>
      <c r="H874">
        <v>0</v>
      </c>
      <c r="I874" t="s">
        <v>18</v>
      </c>
      <c r="J874" t="s">
        <v>15</v>
      </c>
      <c r="K874" t="s">
        <v>20</v>
      </c>
    </row>
    <row r="875" spans="1:11" x14ac:dyDescent="0.25">
      <c r="A875" t="s">
        <v>912</v>
      </c>
      <c r="B875" s="1">
        <v>45109</v>
      </c>
      <c r="C875" t="s">
        <v>26</v>
      </c>
      <c r="D875" t="s">
        <v>13</v>
      </c>
      <c r="E875">
        <v>1</v>
      </c>
      <c r="F875">
        <v>56.81</v>
      </c>
      <c r="G875">
        <v>93.86</v>
      </c>
      <c r="H875">
        <v>0</v>
      </c>
      <c r="I875" t="s">
        <v>24</v>
      </c>
      <c r="J875" t="s">
        <v>15</v>
      </c>
      <c r="K875" t="s">
        <v>20</v>
      </c>
    </row>
    <row r="876" spans="1:11" x14ac:dyDescent="0.25">
      <c r="A876" t="s">
        <v>913</v>
      </c>
      <c r="B876" s="1">
        <v>44955</v>
      </c>
      <c r="C876" t="s">
        <v>22</v>
      </c>
      <c r="D876" t="s">
        <v>23</v>
      </c>
      <c r="E876">
        <v>6</v>
      </c>
      <c r="F876">
        <v>12.12</v>
      </c>
      <c r="G876">
        <v>19.670000000000002</v>
      </c>
      <c r="H876">
        <v>0.05</v>
      </c>
      <c r="I876" t="s">
        <v>18</v>
      </c>
      <c r="J876" t="s">
        <v>32</v>
      </c>
      <c r="K876" t="s">
        <v>16</v>
      </c>
    </row>
    <row r="877" spans="1:11" x14ac:dyDescent="0.25">
      <c r="A877" t="s">
        <v>914</v>
      </c>
      <c r="B877" s="1">
        <v>45552</v>
      </c>
      <c r="C877" t="s">
        <v>54</v>
      </c>
      <c r="D877" t="s">
        <v>38</v>
      </c>
      <c r="E877">
        <v>8</v>
      </c>
      <c r="F877">
        <v>202.59</v>
      </c>
      <c r="G877">
        <v>312.35000000000002</v>
      </c>
      <c r="H877">
        <v>0.2</v>
      </c>
      <c r="I877" t="s">
        <v>40</v>
      </c>
      <c r="J877" t="s">
        <v>32</v>
      </c>
      <c r="K877" t="s">
        <v>20</v>
      </c>
    </row>
    <row r="878" spans="1:11" x14ac:dyDescent="0.25">
      <c r="A878" t="s">
        <v>915</v>
      </c>
      <c r="B878" s="1">
        <v>45114</v>
      </c>
      <c r="C878" t="s">
        <v>62</v>
      </c>
      <c r="D878" t="s">
        <v>47</v>
      </c>
      <c r="E878">
        <v>9</v>
      </c>
      <c r="F878">
        <v>426.22</v>
      </c>
      <c r="G878">
        <v>643.55999999999995</v>
      </c>
      <c r="H878">
        <v>0.05</v>
      </c>
      <c r="I878" t="s">
        <v>18</v>
      </c>
      <c r="J878" t="s">
        <v>27</v>
      </c>
      <c r="K878" t="s">
        <v>35</v>
      </c>
    </row>
    <row r="879" spans="1:11" x14ac:dyDescent="0.25">
      <c r="A879" t="s">
        <v>916</v>
      </c>
      <c r="B879" s="1">
        <v>45382</v>
      </c>
      <c r="C879" t="s">
        <v>12</v>
      </c>
      <c r="D879" t="s">
        <v>13</v>
      </c>
      <c r="E879">
        <v>2</v>
      </c>
      <c r="F879">
        <v>82.36</v>
      </c>
      <c r="G879">
        <v>120.24</v>
      </c>
      <c r="H879">
        <v>0</v>
      </c>
      <c r="I879" t="s">
        <v>14</v>
      </c>
      <c r="J879" t="s">
        <v>32</v>
      </c>
      <c r="K879" t="s">
        <v>16</v>
      </c>
    </row>
    <row r="880" spans="1:11" x14ac:dyDescent="0.25">
      <c r="A880" t="s">
        <v>917</v>
      </c>
      <c r="B880" s="1">
        <v>45653</v>
      </c>
      <c r="C880" t="s">
        <v>49</v>
      </c>
      <c r="D880" t="s">
        <v>47</v>
      </c>
      <c r="E880">
        <v>3</v>
      </c>
      <c r="F880">
        <v>257.93</v>
      </c>
      <c r="G880">
        <v>378.18</v>
      </c>
      <c r="H880">
        <v>0</v>
      </c>
      <c r="I880" t="s">
        <v>40</v>
      </c>
      <c r="J880" t="s">
        <v>27</v>
      </c>
      <c r="K880" t="s">
        <v>20</v>
      </c>
    </row>
    <row r="881" spans="1:11" x14ac:dyDescent="0.25">
      <c r="A881" t="s">
        <v>918</v>
      </c>
      <c r="B881" s="1">
        <v>45159</v>
      </c>
      <c r="C881" t="s">
        <v>26</v>
      </c>
      <c r="D881" t="s">
        <v>13</v>
      </c>
      <c r="E881">
        <v>1</v>
      </c>
      <c r="F881">
        <v>11.11</v>
      </c>
      <c r="G881">
        <v>16.559999999999999</v>
      </c>
      <c r="H881">
        <v>0.1</v>
      </c>
      <c r="I881" t="s">
        <v>40</v>
      </c>
      <c r="J881" t="s">
        <v>15</v>
      </c>
      <c r="K881" t="s">
        <v>20</v>
      </c>
    </row>
    <row r="882" spans="1:11" x14ac:dyDescent="0.25">
      <c r="A882" t="s">
        <v>919</v>
      </c>
      <c r="B882" s="1">
        <v>45155</v>
      </c>
      <c r="C882" t="s">
        <v>46</v>
      </c>
      <c r="D882" t="s">
        <v>47</v>
      </c>
      <c r="E882">
        <v>1</v>
      </c>
      <c r="F882">
        <v>410.71</v>
      </c>
      <c r="G882">
        <v>611.11</v>
      </c>
      <c r="H882">
        <v>0</v>
      </c>
      <c r="I882" t="s">
        <v>24</v>
      </c>
      <c r="J882" t="s">
        <v>19</v>
      </c>
      <c r="K882" t="s">
        <v>35</v>
      </c>
    </row>
    <row r="883" spans="1:11" x14ac:dyDescent="0.25">
      <c r="A883" t="s">
        <v>920</v>
      </c>
      <c r="B883" s="1">
        <v>44995</v>
      </c>
      <c r="C883" t="s">
        <v>54</v>
      </c>
      <c r="D883" t="s">
        <v>38</v>
      </c>
      <c r="E883">
        <v>4</v>
      </c>
      <c r="F883">
        <v>35.159999999999997</v>
      </c>
      <c r="G883">
        <v>53.71</v>
      </c>
      <c r="H883">
        <v>0</v>
      </c>
      <c r="I883" t="s">
        <v>18</v>
      </c>
      <c r="J883" t="s">
        <v>52</v>
      </c>
      <c r="K883" t="s">
        <v>35</v>
      </c>
    </row>
    <row r="884" spans="1:11" x14ac:dyDescent="0.25">
      <c r="A884" t="s">
        <v>921</v>
      </c>
      <c r="B884" s="1">
        <v>45075</v>
      </c>
      <c r="C884" t="s">
        <v>22</v>
      </c>
      <c r="D884" t="s">
        <v>23</v>
      </c>
      <c r="E884">
        <v>3</v>
      </c>
      <c r="F884">
        <v>357.33</v>
      </c>
      <c r="G884">
        <v>570.36</v>
      </c>
      <c r="H884">
        <v>0</v>
      </c>
      <c r="I884" t="s">
        <v>14</v>
      </c>
      <c r="J884" t="s">
        <v>32</v>
      </c>
      <c r="K884" t="s">
        <v>20</v>
      </c>
    </row>
    <row r="885" spans="1:11" x14ac:dyDescent="0.25">
      <c r="A885" t="s">
        <v>922</v>
      </c>
      <c r="B885" s="1">
        <v>45640</v>
      </c>
      <c r="C885" t="s">
        <v>49</v>
      </c>
      <c r="D885" t="s">
        <v>47</v>
      </c>
      <c r="E885">
        <v>9</v>
      </c>
      <c r="F885">
        <v>167.64</v>
      </c>
      <c r="G885">
        <v>201.02</v>
      </c>
      <c r="H885">
        <v>0</v>
      </c>
      <c r="I885" t="s">
        <v>24</v>
      </c>
      <c r="J885" t="s">
        <v>52</v>
      </c>
      <c r="K885" t="s">
        <v>35</v>
      </c>
    </row>
    <row r="886" spans="1:11" x14ac:dyDescent="0.25">
      <c r="A886" t="s">
        <v>923</v>
      </c>
      <c r="B886" s="1">
        <v>45284</v>
      </c>
      <c r="C886" t="s">
        <v>12</v>
      </c>
      <c r="D886" t="s">
        <v>13</v>
      </c>
      <c r="E886">
        <v>5</v>
      </c>
      <c r="F886">
        <v>17.78</v>
      </c>
      <c r="G886">
        <v>27.93</v>
      </c>
      <c r="H886">
        <v>0.05</v>
      </c>
      <c r="I886" t="s">
        <v>14</v>
      </c>
      <c r="J886" t="s">
        <v>15</v>
      </c>
      <c r="K886" t="s">
        <v>16</v>
      </c>
    </row>
    <row r="887" spans="1:11" x14ac:dyDescent="0.25">
      <c r="A887" t="s">
        <v>924</v>
      </c>
      <c r="B887" s="1">
        <v>45268</v>
      </c>
      <c r="C887" t="s">
        <v>12</v>
      </c>
      <c r="D887" t="s">
        <v>13</v>
      </c>
      <c r="E887">
        <v>3</v>
      </c>
      <c r="F887">
        <v>63.96</v>
      </c>
      <c r="G887">
        <v>80.13</v>
      </c>
      <c r="H887">
        <v>0.1</v>
      </c>
      <c r="I887" t="s">
        <v>14</v>
      </c>
      <c r="J887" t="s">
        <v>19</v>
      </c>
      <c r="K887" t="s">
        <v>35</v>
      </c>
    </row>
    <row r="888" spans="1:11" x14ac:dyDescent="0.25">
      <c r="A888" t="s">
        <v>925</v>
      </c>
      <c r="B888" s="1">
        <v>45272</v>
      </c>
      <c r="C888" t="s">
        <v>46</v>
      </c>
      <c r="D888" t="s">
        <v>47</v>
      </c>
      <c r="E888">
        <v>7</v>
      </c>
      <c r="F888">
        <v>422.94</v>
      </c>
      <c r="G888">
        <v>587.01</v>
      </c>
      <c r="H888">
        <v>0.05</v>
      </c>
      <c r="I888" t="s">
        <v>14</v>
      </c>
      <c r="J888" t="s">
        <v>19</v>
      </c>
      <c r="K888" t="s">
        <v>35</v>
      </c>
    </row>
    <row r="889" spans="1:11" x14ac:dyDescent="0.25">
      <c r="A889" t="s">
        <v>926</v>
      </c>
      <c r="B889" s="1">
        <v>44980</v>
      </c>
      <c r="C889" t="s">
        <v>30</v>
      </c>
      <c r="D889" t="s">
        <v>31</v>
      </c>
      <c r="E889">
        <v>4</v>
      </c>
      <c r="F889">
        <v>497.07</v>
      </c>
      <c r="G889">
        <v>703.38</v>
      </c>
      <c r="H889">
        <v>0</v>
      </c>
      <c r="I889" t="s">
        <v>40</v>
      </c>
      <c r="J889" t="s">
        <v>32</v>
      </c>
      <c r="K889" t="s">
        <v>16</v>
      </c>
    </row>
    <row r="890" spans="1:11" x14ac:dyDescent="0.25">
      <c r="A890" t="s">
        <v>927</v>
      </c>
      <c r="B890" s="1">
        <v>45385</v>
      </c>
      <c r="C890" t="s">
        <v>12</v>
      </c>
      <c r="D890" t="s">
        <v>13</v>
      </c>
      <c r="E890">
        <v>1</v>
      </c>
      <c r="F890">
        <v>311.70999999999998</v>
      </c>
      <c r="G890">
        <v>455.02</v>
      </c>
      <c r="H890">
        <v>0</v>
      </c>
      <c r="I890" t="s">
        <v>14</v>
      </c>
      <c r="J890" t="s">
        <v>32</v>
      </c>
      <c r="K890" t="s">
        <v>20</v>
      </c>
    </row>
    <row r="891" spans="1:11" x14ac:dyDescent="0.25">
      <c r="A891" t="s">
        <v>928</v>
      </c>
      <c r="B891" s="1">
        <v>45592</v>
      </c>
      <c r="C891" t="s">
        <v>56</v>
      </c>
      <c r="D891" t="s">
        <v>38</v>
      </c>
      <c r="E891">
        <v>1</v>
      </c>
      <c r="F891">
        <v>108.68</v>
      </c>
      <c r="G891">
        <v>191.13</v>
      </c>
      <c r="H891">
        <v>0</v>
      </c>
      <c r="I891" t="s">
        <v>24</v>
      </c>
      <c r="J891" t="s">
        <v>32</v>
      </c>
      <c r="K891" t="s">
        <v>16</v>
      </c>
    </row>
    <row r="892" spans="1:11" x14ac:dyDescent="0.25">
      <c r="A892" t="s">
        <v>929</v>
      </c>
      <c r="B892" s="1">
        <v>45256</v>
      </c>
      <c r="C892" t="s">
        <v>56</v>
      </c>
      <c r="D892" t="s">
        <v>38</v>
      </c>
      <c r="E892">
        <v>7</v>
      </c>
      <c r="F892">
        <v>492.96</v>
      </c>
      <c r="G892">
        <v>573.48</v>
      </c>
      <c r="H892">
        <v>0</v>
      </c>
      <c r="I892" t="s">
        <v>169</v>
      </c>
      <c r="J892" t="s">
        <v>27</v>
      </c>
      <c r="K892" t="s">
        <v>20</v>
      </c>
    </row>
    <row r="893" spans="1:11" x14ac:dyDescent="0.25">
      <c r="A893" t="s">
        <v>930</v>
      </c>
      <c r="B893" s="1">
        <v>45636</v>
      </c>
      <c r="C893" t="s">
        <v>56</v>
      </c>
      <c r="D893" t="s">
        <v>38</v>
      </c>
      <c r="E893">
        <v>6</v>
      </c>
      <c r="F893">
        <v>167.44</v>
      </c>
      <c r="G893">
        <v>262.56</v>
      </c>
      <c r="H893">
        <v>0</v>
      </c>
      <c r="I893" t="s">
        <v>111</v>
      </c>
      <c r="J893" t="s">
        <v>15</v>
      </c>
      <c r="K893" t="s">
        <v>16</v>
      </c>
    </row>
    <row r="894" spans="1:11" x14ac:dyDescent="0.25">
      <c r="A894" t="s">
        <v>931</v>
      </c>
      <c r="B894" s="1">
        <v>45048</v>
      </c>
      <c r="C894" t="s">
        <v>30</v>
      </c>
      <c r="D894" t="s">
        <v>31</v>
      </c>
      <c r="E894">
        <v>5</v>
      </c>
      <c r="F894">
        <v>300.66000000000003</v>
      </c>
      <c r="G894">
        <v>481.87</v>
      </c>
      <c r="H894">
        <v>0.2</v>
      </c>
      <c r="I894" t="s">
        <v>18</v>
      </c>
      <c r="J894" t="s">
        <v>19</v>
      </c>
      <c r="K894" t="s">
        <v>35</v>
      </c>
    </row>
    <row r="895" spans="1:11" x14ac:dyDescent="0.25">
      <c r="A895" t="s">
        <v>932</v>
      </c>
      <c r="B895" s="1">
        <v>45329</v>
      </c>
      <c r="C895" t="s">
        <v>44</v>
      </c>
      <c r="D895" t="s">
        <v>31</v>
      </c>
      <c r="E895">
        <v>9</v>
      </c>
      <c r="F895">
        <v>442.76</v>
      </c>
      <c r="G895">
        <v>640.14</v>
      </c>
      <c r="H895">
        <v>0</v>
      </c>
      <c r="I895" t="s">
        <v>14</v>
      </c>
      <c r="J895" t="s">
        <v>15</v>
      </c>
      <c r="K895" t="s">
        <v>20</v>
      </c>
    </row>
    <row r="896" spans="1:11" x14ac:dyDescent="0.25">
      <c r="A896" t="s">
        <v>933</v>
      </c>
      <c r="B896" s="1">
        <v>44955</v>
      </c>
      <c r="C896" t="s">
        <v>30</v>
      </c>
      <c r="D896" t="s">
        <v>31</v>
      </c>
      <c r="E896">
        <v>2</v>
      </c>
      <c r="F896">
        <v>174.22</v>
      </c>
      <c r="G896">
        <v>210.21</v>
      </c>
      <c r="H896">
        <v>0</v>
      </c>
      <c r="I896" t="s">
        <v>24</v>
      </c>
      <c r="J896" t="s">
        <v>52</v>
      </c>
      <c r="K896" t="s">
        <v>16</v>
      </c>
    </row>
    <row r="897" spans="1:11" x14ac:dyDescent="0.25">
      <c r="A897" t="s">
        <v>934</v>
      </c>
      <c r="B897" s="1">
        <v>45203</v>
      </c>
      <c r="C897" t="s">
        <v>60</v>
      </c>
      <c r="D897" t="s">
        <v>23</v>
      </c>
      <c r="E897">
        <v>3</v>
      </c>
      <c r="F897">
        <v>427.4</v>
      </c>
      <c r="G897">
        <v>602.48</v>
      </c>
      <c r="H897">
        <v>0.1</v>
      </c>
      <c r="I897" t="s">
        <v>40</v>
      </c>
      <c r="J897" t="s">
        <v>27</v>
      </c>
      <c r="K897" t="s">
        <v>35</v>
      </c>
    </row>
    <row r="898" spans="1:11" x14ac:dyDescent="0.25">
      <c r="A898" t="s">
        <v>935</v>
      </c>
      <c r="B898" s="1">
        <v>45249</v>
      </c>
      <c r="C898" t="s">
        <v>42</v>
      </c>
      <c r="D898" t="s">
        <v>23</v>
      </c>
      <c r="E898">
        <v>6</v>
      </c>
      <c r="F898">
        <v>131.1</v>
      </c>
      <c r="G898">
        <v>187.58</v>
      </c>
      <c r="H898">
        <v>0.05</v>
      </c>
      <c r="I898" t="s">
        <v>14</v>
      </c>
      <c r="J898" t="s">
        <v>15</v>
      </c>
      <c r="K898" t="s">
        <v>20</v>
      </c>
    </row>
    <row r="899" spans="1:11" x14ac:dyDescent="0.25">
      <c r="A899" t="s">
        <v>936</v>
      </c>
      <c r="B899" s="1">
        <v>45426</v>
      </c>
      <c r="C899" t="s">
        <v>30</v>
      </c>
      <c r="D899" t="s">
        <v>31</v>
      </c>
      <c r="E899">
        <v>3</v>
      </c>
      <c r="F899">
        <v>200.91</v>
      </c>
      <c r="G899">
        <v>276.49</v>
      </c>
      <c r="H899">
        <v>0.15</v>
      </c>
      <c r="I899" t="s">
        <v>40</v>
      </c>
      <c r="J899" t="s">
        <v>19</v>
      </c>
      <c r="K899" t="s">
        <v>35</v>
      </c>
    </row>
    <row r="900" spans="1:11" x14ac:dyDescent="0.25">
      <c r="A900" t="s">
        <v>937</v>
      </c>
      <c r="B900" s="1">
        <v>45058</v>
      </c>
      <c r="C900" t="s">
        <v>46</v>
      </c>
      <c r="D900" t="s">
        <v>47</v>
      </c>
      <c r="E900">
        <v>9</v>
      </c>
      <c r="F900">
        <v>191.33</v>
      </c>
      <c r="G900">
        <v>329.32</v>
      </c>
      <c r="H900">
        <v>0.2</v>
      </c>
      <c r="I900" t="s">
        <v>14</v>
      </c>
      <c r="J900" t="s">
        <v>32</v>
      </c>
      <c r="K900" t="s">
        <v>20</v>
      </c>
    </row>
    <row r="901" spans="1:11" x14ac:dyDescent="0.25">
      <c r="A901" t="s">
        <v>938</v>
      </c>
      <c r="B901" s="1">
        <v>45021</v>
      </c>
      <c r="C901" t="s">
        <v>56</v>
      </c>
      <c r="D901" t="s">
        <v>38</v>
      </c>
      <c r="E901">
        <v>3</v>
      </c>
      <c r="F901">
        <v>68.66</v>
      </c>
      <c r="G901">
        <v>108.29</v>
      </c>
      <c r="H901">
        <v>0.1</v>
      </c>
      <c r="I901" t="s">
        <v>81</v>
      </c>
      <c r="J901" t="s">
        <v>32</v>
      </c>
      <c r="K901" t="s">
        <v>35</v>
      </c>
    </row>
    <row r="902" spans="1:11" x14ac:dyDescent="0.25">
      <c r="A902" t="s">
        <v>939</v>
      </c>
      <c r="B902" s="1">
        <v>45159</v>
      </c>
      <c r="C902" t="s">
        <v>42</v>
      </c>
      <c r="D902" t="s">
        <v>23</v>
      </c>
      <c r="E902">
        <v>6</v>
      </c>
      <c r="F902">
        <v>461.15</v>
      </c>
      <c r="G902">
        <v>734.26</v>
      </c>
      <c r="H902">
        <v>0</v>
      </c>
      <c r="I902" t="s">
        <v>18</v>
      </c>
      <c r="J902" t="s">
        <v>27</v>
      </c>
      <c r="K902" t="s">
        <v>20</v>
      </c>
    </row>
    <row r="903" spans="1:11" x14ac:dyDescent="0.25">
      <c r="A903" t="s">
        <v>940</v>
      </c>
      <c r="B903" s="1">
        <v>45187</v>
      </c>
      <c r="C903" t="s">
        <v>56</v>
      </c>
      <c r="D903" t="s">
        <v>38</v>
      </c>
      <c r="E903">
        <v>9</v>
      </c>
      <c r="F903">
        <v>475.94</v>
      </c>
      <c r="G903">
        <v>703.47</v>
      </c>
      <c r="H903">
        <v>0</v>
      </c>
      <c r="I903" t="s">
        <v>40</v>
      </c>
      <c r="J903" t="s">
        <v>27</v>
      </c>
      <c r="K903" t="s">
        <v>16</v>
      </c>
    </row>
    <row r="904" spans="1:11" x14ac:dyDescent="0.25">
      <c r="A904" t="s">
        <v>941</v>
      </c>
      <c r="B904" s="1">
        <v>45066</v>
      </c>
      <c r="C904" t="s">
        <v>56</v>
      </c>
      <c r="D904" t="s">
        <v>38</v>
      </c>
      <c r="E904">
        <v>9</v>
      </c>
      <c r="F904">
        <v>354.29</v>
      </c>
      <c r="G904">
        <v>404.63</v>
      </c>
      <c r="H904">
        <v>0</v>
      </c>
      <c r="I904" t="s">
        <v>40</v>
      </c>
      <c r="J904" t="s">
        <v>32</v>
      </c>
      <c r="K904" t="s">
        <v>35</v>
      </c>
    </row>
    <row r="905" spans="1:11" x14ac:dyDescent="0.25">
      <c r="A905" t="s">
        <v>942</v>
      </c>
      <c r="B905" s="1">
        <v>45266</v>
      </c>
      <c r="C905" t="s">
        <v>46</v>
      </c>
      <c r="D905" t="s">
        <v>47</v>
      </c>
      <c r="E905">
        <v>1</v>
      </c>
      <c r="F905">
        <v>428.79</v>
      </c>
      <c r="G905">
        <v>735.11</v>
      </c>
      <c r="H905">
        <v>0</v>
      </c>
      <c r="I905" t="s">
        <v>40</v>
      </c>
      <c r="J905" t="s">
        <v>19</v>
      </c>
      <c r="K905" t="s">
        <v>35</v>
      </c>
    </row>
    <row r="906" spans="1:11" x14ac:dyDescent="0.25">
      <c r="A906" t="s">
        <v>943</v>
      </c>
      <c r="B906" s="1">
        <v>45334</v>
      </c>
      <c r="C906" t="s">
        <v>60</v>
      </c>
      <c r="D906" t="s">
        <v>23</v>
      </c>
      <c r="E906">
        <v>6</v>
      </c>
      <c r="F906">
        <v>278.88</v>
      </c>
      <c r="G906">
        <v>370.95</v>
      </c>
      <c r="H906">
        <v>0</v>
      </c>
      <c r="I906" t="s">
        <v>24</v>
      </c>
      <c r="J906" t="s">
        <v>27</v>
      </c>
      <c r="K906" t="s">
        <v>20</v>
      </c>
    </row>
    <row r="907" spans="1:11" x14ac:dyDescent="0.25">
      <c r="A907" t="s">
        <v>944</v>
      </c>
      <c r="B907" s="1">
        <v>45041</v>
      </c>
      <c r="C907" t="s">
        <v>12</v>
      </c>
      <c r="D907" t="s">
        <v>13</v>
      </c>
      <c r="E907">
        <v>1</v>
      </c>
      <c r="F907">
        <v>30.98</v>
      </c>
      <c r="G907">
        <v>41.73</v>
      </c>
      <c r="H907">
        <v>0.15</v>
      </c>
      <c r="I907" t="s">
        <v>14</v>
      </c>
      <c r="J907" t="s">
        <v>19</v>
      </c>
      <c r="K907" t="s">
        <v>35</v>
      </c>
    </row>
    <row r="908" spans="1:11" x14ac:dyDescent="0.25">
      <c r="A908" t="s">
        <v>945</v>
      </c>
      <c r="B908" s="1">
        <v>45383</v>
      </c>
      <c r="C908" t="s">
        <v>22</v>
      </c>
      <c r="D908" t="s">
        <v>23</v>
      </c>
      <c r="E908">
        <v>2</v>
      </c>
      <c r="F908">
        <v>308.08</v>
      </c>
      <c r="G908">
        <v>359.43</v>
      </c>
      <c r="H908">
        <v>0</v>
      </c>
      <c r="I908" t="s">
        <v>40</v>
      </c>
      <c r="J908" t="s">
        <v>27</v>
      </c>
      <c r="K908" t="s">
        <v>20</v>
      </c>
    </row>
    <row r="909" spans="1:11" x14ac:dyDescent="0.25">
      <c r="A909" t="s">
        <v>946</v>
      </c>
      <c r="B909" s="1">
        <v>45546</v>
      </c>
      <c r="C909" t="s">
        <v>30</v>
      </c>
      <c r="D909" t="s">
        <v>31</v>
      </c>
      <c r="E909">
        <v>9</v>
      </c>
      <c r="F909">
        <v>325.88</v>
      </c>
      <c r="G909">
        <v>474.12</v>
      </c>
      <c r="H909">
        <v>0</v>
      </c>
      <c r="I909" t="s">
        <v>24</v>
      </c>
      <c r="J909" t="s">
        <v>27</v>
      </c>
      <c r="K909" t="s">
        <v>35</v>
      </c>
    </row>
    <row r="910" spans="1:11" x14ac:dyDescent="0.25">
      <c r="A910" t="s">
        <v>947</v>
      </c>
      <c r="B910" s="1">
        <v>45402</v>
      </c>
      <c r="C910" t="s">
        <v>54</v>
      </c>
      <c r="D910" t="s">
        <v>38</v>
      </c>
      <c r="E910">
        <v>8</v>
      </c>
      <c r="F910">
        <v>169.33</v>
      </c>
      <c r="G910">
        <v>209.38</v>
      </c>
      <c r="H910">
        <v>0</v>
      </c>
      <c r="I910" t="s">
        <v>24</v>
      </c>
      <c r="J910" t="s">
        <v>19</v>
      </c>
      <c r="K910" t="s">
        <v>16</v>
      </c>
    </row>
    <row r="911" spans="1:11" x14ac:dyDescent="0.25">
      <c r="A911" t="s">
        <v>948</v>
      </c>
      <c r="B911" s="1">
        <v>45506</v>
      </c>
      <c r="C911" t="s">
        <v>49</v>
      </c>
      <c r="D911" t="s">
        <v>47</v>
      </c>
      <c r="E911">
        <v>1</v>
      </c>
      <c r="F911">
        <v>360.09</v>
      </c>
      <c r="G911">
        <v>433.16</v>
      </c>
      <c r="H911">
        <v>0.15</v>
      </c>
      <c r="I911" t="s">
        <v>24</v>
      </c>
      <c r="J911" t="s">
        <v>32</v>
      </c>
      <c r="K911" t="s">
        <v>16</v>
      </c>
    </row>
    <row r="912" spans="1:11" x14ac:dyDescent="0.25">
      <c r="A912" t="s">
        <v>949</v>
      </c>
      <c r="B912" s="1">
        <v>45275</v>
      </c>
      <c r="C912" t="s">
        <v>49</v>
      </c>
      <c r="D912" t="s">
        <v>47</v>
      </c>
      <c r="E912">
        <v>2</v>
      </c>
      <c r="F912">
        <v>338.41</v>
      </c>
      <c r="G912">
        <v>549.47</v>
      </c>
      <c r="H912">
        <v>0.05</v>
      </c>
      <c r="I912" t="s">
        <v>40</v>
      </c>
      <c r="J912" t="s">
        <v>27</v>
      </c>
      <c r="K912" t="s">
        <v>35</v>
      </c>
    </row>
    <row r="913" spans="1:11" x14ac:dyDescent="0.25">
      <c r="A913" t="s">
        <v>950</v>
      </c>
      <c r="B913" s="1">
        <v>45024</v>
      </c>
      <c r="C913" t="s">
        <v>34</v>
      </c>
      <c r="D913" t="s">
        <v>31</v>
      </c>
      <c r="E913">
        <v>9</v>
      </c>
      <c r="F913">
        <v>329.67</v>
      </c>
      <c r="G913">
        <v>479.81</v>
      </c>
      <c r="H913">
        <v>0.1</v>
      </c>
      <c r="I913" t="s">
        <v>24</v>
      </c>
      <c r="J913" t="s">
        <v>52</v>
      </c>
      <c r="K913" t="s">
        <v>20</v>
      </c>
    </row>
    <row r="914" spans="1:11" x14ac:dyDescent="0.25">
      <c r="A914" t="s">
        <v>951</v>
      </c>
      <c r="B914" s="1">
        <v>45300</v>
      </c>
      <c r="D914" t="s">
        <v>31</v>
      </c>
      <c r="E914">
        <v>4</v>
      </c>
      <c r="F914">
        <v>419.07</v>
      </c>
      <c r="G914">
        <v>634.84</v>
      </c>
      <c r="H914">
        <v>0.05</v>
      </c>
      <c r="I914" t="s">
        <v>40</v>
      </c>
      <c r="J914" t="s">
        <v>15</v>
      </c>
      <c r="K914" t="s">
        <v>16</v>
      </c>
    </row>
    <row r="915" spans="1:11" x14ac:dyDescent="0.25">
      <c r="A915" t="s">
        <v>504</v>
      </c>
      <c r="B915" s="1">
        <v>45617</v>
      </c>
      <c r="C915" t="s">
        <v>26</v>
      </c>
      <c r="D915" t="s">
        <v>13</v>
      </c>
      <c r="E915">
        <v>8</v>
      </c>
      <c r="F915">
        <v>497.37</v>
      </c>
      <c r="G915">
        <v>762.53</v>
      </c>
      <c r="H915">
        <v>0.15</v>
      </c>
      <c r="I915" t="s">
        <v>14</v>
      </c>
      <c r="J915" t="s">
        <v>15</v>
      </c>
      <c r="K915" t="s">
        <v>20</v>
      </c>
    </row>
    <row r="916" spans="1:11" x14ac:dyDescent="0.25">
      <c r="A916" t="s">
        <v>952</v>
      </c>
      <c r="B916" s="1">
        <v>45482</v>
      </c>
      <c r="C916" t="s">
        <v>30</v>
      </c>
      <c r="D916" t="s">
        <v>31</v>
      </c>
      <c r="E916">
        <v>1</v>
      </c>
      <c r="F916">
        <v>120.11</v>
      </c>
      <c r="G916">
        <v>185.69</v>
      </c>
      <c r="H916">
        <v>0</v>
      </c>
      <c r="I916" t="s">
        <v>14</v>
      </c>
      <c r="J916" t="s">
        <v>32</v>
      </c>
      <c r="K916" t="s">
        <v>35</v>
      </c>
    </row>
    <row r="917" spans="1:11" x14ac:dyDescent="0.25">
      <c r="A917" t="s">
        <v>953</v>
      </c>
      <c r="B917" s="1">
        <v>45437</v>
      </c>
      <c r="C917" t="s">
        <v>42</v>
      </c>
      <c r="D917" t="s">
        <v>23</v>
      </c>
      <c r="E917">
        <v>8</v>
      </c>
      <c r="F917">
        <v>399.62</v>
      </c>
      <c r="G917">
        <v>496.33</v>
      </c>
      <c r="H917">
        <v>0.05</v>
      </c>
      <c r="I917" t="s">
        <v>40</v>
      </c>
      <c r="J917" t="s">
        <v>27</v>
      </c>
      <c r="K917" t="s">
        <v>35</v>
      </c>
    </row>
    <row r="918" spans="1:11" x14ac:dyDescent="0.25">
      <c r="A918" t="s">
        <v>954</v>
      </c>
      <c r="B918" s="1">
        <v>45013</v>
      </c>
      <c r="C918" t="s">
        <v>62</v>
      </c>
      <c r="D918" t="s">
        <v>47</v>
      </c>
      <c r="E918">
        <v>2</v>
      </c>
      <c r="F918">
        <v>438.92</v>
      </c>
      <c r="G918">
        <v>500.35</v>
      </c>
      <c r="H918">
        <v>0.15</v>
      </c>
      <c r="I918" t="s">
        <v>18</v>
      </c>
      <c r="J918" t="s">
        <v>32</v>
      </c>
      <c r="K918" t="s">
        <v>16</v>
      </c>
    </row>
    <row r="919" spans="1:11" x14ac:dyDescent="0.25">
      <c r="A919" t="s">
        <v>955</v>
      </c>
      <c r="B919" s="1">
        <v>45477</v>
      </c>
      <c r="C919" t="s">
        <v>56</v>
      </c>
      <c r="D919" t="s">
        <v>38</v>
      </c>
      <c r="E919">
        <v>1</v>
      </c>
      <c r="F919">
        <v>476.31</v>
      </c>
      <c r="G919">
        <v>770.68</v>
      </c>
      <c r="H919">
        <v>0.05</v>
      </c>
      <c r="I919" t="s">
        <v>14</v>
      </c>
      <c r="J919" t="s">
        <v>19</v>
      </c>
      <c r="K919" t="s">
        <v>35</v>
      </c>
    </row>
    <row r="920" spans="1:11" x14ac:dyDescent="0.25">
      <c r="A920" t="s">
        <v>956</v>
      </c>
      <c r="B920" s="1">
        <v>45585</v>
      </c>
      <c r="C920" t="s">
        <v>44</v>
      </c>
      <c r="D920" t="s">
        <v>31</v>
      </c>
      <c r="E920">
        <v>8</v>
      </c>
      <c r="F920">
        <v>234.59</v>
      </c>
      <c r="G920">
        <v>262.83999999999997</v>
      </c>
      <c r="H920">
        <v>0.15</v>
      </c>
      <c r="I920" t="s">
        <v>18</v>
      </c>
      <c r="J920" t="s">
        <v>15</v>
      </c>
      <c r="K920" t="s">
        <v>35</v>
      </c>
    </row>
    <row r="921" spans="1:11" x14ac:dyDescent="0.25">
      <c r="A921" t="s">
        <v>957</v>
      </c>
      <c r="B921" s="1">
        <v>45493</v>
      </c>
      <c r="C921" t="s">
        <v>54</v>
      </c>
      <c r="D921" t="s">
        <v>38</v>
      </c>
      <c r="E921">
        <v>3</v>
      </c>
      <c r="F921">
        <v>457.05</v>
      </c>
      <c r="G921">
        <v>505.24</v>
      </c>
      <c r="H921">
        <v>0.05</v>
      </c>
      <c r="I921" t="s">
        <v>24</v>
      </c>
      <c r="J921" t="s">
        <v>19</v>
      </c>
      <c r="K921" t="s">
        <v>20</v>
      </c>
    </row>
    <row r="922" spans="1:11" x14ac:dyDescent="0.25">
      <c r="A922" t="s">
        <v>958</v>
      </c>
      <c r="B922" s="1">
        <v>45012</v>
      </c>
      <c r="C922" t="s">
        <v>60</v>
      </c>
      <c r="D922" t="s">
        <v>23</v>
      </c>
      <c r="E922">
        <v>5</v>
      </c>
      <c r="F922">
        <v>279.41000000000003</v>
      </c>
      <c r="G922">
        <v>437.29</v>
      </c>
      <c r="H922">
        <v>0.05</v>
      </c>
      <c r="I922" t="s">
        <v>18</v>
      </c>
      <c r="J922" t="s">
        <v>52</v>
      </c>
      <c r="K922" t="s">
        <v>35</v>
      </c>
    </row>
    <row r="923" spans="1:11" x14ac:dyDescent="0.25">
      <c r="A923" t="s">
        <v>959</v>
      </c>
      <c r="B923" s="1">
        <v>44984</v>
      </c>
      <c r="C923" t="s">
        <v>44</v>
      </c>
      <c r="D923" t="s">
        <v>31</v>
      </c>
      <c r="E923">
        <v>3</v>
      </c>
      <c r="F923">
        <v>62.65</v>
      </c>
      <c r="G923">
        <v>80.94</v>
      </c>
      <c r="H923">
        <v>0.15</v>
      </c>
      <c r="I923" t="s">
        <v>24</v>
      </c>
      <c r="J923" t="s">
        <v>32</v>
      </c>
      <c r="K923" t="s">
        <v>20</v>
      </c>
    </row>
    <row r="924" spans="1:11" x14ac:dyDescent="0.25">
      <c r="A924" t="s">
        <v>960</v>
      </c>
      <c r="B924" s="1">
        <v>45587</v>
      </c>
      <c r="C924" t="s">
        <v>62</v>
      </c>
      <c r="D924" t="s">
        <v>47</v>
      </c>
      <c r="E924">
        <v>6</v>
      </c>
      <c r="F924">
        <v>129.19</v>
      </c>
      <c r="G924">
        <v>232.38</v>
      </c>
      <c r="H924">
        <v>0</v>
      </c>
      <c r="I924" t="s">
        <v>24</v>
      </c>
      <c r="J924" t="s">
        <v>27</v>
      </c>
      <c r="K924" t="s">
        <v>35</v>
      </c>
    </row>
    <row r="925" spans="1:11" x14ac:dyDescent="0.25">
      <c r="A925" t="s">
        <v>961</v>
      </c>
      <c r="B925" s="1">
        <v>45491</v>
      </c>
      <c r="C925" t="s">
        <v>42</v>
      </c>
      <c r="D925" t="s">
        <v>23</v>
      </c>
      <c r="E925">
        <v>9</v>
      </c>
      <c r="F925">
        <v>359.97</v>
      </c>
      <c r="G925">
        <v>459.97</v>
      </c>
      <c r="H925">
        <v>0.05</v>
      </c>
      <c r="I925" t="s">
        <v>24</v>
      </c>
      <c r="J925" t="s">
        <v>32</v>
      </c>
      <c r="K925" t="s">
        <v>35</v>
      </c>
    </row>
    <row r="926" spans="1:11" x14ac:dyDescent="0.25">
      <c r="A926" t="s">
        <v>962</v>
      </c>
      <c r="B926" s="1">
        <v>45328</v>
      </c>
      <c r="C926" t="s">
        <v>26</v>
      </c>
      <c r="D926" t="s">
        <v>13</v>
      </c>
      <c r="E926">
        <v>9</v>
      </c>
      <c r="F926">
        <v>190.04</v>
      </c>
      <c r="G926">
        <v>289.47000000000003</v>
      </c>
      <c r="H926">
        <v>0.05</v>
      </c>
      <c r="I926" t="s">
        <v>81</v>
      </c>
      <c r="J926" t="s">
        <v>32</v>
      </c>
      <c r="K926" t="s">
        <v>20</v>
      </c>
    </row>
    <row r="927" spans="1:11" x14ac:dyDescent="0.25">
      <c r="A927" t="s">
        <v>963</v>
      </c>
      <c r="B927" s="1">
        <v>45330</v>
      </c>
      <c r="C927" t="s">
        <v>22</v>
      </c>
      <c r="D927" t="s">
        <v>23</v>
      </c>
      <c r="E927">
        <v>4</v>
      </c>
      <c r="F927">
        <v>270.01</v>
      </c>
      <c r="G927">
        <v>300.63</v>
      </c>
      <c r="H927">
        <v>0</v>
      </c>
      <c r="I927" t="s">
        <v>14</v>
      </c>
      <c r="J927" t="s">
        <v>19</v>
      </c>
      <c r="K927" t="s">
        <v>16</v>
      </c>
    </row>
    <row r="928" spans="1:11" x14ac:dyDescent="0.25">
      <c r="A928" t="s">
        <v>964</v>
      </c>
      <c r="B928" s="1">
        <v>45103</v>
      </c>
      <c r="C928" t="s">
        <v>54</v>
      </c>
      <c r="D928" t="s">
        <v>38</v>
      </c>
      <c r="E928">
        <v>7</v>
      </c>
      <c r="F928">
        <v>494.33</v>
      </c>
      <c r="G928">
        <v>726.49</v>
      </c>
      <c r="H928">
        <v>0.05</v>
      </c>
      <c r="I928" t="s">
        <v>40</v>
      </c>
      <c r="J928" t="s">
        <v>15</v>
      </c>
      <c r="K928" t="s">
        <v>35</v>
      </c>
    </row>
    <row r="929" spans="1:11" x14ac:dyDescent="0.25">
      <c r="A929" t="s">
        <v>965</v>
      </c>
      <c r="B929" s="1">
        <v>45060</v>
      </c>
      <c r="C929" t="s">
        <v>34</v>
      </c>
      <c r="D929" t="s">
        <v>31</v>
      </c>
      <c r="E929">
        <v>3</v>
      </c>
      <c r="F929">
        <v>496.92</v>
      </c>
      <c r="G929">
        <v>681.81</v>
      </c>
      <c r="H929">
        <v>0</v>
      </c>
      <c r="I929" t="s">
        <v>40</v>
      </c>
      <c r="J929" t="s">
        <v>15</v>
      </c>
      <c r="K929" t="s">
        <v>20</v>
      </c>
    </row>
    <row r="930" spans="1:11" x14ac:dyDescent="0.25">
      <c r="A930" t="s">
        <v>966</v>
      </c>
      <c r="B930" s="1">
        <v>45155</v>
      </c>
      <c r="C930" t="s">
        <v>26</v>
      </c>
      <c r="D930" t="s">
        <v>13</v>
      </c>
      <c r="E930">
        <v>3</v>
      </c>
      <c r="F930">
        <v>160.44999999999999</v>
      </c>
      <c r="G930">
        <v>285.74</v>
      </c>
      <c r="H930">
        <v>0</v>
      </c>
      <c r="I930" t="s">
        <v>40</v>
      </c>
      <c r="J930" t="s">
        <v>15</v>
      </c>
      <c r="K930" t="s">
        <v>16</v>
      </c>
    </row>
    <row r="931" spans="1:11" x14ac:dyDescent="0.25">
      <c r="A931" t="s">
        <v>967</v>
      </c>
      <c r="B931" s="1">
        <v>45411</v>
      </c>
      <c r="C931" t="s">
        <v>30</v>
      </c>
      <c r="D931" t="s">
        <v>31</v>
      </c>
      <c r="E931">
        <v>4</v>
      </c>
      <c r="F931">
        <v>79.930000000000007</v>
      </c>
      <c r="G931">
        <v>109.41</v>
      </c>
      <c r="H931">
        <v>0</v>
      </c>
      <c r="I931" t="s">
        <v>18</v>
      </c>
      <c r="J931" t="s">
        <v>52</v>
      </c>
      <c r="K931" t="s">
        <v>20</v>
      </c>
    </row>
    <row r="932" spans="1:11" x14ac:dyDescent="0.25">
      <c r="A932" t="s">
        <v>968</v>
      </c>
      <c r="B932" s="1">
        <v>45128</v>
      </c>
      <c r="C932" t="s">
        <v>60</v>
      </c>
      <c r="D932" t="s">
        <v>23</v>
      </c>
      <c r="E932">
        <v>5</v>
      </c>
      <c r="F932">
        <v>198.11</v>
      </c>
      <c r="G932">
        <v>307.3</v>
      </c>
      <c r="H932">
        <v>0.15</v>
      </c>
      <c r="I932" t="s">
        <v>24</v>
      </c>
      <c r="J932" t="s">
        <v>52</v>
      </c>
      <c r="K932" t="s">
        <v>16</v>
      </c>
    </row>
    <row r="933" spans="1:11" x14ac:dyDescent="0.25">
      <c r="A933" t="s">
        <v>969</v>
      </c>
      <c r="B933" s="1">
        <v>45214</v>
      </c>
      <c r="C933" t="s">
        <v>22</v>
      </c>
      <c r="D933" t="s">
        <v>23</v>
      </c>
      <c r="E933">
        <v>1</v>
      </c>
      <c r="F933">
        <v>99.22</v>
      </c>
      <c r="G933">
        <v>113.96</v>
      </c>
      <c r="H933">
        <v>0</v>
      </c>
      <c r="I933" t="s">
        <v>14</v>
      </c>
      <c r="J933" t="s">
        <v>32</v>
      </c>
      <c r="K933" t="s">
        <v>35</v>
      </c>
    </row>
    <row r="934" spans="1:11" x14ac:dyDescent="0.25">
      <c r="A934" t="s">
        <v>970</v>
      </c>
      <c r="B934" s="1">
        <v>44965</v>
      </c>
      <c r="C934" t="s">
        <v>30</v>
      </c>
      <c r="D934" t="s">
        <v>31</v>
      </c>
      <c r="E934">
        <v>7</v>
      </c>
      <c r="F934">
        <v>437.57</v>
      </c>
      <c r="G934">
        <v>512.54</v>
      </c>
      <c r="H934">
        <v>0.1</v>
      </c>
      <c r="I934" t="s">
        <v>18</v>
      </c>
      <c r="J934" t="s">
        <v>32</v>
      </c>
      <c r="K934" t="s">
        <v>35</v>
      </c>
    </row>
    <row r="935" spans="1:11" x14ac:dyDescent="0.25">
      <c r="A935" t="s">
        <v>971</v>
      </c>
      <c r="B935" s="1">
        <v>45142</v>
      </c>
      <c r="C935" t="s">
        <v>60</v>
      </c>
      <c r="D935" t="s">
        <v>23</v>
      </c>
      <c r="E935">
        <v>7</v>
      </c>
      <c r="F935">
        <v>5.46</v>
      </c>
      <c r="G935">
        <v>9.31</v>
      </c>
      <c r="H935">
        <v>0.05</v>
      </c>
      <c r="I935" t="s">
        <v>40</v>
      </c>
      <c r="J935" t="s">
        <v>27</v>
      </c>
      <c r="K935" t="s">
        <v>35</v>
      </c>
    </row>
    <row r="936" spans="1:11" x14ac:dyDescent="0.25">
      <c r="A936" t="s">
        <v>972</v>
      </c>
      <c r="B936" s="1">
        <v>45108</v>
      </c>
      <c r="C936" t="s">
        <v>22</v>
      </c>
      <c r="D936" t="s">
        <v>23</v>
      </c>
      <c r="E936">
        <v>5</v>
      </c>
      <c r="F936">
        <v>363.93</v>
      </c>
      <c r="G936">
        <v>458.08</v>
      </c>
      <c r="H936">
        <v>0</v>
      </c>
      <c r="I936" t="s">
        <v>24</v>
      </c>
      <c r="J936" t="s">
        <v>27</v>
      </c>
      <c r="K936" t="s">
        <v>20</v>
      </c>
    </row>
    <row r="937" spans="1:11" x14ac:dyDescent="0.25">
      <c r="A937" t="s">
        <v>973</v>
      </c>
      <c r="B937" s="1">
        <v>45146</v>
      </c>
      <c r="C937" t="s">
        <v>34</v>
      </c>
      <c r="D937" t="s">
        <v>31</v>
      </c>
      <c r="E937">
        <v>3</v>
      </c>
      <c r="F937">
        <v>225.04</v>
      </c>
      <c r="G937">
        <v>283.68</v>
      </c>
      <c r="H937">
        <v>0.1</v>
      </c>
      <c r="I937" t="s">
        <v>24</v>
      </c>
      <c r="J937" t="s">
        <v>32</v>
      </c>
      <c r="K937" t="s">
        <v>35</v>
      </c>
    </row>
    <row r="938" spans="1:11" x14ac:dyDescent="0.25">
      <c r="A938" t="s">
        <v>974</v>
      </c>
      <c r="B938" s="1">
        <v>45396</v>
      </c>
      <c r="C938" t="s">
        <v>56</v>
      </c>
      <c r="D938" t="s">
        <v>38</v>
      </c>
      <c r="E938">
        <v>4</v>
      </c>
      <c r="F938">
        <v>89.79</v>
      </c>
      <c r="G938">
        <v>111.69</v>
      </c>
      <c r="H938">
        <v>0</v>
      </c>
      <c r="I938" t="s">
        <v>18</v>
      </c>
      <c r="J938" t="s">
        <v>27</v>
      </c>
      <c r="K938" t="s">
        <v>16</v>
      </c>
    </row>
    <row r="939" spans="1:11" x14ac:dyDescent="0.25">
      <c r="A939" t="s">
        <v>975</v>
      </c>
      <c r="B939" s="1">
        <v>45524</v>
      </c>
      <c r="C939" t="s">
        <v>30</v>
      </c>
      <c r="D939" t="s">
        <v>31</v>
      </c>
      <c r="E939">
        <v>2</v>
      </c>
      <c r="F939">
        <v>202.33</v>
      </c>
      <c r="G939">
        <v>343.23</v>
      </c>
      <c r="H939">
        <v>0</v>
      </c>
      <c r="I939" t="s">
        <v>14</v>
      </c>
      <c r="J939" t="s">
        <v>52</v>
      </c>
      <c r="K939" t="s">
        <v>16</v>
      </c>
    </row>
    <row r="940" spans="1:11" x14ac:dyDescent="0.25">
      <c r="A940" t="s">
        <v>976</v>
      </c>
      <c r="B940" s="1">
        <v>45403</v>
      </c>
      <c r="C940" t="s">
        <v>62</v>
      </c>
      <c r="D940" t="s">
        <v>47</v>
      </c>
      <c r="E940">
        <v>9</v>
      </c>
      <c r="F940">
        <v>427.56</v>
      </c>
      <c r="G940">
        <v>523.36</v>
      </c>
      <c r="H940">
        <v>0</v>
      </c>
      <c r="I940" t="s">
        <v>40</v>
      </c>
      <c r="J940" t="s">
        <v>32</v>
      </c>
      <c r="K940" t="s">
        <v>20</v>
      </c>
    </row>
    <row r="941" spans="1:11" x14ac:dyDescent="0.25">
      <c r="A941" t="s">
        <v>977</v>
      </c>
      <c r="B941" s="1">
        <v>45437</v>
      </c>
      <c r="C941" t="s">
        <v>60</v>
      </c>
      <c r="D941" t="s">
        <v>23</v>
      </c>
      <c r="E941">
        <v>6</v>
      </c>
      <c r="F941">
        <v>103.25</v>
      </c>
      <c r="G941">
        <v>159.91</v>
      </c>
      <c r="H941">
        <v>0.1</v>
      </c>
      <c r="I941" t="s">
        <v>14</v>
      </c>
      <c r="J941" t="s">
        <v>52</v>
      </c>
      <c r="K941" t="s">
        <v>16</v>
      </c>
    </row>
    <row r="942" spans="1:11" x14ac:dyDescent="0.25">
      <c r="A942" t="s">
        <v>436</v>
      </c>
      <c r="B942" s="1">
        <v>45018</v>
      </c>
      <c r="C942" t="s">
        <v>46</v>
      </c>
      <c r="D942" t="s">
        <v>47</v>
      </c>
      <c r="E942">
        <v>8</v>
      </c>
      <c r="F942">
        <v>14.63</v>
      </c>
      <c r="G942">
        <v>25.27</v>
      </c>
      <c r="H942">
        <v>0</v>
      </c>
      <c r="I942" t="s">
        <v>40</v>
      </c>
      <c r="J942" t="s">
        <v>19</v>
      </c>
      <c r="K942" t="s">
        <v>20</v>
      </c>
    </row>
    <row r="943" spans="1:11" x14ac:dyDescent="0.25">
      <c r="A943" t="s">
        <v>978</v>
      </c>
      <c r="B943" s="1">
        <v>45615</v>
      </c>
      <c r="C943" t="s">
        <v>12</v>
      </c>
      <c r="D943" t="s">
        <v>13</v>
      </c>
      <c r="E943">
        <v>5</v>
      </c>
      <c r="F943">
        <v>386.37</v>
      </c>
      <c r="G943">
        <v>562.71</v>
      </c>
      <c r="H943">
        <v>0</v>
      </c>
      <c r="I943" t="s">
        <v>40</v>
      </c>
      <c r="J943" t="s">
        <v>19</v>
      </c>
      <c r="K943" t="s">
        <v>16</v>
      </c>
    </row>
    <row r="944" spans="1:11" x14ac:dyDescent="0.25">
      <c r="A944" t="s">
        <v>979</v>
      </c>
      <c r="B944" s="1">
        <v>45094</v>
      </c>
      <c r="C944" t="s">
        <v>26</v>
      </c>
      <c r="D944" t="s">
        <v>13</v>
      </c>
      <c r="E944">
        <v>9</v>
      </c>
      <c r="F944">
        <v>435.62</v>
      </c>
      <c r="G944">
        <v>543.28</v>
      </c>
      <c r="H944">
        <v>0.15</v>
      </c>
      <c r="I944" t="s">
        <v>40</v>
      </c>
      <c r="J944" t="s">
        <v>32</v>
      </c>
      <c r="K944" t="s">
        <v>35</v>
      </c>
    </row>
    <row r="945" spans="1:11" x14ac:dyDescent="0.25">
      <c r="A945" t="s">
        <v>980</v>
      </c>
      <c r="B945" s="1">
        <v>45297</v>
      </c>
      <c r="C945" t="s">
        <v>56</v>
      </c>
      <c r="D945" t="s">
        <v>38</v>
      </c>
      <c r="E945">
        <v>6</v>
      </c>
      <c r="F945">
        <v>329.09</v>
      </c>
      <c r="G945">
        <v>415.58</v>
      </c>
      <c r="H945">
        <v>0</v>
      </c>
      <c r="I945" t="s">
        <v>24</v>
      </c>
      <c r="J945" t="s">
        <v>19</v>
      </c>
      <c r="K945" t="s">
        <v>35</v>
      </c>
    </row>
    <row r="946" spans="1:11" x14ac:dyDescent="0.25">
      <c r="A946" t="s">
        <v>981</v>
      </c>
      <c r="B946" s="1">
        <v>45379</v>
      </c>
      <c r="C946" t="s">
        <v>42</v>
      </c>
      <c r="D946" t="s">
        <v>23</v>
      </c>
      <c r="E946">
        <v>5</v>
      </c>
      <c r="F946">
        <v>275.06</v>
      </c>
      <c r="G946">
        <v>389.67</v>
      </c>
      <c r="H946">
        <v>0.05</v>
      </c>
      <c r="I946" t="s">
        <v>169</v>
      </c>
      <c r="J946" t="s">
        <v>15</v>
      </c>
      <c r="K946" t="s">
        <v>20</v>
      </c>
    </row>
    <row r="947" spans="1:11" x14ac:dyDescent="0.25">
      <c r="A947" t="s">
        <v>982</v>
      </c>
      <c r="B947" s="1">
        <v>45579</v>
      </c>
      <c r="C947" t="s">
        <v>34</v>
      </c>
      <c r="D947" t="s">
        <v>31</v>
      </c>
      <c r="E947">
        <v>6</v>
      </c>
      <c r="F947">
        <v>179.01</v>
      </c>
      <c r="G947">
        <v>310.05</v>
      </c>
      <c r="H947">
        <v>0.2</v>
      </c>
      <c r="I947" t="s">
        <v>18</v>
      </c>
      <c r="J947" t="s">
        <v>15</v>
      </c>
      <c r="K947" t="s">
        <v>35</v>
      </c>
    </row>
    <row r="948" spans="1:11" x14ac:dyDescent="0.25">
      <c r="A948" t="s">
        <v>983</v>
      </c>
      <c r="B948" s="1">
        <v>45583</v>
      </c>
      <c r="C948" t="s">
        <v>42</v>
      </c>
      <c r="D948" t="s">
        <v>23</v>
      </c>
      <c r="E948">
        <v>3</v>
      </c>
      <c r="F948">
        <v>304.70999999999998</v>
      </c>
      <c r="G948">
        <v>545.01</v>
      </c>
      <c r="H948">
        <v>0.15</v>
      </c>
      <c r="I948" t="s">
        <v>40</v>
      </c>
      <c r="J948" t="s">
        <v>32</v>
      </c>
      <c r="K948" t="s">
        <v>35</v>
      </c>
    </row>
    <row r="949" spans="1:11" x14ac:dyDescent="0.25">
      <c r="A949" t="s">
        <v>984</v>
      </c>
      <c r="B949" s="1">
        <v>45244</v>
      </c>
      <c r="C949" t="s">
        <v>22</v>
      </c>
      <c r="D949" t="s">
        <v>23</v>
      </c>
      <c r="E949">
        <v>8</v>
      </c>
      <c r="F949">
        <v>231.08</v>
      </c>
      <c r="G949">
        <v>336.47</v>
      </c>
      <c r="H949">
        <v>0.2</v>
      </c>
      <c r="I949" t="s">
        <v>18</v>
      </c>
      <c r="J949" t="s">
        <v>15</v>
      </c>
      <c r="K949" t="s">
        <v>20</v>
      </c>
    </row>
    <row r="950" spans="1:11" x14ac:dyDescent="0.25">
      <c r="A950" t="s">
        <v>985</v>
      </c>
      <c r="B950" s="1">
        <v>45220</v>
      </c>
      <c r="C950" t="s">
        <v>22</v>
      </c>
      <c r="D950" t="s">
        <v>23</v>
      </c>
      <c r="E950">
        <v>4</v>
      </c>
      <c r="F950">
        <v>391.19</v>
      </c>
      <c r="G950">
        <v>571.07000000000005</v>
      </c>
      <c r="H950">
        <v>0.1</v>
      </c>
      <c r="I950" t="s">
        <v>40</v>
      </c>
      <c r="J950" t="s">
        <v>27</v>
      </c>
      <c r="K950" t="s">
        <v>20</v>
      </c>
    </row>
    <row r="951" spans="1:11" x14ac:dyDescent="0.25">
      <c r="A951" t="s">
        <v>986</v>
      </c>
      <c r="B951" s="1">
        <v>45482</v>
      </c>
      <c r="C951" t="s">
        <v>54</v>
      </c>
      <c r="D951" t="s">
        <v>38</v>
      </c>
      <c r="E951">
        <v>7</v>
      </c>
      <c r="F951">
        <v>119.58</v>
      </c>
      <c r="G951">
        <v>179.43</v>
      </c>
      <c r="H951">
        <v>0.2</v>
      </c>
      <c r="I951" t="s">
        <v>24</v>
      </c>
      <c r="J951" t="s">
        <v>52</v>
      </c>
      <c r="K951" t="s">
        <v>16</v>
      </c>
    </row>
    <row r="952" spans="1:11" x14ac:dyDescent="0.25">
      <c r="A952" t="s">
        <v>987</v>
      </c>
      <c r="B952" s="1">
        <v>45004</v>
      </c>
      <c r="C952" t="s">
        <v>56</v>
      </c>
      <c r="D952" t="s">
        <v>38</v>
      </c>
      <c r="E952">
        <v>7</v>
      </c>
      <c r="F952">
        <v>416.61</v>
      </c>
      <c r="G952">
        <v>580.6</v>
      </c>
      <c r="H952">
        <v>0.2</v>
      </c>
      <c r="I952" t="s">
        <v>24</v>
      </c>
      <c r="J952" t="s">
        <v>19</v>
      </c>
      <c r="K952" t="s">
        <v>16</v>
      </c>
    </row>
    <row r="953" spans="1:11" x14ac:dyDescent="0.25">
      <c r="A953" t="s">
        <v>988</v>
      </c>
      <c r="B953" s="1">
        <v>45179</v>
      </c>
      <c r="C953" t="s">
        <v>62</v>
      </c>
      <c r="D953" t="s">
        <v>47</v>
      </c>
      <c r="E953">
        <v>6</v>
      </c>
      <c r="F953">
        <v>298.42</v>
      </c>
      <c r="G953">
        <v>477.35</v>
      </c>
      <c r="H953">
        <v>0.15</v>
      </c>
      <c r="I953" t="s">
        <v>14</v>
      </c>
      <c r="J953" t="s">
        <v>32</v>
      </c>
      <c r="K953" t="s">
        <v>16</v>
      </c>
    </row>
    <row r="954" spans="1:11" x14ac:dyDescent="0.25">
      <c r="A954" t="s">
        <v>989</v>
      </c>
      <c r="B954" s="1">
        <v>45077</v>
      </c>
      <c r="C954" t="s">
        <v>54</v>
      </c>
      <c r="D954" t="s">
        <v>38</v>
      </c>
      <c r="E954">
        <v>7</v>
      </c>
      <c r="F954">
        <v>302.69</v>
      </c>
      <c r="G954">
        <v>388.7</v>
      </c>
      <c r="H954">
        <v>0</v>
      </c>
      <c r="I954" t="s">
        <v>14</v>
      </c>
      <c r="J954" t="s">
        <v>27</v>
      </c>
      <c r="K954" t="s">
        <v>20</v>
      </c>
    </row>
    <row r="955" spans="1:11" x14ac:dyDescent="0.25">
      <c r="A955" t="s">
        <v>990</v>
      </c>
      <c r="B955" s="1">
        <v>45418</v>
      </c>
      <c r="C955" t="s">
        <v>22</v>
      </c>
      <c r="D955" t="s">
        <v>23</v>
      </c>
      <c r="E955">
        <v>2</v>
      </c>
      <c r="F955">
        <v>176.71</v>
      </c>
      <c r="G955">
        <v>222.87</v>
      </c>
      <c r="H955">
        <v>0.05</v>
      </c>
      <c r="I955" t="s">
        <v>18</v>
      </c>
      <c r="J955" t="s">
        <v>27</v>
      </c>
      <c r="K955" t="s">
        <v>35</v>
      </c>
    </row>
    <row r="956" spans="1:11" x14ac:dyDescent="0.25">
      <c r="A956" t="s">
        <v>991</v>
      </c>
      <c r="B956" s="1">
        <v>45394</v>
      </c>
      <c r="C956" t="s">
        <v>46</v>
      </c>
      <c r="D956" t="s">
        <v>47</v>
      </c>
      <c r="E956">
        <v>6</v>
      </c>
      <c r="F956">
        <v>300.93</v>
      </c>
      <c r="G956">
        <v>504.86</v>
      </c>
      <c r="H956">
        <v>0.1</v>
      </c>
      <c r="I956" t="s">
        <v>18</v>
      </c>
      <c r="J956" t="s">
        <v>52</v>
      </c>
      <c r="K956" t="s">
        <v>16</v>
      </c>
    </row>
    <row r="957" spans="1:11" x14ac:dyDescent="0.25">
      <c r="A957" t="s">
        <v>992</v>
      </c>
      <c r="B957" s="1">
        <v>45098</v>
      </c>
      <c r="C957" t="s">
        <v>34</v>
      </c>
      <c r="D957" t="s">
        <v>31</v>
      </c>
      <c r="E957">
        <v>6</v>
      </c>
      <c r="F957">
        <v>19.86</v>
      </c>
      <c r="G957">
        <v>26.93</v>
      </c>
      <c r="H957">
        <v>0</v>
      </c>
      <c r="I957" t="s">
        <v>40</v>
      </c>
      <c r="J957" t="s">
        <v>32</v>
      </c>
      <c r="K957" t="s">
        <v>35</v>
      </c>
    </row>
    <row r="958" spans="1:11" x14ac:dyDescent="0.25">
      <c r="A958" t="s">
        <v>993</v>
      </c>
      <c r="B958" s="1">
        <v>45346</v>
      </c>
      <c r="C958" t="s">
        <v>22</v>
      </c>
      <c r="D958" t="s">
        <v>23</v>
      </c>
      <c r="E958">
        <v>2</v>
      </c>
      <c r="F958">
        <v>351.96</v>
      </c>
      <c r="G958">
        <v>568.35</v>
      </c>
      <c r="H958">
        <v>0.2</v>
      </c>
      <c r="I958" t="s">
        <v>40</v>
      </c>
      <c r="J958" t="s">
        <v>52</v>
      </c>
      <c r="K958" t="s">
        <v>35</v>
      </c>
    </row>
    <row r="959" spans="1:11" x14ac:dyDescent="0.25">
      <c r="A959" t="s">
        <v>994</v>
      </c>
      <c r="B959" s="1">
        <v>45592</v>
      </c>
      <c r="C959" t="s">
        <v>49</v>
      </c>
      <c r="D959" t="s">
        <v>47</v>
      </c>
      <c r="E959">
        <v>5</v>
      </c>
      <c r="F959">
        <v>337.35</v>
      </c>
      <c r="G959">
        <v>415.94</v>
      </c>
      <c r="H959">
        <v>0</v>
      </c>
      <c r="I959" t="s">
        <v>14</v>
      </c>
      <c r="J959" t="s">
        <v>32</v>
      </c>
      <c r="K959" t="s">
        <v>16</v>
      </c>
    </row>
    <row r="960" spans="1:11" x14ac:dyDescent="0.25">
      <c r="A960" t="s">
        <v>995</v>
      </c>
      <c r="B960" s="1">
        <v>45341</v>
      </c>
      <c r="C960" t="s">
        <v>37</v>
      </c>
      <c r="D960" t="s">
        <v>38</v>
      </c>
      <c r="E960">
        <v>4</v>
      </c>
      <c r="F960">
        <v>474.38</v>
      </c>
      <c r="G960">
        <v>818.39</v>
      </c>
      <c r="H960">
        <v>0</v>
      </c>
      <c r="I960" t="s">
        <v>24</v>
      </c>
      <c r="J960" t="s">
        <v>27</v>
      </c>
      <c r="K960" t="s">
        <v>35</v>
      </c>
    </row>
    <row r="961" spans="1:11" x14ac:dyDescent="0.25">
      <c r="A961" t="s">
        <v>996</v>
      </c>
      <c r="B961" s="1">
        <v>45073</v>
      </c>
      <c r="C961" t="s">
        <v>37</v>
      </c>
      <c r="D961" t="s">
        <v>38</v>
      </c>
      <c r="E961">
        <v>1</v>
      </c>
      <c r="F961">
        <v>274.57</v>
      </c>
      <c r="G961">
        <v>338.46</v>
      </c>
      <c r="H961">
        <v>0.15</v>
      </c>
      <c r="I961" t="s">
        <v>24</v>
      </c>
      <c r="J961" t="s">
        <v>19</v>
      </c>
      <c r="K961" t="s">
        <v>16</v>
      </c>
    </row>
    <row r="962" spans="1:11" x14ac:dyDescent="0.25">
      <c r="A962" t="s">
        <v>997</v>
      </c>
      <c r="B962" s="1">
        <v>45510</v>
      </c>
      <c r="C962" t="s">
        <v>37</v>
      </c>
      <c r="D962" t="s">
        <v>38</v>
      </c>
      <c r="E962">
        <v>4</v>
      </c>
      <c r="F962">
        <v>298.56</v>
      </c>
      <c r="G962">
        <v>463.94</v>
      </c>
      <c r="H962">
        <v>0.15</v>
      </c>
      <c r="I962" t="s">
        <v>14</v>
      </c>
      <c r="J962" t="s">
        <v>32</v>
      </c>
      <c r="K962" t="s">
        <v>35</v>
      </c>
    </row>
    <row r="963" spans="1:11" x14ac:dyDescent="0.25">
      <c r="A963" t="s">
        <v>998</v>
      </c>
      <c r="B963" s="1">
        <v>45361</v>
      </c>
      <c r="C963" t="s">
        <v>44</v>
      </c>
      <c r="D963" t="s">
        <v>31</v>
      </c>
      <c r="E963">
        <v>6</v>
      </c>
      <c r="F963">
        <v>238.9</v>
      </c>
      <c r="G963">
        <v>408.91</v>
      </c>
      <c r="H963">
        <v>0.1</v>
      </c>
      <c r="I963" t="s">
        <v>24</v>
      </c>
      <c r="J963" t="s">
        <v>15</v>
      </c>
      <c r="K963" t="s">
        <v>16</v>
      </c>
    </row>
    <row r="964" spans="1:11" x14ac:dyDescent="0.25">
      <c r="A964" t="s">
        <v>999</v>
      </c>
      <c r="B964" s="1">
        <v>45617</v>
      </c>
      <c r="C964" t="s">
        <v>37</v>
      </c>
      <c r="D964" t="s">
        <v>38</v>
      </c>
      <c r="E964">
        <v>6</v>
      </c>
      <c r="F964">
        <v>377.66</v>
      </c>
      <c r="G964">
        <v>463.24</v>
      </c>
      <c r="H964">
        <v>0.05</v>
      </c>
      <c r="I964" t="s">
        <v>40</v>
      </c>
      <c r="J964" t="s">
        <v>15</v>
      </c>
      <c r="K964" t="s">
        <v>20</v>
      </c>
    </row>
    <row r="965" spans="1:11" x14ac:dyDescent="0.25">
      <c r="A965" t="s">
        <v>1000</v>
      </c>
      <c r="B965" s="1">
        <v>45070</v>
      </c>
      <c r="C965" t="s">
        <v>42</v>
      </c>
      <c r="D965" t="s">
        <v>23</v>
      </c>
      <c r="E965">
        <v>4</v>
      </c>
      <c r="F965">
        <v>134.91999999999999</v>
      </c>
      <c r="G965">
        <v>162.38</v>
      </c>
      <c r="H965">
        <v>0.2</v>
      </c>
      <c r="I965" t="s">
        <v>24</v>
      </c>
      <c r="J965" t="s">
        <v>52</v>
      </c>
      <c r="K965" t="s">
        <v>20</v>
      </c>
    </row>
    <row r="966" spans="1:11" x14ac:dyDescent="0.25">
      <c r="A966" t="s">
        <v>1001</v>
      </c>
      <c r="B966" s="1">
        <v>44942</v>
      </c>
      <c r="C966" t="s">
        <v>30</v>
      </c>
      <c r="D966" t="s">
        <v>31</v>
      </c>
      <c r="E966">
        <v>3</v>
      </c>
      <c r="F966">
        <v>261.02</v>
      </c>
      <c r="G966">
        <v>434.67</v>
      </c>
      <c r="H966">
        <v>0</v>
      </c>
      <c r="I966" t="s">
        <v>14</v>
      </c>
      <c r="J966" t="s">
        <v>32</v>
      </c>
      <c r="K966" t="s">
        <v>20</v>
      </c>
    </row>
    <row r="967" spans="1:11" x14ac:dyDescent="0.25">
      <c r="A967" t="s">
        <v>1002</v>
      </c>
      <c r="B967" s="1">
        <v>45151</v>
      </c>
      <c r="C967" t="s">
        <v>54</v>
      </c>
      <c r="D967" t="s">
        <v>38</v>
      </c>
      <c r="E967">
        <v>2</v>
      </c>
      <c r="F967">
        <v>162.26</v>
      </c>
      <c r="G967">
        <v>245.31</v>
      </c>
      <c r="H967">
        <v>0.05</v>
      </c>
      <c r="I967" t="s">
        <v>18</v>
      </c>
      <c r="J967" t="s">
        <v>32</v>
      </c>
      <c r="K967" t="s">
        <v>16</v>
      </c>
    </row>
    <row r="968" spans="1:11" x14ac:dyDescent="0.25">
      <c r="A968" t="s">
        <v>1003</v>
      </c>
      <c r="B968" s="1">
        <v>45323</v>
      </c>
      <c r="C968" t="s">
        <v>49</v>
      </c>
      <c r="D968" t="s">
        <v>47</v>
      </c>
      <c r="E968">
        <v>4</v>
      </c>
      <c r="F968">
        <v>291.97000000000003</v>
      </c>
      <c r="G968">
        <v>496.55</v>
      </c>
      <c r="H968">
        <v>0.05</v>
      </c>
      <c r="I968" t="s">
        <v>14</v>
      </c>
      <c r="J968" t="s">
        <v>52</v>
      </c>
      <c r="K968" t="s">
        <v>16</v>
      </c>
    </row>
    <row r="969" spans="1:11" x14ac:dyDescent="0.25">
      <c r="A969" t="s">
        <v>1004</v>
      </c>
      <c r="B969" s="1">
        <v>45146</v>
      </c>
      <c r="C969" t="s">
        <v>12</v>
      </c>
      <c r="D969" t="s">
        <v>13</v>
      </c>
      <c r="E969">
        <v>3</v>
      </c>
      <c r="F969">
        <v>276</v>
      </c>
      <c r="G969">
        <v>330.59</v>
      </c>
      <c r="H969">
        <v>0</v>
      </c>
      <c r="I969" t="s">
        <v>40</v>
      </c>
      <c r="J969" t="s">
        <v>52</v>
      </c>
      <c r="K969" t="s">
        <v>16</v>
      </c>
    </row>
    <row r="970" spans="1:11" x14ac:dyDescent="0.25">
      <c r="A970" t="s">
        <v>1005</v>
      </c>
      <c r="B970" s="1">
        <v>45085</v>
      </c>
      <c r="C970" t="s">
        <v>34</v>
      </c>
      <c r="D970" t="s">
        <v>31</v>
      </c>
      <c r="E970">
        <v>5</v>
      </c>
      <c r="F970">
        <v>348.98</v>
      </c>
      <c r="G970">
        <v>409.79</v>
      </c>
      <c r="H970">
        <v>0</v>
      </c>
      <c r="I970" t="s">
        <v>40</v>
      </c>
      <c r="J970" t="s">
        <v>19</v>
      </c>
      <c r="K970" t="s">
        <v>20</v>
      </c>
    </row>
    <row r="971" spans="1:11" x14ac:dyDescent="0.25">
      <c r="A971" t="s">
        <v>1006</v>
      </c>
      <c r="B971" s="1">
        <v>45487</v>
      </c>
      <c r="C971" t="s">
        <v>34</v>
      </c>
      <c r="D971" t="s">
        <v>31</v>
      </c>
      <c r="E971">
        <v>9</v>
      </c>
      <c r="F971">
        <v>492.5</v>
      </c>
      <c r="G971">
        <v>718.98</v>
      </c>
      <c r="H971">
        <v>0.1</v>
      </c>
      <c r="I971" t="s">
        <v>40</v>
      </c>
      <c r="J971" t="s">
        <v>19</v>
      </c>
      <c r="K971" t="s">
        <v>16</v>
      </c>
    </row>
    <row r="972" spans="1:11" x14ac:dyDescent="0.25">
      <c r="A972" t="s">
        <v>1007</v>
      </c>
      <c r="B972" s="1">
        <v>44946</v>
      </c>
      <c r="C972" t="s">
        <v>42</v>
      </c>
      <c r="D972" t="s">
        <v>23</v>
      </c>
      <c r="E972">
        <v>6</v>
      </c>
      <c r="F972">
        <v>294.72000000000003</v>
      </c>
      <c r="G972">
        <v>335.22</v>
      </c>
      <c r="H972">
        <v>0.2</v>
      </c>
      <c r="I972" t="s">
        <v>18</v>
      </c>
      <c r="J972" t="s">
        <v>15</v>
      </c>
      <c r="K972" t="s">
        <v>16</v>
      </c>
    </row>
    <row r="973" spans="1:11" x14ac:dyDescent="0.25">
      <c r="A973" t="s">
        <v>1008</v>
      </c>
      <c r="B973" s="1">
        <v>45297</v>
      </c>
      <c r="C973" t="s">
        <v>37</v>
      </c>
      <c r="D973" t="s">
        <v>38</v>
      </c>
      <c r="E973">
        <v>2</v>
      </c>
      <c r="F973">
        <v>91.42</v>
      </c>
      <c r="G973">
        <v>110.48</v>
      </c>
      <c r="H973">
        <v>0</v>
      </c>
      <c r="I973" t="s">
        <v>18</v>
      </c>
      <c r="J973" t="s">
        <v>19</v>
      </c>
      <c r="K973" t="s">
        <v>35</v>
      </c>
    </row>
    <row r="974" spans="1:11" x14ac:dyDescent="0.25">
      <c r="A974" t="s">
        <v>1009</v>
      </c>
      <c r="B974" s="1">
        <v>45074</v>
      </c>
      <c r="C974" t="s">
        <v>42</v>
      </c>
      <c r="D974" t="s">
        <v>23</v>
      </c>
      <c r="E974">
        <v>7</v>
      </c>
      <c r="F974">
        <v>195.85</v>
      </c>
      <c r="G974">
        <v>239.32</v>
      </c>
      <c r="H974">
        <v>0.15</v>
      </c>
      <c r="I974" t="s">
        <v>40</v>
      </c>
      <c r="J974" t="s">
        <v>27</v>
      </c>
      <c r="K974" t="s">
        <v>16</v>
      </c>
    </row>
    <row r="975" spans="1:11" x14ac:dyDescent="0.25">
      <c r="A975" t="s">
        <v>1010</v>
      </c>
      <c r="B975" s="1">
        <v>45146</v>
      </c>
      <c r="C975" t="s">
        <v>30</v>
      </c>
      <c r="D975" t="s">
        <v>31</v>
      </c>
      <c r="E975">
        <v>3</v>
      </c>
      <c r="F975">
        <v>408.56</v>
      </c>
      <c r="G975">
        <v>646.69000000000005</v>
      </c>
      <c r="H975">
        <v>0.05</v>
      </c>
      <c r="I975" t="s">
        <v>14</v>
      </c>
      <c r="J975" t="s">
        <v>52</v>
      </c>
      <c r="K975" t="s">
        <v>35</v>
      </c>
    </row>
    <row r="976" spans="1:11" x14ac:dyDescent="0.25">
      <c r="A976" t="s">
        <v>1011</v>
      </c>
      <c r="B976" s="1">
        <v>45096</v>
      </c>
      <c r="C976" t="s">
        <v>56</v>
      </c>
      <c r="D976" t="s">
        <v>38</v>
      </c>
      <c r="E976">
        <v>2</v>
      </c>
      <c r="F976">
        <v>20.059999999999999</v>
      </c>
      <c r="G976">
        <v>26.18</v>
      </c>
      <c r="H976">
        <v>0</v>
      </c>
      <c r="I976" t="s">
        <v>14</v>
      </c>
      <c r="J976" t="s">
        <v>19</v>
      </c>
      <c r="K976" t="s">
        <v>16</v>
      </c>
    </row>
    <row r="977" spans="1:11" x14ac:dyDescent="0.25">
      <c r="A977" t="s">
        <v>1012</v>
      </c>
      <c r="B977" s="1">
        <v>45078</v>
      </c>
      <c r="C977" t="s">
        <v>44</v>
      </c>
      <c r="D977" t="s">
        <v>31</v>
      </c>
      <c r="E977">
        <v>7</v>
      </c>
      <c r="F977">
        <v>10.220000000000001</v>
      </c>
      <c r="G977">
        <v>16.04</v>
      </c>
      <c r="H977">
        <v>0.2</v>
      </c>
      <c r="I977" t="s">
        <v>40</v>
      </c>
      <c r="J977" t="s">
        <v>19</v>
      </c>
      <c r="K977" t="s">
        <v>20</v>
      </c>
    </row>
    <row r="978" spans="1:11" x14ac:dyDescent="0.25">
      <c r="A978" t="s">
        <v>1013</v>
      </c>
      <c r="B978" s="1">
        <v>45553</v>
      </c>
      <c r="C978" t="s">
        <v>30</v>
      </c>
      <c r="D978" t="s">
        <v>31</v>
      </c>
      <c r="E978">
        <v>7</v>
      </c>
      <c r="F978">
        <v>222.13</v>
      </c>
      <c r="G978">
        <v>286.08999999999997</v>
      </c>
      <c r="H978">
        <v>0.05</v>
      </c>
      <c r="I978" t="s">
        <v>14</v>
      </c>
      <c r="J978" t="s">
        <v>32</v>
      </c>
      <c r="K978" t="s">
        <v>20</v>
      </c>
    </row>
    <row r="979" spans="1:11" x14ac:dyDescent="0.25">
      <c r="A979" t="s">
        <v>1014</v>
      </c>
      <c r="B979" s="1">
        <v>45226</v>
      </c>
      <c r="C979" t="s">
        <v>44</v>
      </c>
      <c r="D979" t="s">
        <v>31</v>
      </c>
      <c r="E979">
        <v>8</v>
      </c>
      <c r="F979">
        <v>291.02</v>
      </c>
      <c r="G979">
        <v>362.71</v>
      </c>
      <c r="H979">
        <v>0.15</v>
      </c>
      <c r="I979" t="s">
        <v>18</v>
      </c>
      <c r="J979" t="s">
        <v>19</v>
      </c>
      <c r="K979" t="s">
        <v>16</v>
      </c>
    </row>
    <row r="980" spans="1:11" x14ac:dyDescent="0.25">
      <c r="A980" t="s">
        <v>1015</v>
      </c>
      <c r="B980" s="1">
        <v>45086</v>
      </c>
      <c r="C980" t="s">
        <v>60</v>
      </c>
      <c r="D980" t="s">
        <v>23</v>
      </c>
      <c r="E980">
        <v>9</v>
      </c>
      <c r="F980">
        <v>370.56</v>
      </c>
      <c r="G980">
        <v>441.51</v>
      </c>
      <c r="H980">
        <v>0</v>
      </c>
      <c r="I980" t="s">
        <v>18</v>
      </c>
      <c r="J980" t="s">
        <v>52</v>
      </c>
      <c r="K980" t="s">
        <v>20</v>
      </c>
    </row>
    <row r="981" spans="1:11" x14ac:dyDescent="0.25">
      <c r="A981" t="s">
        <v>1016</v>
      </c>
      <c r="B981" s="1">
        <v>45112</v>
      </c>
      <c r="C981" t="s">
        <v>34</v>
      </c>
      <c r="D981" t="s">
        <v>31</v>
      </c>
      <c r="E981">
        <v>6</v>
      </c>
      <c r="F981">
        <v>339.43</v>
      </c>
      <c r="G981">
        <v>438.37</v>
      </c>
      <c r="H981">
        <v>0.15</v>
      </c>
      <c r="I981" t="s">
        <v>40</v>
      </c>
      <c r="J981" t="s">
        <v>27</v>
      </c>
      <c r="K981" t="s">
        <v>16</v>
      </c>
    </row>
    <row r="982" spans="1:11" x14ac:dyDescent="0.25">
      <c r="A982" t="s">
        <v>1017</v>
      </c>
      <c r="B982" s="1">
        <v>45106</v>
      </c>
      <c r="C982" t="s">
        <v>46</v>
      </c>
      <c r="D982" t="s">
        <v>47</v>
      </c>
      <c r="E982">
        <v>4</v>
      </c>
      <c r="F982">
        <v>37.58</v>
      </c>
      <c r="G982">
        <v>57.06</v>
      </c>
      <c r="H982">
        <v>0</v>
      </c>
      <c r="I982" t="s">
        <v>40</v>
      </c>
      <c r="J982" t="s">
        <v>19</v>
      </c>
      <c r="K982" t="s">
        <v>35</v>
      </c>
    </row>
    <row r="983" spans="1:11" x14ac:dyDescent="0.25">
      <c r="A983" t="s">
        <v>1018</v>
      </c>
      <c r="B983" s="1">
        <v>45250</v>
      </c>
      <c r="C983" t="s">
        <v>42</v>
      </c>
      <c r="D983" t="s">
        <v>23</v>
      </c>
      <c r="E983">
        <v>1</v>
      </c>
      <c r="F983">
        <v>73.81</v>
      </c>
      <c r="G983">
        <v>128.88999999999999</v>
      </c>
      <c r="H983">
        <v>0.1</v>
      </c>
      <c r="I983" t="s">
        <v>24</v>
      </c>
      <c r="J983" t="s">
        <v>15</v>
      </c>
      <c r="K983" t="s">
        <v>35</v>
      </c>
    </row>
    <row r="984" spans="1:11" x14ac:dyDescent="0.25">
      <c r="A984" t="s">
        <v>1019</v>
      </c>
      <c r="B984" s="1">
        <v>45432</v>
      </c>
      <c r="C984" t="s">
        <v>54</v>
      </c>
      <c r="D984" t="s">
        <v>38</v>
      </c>
      <c r="E984">
        <v>8</v>
      </c>
      <c r="F984">
        <v>5.09</v>
      </c>
      <c r="G984">
        <v>7.45</v>
      </c>
      <c r="H984">
        <v>0</v>
      </c>
      <c r="I984" t="s">
        <v>24</v>
      </c>
      <c r="J984" t="s">
        <v>27</v>
      </c>
      <c r="K984" t="s">
        <v>35</v>
      </c>
    </row>
    <row r="985" spans="1:11" x14ac:dyDescent="0.25">
      <c r="A985" t="s">
        <v>1020</v>
      </c>
      <c r="B985" s="1">
        <v>45077</v>
      </c>
      <c r="C985" t="s">
        <v>49</v>
      </c>
      <c r="D985" t="s">
        <v>47</v>
      </c>
      <c r="E985">
        <v>1</v>
      </c>
      <c r="F985">
        <v>94.36</v>
      </c>
      <c r="G985">
        <v>167.75</v>
      </c>
      <c r="H985">
        <v>0.2</v>
      </c>
      <c r="I985" t="s">
        <v>14</v>
      </c>
      <c r="J985" t="s">
        <v>27</v>
      </c>
      <c r="K985" t="s">
        <v>16</v>
      </c>
    </row>
    <row r="986" spans="1:11" x14ac:dyDescent="0.25">
      <c r="A986" t="s">
        <v>1021</v>
      </c>
      <c r="B986" s="1">
        <v>44949</v>
      </c>
      <c r="D986" t="s">
        <v>31</v>
      </c>
      <c r="E986">
        <v>5</v>
      </c>
      <c r="F986">
        <v>488.51</v>
      </c>
      <c r="G986">
        <v>687.88</v>
      </c>
      <c r="H986">
        <v>0.05</v>
      </c>
      <c r="I986" t="s">
        <v>14</v>
      </c>
      <c r="J986" t="s">
        <v>32</v>
      </c>
      <c r="K986" t="s">
        <v>20</v>
      </c>
    </row>
    <row r="987" spans="1:11" x14ac:dyDescent="0.25">
      <c r="A987" t="s">
        <v>1022</v>
      </c>
      <c r="B987" s="1">
        <v>45492</v>
      </c>
      <c r="C987" t="s">
        <v>12</v>
      </c>
      <c r="D987" t="s">
        <v>13</v>
      </c>
      <c r="E987">
        <v>7</v>
      </c>
      <c r="F987">
        <v>238.12</v>
      </c>
      <c r="G987">
        <v>298.23</v>
      </c>
      <c r="H987">
        <v>0.2</v>
      </c>
      <c r="I987" t="s">
        <v>40</v>
      </c>
      <c r="J987" t="s">
        <v>32</v>
      </c>
      <c r="K987" t="s">
        <v>35</v>
      </c>
    </row>
    <row r="988" spans="1:11" x14ac:dyDescent="0.25">
      <c r="A988" t="s">
        <v>1023</v>
      </c>
      <c r="B988" s="1">
        <v>45587</v>
      </c>
      <c r="C988" t="s">
        <v>49</v>
      </c>
      <c r="D988" t="s">
        <v>47</v>
      </c>
      <c r="E988">
        <v>9</v>
      </c>
      <c r="F988">
        <v>208.55</v>
      </c>
      <c r="G988">
        <v>246.27</v>
      </c>
      <c r="H988">
        <v>0.05</v>
      </c>
      <c r="I988" t="s">
        <v>40</v>
      </c>
      <c r="J988" t="s">
        <v>27</v>
      </c>
      <c r="K988" t="s">
        <v>20</v>
      </c>
    </row>
    <row r="989" spans="1:11" x14ac:dyDescent="0.25">
      <c r="A989" t="s">
        <v>1024</v>
      </c>
      <c r="B989" s="1">
        <v>45048</v>
      </c>
      <c r="C989" t="s">
        <v>37</v>
      </c>
      <c r="D989" t="s">
        <v>38</v>
      </c>
      <c r="E989">
        <v>3</v>
      </c>
      <c r="F989">
        <v>132.76</v>
      </c>
      <c r="G989">
        <v>171.68</v>
      </c>
      <c r="H989">
        <v>0</v>
      </c>
      <c r="I989" t="s">
        <v>24</v>
      </c>
      <c r="J989" t="s">
        <v>15</v>
      </c>
      <c r="K989" t="s">
        <v>35</v>
      </c>
    </row>
    <row r="990" spans="1:11" x14ac:dyDescent="0.25">
      <c r="A990" t="s">
        <v>1025</v>
      </c>
      <c r="B990" s="1">
        <v>44982</v>
      </c>
      <c r="C990" t="s">
        <v>37</v>
      </c>
      <c r="D990" t="s">
        <v>38</v>
      </c>
      <c r="E990">
        <v>6</v>
      </c>
      <c r="F990">
        <v>108.16</v>
      </c>
      <c r="G990">
        <v>154.79</v>
      </c>
      <c r="H990">
        <v>0.05</v>
      </c>
      <c r="I990" t="s">
        <v>18</v>
      </c>
      <c r="J990" t="s">
        <v>27</v>
      </c>
      <c r="K990" t="s">
        <v>35</v>
      </c>
    </row>
    <row r="991" spans="1:11" x14ac:dyDescent="0.25">
      <c r="A991" t="s">
        <v>1026</v>
      </c>
      <c r="B991" s="1">
        <v>45049</v>
      </c>
      <c r="C991" t="s">
        <v>49</v>
      </c>
      <c r="D991" t="s">
        <v>47</v>
      </c>
      <c r="E991">
        <v>6</v>
      </c>
      <c r="F991">
        <v>311.58</v>
      </c>
      <c r="G991">
        <v>348.19</v>
      </c>
      <c r="H991">
        <v>0</v>
      </c>
      <c r="I991" t="s">
        <v>18</v>
      </c>
      <c r="J991" t="s">
        <v>52</v>
      </c>
      <c r="K991" t="s">
        <v>20</v>
      </c>
    </row>
    <row r="992" spans="1:11" x14ac:dyDescent="0.25">
      <c r="A992" t="s">
        <v>1027</v>
      </c>
      <c r="B992" s="1">
        <v>45625</v>
      </c>
      <c r="C992" t="s">
        <v>60</v>
      </c>
      <c r="D992" t="s">
        <v>23</v>
      </c>
      <c r="E992">
        <v>6</v>
      </c>
      <c r="F992">
        <v>385.22</v>
      </c>
      <c r="G992">
        <v>516.25</v>
      </c>
      <c r="H992">
        <v>0</v>
      </c>
      <c r="I992" t="s">
        <v>18</v>
      </c>
      <c r="J992" t="s">
        <v>52</v>
      </c>
      <c r="K992" t="s">
        <v>35</v>
      </c>
    </row>
    <row r="993" spans="1:11" x14ac:dyDescent="0.25">
      <c r="A993" t="s">
        <v>1028</v>
      </c>
      <c r="B993" s="1">
        <v>45344</v>
      </c>
      <c r="C993" t="s">
        <v>49</v>
      </c>
      <c r="D993" t="s">
        <v>47</v>
      </c>
      <c r="E993">
        <v>3</v>
      </c>
      <c r="F993">
        <v>347.25</v>
      </c>
      <c r="G993">
        <v>580.76</v>
      </c>
      <c r="H993">
        <v>0</v>
      </c>
      <c r="I993" t="s">
        <v>40</v>
      </c>
      <c r="J993" t="s">
        <v>27</v>
      </c>
      <c r="K993" t="s">
        <v>35</v>
      </c>
    </row>
    <row r="994" spans="1:11" x14ac:dyDescent="0.25">
      <c r="A994" t="s">
        <v>1029</v>
      </c>
      <c r="B994" s="1">
        <v>45542</v>
      </c>
      <c r="C994" t="s">
        <v>54</v>
      </c>
      <c r="D994" t="s">
        <v>38</v>
      </c>
      <c r="E994">
        <v>3</v>
      </c>
      <c r="F994">
        <v>381.64</v>
      </c>
      <c r="G994">
        <v>644.5</v>
      </c>
      <c r="H994">
        <v>0</v>
      </c>
      <c r="I994" t="s">
        <v>40</v>
      </c>
      <c r="J994" t="s">
        <v>32</v>
      </c>
      <c r="K994" t="s">
        <v>16</v>
      </c>
    </row>
    <row r="995" spans="1:11" x14ac:dyDescent="0.25">
      <c r="A995" t="s">
        <v>1030</v>
      </c>
      <c r="B995" s="1">
        <v>45079</v>
      </c>
      <c r="C995" t="s">
        <v>12</v>
      </c>
      <c r="D995" t="s">
        <v>13</v>
      </c>
      <c r="E995">
        <v>1</v>
      </c>
      <c r="F995">
        <v>147.22999999999999</v>
      </c>
      <c r="G995">
        <v>188.07</v>
      </c>
      <c r="H995">
        <v>0.1</v>
      </c>
      <c r="I995" t="s">
        <v>18</v>
      </c>
      <c r="J995" t="s">
        <v>15</v>
      </c>
      <c r="K995" t="s">
        <v>35</v>
      </c>
    </row>
    <row r="996" spans="1:11" x14ac:dyDescent="0.25">
      <c r="A996" t="s">
        <v>1031</v>
      </c>
      <c r="B996" s="1">
        <v>45514</v>
      </c>
      <c r="C996" t="s">
        <v>60</v>
      </c>
      <c r="D996" t="s">
        <v>23</v>
      </c>
      <c r="E996">
        <v>7</v>
      </c>
      <c r="F996">
        <v>414.7</v>
      </c>
      <c r="G996">
        <v>554.65</v>
      </c>
      <c r="H996">
        <v>0.05</v>
      </c>
      <c r="I996" t="s">
        <v>18</v>
      </c>
      <c r="J996" t="s">
        <v>27</v>
      </c>
      <c r="K996" t="s">
        <v>35</v>
      </c>
    </row>
    <row r="997" spans="1:11" x14ac:dyDescent="0.25">
      <c r="A997" t="s">
        <v>1032</v>
      </c>
      <c r="B997" s="1">
        <v>45398</v>
      </c>
      <c r="C997" t="s">
        <v>46</v>
      </c>
      <c r="D997" t="s">
        <v>47</v>
      </c>
      <c r="E997">
        <v>3</v>
      </c>
      <c r="F997">
        <v>192.91</v>
      </c>
      <c r="G997">
        <v>274.81</v>
      </c>
      <c r="H997">
        <v>0.15</v>
      </c>
      <c r="I997" t="s">
        <v>18</v>
      </c>
      <c r="J997" t="s">
        <v>52</v>
      </c>
      <c r="K997" t="s">
        <v>20</v>
      </c>
    </row>
    <row r="998" spans="1:11" x14ac:dyDescent="0.25">
      <c r="A998" t="s">
        <v>1033</v>
      </c>
      <c r="B998" s="1">
        <v>45649</v>
      </c>
      <c r="C998" t="s">
        <v>34</v>
      </c>
      <c r="D998" t="s">
        <v>31</v>
      </c>
      <c r="E998">
        <v>9</v>
      </c>
      <c r="F998">
        <v>192.22</v>
      </c>
      <c r="G998">
        <v>278.95999999999998</v>
      </c>
      <c r="H998">
        <v>0.1</v>
      </c>
      <c r="I998" t="s">
        <v>40</v>
      </c>
      <c r="J998" t="s">
        <v>52</v>
      </c>
      <c r="K998" t="s">
        <v>20</v>
      </c>
    </row>
    <row r="999" spans="1:11" x14ac:dyDescent="0.25">
      <c r="A999" t="s">
        <v>1034</v>
      </c>
      <c r="B999" s="1">
        <v>45169</v>
      </c>
      <c r="C999" t="s">
        <v>22</v>
      </c>
      <c r="D999" t="s">
        <v>23</v>
      </c>
      <c r="E999">
        <v>3</v>
      </c>
      <c r="F999">
        <v>342.91</v>
      </c>
      <c r="G999">
        <v>476.68</v>
      </c>
      <c r="H999">
        <v>0</v>
      </c>
      <c r="I999" t="s">
        <v>18</v>
      </c>
      <c r="J999" t="s">
        <v>27</v>
      </c>
      <c r="K999" t="s">
        <v>20</v>
      </c>
    </row>
    <row r="1000" spans="1:11" x14ac:dyDescent="0.25">
      <c r="A1000" t="s">
        <v>1035</v>
      </c>
      <c r="B1000" s="1">
        <v>45467</v>
      </c>
      <c r="C1000" t="s">
        <v>37</v>
      </c>
      <c r="D1000" t="s">
        <v>38</v>
      </c>
      <c r="E1000">
        <v>6</v>
      </c>
      <c r="F1000">
        <v>159.34</v>
      </c>
      <c r="G1000">
        <v>189.67</v>
      </c>
      <c r="H1000">
        <v>0.05</v>
      </c>
      <c r="I1000" t="s">
        <v>24</v>
      </c>
      <c r="J1000" t="s">
        <v>52</v>
      </c>
      <c r="K1000" t="s">
        <v>35</v>
      </c>
    </row>
    <row r="1001" spans="1:11" x14ac:dyDescent="0.25">
      <c r="A1001" t="s">
        <v>1036</v>
      </c>
      <c r="B1001" s="1">
        <v>45436</v>
      </c>
      <c r="D1001" t="s">
        <v>47</v>
      </c>
      <c r="E1001">
        <v>9</v>
      </c>
      <c r="F1001">
        <v>100.66</v>
      </c>
      <c r="G1001">
        <v>126.39</v>
      </c>
      <c r="H1001">
        <v>0.15</v>
      </c>
      <c r="I1001" t="s">
        <v>14</v>
      </c>
      <c r="J1001" t="s">
        <v>27</v>
      </c>
      <c r="K1001" t="s">
        <v>20</v>
      </c>
    </row>
    <row r="1002" spans="1:11" x14ac:dyDescent="0.25">
      <c r="A1002" t="s">
        <v>1037</v>
      </c>
      <c r="B1002" s="1">
        <v>45607</v>
      </c>
      <c r="C1002" t="s">
        <v>44</v>
      </c>
      <c r="D1002" t="s">
        <v>31</v>
      </c>
      <c r="E1002">
        <v>9</v>
      </c>
      <c r="F1002">
        <v>380.75</v>
      </c>
      <c r="G1002">
        <v>550.33000000000004</v>
      </c>
      <c r="H1002">
        <v>0.1</v>
      </c>
      <c r="I1002" t="s">
        <v>14</v>
      </c>
      <c r="J1002" t="s">
        <v>32</v>
      </c>
      <c r="K1002" t="s">
        <v>20</v>
      </c>
    </row>
    <row r="1003" spans="1:11" x14ac:dyDescent="0.25">
      <c r="A1003" t="s">
        <v>1038</v>
      </c>
      <c r="B1003" s="1">
        <v>45082</v>
      </c>
      <c r="C1003" t="s">
        <v>44</v>
      </c>
      <c r="D1003" t="s">
        <v>31</v>
      </c>
      <c r="E1003">
        <v>4</v>
      </c>
      <c r="F1003">
        <v>463.52</v>
      </c>
      <c r="G1003">
        <v>775.53</v>
      </c>
      <c r="H1003">
        <v>0.05</v>
      </c>
      <c r="I1003" t="s">
        <v>40</v>
      </c>
      <c r="J1003" t="s">
        <v>32</v>
      </c>
      <c r="K1003" t="s">
        <v>20</v>
      </c>
    </row>
    <row r="1004" spans="1:11" x14ac:dyDescent="0.25">
      <c r="A1004" t="s">
        <v>1039</v>
      </c>
      <c r="B1004" s="1">
        <v>45180</v>
      </c>
      <c r="C1004" t="s">
        <v>62</v>
      </c>
      <c r="D1004" t="s">
        <v>47</v>
      </c>
      <c r="E1004">
        <v>6</v>
      </c>
      <c r="F1004">
        <v>392.34</v>
      </c>
      <c r="G1004">
        <v>565.25</v>
      </c>
      <c r="H1004">
        <v>0.15</v>
      </c>
      <c r="I1004" t="s">
        <v>14</v>
      </c>
      <c r="J1004" t="s">
        <v>52</v>
      </c>
      <c r="K1004" t="s">
        <v>20</v>
      </c>
    </row>
    <row r="1005" spans="1:11" x14ac:dyDescent="0.25">
      <c r="A1005" t="s">
        <v>1040</v>
      </c>
      <c r="B1005" s="1">
        <v>45428</v>
      </c>
      <c r="C1005" t="s">
        <v>49</v>
      </c>
      <c r="D1005" t="s">
        <v>47</v>
      </c>
      <c r="E1005">
        <v>9</v>
      </c>
      <c r="F1005">
        <v>228.52</v>
      </c>
      <c r="G1005">
        <v>325.37</v>
      </c>
      <c r="H1005">
        <v>0.15</v>
      </c>
      <c r="I1005" t="s">
        <v>18</v>
      </c>
      <c r="J1005" t="s">
        <v>52</v>
      </c>
      <c r="K1005" t="s">
        <v>35</v>
      </c>
    </row>
    <row r="1006" spans="1:11" x14ac:dyDescent="0.25">
      <c r="A1006" t="s">
        <v>1041</v>
      </c>
      <c r="B1006" s="1">
        <v>45096</v>
      </c>
      <c r="C1006" t="s">
        <v>62</v>
      </c>
      <c r="D1006" t="s">
        <v>47</v>
      </c>
      <c r="E1006">
        <v>4</v>
      </c>
      <c r="F1006">
        <v>188.92</v>
      </c>
      <c r="G1006">
        <v>250.59</v>
      </c>
      <c r="H1006">
        <v>0</v>
      </c>
      <c r="I1006" t="s">
        <v>40</v>
      </c>
      <c r="J1006" t="s">
        <v>32</v>
      </c>
      <c r="K1006" t="s">
        <v>35</v>
      </c>
    </row>
    <row r="1007" spans="1:11" x14ac:dyDescent="0.25">
      <c r="A1007" t="s">
        <v>1042</v>
      </c>
      <c r="B1007" s="1">
        <v>45104</v>
      </c>
      <c r="C1007" t="s">
        <v>12</v>
      </c>
      <c r="D1007" t="s">
        <v>13</v>
      </c>
      <c r="E1007">
        <v>9</v>
      </c>
      <c r="F1007">
        <v>228.34</v>
      </c>
      <c r="G1007">
        <v>366.7</v>
      </c>
      <c r="H1007">
        <v>0.05</v>
      </c>
      <c r="I1007" t="s">
        <v>40</v>
      </c>
      <c r="J1007" t="s">
        <v>19</v>
      </c>
      <c r="K1007" t="s">
        <v>35</v>
      </c>
    </row>
    <row r="1008" spans="1:11" x14ac:dyDescent="0.25">
      <c r="A1008" t="s">
        <v>1043</v>
      </c>
      <c r="B1008" s="1">
        <v>45480</v>
      </c>
      <c r="C1008" t="s">
        <v>46</v>
      </c>
      <c r="D1008" t="s">
        <v>47</v>
      </c>
      <c r="E1008">
        <v>8</v>
      </c>
      <c r="F1008">
        <v>74.099999999999994</v>
      </c>
      <c r="G1008">
        <v>95.26</v>
      </c>
      <c r="H1008">
        <v>0</v>
      </c>
      <c r="I1008" t="s">
        <v>14</v>
      </c>
      <c r="J1008" t="s">
        <v>27</v>
      </c>
      <c r="K1008" t="s">
        <v>35</v>
      </c>
    </row>
    <row r="1009" spans="1:11" x14ac:dyDescent="0.25">
      <c r="A1009" t="s">
        <v>1044</v>
      </c>
      <c r="B1009" s="1">
        <v>45446</v>
      </c>
      <c r="C1009" t="s">
        <v>60</v>
      </c>
      <c r="D1009" t="s">
        <v>23</v>
      </c>
      <c r="E1009">
        <v>8</v>
      </c>
      <c r="F1009">
        <v>35.15</v>
      </c>
      <c r="G1009">
        <v>55.7</v>
      </c>
      <c r="H1009">
        <v>0.1</v>
      </c>
      <c r="I1009" t="s">
        <v>18</v>
      </c>
      <c r="J1009" t="s">
        <v>32</v>
      </c>
      <c r="K1009" t="s">
        <v>35</v>
      </c>
    </row>
    <row r="1010" spans="1:11" x14ac:dyDescent="0.25">
      <c r="A1010" t="s">
        <v>1045</v>
      </c>
      <c r="B1010" s="1">
        <v>44970</v>
      </c>
      <c r="C1010" t="s">
        <v>54</v>
      </c>
      <c r="D1010" t="s">
        <v>38</v>
      </c>
      <c r="E1010">
        <v>3</v>
      </c>
      <c r="F1010">
        <v>192.11</v>
      </c>
      <c r="G1010">
        <v>337.89</v>
      </c>
      <c r="H1010">
        <v>0.1</v>
      </c>
      <c r="I1010" t="s">
        <v>18</v>
      </c>
      <c r="J1010" t="s">
        <v>19</v>
      </c>
      <c r="K1010" t="s">
        <v>20</v>
      </c>
    </row>
    <row r="1011" spans="1:11" x14ac:dyDescent="0.25">
      <c r="A1011" t="s">
        <v>1046</v>
      </c>
      <c r="B1011" s="1">
        <v>45104</v>
      </c>
      <c r="C1011" t="s">
        <v>62</v>
      </c>
      <c r="D1011" t="s">
        <v>47</v>
      </c>
      <c r="E1011">
        <v>7</v>
      </c>
      <c r="F1011">
        <v>301.69</v>
      </c>
      <c r="G1011">
        <v>471.83</v>
      </c>
      <c r="H1011">
        <v>0</v>
      </c>
      <c r="I1011" t="s">
        <v>81</v>
      </c>
      <c r="J1011" t="s">
        <v>27</v>
      </c>
      <c r="K1011" t="s">
        <v>20</v>
      </c>
    </row>
    <row r="1012" spans="1:11" x14ac:dyDescent="0.25">
      <c r="A1012" t="s">
        <v>1047</v>
      </c>
      <c r="B1012" s="1">
        <v>45560</v>
      </c>
      <c r="D1012" t="s">
        <v>31</v>
      </c>
      <c r="E1012">
        <v>6</v>
      </c>
      <c r="F1012">
        <v>223.97</v>
      </c>
      <c r="G1012">
        <v>307.56</v>
      </c>
      <c r="H1012">
        <v>0</v>
      </c>
      <c r="I1012" t="s">
        <v>40</v>
      </c>
      <c r="J1012" t="s">
        <v>32</v>
      </c>
      <c r="K1012" t="s">
        <v>35</v>
      </c>
    </row>
    <row r="1013" spans="1:11" x14ac:dyDescent="0.25">
      <c r="A1013" t="s">
        <v>1048</v>
      </c>
      <c r="B1013" s="1">
        <v>45635</v>
      </c>
      <c r="C1013" t="s">
        <v>44</v>
      </c>
      <c r="D1013" t="s">
        <v>31</v>
      </c>
      <c r="E1013">
        <v>9</v>
      </c>
      <c r="F1013">
        <v>234.78</v>
      </c>
      <c r="G1013">
        <v>343.91</v>
      </c>
      <c r="H1013">
        <v>0</v>
      </c>
      <c r="I1013" t="s">
        <v>40</v>
      </c>
      <c r="J1013" t="s">
        <v>15</v>
      </c>
      <c r="K1013" t="s">
        <v>16</v>
      </c>
    </row>
    <row r="1014" spans="1:11" x14ac:dyDescent="0.25">
      <c r="A1014" t="s">
        <v>1049</v>
      </c>
      <c r="B1014" s="1">
        <v>45623</v>
      </c>
      <c r="C1014" t="s">
        <v>30</v>
      </c>
      <c r="D1014" t="s">
        <v>31</v>
      </c>
      <c r="E1014">
        <v>8</v>
      </c>
      <c r="F1014">
        <v>162.36000000000001</v>
      </c>
      <c r="G1014">
        <v>216.82</v>
      </c>
      <c r="H1014">
        <v>0</v>
      </c>
      <c r="I1014" t="s">
        <v>40</v>
      </c>
      <c r="J1014" t="s">
        <v>27</v>
      </c>
      <c r="K1014" t="s">
        <v>20</v>
      </c>
    </row>
    <row r="1015" spans="1:11" x14ac:dyDescent="0.25">
      <c r="A1015" t="s">
        <v>1050</v>
      </c>
      <c r="B1015" s="1">
        <v>45331</v>
      </c>
      <c r="C1015" t="s">
        <v>62</v>
      </c>
      <c r="D1015" t="s">
        <v>47</v>
      </c>
      <c r="E1015">
        <v>5</v>
      </c>
      <c r="F1015">
        <v>295.91000000000003</v>
      </c>
      <c r="G1015">
        <v>367.08</v>
      </c>
      <c r="H1015">
        <v>0</v>
      </c>
      <c r="I1015" t="s">
        <v>14</v>
      </c>
      <c r="J1015" t="s">
        <v>32</v>
      </c>
      <c r="K1015" t="s">
        <v>16</v>
      </c>
    </row>
    <row r="1016" spans="1:11" x14ac:dyDescent="0.25">
      <c r="A1016" t="s">
        <v>1051</v>
      </c>
      <c r="B1016" s="1">
        <v>45433</v>
      </c>
      <c r="C1016" t="s">
        <v>30</v>
      </c>
      <c r="D1016" t="s">
        <v>31</v>
      </c>
      <c r="E1016">
        <v>5</v>
      </c>
      <c r="F1016">
        <v>403.53</v>
      </c>
      <c r="G1016">
        <v>702.39</v>
      </c>
      <c r="H1016">
        <v>0.1</v>
      </c>
      <c r="I1016" t="s">
        <v>24</v>
      </c>
      <c r="J1016" t="s">
        <v>52</v>
      </c>
      <c r="K1016" t="s">
        <v>20</v>
      </c>
    </row>
    <row r="1017" spans="1:11" x14ac:dyDescent="0.25">
      <c r="A1017" t="s">
        <v>636</v>
      </c>
      <c r="B1017" s="1">
        <v>45496</v>
      </c>
      <c r="C1017" t="s">
        <v>22</v>
      </c>
      <c r="D1017" t="s">
        <v>23</v>
      </c>
      <c r="E1017">
        <v>9</v>
      </c>
      <c r="F1017">
        <v>248.65</v>
      </c>
      <c r="G1017">
        <v>287.14</v>
      </c>
      <c r="H1017">
        <v>0</v>
      </c>
      <c r="I1017" t="s">
        <v>40</v>
      </c>
      <c r="J1017" t="s">
        <v>32</v>
      </c>
      <c r="K1017" t="s">
        <v>35</v>
      </c>
    </row>
    <row r="1018" spans="1:11" x14ac:dyDescent="0.25">
      <c r="A1018" t="s">
        <v>1052</v>
      </c>
      <c r="B1018" s="1">
        <v>45121</v>
      </c>
      <c r="C1018" t="s">
        <v>46</v>
      </c>
      <c r="D1018" t="s">
        <v>47</v>
      </c>
      <c r="E1018">
        <v>6</v>
      </c>
      <c r="F1018">
        <v>216.29</v>
      </c>
      <c r="G1018">
        <v>335.01</v>
      </c>
      <c r="H1018">
        <v>0</v>
      </c>
      <c r="I1018" t="s">
        <v>18</v>
      </c>
      <c r="J1018" t="s">
        <v>15</v>
      </c>
      <c r="K1018" t="s">
        <v>16</v>
      </c>
    </row>
    <row r="1019" spans="1:11" x14ac:dyDescent="0.25">
      <c r="A1019" t="s">
        <v>1053</v>
      </c>
      <c r="B1019" s="1">
        <v>45183</v>
      </c>
      <c r="C1019" t="s">
        <v>30</v>
      </c>
      <c r="D1019" t="s">
        <v>31</v>
      </c>
      <c r="E1019">
        <v>5</v>
      </c>
      <c r="F1019">
        <v>280.92</v>
      </c>
      <c r="G1019">
        <v>373.46</v>
      </c>
      <c r="H1019">
        <v>0.05</v>
      </c>
      <c r="I1019" t="s">
        <v>40</v>
      </c>
      <c r="J1019" t="s">
        <v>19</v>
      </c>
      <c r="K1019" t="s">
        <v>20</v>
      </c>
    </row>
    <row r="1020" spans="1:11" x14ac:dyDescent="0.25">
      <c r="A1020" t="s">
        <v>1054</v>
      </c>
      <c r="B1020" s="1">
        <v>45506</v>
      </c>
      <c r="D1020" t="s">
        <v>47</v>
      </c>
      <c r="E1020">
        <v>9</v>
      </c>
      <c r="F1020">
        <v>202.15</v>
      </c>
      <c r="G1020">
        <v>321.72000000000003</v>
      </c>
      <c r="H1020">
        <v>0</v>
      </c>
      <c r="I1020" t="s">
        <v>14</v>
      </c>
      <c r="J1020" t="s">
        <v>27</v>
      </c>
      <c r="K1020" t="s">
        <v>35</v>
      </c>
    </row>
    <row r="1021" spans="1:11" x14ac:dyDescent="0.25">
      <c r="A1021" t="s">
        <v>1055</v>
      </c>
      <c r="B1021" s="1">
        <v>45127</v>
      </c>
      <c r="C1021" t="s">
        <v>49</v>
      </c>
      <c r="D1021" t="s">
        <v>47</v>
      </c>
      <c r="E1021">
        <v>8</v>
      </c>
      <c r="F1021">
        <v>447.24</v>
      </c>
      <c r="G1021">
        <v>679.24</v>
      </c>
      <c r="H1021">
        <v>0.05</v>
      </c>
      <c r="I1021" t="s">
        <v>18</v>
      </c>
      <c r="J1021" t="s">
        <v>19</v>
      </c>
      <c r="K1021" t="s">
        <v>20</v>
      </c>
    </row>
    <row r="1022" spans="1:11" x14ac:dyDescent="0.25">
      <c r="A1022" t="s">
        <v>1056</v>
      </c>
      <c r="B1022" s="1">
        <v>45486</v>
      </c>
      <c r="C1022" t="s">
        <v>62</v>
      </c>
      <c r="D1022" t="s">
        <v>47</v>
      </c>
      <c r="E1022">
        <v>7</v>
      </c>
      <c r="F1022">
        <v>68.05</v>
      </c>
      <c r="G1022">
        <v>118.21</v>
      </c>
      <c r="H1022">
        <v>0</v>
      </c>
      <c r="I1022" t="s">
        <v>14</v>
      </c>
      <c r="J1022" t="s">
        <v>52</v>
      </c>
      <c r="K1022" t="s">
        <v>20</v>
      </c>
    </row>
    <row r="1023" spans="1:11" x14ac:dyDescent="0.25">
      <c r="A1023" t="s">
        <v>1057</v>
      </c>
      <c r="B1023" s="1">
        <v>45572</v>
      </c>
      <c r="C1023" t="s">
        <v>42</v>
      </c>
      <c r="D1023" t="s">
        <v>23</v>
      </c>
      <c r="E1023">
        <v>6</v>
      </c>
      <c r="F1023">
        <v>58.47</v>
      </c>
      <c r="G1023">
        <v>72.430000000000007</v>
      </c>
      <c r="H1023">
        <v>0.05</v>
      </c>
      <c r="I1023" t="s">
        <v>18</v>
      </c>
      <c r="J1023" t="s">
        <v>15</v>
      </c>
      <c r="K1023" t="s">
        <v>16</v>
      </c>
    </row>
    <row r="1024" spans="1:11" x14ac:dyDescent="0.25">
      <c r="A1024" t="s">
        <v>1058</v>
      </c>
      <c r="B1024" s="1">
        <v>45434</v>
      </c>
      <c r="C1024" t="s">
        <v>62</v>
      </c>
      <c r="D1024" t="s">
        <v>47</v>
      </c>
      <c r="E1024">
        <v>4</v>
      </c>
      <c r="F1024">
        <v>254.26</v>
      </c>
      <c r="G1024">
        <v>431.54</v>
      </c>
      <c r="H1024">
        <v>0</v>
      </c>
      <c r="I1024" t="s">
        <v>24</v>
      </c>
      <c r="J1024" t="s">
        <v>27</v>
      </c>
      <c r="K1024" t="s">
        <v>35</v>
      </c>
    </row>
    <row r="1025" spans="1:11" x14ac:dyDescent="0.25">
      <c r="A1025" t="s">
        <v>1059</v>
      </c>
      <c r="B1025" s="1">
        <v>45472</v>
      </c>
      <c r="C1025" t="s">
        <v>34</v>
      </c>
      <c r="D1025" t="s">
        <v>31</v>
      </c>
      <c r="E1025">
        <v>8</v>
      </c>
      <c r="F1025">
        <v>348.54</v>
      </c>
      <c r="G1025">
        <v>383.7</v>
      </c>
      <c r="H1025">
        <v>0</v>
      </c>
      <c r="I1025" t="s">
        <v>18</v>
      </c>
      <c r="J1025" t="s">
        <v>19</v>
      </c>
      <c r="K1025" t="s">
        <v>16</v>
      </c>
    </row>
    <row r="1026" spans="1:11" x14ac:dyDescent="0.25">
      <c r="A1026" t="s">
        <v>1060</v>
      </c>
      <c r="B1026" s="1">
        <v>45401</v>
      </c>
      <c r="C1026" t="s">
        <v>26</v>
      </c>
      <c r="D1026" t="s">
        <v>13</v>
      </c>
      <c r="E1026">
        <v>8</v>
      </c>
      <c r="F1026">
        <v>469.8</v>
      </c>
      <c r="G1026">
        <v>773.08</v>
      </c>
      <c r="H1026">
        <v>0.05</v>
      </c>
      <c r="I1026" t="s">
        <v>40</v>
      </c>
      <c r="J1026" t="s">
        <v>32</v>
      </c>
      <c r="K1026" t="s">
        <v>16</v>
      </c>
    </row>
    <row r="1027" spans="1:11" x14ac:dyDescent="0.25">
      <c r="A1027" t="s">
        <v>1061</v>
      </c>
      <c r="B1027" s="1">
        <v>45085</v>
      </c>
      <c r="C1027" t="s">
        <v>42</v>
      </c>
      <c r="D1027" t="s">
        <v>23</v>
      </c>
      <c r="E1027">
        <v>5</v>
      </c>
      <c r="F1027">
        <v>166.31</v>
      </c>
      <c r="G1027">
        <v>208.52</v>
      </c>
      <c r="H1027">
        <v>0.05</v>
      </c>
      <c r="I1027" t="s">
        <v>18</v>
      </c>
      <c r="J1027" t="s">
        <v>19</v>
      </c>
      <c r="K1027" t="s">
        <v>20</v>
      </c>
    </row>
    <row r="1028" spans="1:11" x14ac:dyDescent="0.25">
      <c r="A1028" t="s">
        <v>1062</v>
      </c>
      <c r="B1028" s="1">
        <v>45307</v>
      </c>
      <c r="C1028" t="s">
        <v>34</v>
      </c>
      <c r="D1028" t="s">
        <v>31</v>
      </c>
      <c r="E1028">
        <v>1</v>
      </c>
      <c r="F1028">
        <v>373.69</v>
      </c>
      <c r="G1028">
        <v>523.79</v>
      </c>
      <c r="H1028">
        <v>0</v>
      </c>
      <c r="I1028" t="s">
        <v>18</v>
      </c>
      <c r="J1028" t="s">
        <v>19</v>
      </c>
      <c r="K1028" t="s">
        <v>20</v>
      </c>
    </row>
    <row r="1029" spans="1:11" x14ac:dyDescent="0.25">
      <c r="A1029" t="s">
        <v>1063</v>
      </c>
      <c r="B1029" s="1">
        <v>44935</v>
      </c>
      <c r="C1029" t="s">
        <v>54</v>
      </c>
      <c r="D1029" t="s">
        <v>38</v>
      </c>
      <c r="E1029">
        <v>1</v>
      </c>
      <c r="F1029">
        <v>127.7</v>
      </c>
      <c r="G1029">
        <v>199.5</v>
      </c>
      <c r="H1029">
        <v>0.15</v>
      </c>
      <c r="I1029" t="s">
        <v>18</v>
      </c>
      <c r="J1029" t="s">
        <v>27</v>
      </c>
      <c r="K1029" t="s">
        <v>35</v>
      </c>
    </row>
    <row r="1030" spans="1:11" x14ac:dyDescent="0.25">
      <c r="A1030" t="s">
        <v>1064</v>
      </c>
      <c r="B1030" s="1">
        <v>45584</v>
      </c>
      <c r="C1030" t="s">
        <v>60</v>
      </c>
      <c r="D1030" t="s">
        <v>23</v>
      </c>
      <c r="E1030">
        <v>1</v>
      </c>
      <c r="F1030">
        <v>62.66</v>
      </c>
      <c r="G1030">
        <v>71.099999999999994</v>
      </c>
      <c r="H1030">
        <v>0.05</v>
      </c>
      <c r="I1030" t="s">
        <v>18</v>
      </c>
      <c r="J1030" t="s">
        <v>52</v>
      </c>
      <c r="K1030" t="s">
        <v>20</v>
      </c>
    </row>
    <row r="1031" spans="1:11" x14ac:dyDescent="0.25">
      <c r="A1031" t="s">
        <v>800</v>
      </c>
      <c r="B1031" s="1">
        <v>45070</v>
      </c>
      <c r="C1031" t="s">
        <v>22</v>
      </c>
      <c r="D1031" t="s">
        <v>23</v>
      </c>
      <c r="E1031">
        <v>9</v>
      </c>
      <c r="F1031">
        <v>183.4</v>
      </c>
      <c r="G1031">
        <v>280.85000000000002</v>
      </c>
      <c r="H1031">
        <v>0</v>
      </c>
      <c r="I1031" t="s">
        <v>24</v>
      </c>
      <c r="J1031" t="s">
        <v>32</v>
      </c>
      <c r="K1031" t="s">
        <v>20</v>
      </c>
    </row>
    <row r="1032" spans="1:11" x14ac:dyDescent="0.25">
      <c r="A1032" t="s">
        <v>1065</v>
      </c>
      <c r="B1032" s="1">
        <v>45376</v>
      </c>
      <c r="C1032" t="s">
        <v>37</v>
      </c>
      <c r="D1032" t="s">
        <v>38</v>
      </c>
      <c r="E1032">
        <v>7</v>
      </c>
      <c r="F1032">
        <v>189.63</v>
      </c>
      <c r="G1032">
        <v>340.28</v>
      </c>
      <c r="H1032">
        <v>0</v>
      </c>
      <c r="I1032" t="s">
        <v>14</v>
      </c>
      <c r="J1032" t="s">
        <v>19</v>
      </c>
      <c r="K1032" t="s">
        <v>20</v>
      </c>
    </row>
    <row r="1033" spans="1:11" x14ac:dyDescent="0.25">
      <c r="A1033" t="s">
        <v>1066</v>
      </c>
      <c r="B1033" s="1">
        <v>45177</v>
      </c>
      <c r="C1033" t="s">
        <v>34</v>
      </c>
      <c r="D1033" t="s">
        <v>31</v>
      </c>
      <c r="E1033">
        <v>5</v>
      </c>
      <c r="F1033">
        <v>89.09</v>
      </c>
      <c r="G1033">
        <v>118.05</v>
      </c>
      <c r="H1033">
        <v>0.05</v>
      </c>
      <c r="I1033" t="s">
        <v>14</v>
      </c>
      <c r="J1033" t="s">
        <v>19</v>
      </c>
      <c r="K1033" t="s">
        <v>16</v>
      </c>
    </row>
    <row r="1034" spans="1:11" x14ac:dyDescent="0.25">
      <c r="A1034" t="s">
        <v>1067</v>
      </c>
      <c r="B1034" s="1">
        <v>45363</v>
      </c>
      <c r="C1034" t="s">
        <v>49</v>
      </c>
      <c r="D1034" t="s">
        <v>47</v>
      </c>
      <c r="E1034">
        <v>8</v>
      </c>
      <c r="F1034">
        <v>315.73</v>
      </c>
      <c r="G1034">
        <v>488.39</v>
      </c>
      <c r="H1034">
        <v>0</v>
      </c>
      <c r="I1034" t="s">
        <v>40</v>
      </c>
      <c r="J1034" t="s">
        <v>32</v>
      </c>
      <c r="K1034" t="s">
        <v>16</v>
      </c>
    </row>
    <row r="1035" spans="1:11" x14ac:dyDescent="0.25">
      <c r="A1035" t="s">
        <v>1068</v>
      </c>
      <c r="B1035" s="1">
        <v>45261</v>
      </c>
      <c r="C1035" t="s">
        <v>54</v>
      </c>
      <c r="D1035" t="s">
        <v>38</v>
      </c>
      <c r="E1035">
        <v>1</v>
      </c>
      <c r="F1035">
        <v>110.51</v>
      </c>
      <c r="G1035">
        <v>185.72</v>
      </c>
      <c r="H1035">
        <v>0.1</v>
      </c>
      <c r="I1035" t="s">
        <v>24</v>
      </c>
      <c r="J1035" t="s">
        <v>52</v>
      </c>
      <c r="K1035" t="s">
        <v>16</v>
      </c>
    </row>
    <row r="1036" spans="1:11" x14ac:dyDescent="0.25">
      <c r="A1036" t="s">
        <v>1069</v>
      </c>
      <c r="B1036" s="1">
        <v>44982</v>
      </c>
      <c r="C1036" t="s">
        <v>60</v>
      </c>
      <c r="D1036" t="s">
        <v>23</v>
      </c>
      <c r="E1036">
        <v>6</v>
      </c>
      <c r="F1036">
        <v>304.39999999999998</v>
      </c>
      <c r="G1036">
        <v>370.89</v>
      </c>
      <c r="H1036">
        <v>0.2</v>
      </c>
      <c r="I1036" t="s">
        <v>14</v>
      </c>
      <c r="J1036" t="s">
        <v>52</v>
      </c>
      <c r="K1036" t="s">
        <v>16</v>
      </c>
    </row>
    <row r="1037" spans="1:11" x14ac:dyDescent="0.25">
      <c r="A1037" t="s">
        <v>1070</v>
      </c>
      <c r="B1037" s="1">
        <v>45116</v>
      </c>
      <c r="C1037" t="s">
        <v>42</v>
      </c>
      <c r="D1037" t="s">
        <v>23</v>
      </c>
      <c r="E1037">
        <v>1</v>
      </c>
      <c r="F1037">
        <v>224.84</v>
      </c>
      <c r="G1037">
        <v>350.29</v>
      </c>
      <c r="H1037">
        <v>0.1</v>
      </c>
      <c r="I1037" t="s">
        <v>24</v>
      </c>
      <c r="J1037" t="s">
        <v>32</v>
      </c>
      <c r="K1037" t="s">
        <v>16</v>
      </c>
    </row>
    <row r="1038" spans="1:11" x14ac:dyDescent="0.25">
      <c r="A1038" t="s">
        <v>1071</v>
      </c>
      <c r="B1038" s="1">
        <v>44932</v>
      </c>
      <c r="C1038" t="s">
        <v>26</v>
      </c>
      <c r="D1038" t="s">
        <v>13</v>
      </c>
      <c r="E1038">
        <v>2</v>
      </c>
      <c r="F1038">
        <v>402.61</v>
      </c>
      <c r="G1038">
        <v>621.95000000000005</v>
      </c>
      <c r="H1038">
        <v>0.15</v>
      </c>
      <c r="I1038" t="s">
        <v>40</v>
      </c>
      <c r="J1038" t="s">
        <v>19</v>
      </c>
      <c r="K1038" t="s">
        <v>16</v>
      </c>
    </row>
    <row r="1039" spans="1:11" x14ac:dyDescent="0.25">
      <c r="A1039" t="s">
        <v>1072</v>
      </c>
      <c r="B1039" s="1">
        <v>45442</v>
      </c>
      <c r="C1039" t="s">
        <v>49</v>
      </c>
      <c r="D1039" t="s">
        <v>47</v>
      </c>
      <c r="E1039">
        <v>3</v>
      </c>
      <c r="F1039">
        <v>328.9</v>
      </c>
      <c r="G1039">
        <v>590.78</v>
      </c>
      <c r="H1039">
        <v>0</v>
      </c>
      <c r="I1039" t="s">
        <v>18</v>
      </c>
      <c r="J1039" t="s">
        <v>27</v>
      </c>
      <c r="K1039" t="s">
        <v>35</v>
      </c>
    </row>
    <row r="1040" spans="1:11" x14ac:dyDescent="0.25">
      <c r="A1040" t="s">
        <v>1073</v>
      </c>
      <c r="B1040" s="1">
        <v>45434</v>
      </c>
      <c r="C1040" t="s">
        <v>26</v>
      </c>
      <c r="D1040" t="s">
        <v>13</v>
      </c>
      <c r="E1040">
        <v>2</v>
      </c>
      <c r="F1040">
        <v>456.42</v>
      </c>
      <c r="G1040">
        <v>807.2</v>
      </c>
      <c r="H1040">
        <v>0</v>
      </c>
      <c r="I1040" t="s">
        <v>24</v>
      </c>
      <c r="J1040" t="s">
        <v>52</v>
      </c>
      <c r="K1040" t="s">
        <v>35</v>
      </c>
    </row>
    <row r="1041" spans="1:11" x14ac:dyDescent="0.25">
      <c r="A1041" t="s">
        <v>1074</v>
      </c>
      <c r="B1041" s="1">
        <v>45280</v>
      </c>
      <c r="C1041" t="s">
        <v>30</v>
      </c>
      <c r="D1041" t="s">
        <v>31</v>
      </c>
      <c r="E1041">
        <v>9</v>
      </c>
      <c r="F1041">
        <v>61.15</v>
      </c>
      <c r="G1041">
        <v>70.55</v>
      </c>
      <c r="H1041">
        <v>0.15</v>
      </c>
      <c r="I1041" t="s">
        <v>40</v>
      </c>
      <c r="J1041" t="s">
        <v>27</v>
      </c>
      <c r="K1041" t="s">
        <v>20</v>
      </c>
    </row>
    <row r="1042" spans="1:11" x14ac:dyDescent="0.25">
      <c r="A1042" t="s">
        <v>1075</v>
      </c>
      <c r="B1042" s="1">
        <v>44946</v>
      </c>
      <c r="C1042" t="s">
        <v>46</v>
      </c>
      <c r="D1042" t="s">
        <v>47</v>
      </c>
      <c r="E1042">
        <v>7</v>
      </c>
      <c r="F1042">
        <v>165.29</v>
      </c>
      <c r="G1042">
        <v>282.31</v>
      </c>
      <c r="H1042">
        <v>0.1</v>
      </c>
      <c r="I1042" t="s">
        <v>24</v>
      </c>
      <c r="J1042" t="s">
        <v>15</v>
      </c>
      <c r="K1042" t="s">
        <v>16</v>
      </c>
    </row>
    <row r="1043" spans="1:11" x14ac:dyDescent="0.25">
      <c r="A1043" t="s">
        <v>1076</v>
      </c>
      <c r="B1043" s="1">
        <v>45585</v>
      </c>
      <c r="C1043" t="s">
        <v>56</v>
      </c>
      <c r="D1043" t="s">
        <v>38</v>
      </c>
      <c r="E1043">
        <v>6</v>
      </c>
      <c r="F1043">
        <v>497.24</v>
      </c>
      <c r="G1043">
        <v>759.68</v>
      </c>
      <c r="H1043">
        <v>0.2</v>
      </c>
      <c r="I1043" t="s">
        <v>18</v>
      </c>
      <c r="J1043" t="s">
        <v>15</v>
      </c>
      <c r="K1043" t="s">
        <v>20</v>
      </c>
    </row>
    <row r="1044" spans="1:11" x14ac:dyDescent="0.25">
      <c r="A1044" t="s">
        <v>1077</v>
      </c>
      <c r="B1044" s="1">
        <v>45029</v>
      </c>
      <c r="C1044" t="s">
        <v>37</v>
      </c>
      <c r="D1044" t="s">
        <v>38</v>
      </c>
      <c r="E1044">
        <v>7</v>
      </c>
      <c r="F1044">
        <v>48.34</v>
      </c>
      <c r="G1044">
        <v>61.44</v>
      </c>
      <c r="H1044">
        <v>0.1</v>
      </c>
      <c r="I1044" t="s">
        <v>18</v>
      </c>
      <c r="J1044" t="s">
        <v>27</v>
      </c>
      <c r="K1044" t="s">
        <v>20</v>
      </c>
    </row>
    <row r="1045" spans="1:11" x14ac:dyDescent="0.25">
      <c r="A1045" t="s">
        <v>1078</v>
      </c>
      <c r="B1045" s="1">
        <v>45099</v>
      </c>
      <c r="C1045" t="s">
        <v>22</v>
      </c>
      <c r="D1045" t="s">
        <v>23</v>
      </c>
      <c r="E1045">
        <v>8</v>
      </c>
      <c r="F1045">
        <v>285.61</v>
      </c>
      <c r="G1045">
        <v>506.27</v>
      </c>
      <c r="H1045">
        <v>0</v>
      </c>
      <c r="I1045" t="s">
        <v>40</v>
      </c>
      <c r="J1045" t="s">
        <v>32</v>
      </c>
      <c r="K1045" t="s">
        <v>35</v>
      </c>
    </row>
    <row r="1046" spans="1:11" x14ac:dyDescent="0.25">
      <c r="A1046" t="s">
        <v>1079</v>
      </c>
      <c r="B1046" s="1">
        <v>44938</v>
      </c>
      <c r="C1046" t="s">
        <v>22</v>
      </c>
      <c r="D1046" t="s">
        <v>23</v>
      </c>
      <c r="E1046">
        <v>2</v>
      </c>
      <c r="F1046">
        <v>264.16000000000003</v>
      </c>
      <c r="G1046">
        <v>318.20999999999998</v>
      </c>
      <c r="H1046">
        <v>0.15</v>
      </c>
      <c r="I1046" t="s">
        <v>18</v>
      </c>
      <c r="J1046" t="s">
        <v>32</v>
      </c>
      <c r="K1046" t="s">
        <v>20</v>
      </c>
    </row>
    <row r="1047" spans="1:11" x14ac:dyDescent="0.25">
      <c r="A1047" t="s">
        <v>1080</v>
      </c>
      <c r="B1047" s="1">
        <v>45615</v>
      </c>
      <c r="C1047" t="s">
        <v>37</v>
      </c>
      <c r="D1047" t="s">
        <v>38</v>
      </c>
      <c r="E1047">
        <v>2</v>
      </c>
      <c r="F1047">
        <v>481.76</v>
      </c>
      <c r="G1047">
        <v>812.25</v>
      </c>
      <c r="H1047">
        <v>0.05</v>
      </c>
      <c r="I1047" t="s">
        <v>40</v>
      </c>
      <c r="J1047" t="s">
        <v>32</v>
      </c>
      <c r="K1047" t="s">
        <v>35</v>
      </c>
    </row>
    <row r="1048" spans="1:11" x14ac:dyDescent="0.25">
      <c r="A1048" t="s">
        <v>1081</v>
      </c>
      <c r="B1048" s="1">
        <v>45388</v>
      </c>
      <c r="C1048" t="s">
        <v>56</v>
      </c>
      <c r="D1048" t="s">
        <v>38</v>
      </c>
      <c r="E1048">
        <v>8</v>
      </c>
      <c r="F1048">
        <v>83.36</v>
      </c>
      <c r="G1048">
        <v>136.32</v>
      </c>
      <c r="H1048">
        <v>0</v>
      </c>
      <c r="I1048" t="s">
        <v>40</v>
      </c>
      <c r="J1048" t="s">
        <v>52</v>
      </c>
      <c r="K1048" t="s">
        <v>20</v>
      </c>
    </row>
    <row r="1049" spans="1:11" x14ac:dyDescent="0.25">
      <c r="A1049" t="s">
        <v>1082</v>
      </c>
      <c r="B1049" s="1">
        <v>45624</v>
      </c>
      <c r="C1049" t="s">
        <v>22</v>
      </c>
      <c r="D1049" t="s">
        <v>23</v>
      </c>
      <c r="E1049">
        <v>2</v>
      </c>
      <c r="F1049">
        <v>451.87</v>
      </c>
      <c r="G1049">
        <v>651.82000000000005</v>
      </c>
      <c r="H1049">
        <v>0</v>
      </c>
      <c r="I1049" t="s">
        <v>14</v>
      </c>
      <c r="J1049" t="s">
        <v>27</v>
      </c>
      <c r="K1049" t="s">
        <v>16</v>
      </c>
    </row>
    <row r="1050" spans="1:11" x14ac:dyDescent="0.25">
      <c r="A1050" t="s">
        <v>1083</v>
      </c>
      <c r="B1050" s="1">
        <v>45490</v>
      </c>
      <c r="C1050" t="s">
        <v>30</v>
      </c>
      <c r="D1050" t="s">
        <v>31</v>
      </c>
      <c r="E1050">
        <v>8</v>
      </c>
      <c r="F1050">
        <v>106.1</v>
      </c>
      <c r="G1050">
        <v>160.16</v>
      </c>
      <c r="H1050">
        <v>0</v>
      </c>
      <c r="I1050" t="s">
        <v>18</v>
      </c>
      <c r="J1050" t="s">
        <v>32</v>
      </c>
      <c r="K1050" t="s">
        <v>16</v>
      </c>
    </row>
    <row r="1051" spans="1:11" x14ac:dyDescent="0.25">
      <c r="A1051" t="s">
        <v>1084</v>
      </c>
      <c r="B1051" s="1">
        <v>45383</v>
      </c>
      <c r="C1051" t="s">
        <v>62</v>
      </c>
      <c r="D1051" t="s">
        <v>47</v>
      </c>
      <c r="E1051">
        <v>9</v>
      </c>
      <c r="F1051">
        <v>498.3</v>
      </c>
      <c r="G1051">
        <v>692.08</v>
      </c>
      <c r="H1051">
        <v>0</v>
      </c>
      <c r="I1051" t="s">
        <v>24</v>
      </c>
      <c r="J1051" t="s">
        <v>15</v>
      </c>
      <c r="K1051" t="s">
        <v>35</v>
      </c>
    </row>
    <row r="1052" spans="1:11" x14ac:dyDescent="0.25">
      <c r="A1052" t="s">
        <v>1085</v>
      </c>
      <c r="B1052" s="1">
        <v>45531</v>
      </c>
      <c r="C1052" t="s">
        <v>54</v>
      </c>
      <c r="D1052" t="s">
        <v>38</v>
      </c>
      <c r="E1052">
        <v>8</v>
      </c>
      <c r="F1052">
        <v>239.71</v>
      </c>
      <c r="G1052">
        <v>420.33</v>
      </c>
      <c r="H1052">
        <v>0.15</v>
      </c>
      <c r="I1052" t="s">
        <v>24</v>
      </c>
      <c r="J1052" t="s">
        <v>19</v>
      </c>
      <c r="K1052" t="s">
        <v>20</v>
      </c>
    </row>
    <row r="1053" spans="1:11" x14ac:dyDescent="0.25">
      <c r="A1053" t="s">
        <v>1086</v>
      </c>
      <c r="B1053" s="1">
        <v>45117</v>
      </c>
      <c r="C1053" t="s">
        <v>56</v>
      </c>
      <c r="E1053">
        <v>8</v>
      </c>
      <c r="F1053">
        <v>135.91</v>
      </c>
      <c r="G1053">
        <v>192.62</v>
      </c>
      <c r="H1053">
        <v>0</v>
      </c>
      <c r="I1053" t="s">
        <v>18</v>
      </c>
      <c r="J1053" t="s">
        <v>19</v>
      </c>
      <c r="K1053" t="s">
        <v>20</v>
      </c>
    </row>
    <row r="1054" spans="1:11" x14ac:dyDescent="0.25">
      <c r="A1054" t="s">
        <v>1087</v>
      </c>
      <c r="B1054" s="1">
        <v>45163</v>
      </c>
      <c r="C1054" t="s">
        <v>62</v>
      </c>
      <c r="D1054" t="s">
        <v>47</v>
      </c>
      <c r="E1054">
        <v>7</v>
      </c>
      <c r="F1054">
        <v>462.51</v>
      </c>
      <c r="G1054">
        <v>518.09</v>
      </c>
      <c r="H1054">
        <v>0</v>
      </c>
      <c r="I1054" t="s">
        <v>40</v>
      </c>
      <c r="J1054" t="s">
        <v>32</v>
      </c>
      <c r="K1054" t="s">
        <v>20</v>
      </c>
    </row>
    <row r="1055" spans="1:11" x14ac:dyDescent="0.25">
      <c r="A1055" t="s">
        <v>1088</v>
      </c>
      <c r="B1055" s="1">
        <v>45222</v>
      </c>
      <c r="C1055" t="s">
        <v>56</v>
      </c>
      <c r="D1055" t="s">
        <v>38</v>
      </c>
      <c r="E1055">
        <v>3</v>
      </c>
      <c r="F1055">
        <v>161.41999999999999</v>
      </c>
      <c r="G1055">
        <v>236.33</v>
      </c>
      <c r="H1055">
        <v>0</v>
      </c>
      <c r="I1055" t="s">
        <v>40</v>
      </c>
      <c r="J1055" t="s">
        <v>19</v>
      </c>
      <c r="K1055" t="s">
        <v>20</v>
      </c>
    </row>
    <row r="1056" spans="1:11" x14ac:dyDescent="0.25">
      <c r="A1056" t="s">
        <v>1089</v>
      </c>
      <c r="B1056" s="1">
        <v>45631</v>
      </c>
      <c r="C1056" t="s">
        <v>60</v>
      </c>
      <c r="D1056" t="s">
        <v>23</v>
      </c>
      <c r="E1056">
        <v>8</v>
      </c>
      <c r="F1056">
        <v>406.73</v>
      </c>
      <c r="G1056">
        <v>448.57</v>
      </c>
      <c r="H1056">
        <v>0.1</v>
      </c>
      <c r="I1056" t="s">
        <v>40</v>
      </c>
      <c r="J1056" t="s">
        <v>52</v>
      </c>
      <c r="K1056" t="s">
        <v>35</v>
      </c>
    </row>
    <row r="1057" spans="1:11" x14ac:dyDescent="0.25">
      <c r="A1057" t="s">
        <v>1090</v>
      </c>
      <c r="B1057" s="1">
        <v>45275</v>
      </c>
      <c r="C1057" t="s">
        <v>54</v>
      </c>
      <c r="D1057" t="s">
        <v>38</v>
      </c>
      <c r="E1057">
        <v>1</v>
      </c>
      <c r="F1057">
        <v>167.97</v>
      </c>
      <c r="G1057">
        <v>269.56</v>
      </c>
      <c r="H1057">
        <v>0.2</v>
      </c>
      <c r="I1057" t="s">
        <v>24</v>
      </c>
      <c r="J1057" t="s">
        <v>32</v>
      </c>
      <c r="K1057" t="s">
        <v>20</v>
      </c>
    </row>
    <row r="1058" spans="1:11" x14ac:dyDescent="0.25">
      <c r="A1058" t="s">
        <v>1091</v>
      </c>
      <c r="B1058" s="1">
        <v>45102</v>
      </c>
      <c r="C1058" t="s">
        <v>44</v>
      </c>
      <c r="D1058" t="s">
        <v>31</v>
      </c>
      <c r="E1058">
        <v>9</v>
      </c>
      <c r="F1058">
        <v>309.45999999999998</v>
      </c>
      <c r="G1058">
        <v>364.75</v>
      </c>
      <c r="H1058">
        <v>0</v>
      </c>
      <c r="I1058" t="s">
        <v>18</v>
      </c>
      <c r="J1058" t="s">
        <v>27</v>
      </c>
      <c r="K1058" t="s">
        <v>20</v>
      </c>
    </row>
    <row r="1059" spans="1:11" x14ac:dyDescent="0.25">
      <c r="A1059" t="s">
        <v>1092</v>
      </c>
      <c r="B1059" s="1">
        <v>45507</v>
      </c>
      <c r="C1059" t="s">
        <v>42</v>
      </c>
      <c r="D1059" t="s">
        <v>23</v>
      </c>
      <c r="E1059">
        <v>5</v>
      </c>
      <c r="F1059">
        <v>324.23</v>
      </c>
      <c r="G1059">
        <v>395.86</v>
      </c>
      <c r="H1059">
        <v>0.15</v>
      </c>
      <c r="I1059" t="s">
        <v>14</v>
      </c>
      <c r="J1059" t="s">
        <v>15</v>
      </c>
      <c r="K1059" t="s">
        <v>20</v>
      </c>
    </row>
    <row r="1060" spans="1:11" x14ac:dyDescent="0.25">
      <c r="A1060" t="s">
        <v>1093</v>
      </c>
      <c r="B1060" s="1">
        <v>45094</v>
      </c>
      <c r="C1060" t="s">
        <v>26</v>
      </c>
      <c r="D1060" t="s">
        <v>13</v>
      </c>
      <c r="E1060">
        <v>9</v>
      </c>
      <c r="F1060">
        <v>248.57</v>
      </c>
      <c r="G1060">
        <v>358.13</v>
      </c>
      <c r="H1060">
        <v>0.1</v>
      </c>
      <c r="I1060" t="s">
        <v>24</v>
      </c>
      <c r="J1060" t="s">
        <v>32</v>
      </c>
      <c r="K1060" t="s">
        <v>16</v>
      </c>
    </row>
    <row r="1061" spans="1:11" x14ac:dyDescent="0.25">
      <c r="A1061" t="s">
        <v>1094</v>
      </c>
      <c r="B1061" s="1">
        <v>45022</v>
      </c>
      <c r="C1061" t="s">
        <v>60</v>
      </c>
      <c r="D1061" t="s">
        <v>23</v>
      </c>
      <c r="E1061">
        <v>2</v>
      </c>
      <c r="F1061">
        <v>343.89</v>
      </c>
      <c r="G1061">
        <v>574.13</v>
      </c>
      <c r="H1061">
        <v>0</v>
      </c>
      <c r="I1061" t="s">
        <v>131</v>
      </c>
      <c r="J1061" t="s">
        <v>52</v>
      </c>
      <c r="K1061" t="s">
        <v>16</v>
      </c>
    </row>
    <row r="1062" spans="1:11" x14ac:dyDescent="0.25">
      <c r="A1062" t="s">
        <v>1095</v>
      </c>
      <c r="B1062" s="1">
        <v>45118</v>
      </c>
      <c r="C1062" t="s">
        <v>56</v>
      </c>
      <c r="D1062" t="s">
        <v>38</v>
      </c>
      <c r="E1062">
        <v>9</v>
      </c>
      <c r="F1062">
        <v>190.1</v>
      </c>
      <c r="G1062">
        <v>276.83</v>
      </c>
      <c r="H1062">
        <v>0.1</v>
      </c>
      <c r="I1062" t="s">
        <v>18</v>
      </c>
      <c r="J1062" t="s">
        <v>15</v>
      </c>
      <c r="K1062" t="s">
        <v>20</v>
      </c>
    </row>
    <row r="1063" spans="1:11" x14ac:dyDescent="0.25">
      <c r="A1063" t="s">
        <v>1096</v>
      </c>
      <c r="B1063" s="1">
        <v>45128</v>
      </c>
      <c r="C1063" t="s">
        <v>46</v>
      </c>
      <c r="D1063" t="s">
        <v>47</v>
      </c>
      <c r="E1063">
        <v>6</v>
      </c>
      <c r="F1063">
        <v>397.6</v>
      </c>
      <c r="G1063">
        <v>678.93</v>
      </c>
      <c r="H1063">
        <v>0</v>
      </c>
      <c r="I1063" t="s">
        <v>18</v>
      </c>
      <c r="J1063" t="s">
        <v>32</v>
      </c>
      <c r="K1063" t="s">
        <v>20</v>
      </c>
    </row>
    <row r="1064" spans="1:11" x14ac:dyDescent="0.25">
      <c r="A1064" t="s">
        <v>1097</v>
      </c>
      <c r="B1064" s="1">
        <v>45251</v>
      </c>
      <c r="C1064" t="s">
        <v>62</v>
      </c>
      <c r="D1064" t="s">
        <v>47</v>
      </c>
      <c r="E1064">
        <v>2</v>
      </c>
      <c r="F1064">
        <v>162.56</v>
      </c>
      <c r="G1064">
        <v>258.60000000000002</v>
      </c>
      <c r="H1064">
        <v>0.1</v>
      </c>
      <c r="I1064" t="s">
        <v>14</v>
      </c>
      <c r="J1064" t="s">
        <v>52</v>
      </c>
      <c r="K1064" t="s">
        <v>16</v>
      </c>
    </row>
    <row r="1065" spans="1:11" x14ac:dyDescent="0.25">
      <c r="A1065" t="s">
        <v>1098</v>
      </c>
      <c r="B1065" s="1">
        <v>44934</v>
      </c>
      <c r="C1065" t="s">
        <v>42</v>
      </c>
      <c r="D1065" t="s">
        <v>23</v>
      </c>
      <c r="E1065">
        <v>2</v>
      </c>
      <c r="F1065">
        <v>104.91</v>
      </c>
      <c r="G1065">
        <v>151.94</v>
      </c>
      <c r="H1065">
        <v>0</v>
      </c>
      <c r="I1065" t="s">
        <v>40</v>
      </c>
      <c r="J1065" t="s">
        <v>52</v>
      </c>
      <c r="K1065" t="s">
        <v>20</v>
      </c>
    </row>
    <row r="1066" spans="1:11" x14ac:dyDescent="0.25">
      <c r="A1066" t="s">
        <v>1099</v>
      </c>
      <c r="B1066" s="1">
        <v>45522</v>
      </c>
      <c r="C1066" t="s">
        <v>37</v>
      </c>
      <c r="D1066" t="s">
        <v>38</v>
      </c>
      <c r="E1066">
        <v>9</v>
      </c>
      <c r="F1066">
        <v>277.48</v>
      </c>
      <c r="G1066">
        <v>363.39</v>
      </c>
      <c r="H1066">
        <v>0.05</v>
      </c>
      <c r="I1066" t="s">
        <v>24</v>
      </c>
      <c r="J1066" t="s">
        <v>27</v>
      </c>
      <c r="K1066" t="s">
        <v>20</v>
      </c>
    </row>
    <row r="1067" spans="1:11" x14ac:dyDescent="0.25">
      <c r="A1067" t="s">
        <v>1100</v>
      </c>
      <c r="B1067" s="1">
        <v>45025</v>
      </c>
      <c r="C1067" t="s">
        <v>30</v>
      </c>
      <c r="D1067" t="s">
        <v>31</v>
      </c>
      <c r="E1067">
        <v>6</v>
      </c>
      <c r="F1067">
        <v>449.38</v>
      </c>
      <c r="G1067">
        <v>777.35</v>
      </c>
      <c r="H1067">
        <v>0</v>
      </c>
      <c r="I1067" t="s">
        <v>18</v>
      </c>
      <c r="J1067" t="s">
        <v>52</v>
      </c>
      <c r="K1067" t="s">
        <v>20</v>
      </c>
    </row>
    <row r="1068" spans="1:11" x14ac:dyDescent="0.25">
      <c r="A1068" t="s">
        <v>1101</v>
      </c>
      <c r="B1068" s="1">
        <v>45044</v>
      </c>
      <c r="C1068" t="s">
        <v>34</v>
      </c>
      <c r="D1068" t="s">
        <v>31</v>
      </c>
      <c r="E1068">
        <v>2</v>
      </c>
      <c r="F1068">
        <v>419.45</v>
      </c>
      <c r="G1068">
        <v>534.45000000000005</v>
      </c>
      <c r="H1068">
        <v>0.1</v>
      </c>
      <c r="I1068" t="s">
        <v>24</v>
      </c>
      <c r="J1068" t="s">
        <v>27</v>
      </c>
      <c r="K1068" t="s">
        <v>20</v>
      </c>
    </row>
    <row r="1069" spans="1:11" x14ac:dyDescent="0.25">
      <c r="A1069" t="s">
        <v>1102</v>
      </c>
      <c r="B1069" s="1">
        <v>45318</v>
      </c>
      <c r="C1069" t="s">
        <v>22</v>
      </c>
      <c r="D1069" t="s">
        <v>23</v>
      </c>
      <c r="E1069">
        <v>3</v>
      </c>
      <c r="F1069">
        <v>411.17</v>
      </c>
      <c r="G1069">
        <v>581.09</v>
      </c>
      <c r="H1069">
        <v>0</v>
      </c>
      <c r="I1069" t="s">
        <v>14</v>
      </c>
      <c r="J1069" t="s">
        <v>15</v>
      </c>
      <c r="K1069" t="s">
        <v>16</v>
      </c>
    </row>
    <row r="1070" spans="1:11" x14ac:dyDescent="0.25">
      <c r="A1070" t="s">
        <v>1103</v>
      </c>
      <c r="B1070" s="1">
        <v>45317</v>
      </c>
      <c r="C1070" t="s">
        <v>42</v>
      </c>
      <c r="D1070" t="s">
        <v>23</v>
      </c>
      <c r="E1070">
        <v>6</v>
      </c>
      <c r="F1070">
        <v>104.63</v>
      </c>
      <c r="G1070">
        <v>158.32</v>
      </c>
      <c r="H1070">
        <v>0</v>
      </c>
      <c r="I1070" t="s">
        <v>14</v>
      </c>
      <c r="J1070" t="s">
        <v>19</v>
      </c>
      <c r="K1070" t="s">
        <v>20</v>
      </c>
    </row>
    <row r="1071" spans="1:11" x14ac:dyDescent="0.25">
      <c r="A1071" t="s">
        <v>1104</v>
      </c>
      <c r="B1071" s="1">
        <v>45320</v>
      </c>
      <c r="C1071" t="s">
        <v>54</v>
      </c>
      <c r="D1071" t="s">
        <v>38</v>
      </c>
      <c r="E1071">
        <v>9</v>
      </c>
      <c r="F1071">
        <v>8.3699999999999992</v>
      </c>
      <c r="G1071">
        <v>11.38</v>
      </c>
      <c r="H1071">
        <v>0.1</v>
      </c>
      <c r="I1071" t="s">
        <v>14</v>
      </c>
      <c r="J1071" t="s">
        <v>19</v>
      </c>
      <c r="K1071" t="s">
        <v>20</v>
      </c>
    </row>
    <row r="1072" spans="1:11" x14ac:dyDescent="0.25">
      <c r="A1072" t="s">
        <v>1105</v>
      </c>
      <c r="B1072" s="1">
        <v>45588</v>
      </c>
      <c r="C1072" t="s">
        <v>54</v>
      </c>
      <c r="D1072" t="s">
        <v>38</v>
      </c>
      <c r="E1072">
        <v>8</v>
      </c>
      <c r="F1072">
        <v>53.27</v>
      </c>
      <c r="G1072">
        <v>74.489999999999995</v>
      </c>
      <c r="H1072">
        <v>0</v>
      </c>
      <c r="I1072" t="s">
        <v>24</v>
      </c>
      <c r="J1072" t="s">
        <v>27</v>
      </c>
      <c r="K1072" t="s">
        <v>16</v>
      </c>
    </row>
    <row r="1073" spans="1:11" x14ac:dyDescent="0.25">
      <c r="A1073" t="s">
        <v>1106</v>
      </c>
      <c r="B1073" s="1">
        <v>45120</v>
      </c>
      <c r="C1073" t="s">
        <v>22</v>
      </c>
      <c r="D1073" t="s">
        <v>23</v>
      </c>
      <c r="E1073">
        <v>2</v>
      </c>
      <c r="F1073">
        <v>48.64</v>
      </c>
      <c r="G1073">
        <v>79.92</v>
      </c>
      <c r="H1073">
        <v>0.05</v>
      </c>
      <c r="I1073" t="s">
        <v>18</v>
      </c>
      <c r="J1073" t="s">
        <v>32</v>
      </c>
      <c r="K1073" t="s">
        <v>35</v>
      </c>
    </row>
    <row r="1074" spans="1:11" x14ac:dyDescent="0.25">
      <c r="A1074" t="s">
        <v>1107</v>
      </c>
      <c r="B1074" s="1">
        <v>45393</v>
      </c>
      <c r="C1074" t="s">
        <v>30</v>
      </c>
      <c r="D1074" t="s">
        <v>31</v>
      </c>
      <c r="E1074">
        <v>2</v>
      </c>
      <c r="F1074">
        <v>287.24</v>
      </c>
      <c r="G1074">
        <v>319.58</v>
      </c>
      <c r="H1074">
        <v>0</v>
      </c>
      <c r="I1074" t="s">
        <v>14</v>
      </c>
      <c r="J1074" t="s">
        <v>27</v>
      </c>
      <c r="K1074" t="s">
        <v>20</v>
      </c>
    </row>
    <row r="1075" spans="1:11" x14ac:dyDescent="0.25">
      <c r="A1075" t="s">
        <v>1108</v>
      </c>
      <c r="B1075" s="1">
        <v>45580</v>
      </c>
      <c r="C1075" t="s">
        <v>46</v>
      </c>
      <c r="D1075" t="s">
        <v>47</v>
      </c>
      <c r="E1075">
        <v>3</v>
      </c>
      <c r="F1075">
        <v>326.95999999999998</v>
      </c>
      <c r="G1075">
        <v>568.53</v>
      </c>
      <c r="H1075">
        <v>0.15</v>
      </c>
      <c r="I1075" t="s">
        <v>40</v>
      </c>
      <c r="J1075" t="s">
        <v>32</v>
      </c>
      <c r="K1075" t="s">
        <v>20</v>
      </c>
    </row>
    <row r="1076" spans="1:11" x14ac:dyDescent="0.25">
      <c r="A1076" t="s">
        <v>1109</v>
      </c>
      <c r="B1076" s="1">
        <v>45110</v>
      </c>
      <c r="C1076" t="s">
        <v>37</v>
      </c>
      <c r="E1076">
        <v>5</v>
      </c>
      <c r="F1076">
        <v>194.21</v>
      </c>
      <c r="G1076">
        <v>299.42</v>
      </c>
      <c r="H1076">
        <v>0.05</v>
      </c>
      <c r="I1076" t="s">
        <v>40</v>
      </c>
      <c r="J1076" t="s">
        <v>32</v>
      </c>
      <c r="K1076" t="s">
        <v>16</v>
      </c>
    </row>
    <row r="1077" spans="1:11" x14ac:dyDescent="0.25">
      <c r="A1077" t="s">
        <v>1110</v>
      </c>
      <c r="B1077" s="1">
        <v>45569</v>
      </c>
      <c r="C1077" t="s">
        <v>34</v>
      </c>
      <c r="D1077" t="s">
        <v>31</v>
      </c>
      <c r="E1077">
        <v>3</v>
      </c>
      <c r="F1077">
        <v>30.63</v>
      </c>
      <c r="G1077">
        <v>39.39</v>
      </c>
      <c r="H1077">
        <v>0.05</v>
      </c>
      <c r="I1077" t="s">
        <v>24</v>
      </c>
      <c r="J1077" t="s">
        <v>19</v>
      </c>
      <c r="K1077" t="s">
        <v>16</v>
      </c>
    </row>
    <row r="1078" spans="1:11" x14ac:dyDescent="0.25">
      <c r="A1078" t="s">
        <v>1111</v>
      </c>
      <c r="B1078" s="1">
        <v>45272</v>
      </c>
      <c r="C1078" t="s">
        <v>30</v>
      </c>
      <c r="D1078" t="s">
        <v>31</v>
      </c>
      <c r="E1078">
        <v>1</v>
      </c>
      <c r="F1078">
        <v>128.47999999999999</v>
      </c>
      <c r="G1078">
        <v>161.12</v>
      </c>
      <c r="H1078">
        <v>0.15</v>
      </c>
      <c r="I1078" t="s">
        <v>24</v>
      </c>
      <c r="J1078" t="s">
        <v>32</v>
      </c>
      <c r="K1078" t="s">
        <v>35</v>
      </c>
    </row>
    <row r="1079" spans="1:11" x14ac:dyDescent="0.25">
      <c r="A1079" t="s">
        <v>1112</v>
      </c>
      <c r="B1079" s="1">
        <v>45505</v>
      </c>
      <c r="C1079" t="s">
        <v>44</v>
      </c>
      <c r="D1079" t="s">
        <v>31</v>
      </c>
      <c r="E1079">
        <v>3</v>
      </c>
      <c r="F1079">
        <v>120.16</v>
      </c>
      <c r="G1079">
        <v>144.29</v>
      </c>
      <c r="H1079">
        <v>0.1</v>
      </c>
      <c r="I1079" t="s">
        <v>24</v>
      </c>
      <c r="J1079" t="s">
        <v>15</v>
      </c>
      <c r="K1079" t="s">
        <v>16</v>
      </c>
    </row>
    <row r="1080" spans="1:11" x14ac:dyDescent="0.25">
      <c r="A1080" t="s">
        <v>1113</v>
      </c>
      <c r="B1080" s="1">
        <v>45447</v>
      </c>
      <c r="C1080" t="s">
        <v>22</v>
      </c>
      <c r="D1080" t="s">
        <v>23</v>
      </c>
      <c r="E1080">
        <v>8</v>
      </c>
      <c r="F1080">
        <v>196.91</v>
      </c>
      <c r="G1080">
        <v>219.03</v>
      </c>
      <c r="H1080">
        <v>0</v>
      </c>
      <c r="I1080" t="s">
        <v>18</v>
      </c>
      <c r="J1080" t="s">
        <v>32</v>
      </c>
      <c r="K1080" t="s">
        <v>20</v>
      </c>
    </row>
    <row r="1081" spans="1:11" x14ac:dyDescent="0.25">
      <c r="A1081" t="s">
        <v>1114</v>
      </c>
      <c r="B1081" s="1">
        <v>45520</v>
      </c>
      <c r="C1081" t="s">
        <v>60</v>
      </c>
      <c r="D1081" t="s">
        <v>23</v>
      </c>
      <c r="E1081">
        <v>2</v>
      </c>
      <c r="F1081">
        <v>365.75</v>
      </c>
      <c r="G1081">
        <v>535.25</v>
      </c>
      <c r="H1081">
        <v>0.2</v>
      </c>
      <c r="I1081" t="s">
        <v>14</v>
      </c>
      <c r="J1081" t="s">
        <v>19</v>
      </c>
      <c r="K1081" t="s">
        <v>35</v>
      </c>
    </row>
    <row r="1082" spans="1:11" x14ac:dyDescent="0.25">
      <c r="A1082" t="s">
        <v>1115</v>
      </c>
      <c r="B1082" s="1">
        <v>45473</v>
      </c>
      <c r="C1082" t="s">
        <v>26</v>
      </c>
      <c r="D1082" t="s">
        <v>13</v>
      </c>
      <c r="E1082">
        <v>7</v>
      </c>
      <c r="F1082">
        <v>87.21</v>
      </c>
      <c r="G1082">
        <v>107.47</v>
      </c>
      <c r="H1082">
        <v>0.05</v>
      </c>
      <c r="I1082" t="s">
        <v>40</v>
      </c>
      <c r="J1082" t="s">
        <v>19</v>
      </c>
      <c r="K1082" t="s">
        <v>16</v>
      </c>
    </row>
    <row r="1083" spans="1:11" x14ac:dyDescent="0.25">
      <c r="A1083" t="s">
        <v>1116</v>
      </c>
      <c r="B1083" s="1">
        <v>45476</v>
      </c>
      <c r="C1083" t="s">
        <v>30</v>
      </c>
      <c r="D1083" t="s">
        <v>31</v>
      </c>
      <c r="E1083">
        <v>2</v>
      </c>
      <c r="F1083">
        <v>89.94</v>
      </c>
      <c r="G1083">
        <v>138.83000000000001</v>
      </c>
      <c r="H1083">
        <v>0.05</v>
      </c>
      <c r="I1083" t="s">
        <v>14</v>
      </c>
      <c r="J1083" t="s">
        <v>19</v>
      </c>
      <c r="K1083" t="s">
        <v>35</v>
      </c>
    </row>
    <row r="1084" spans="1:11" x14ac:dyDescent="0.25">
      <c r="A1084" t="s">
        <v>1117</v>
      </c>
      <c r="B1084" s="1">
        <v>45283</v>
      </c>
      <c r="C1084" t="s">
        <v>22</v>
      </c>
      <c r="D1084" t="s">
        <v>23</v>
      </c>
      <c r="E1084">
        <v>4</v>
      </c>
      <c r="F1084">
        <v>415.71</v>
      </c>
      <c r="G1084">
        <v>559.63</v>
      </c>
      <c r="H1084">
        <v>0.2</v>
      </c>
      <c r="I1084" t="s">
        <v>14</v>
      </c>
      <c r="J1084" t="s">
        <v>19</v>
      </c>
      <c r="K1084" t="s">
        <v>16</v>
      </c>
    </row>
    <row r="1085" spans="1:11" x14ac:dyDescent="0.25">
      <c r="A1085" t="s">
        <v>1118</v>
      </c>
      <c r="B1085" s="1">
        <v>45654</v>
      </c>
      <c r="C1085" t="s">
        <v>34</v>
      </c>
      <c r="D1085" t="s">
        <v>31</v>
      </c>
      <c r="E1085">
        <v>6</v>
      </c>
      <c r="F1085">
        <v>345.94</v>
      </c>
      <c r="G1085">
        <v>453.62</v>
      </c>
      <c r="H1085">
        <v>0</v>
      </c>
      <c r="I1085" t="s">
        <v>18</v>
      </c>
      <c r="J1085" t="s">
        <v>19</v>
      </c>
      <c r="K1085" t="s">
        <v>20</v>
      </c>
    </row>
    <row r="1086" spans="1:11" x14ac:dyDescent="0.25">
      <c r="A1086" t="s">
        <v>1119</v>
      </c>
      <c r="B1086" s="1">
        <v>45193</v>
      </c>
      <c r="C1086" t="s">
        <v>54</v>
      </c>
      <c r="D1086" t="s">
        <v>38</v>
      </c>
      <c r="E1086">
        <v>9</v>
      </c>
      <c r="F1086">
        <v>151</v>
      </c>
      <c r="G1086">
        <v>249.66</v>
      </c>
      <c r="H1086">
        <v>0.05</v>
      </c>
      <c r="I1086" t="s">
        <v>40</v>
      </c>
      <c r="J1086" t="s">
        <v>19</v>
      </c>
      <c r="K1086" t="s">
        <v>20</v>
      </c>
    </row>
    <row r="1087" spans="1:11" x14ac:dyDescent="0.25">
      <c r="A1087" t="s">
        <v>1120</v>
      </c>
      <c r="B1087" s="1">
        <v>45535</v>
      </c>
      <c r="C1087" t="s">
        <v>42</v>
      </c>
      <c r="D1087" t="s">
        <v>23</v>
      </c>
      <c r="E1087">
        <v>1</v>
      </c>
      <c r="F1087">
        <v>436.95</v>
      </c>
      <c r="G1087">
        <v>586.37</v>
      </c>
      <c r="H1087">
        <v>0.05</v>
      </c>
      <c r="I1087" t="s">
        <v>18</v>
      </c>
      <c r="J1087" t="s">
        <v>15</v>
      </c>
      <c r="K1087" t="s">
        <v>16</v>
      </c>
    </row>
    <row r="1088" spans="1:11" x14ac:dyDescent="0.25">
      <c r="A1088" t="s">
        <v>1121</v>
      </c>
      <c r="B1088" s="1">
        <v>45287</v>
      </c>
      <c r="C1088" t="s">
        <v>26</v>
      </c>
      <c r="D1088" t="s">
        <v>13</v>
      </c>
      <c r="E1088">
        <v>7</v>
      </c>
      <c r="F1088">
        <v>377.3</v>
      </c>
      <c r="G1088">
        <v>516.74</v>
      </c>
      <c r="H1088">
        <v>0.05</v>
      </c>
      <c r="I1088" t="s">
        <v>18</v>
      </c>
      <c r="J1088" t="s">
        <v>27</v>
      </c>
      <c r="K1088" t="s">
        <v>20</v>
      </c>
    </row>
    <row r="1089" spans="1:11" x14ac:dyDescent="0.25">
      <c r="A1089" t="s">
        <v>1122</v>
      </c>
      <c r="B1089" s="1">
        <v>45161</v>
      </c>
      <c r="C1089" t="s">
        <v>46</v>
      </c>
      <c r="D1089" t="s">
        <v>47</v>
      </c>
      <c r="E1089">
        <v>6</v>
      </c>
      <c r="F1089">
        <v>53.8</v>
      </c>
      <c r="G1089">
        <v>59.72</v>
      </c>
      <c r="H1089">
        <v>0</v>
      </c>
      <c r="I1089" t="s">
        <v>40</v>
      </c>
      <c r="J1089" t="s">
        <v>27</v>
      </c>
      <c r="K1089" t="s">
        <v>35</v>
      </c>
    </row>
    <row r="1090" spans="1:11" x14ac:dyDescent="0.25">
      <c r="A1090" t="s">
        <v>1123</v>
      </c>
      <c r="B1090" s="1">
        <v>45422</v>
      </c>
      <c r="C1090" t="s">
        <v>30</v>
      </c>
      <c r="D1090" t="s">
        <v>31</v>
      </c>
      <c r="E1090">
        <v>2</v>
      </c>
      <c r="F1090">
        <v>183.1</v>
      </c>
      <c r="G1090">
        <v>235.53</v>
      </c>
      <c r="H1090">
        <v>0</v>
      </c>
      <c r="I1090" t="s">
        <v>18</v>
      </c>
      <c r="J1090" t="s">
        <v>32</v>
      </c>
      <c r="K1090" t="s">
        <v>20</v>
      </c>
    </row>
    <row r="1091" spans="1:11" x14ac:dyDescent="0.25">
      <c r="A1091" t="s">
        <v>1124</v>
      </c>
      <c r="B1091" s="1">
        <v>45493</v>
      </c>
      <c r="C1091" t="s">
        <v>22</v>
      </c>
      <c r="D1091" t="s">
        <v>23</v>
      </c>
      <c r="E1091">
        <v>2</v>
      </c>
      <c r="F1091">
        <v>415.76</v>
      </c>
      <c r="G1091">
        <v>707.15</v>
      </c>
      <c r="H1091">
        <v>0</v>
      </c>
      <c r="I1091" t="s">
        <v>24</v>
      </c>
      <c r="J1091" t="s">
        <v>52</v>
      </c>
      <c r="K1091" t="s">
        <v>20</v>
      </c>
    </row>
    <row r="1092" spans="1:11" x14ac:dyDescent="0.25">
      <c r="A1092" t="s">
        <v>1125</v>
      </c>
      <c r="B1092" s="1">
        <v>45335</v>
      </c>
      <c r="C1092" t="s">
        <v>44</v>
      </c>
      <c r="D1092" t="s">
        <v>31</v>
      </c>
      <c r="E1092">
        <v>6</v>
      </c>
      <c r="F1092">
        <v>113</v>
      </c>
      <c r="G1092">
        <v>130.54</v>
      </c>
      <c r="H1092">
        <v>0</v>
      </c>
      <c r="I1092" t="s">
        <v>24</v>
      </c>
      <c r="J1092" t="s">
        <v>15</v>
      </c>
      <c r="K1092" t="s">
        <v>20</v>
      </c>
    </row>
    <row r="1093" spans="1:11" x14ac:dyDescent="0.25">
      <c r="A1093" t="s">
        <v>1126</v>
      </c>
      <c r="B1093" s="1">
        <v>45381</v>
      </c>
      <c r="C1093" t="s">
        <v>62</v>
      </c>
      <c r="D1093" t="s">
        <v>47</v>
      </c>
      <c r="E1093">
        <v>7</v>
      </c>
      <c r="F1093">
        <v>470.82</v>
      </c>
      <c r="G1093">
        <v>562.07000000000005</v>
      </c>
      <c r="H1093">
        <v>0</v>
      </c>
      <c r="I1093" t="s">
        <v>24</v>
      </c>
      <c r="J1093" t="s">
        <v>52</v>
      </c>
      <c r="K1093" t="s">
        <v>20</v>
      </c>
    </row>
    <row r="1094" spans="1:11" x14ac:dyDescent="0.25">
      <c r="A1094" t="s">
        <v>1127</v>
      </c>
      <c r="B1094" s="1">
        <v>44989</v>
      </c>
      <c r="C1094" t="s">
        <v>42</v>
      </c>
      <c r="D1094" t="s">
        <v>23</v>
      </c>
      <c r="E1094">
        <v>4</v>
      </c>
      <c r="F1094">
        <v>484.06</v>
      </c>
      <c r="G1094">
        <v>569.76</v>
      </c>
      <c r="H1094">
        <v>0.05</v>
      </c>
      <c r="I1094" t="s">
        <v>24</v>
      </c>
      <c r="J1094" t="s">
        <v>32</v>
      </c>
      <c r="K1094" t="s">
        <v>16</v>
      </c>
    </row>
    <row r="1095" spans="1:11" x14ac:dyDescent="0.25">
      <c r="A1095" t="s">
        <v>1128</v>
      </c>
      <c r="B1095" s="1">
        <v>45400</v>
      </c>
      <c r="C1095" t="s">
        <v>44</v>
      </c>
      <c r="D1095" t="s">
        <v>31</v>
      </c>
      <c r="E1095">
        <v>6</v>
      </c>
      <c r="F1095">
        <v>317.85000000000002</v>
      </c>
      <c r="G1095">
        <v>515.29999999999995</v>
      </c>
      <c r="H1095">
        <v>0.05</v>
      </c>
      <c r="I1095" t="s">
        <v>40</v>
      </c>
      <c r="J1095" t="s">
        <v>32</v>
      </c>
      <c r="K1095" t="s">
        <v>16</v>
      </c>
    </row>
    <row r="1096" spans="1:11" x14ac:dyDescent="0.25">
      <c r="A1096" t="s">
        <v>1129</v>
      </c>
      <c r="B1096" s="1">
        <v>44963</v>
      </c>
      <c r="C1096" t="s">
        <v>30</v>
      </c>
      <c r="D1096" t="s">
        <v>31</v>
      </c>
      <c r="E1096">
        <v>6</v>
      </c>
      <c r="F1096">
        <v>417.44</v>
      </c>
      <c r="G1096">
        <v>706.29</v>
      </c>
      <c r="H1096">
        <v>0</v>
      </c>
      <c r="I1096" t="s">
        <v>18</v>
      </c>
      <c r="J1096" t="s">
        <v>15</v>
      </c>
      <c r="K1096" t="s">
        <v>35</v>
      </c>
    </row>
    <row r="1097" spans="1:11" x14ac:dyDescent="0.25">
      <c r="A1097" t="s">
        <v>1130</v>
      </c>
      <c r="B1097" s="1">
        <v>45210</v>
      </c>
      <c r="C1097" t="s">
        <v>62</v>
      </c>
      <c r="D1097" t="s">
        <v>47</v>
      </c>
      <c r="E1097">
        <v>8</v>
      </c>
      <c r="F1097">
        <v>396.31</v>
      </c>
      <c r="G1097">
        <v>465.69</v>
      </c>
      <c r="H1097">
        <v>0.05</v>
      </c>
      <c r="I1097" t="s">
        <v>40</v>
      </c>
      <c r="J1097" t="s">
        <v>32</v>
      </c>
      <c r="K1097" t="s">
        <v>20</v>
      </c>
    </row>
    <row r="1098" spans="1:11" x14ac:dyDescent="0.25">
      <c r="A1098" t="s">
        <v>1131</v>
      </c>
      <c r="B1098" s="1">
        <v>45340</v>
      </c>
      <c r="C1098" t="s">
        <v>26</v>
      </c>
      <c r="D1098" t="s">
        <v>13</v>
      </c>
      <c r="E1098">
        <v>6</v>
      </c>
      <c r="F1098">
        <v>497.78</v>
      </c>
      <c r="G1098">
        <v>851.69</v>
      </c>
      <c r="H1098">
        <v>0.2</v>
      </c>
      <c r="I1098" t="s">
        <v>18</v>
      </c>
      <c r="J1098" t="s">
        <v>27</v>
      </c>
      <c r="K1098" t="s">
        <v>35</v>
      </c>
    </row>
    <row r="1099" spans="1:11" x14ac:dyDescent="0.25">
      <c r="A1099" t="s">
        <v>1132</v>
      </c>
      <c r="B1099" s="1">
        <v>45188</v>
      </c>
      <c r="C1099" t="s">
        <v>44</v>
      </c>
      <c r="D1099" t="s">
        <v>31</v>
      </c>
      <c r="E1099">
        <v>7</v>
      </c>
      <c r="F1099">
        <v>480.9</v>
      </c>
      <c r="G1099">
        <v>816.68</v>
      </c>
      <c r="H1099">
        <v>0.05</v>
      </c>
      <c r="I1099" t="s">
        <v>14</v>
      </c>
      <c r="J1099" t="s">
        <v>32</v>
      </c>
      <c r="K1099" t="s">
        <v>16</v>
      </c>
    </row>
    <row r="1100" spans="1:11" x14ac:dyDescent="0.25">
      <c r="A1100" t="s">
        <v>1133</v>
      </c>
      <c r="B1100" s="1">
        <v>44933</v>
      </c>
      <c r="C1100" t="s">
        <v>44</v>
      </c>
      <c r="D1100" t="s">
        <v>31</v>
      </c>
      <c r="E1100">
        <v>4</v>
      </c>
      <c r="F1100">
        <v>24.94</v>
      </c>
      <c r="G1100">
        <v>42.02</v>
      </c>
      <c r="H1100">
        <v>0</v>
      </c>
      <c r="I1100" t="s">
        <v>24</v>
      </c>
      <c r="J1100" t="s">
        <v>52</v>
      </c>
      <c r="K1100" t="s">
        <v>16</v>
      </c>
    </row>
    <row r="1101" spans="1:11" x14ac:dyDescent="0.25">
      <c r="A1101" t="s">
        <v>1134</v>
      </c>
      <c r="B1101" s="1">
        <v>45218</v>
      </c>
      <c r="C1101" t="s">
        <v>60</v>
      </c>
      <c r="D1101" t="s">
        <v>23</v>
      </c>
      <c r="E1101">
        <v>4</v>
      </c>
      <c r="F1101">
        <v>488.86</v>
      </c>
      <c r="G1101">
        <v>706.25</v>
      </c>
      <c r="H1101">
        <v>0</v>
      </c>
      <c r="I1101" t="s">
        <v>14</v>
      </c>
      <c r="J1101" t="s">
        <v>27</v>
      </c>
      <c r="K1101" t="s">
        <v>35</v>
      </c>
    </row>
    <row r="1102" spans="1:11" x14ac:dyDescent="0.25">
      <c r="A1102" t="s">
        <v>1135</v>
      </c>
      <c r="B1102" s="1">
        <v>45276</v>
      </c>
      <c r="C1102" t="s">
        <v>62</v>
      </c>
      <c r="D1102" t="s">
        <v>47</v>
      </c>
      <c r="E1102">
        <v>3</v>
      </c>
      <c r="F1102">
        <v>196.79</v>
      </c>
      <c r="G1102">
        <v>242.3</v>
      </c>
      <c r="H1102">
        <v>0.2</v>
      </c>
      <c r="I1102" t="s">
        <v>40</v>
      </c>
      <c r="J1102" t="s">
        <v>52</v>
      </c>
      <c r="K1102" t="s">
        <v>16</v>
      </c>
    </row>
    <row r="1103" spans="1:11" x14ac:dyDescent="0.25">
      <c r="A1103" t="s">
        <v>1136</v>
      </c>
      <c r="B1103" s="1">
        <v>45180</v>
      </c>
      <c r="C1103" t="s">
        <v>12</v>
      </c>
      <c r="D1103" t="s">
        <v>13</v>
      </c>
      <c r="E1103">
        <v>8</v>
      </c>
      <c r="F1103">
        <v>172.96</v>
      </c>
      <c r="G1103">
        <v>275.73</v>
      </c>
      <c r="H1103">
        <v>0.05</v>
      </c>
      <c r="I1103" t="s">
        <v>24</v>
      </c>
      <c r="J1103" t="s">
        <v>52</v>
      </c>
      <c r="K1103" t="s">
        <v>16</v>
      </c>
    </row>
    <row r="1104" spans="1:11" x14ac:dyDescent="0.25">
      <c r="A1104" t="s">
        <v>1137</v>
      </c>
      <c r="B1104" s="1">
        <v>45046</v>
      </c>
      <c r="C1104" t="s">
        <v>60</v>
      </c>
      <c r="D1104" t="s">
        <v>23</v>
      </c>
      <c r="E1104">
        <v>5</v>
      </c>
      <c r="F1104">
        <v>459.02</v>
      </c>
      <c r="G1104">
        <v>651.57000000000005</v>
      </c>
      <c r="H1104">
        <v>0</v>
      </c>
      <c r="I1104" t="s">
        <v>24</v>
      </c>
      <c r="J1104" t="s">
        <v>19</v>
      </c>
      <c r="K1104" t="s">
        <v>35</v>
      </c>
    </row>
    <row r="1105" spans="1:11" x14ac:dyDescent="0.25">
      <c r="A1105" t="s">
        <v>1138</v>
      </c>
      <c r="B1105" s="1">
        <v>45443</v>
      </c>
      <c r="C1105" t="s">
        <v>54</v>
      </c>
      <c r="D1105" t="s">
        <v>38</v>
      </c>
      <c r="E1105">
        <v>1</v>
      </c>
      <c r="F1105">
        <v>290.72000000000003</v>
      </c>
      <c r="G1105">
        <v>397.58</v>
      </c>
      <c r="H1105">
        <v>0</v>
      </c>
      <c r="I1105" t="s">
        <v>40</v>
      </c>
      <c r="J1105" t="s">
        <v>52</v>
      </c>
      <c r="K1105" t="s">
        <v>16</v>
      </c>
    </row>
    <row r="1106" spans="1:11" x14ac:dyDescent="0.25">
      <c r="A1106" t="s">
        <v>1139</v>
      </c>
      <c r="B1106" s="1">
        <v>45187</v>
      </c>
      <c r="C1106" t="s">
        <v>42</v>
      </c>
      <c r="D1106" t="s">
        <v>23</v>
      </c>
      <c r="E1106">
        <v>7</v>
      </c>
      <c r="F1106">
        <v>35.79</v>
      </c>
      <c r="G1106">
        <v>62.75</v>
      </c>
      <c r="H1106">
        <v>0.15</v>
      </c>
      <c r="I1106" t="s">
        <v>40</v>
      </c>
      <c r="J1106" t="s">
        <v>32</v>
      </c>
      <c r="K1106" t="s">
        <v>20</v>
      </c>
    </row>
    <row r="1107" spans="1:11" x14ac:dyDescent="0.25">
      <c r="A1107" t="s">
        <v>1140</v>
      </c>
      <c r="B1107" s="1">
        <v>45598</v>
      </c>
      <c r="C1107" t="s">
        <v>46</v>
      </c>
      <c r="D1107" t="s">
        <v>47</v>
      </c>
      <c r="E1107">
        <v>1</v>
      </c>
      <c r="F1107">
        <v>120.78</v>
      </c>
      <c r="G1107">
        <v>212.13</v>
      </c>
      <c r="H1107">
        <v>0.2</v>
      </c>
      <c r="I1107" t="s">
        <v>14</v>
      </c>
      <c r="J1107" t="s">
        <v>52</v>
      </c>
      <c r="K1107" t="s">
        <v>16</v>
      </c>
    </row>
    <row r="1108" spans="1:11" x14ac:dyDescent="0.25">
      <c r="A1108" t="s">
        <v>1141</v>
      </c>
      <c r="B1108" s="1">
        <v>45250</v>
      </c>
      <c r="C1108" t="s">
        <v>49</v>
      </c>
      <c r="D1108" t="s">
        <v>47</v>
      </c>
      <c r="E1108">
        <v>3</v>
      </c>
      <c r="F1108">
        <v>217.18</v>
      </c>
      <c r="G1108">
        <v>312.3</v>
      </c>
      <c r="H1108">
        <v>0.05</v>
      </c>
      <c r="I1108" t="s">
        <v>24</v>
      </c>
      <c r="J1108" t="s">
        <v>52</v>
      </c>
      <c r="K1108" t="s">
        <v>20</v>
      </c>
    </row>
    <row r="1109" spans="1:11" x14ac:dyDescent="0.25">
      <c r="A1109" t="s">
        <v>1142</v>
      </c>
      <c r="B1109" s="1">
        <v>44934</v>
      </c>
      <c r="C1109" t="s">
        <v>42</v>
      </c>
      <c r="D1109" t="s">
        <v>23</v>
      </c>
      <c r="E1109">
        <v>9</v>
      </c>
      <c r="F1109">
        <v>354.97</v>
      </c>
      <c r="G1109">
        <v>419.19</v>
      </c>
      <c r="H1109">
        <v>0.1</v>
      </c>
      <c r="I1109" t="s">
        <v>40</v>
      </c>
      <c r="J1109" t="s">
        <v>27</v>
      </c>
      <c r="K1109" t="s">
        <v>16</v>
      </c>
    </row>
    <row r="1110" spans="1:11" x14ac:dyDescent="0.25">
      <c r="A1110" t="s">
        <v>1143</v>
      </c>
      <c r="B1110" s="1">
        <v>45290</v>
      </c>
      <c r="C1110" t="s">
        <v>62</v>
      </c>
      <c r="D1110" t="s">
        <v>47</v>
      </c>
      <c r="E1110">
        <v>1</v>
      </c>
      <c r="F1110">
        <v>84.49</v>
      </c>
      <c r="G1110">
        <v>112.51</v>
      </c>
      <c r="H1110">
        <v>0</v>
      </c>
      <c r="I1110" t="s">
        <v>131</v>
      </c>
      <c r="J1110" t="s">
        <v>32</v>
      </c>
      <c r="K1110" t="s">
        <v>35</v>
      </c>
    </row>
    <row r="1111" spans="1:11" x14ac:dyDescent="0.25">
      <c r="A1111" t="s">
        <v>1144</v>
      </c>
      <c r="B1111" s="1">
        <v>45386</v>
      </c>
      <c r="C1111" t="s">
        <v>60</v>
      </c>
      <c r="D1111" t="s">
        <v>23</v>
      </c>
      <c r="E1111">
        <v>7</v>
      </c>
      <c r="F1111">
        <v>67.150000000000006</v>
      </c>
      <c r="G1111">
        <v>118.39</v>
      </c>
      <c r="H1111">
        <v>0</v>
      </c>
      <c r="I1111" t="s">
        <v>40</v>
      </c>
      <c r="J1111" t="s">
        <v>32</v>
      </c>
      <c r="K1111" t="s">
        <v>20</v>
      </c>
    </row>
    <row r="1112" spans="1:11" x14ac:dyDescent="0.25">
      <c r="A1112" t="s">
        <v>1145</v>
      </c>
      <c r="B1112" s="1">
        <v>45628</v>
      </c>
      <c r="C1112" t="s">
        <v>30</v>
      </c>
      <c r="D1112" t="s">
        <v>31</v>
      </c>
      <c r="E1112">
        <v>9</v>
      </c>
      <c r="F1112">
        <v>437.14</v>
      </c>
      <c r="G1112">
        <v>534.72</v>
      </c>
      <c r="H1112">
        <v>0.05</v>
      </c>
      <c r="I1112" t="s">
        <v>24</v>
      </c>
      <c r="J1112" t="s">
        <v>19</v>
      </c>
      <c r="K1112" t="s">
        <v>20</v>
      </c>
    </row>
    <row r="1113" spans="1:11" x14ac:dyDescent="0.25">
      <c r="A1113" t="s">
        <v>1146</v>
      </c>
      <c r="B1113" s="1">
        <v>45268</v>
      </c>
      <c r="C1113" t="s">
        <v>62</v>
      </c>
      <c r="D1113" t="s">
        <v>47</v>
      </c>
      <c r="E1113">
        <v>7</v>
      </c>
      <c r="F1113">
        <v>330.59</v>
      </c>
      <c r="G1113">
        <v>511.02</v>
      </c>
      <c r="H1113">
        <v>0.15</v>
      </c>
      <c r="I1113" t="s">
        <v>24</v>
      </c>
      <c r="J1113" t="s">
        <v>52</v>
      </c>
      <c r="K1113" t="s">
        <v>16</v>
      </c>
    </row>
    <row r="1114" spans="1:11" x14ac:dyDescent="0.25">
      <c r="A1114" t="s">
        <v>1147</v>
      </c>
      <c r="B1114" s="1">
        <v>45025</v>
      </c>
      <c r="C1114" t="s">
        <v>56</v>
      </c>
      <c r="D1114" t="s">
        <v>38</v>
      </c>
      <c r="E1114">
        <v>5</v>
      </c>
      <c r="F1114">
        <v>185.24</v>
      </c>
      <c r="G1114">
        <v>291.01</v>
      </c>
      <c r="H1114">
        <v>0</v>
      </c>
      <c r="I1114" t="s">
        <v>18</v>
      </c>
      <c r="J1114" t="s">
        <v>32</v>
      </c>
      <c r="K1114" t="s">
        <v>16</v>
      </c>
    </row>
    <row r="1115" spans="1:11" x14ac:dyDescent="0.25">
      <c r="A1115" t="s">
        <v>1148</v>
      </c>
      <c r="B1115" s="1">
        <v>45227</v>
      </c>
      <c r="C1115" t="s">
        <v>30</v>
      </c>
      <c r="D1115" t="s">
        <v>31</v>
      </c>
      <c r="E1115">
        <v>7</v>
      </c>
      <c r="F1115">
        <v>303.64999999999998</v>
      </c>
      <c r="G1115">
        <v>444.73</v>
      </c>
      <c r="H1115">
        <v>0.05</v>
      </c>
      <c r="I1115" t="s">
        <v>14</v>
      </c>
      <c r="J1115" t="s">
        <v>27</v>
      </c>
      <c r="K1115" t="s">
        <v>16</v>
      </c>
    </row>
    <row r="1116" spans="1:11" x14ac:dyDescent="0.25">
      <c r="A1116" t="s">
        <v>1149</v>
      </c>
      <c r="B1116" s="1">
        <v>45238</v>
      </c>
      <c r="C1116" t="s">
        <v>42</v>
      </c>
      <c r="D1116" t="s">
        <v>23</v>
      </c>
      <c r="E1116">
        <v>5</v>
      </c>
      <c r="F1116">
        <v>407.51</v>
      </c>
      <c r="G1116">
        <v>480.83</v>
      </c>
      <c r="H1116">
        <v>0.15</v>
      </c>
      <c r="I1116" t="s">
        <v>18</v>
      </c>
      <c r="J1116" t="s">
        <v>52</v>
      </c>
      <c r="K1116" t="s">
        <v>35</v>
      </c>
    </row>
    <row r="1117" spans="1:11" x14ac:dyDescent="0.25">
      <c r="A1117" t="s">
        <v>1150</v>
      </c>
      <c r="B1117" s="1">
        <v>44981</v>
      </c>
      <c r="C1117" t="s">
        <v>60</v>
      </c>
      <c r="D1117" t="s">
        <v>23</v>
      </c>
      <c r="E1117">
        <v>1</v>
      </c>
      <c r="F1117">
        <v>358.77</v>
      </c>
      <c r="G1117">
        <v>620.57000000000005</v>
      </c>
      <c r="H1117">
        <v>0.1</v>
      </c>
      <c r="I1117" t="s">
        <v>24</v>
      </c>
      <c r="J1117" t="s">
        <v>32</v>
      </c>
      <c r="K1117" t="s">
        <v>35</v>
      </c>
    </row>
    <row r="1118" spans="1:11" x14ac:dyDescent="0.25">
      <c r="A1118" t="s">
        <v>1151</v>
      </c>
      <c r="B1118" s="1">
        <v>45084</v>
      </c>
      <c r="C1118" t="s">
        <v>49</v>
      </c>
      <c r="E1118">
        <v>5</v>
      </c>
      <c r="F1118">
        <v>254.79</v>
      </c>
      <c r="G1118">
        <v>319.2</v>
      </c>
      <c r="H1118">
        <v>0.1</v>
      </c>
      <c r="I1118" t="s">
        <v>14</v>
      </c>
      <c r="J1118" t="s">
        <v>52</v>
      </c>
      <c r="K1118" t="s">
        <v>20</v>
      </c>
    </row>
    <row r="1119" spans="1:11" x14ac:dyDescent="0.25">
      <c r="A1119" t="s">
        <v>1152</v>
      </c>
      <c r="B1119" s="1">
        <v>45408</v>
      </c>
      <c r="C1119" t="s">
        <v>42</v>
      </c>
      <c r="D1119" t="s">
        <v>23</v>
      </c>
      <c r="E1119">
        <v>2</v>
      </c>
      <c r="F1119">
        <v>423.17</v>
      </c>
      <c r="G1119">
        <v>620.75</v>
      </c>
      <c r="H1119">
        <v>0</v>
      </c>
      <c r="I1119" t="s">
        <v>14</v>
      </c>
      <c r="J1119" t="s">
        <v>32</v>
      </c>
      <c r="K1119" t="s">
        <v>16</v>
      </c>
    </row>
    <row r="1120" spans="1:11" x14ac:dyDescent="0.25">
      <c r="A1120" t="s">
        <v>1153</v>
      </c>
      <c r="B1120" s="1">
        <v>45184</v>
      </c>
      <c r="C1120" t="s">
        <v>37</v>
      </c>
      <c r="D1120" t="s">
        <v>38</v>
      </c>
      <c r="E1120">
        <v>1</v>
      </c>
      <c r="F1120">
        <v>295.88</v>
      </c>
      <c r="G1120">
        <v>470.54</v>
      </c>
      <c r="H1120">
        <v>0.15</v>
      </c>
      <c r="I1120" t="s">
        <v>18</v>
      </c>
      <c r="J1120" t="s">
        <v>27</v>
      </c>
      <c r="K1120" t="s">
        <v>35</v>
      </c>
    </row>
    <row r="1121" spans="1:11" x14ac:dyDescent="0.25">
      <c r="A1121" t="s">
        <v>1154</v>
      </c>
      <c r="B1121" s="1">
        <v>45240</v>
      </c>
      <c r="C1121" t="s">
        <v>22</v>
      </c>
      <c r="D1121" t="s">
        <v>23</v>
      </c>
      <c r="E1121">
        <v>3</v>
      </c>
      <c r="F1121">
        <v>49.05</v>
      </c>
      <c r="G1121">
        <v>78.37</v>
      </c>
      <c r="H1121">
        <v>0</v>
      </c>
      <c r="I1121" t="s">
        <v>18</v>
      </c>
      <c r="J1121" t="s">
        <v>52</v>
      </c>
      <c r="K1121" t="s">
        <v>20</v>
      </c>
    </row>
    <row r="1122" spans="1:11" x14ac:dyDescent="0.25">
      <c r="A1122" t="s">
        <v>1155</v>
      </c>
      <c r="B1122" s="1">
        <v>45153</v>
      </c>
      <c r="C1122" t="s">
        <v>42</v>
      </c>
      <c r="D1122" t="s">
        <v>23</v>
      </c>
      <c r="E1122">
        <v>4</v>
      </c>
      <c r="F1122">
        <v>48.36</v>
      </c>
      <c r="G1122">
        <v>84.38</v>
      </c>
      <c r="H1122">
        <v>0.05</v>
      </c>
      <c r="I1122" t="s">
        <v>111</v>
      </c>
      <c r="J1122" t="s">
        <v>15</v>
      </c>
      <c r="K1122" t="s">
        <v>20</v>
      </c>
    </row>
    <row r="1123" spans="1:11" x14ac:dyDescent="0.25">
      <c r="A1123" t="s">
        <v>1156</v>
      </c>
      <c r="B1123" s="1">
        <v>45039</v>
      </c>
      <c r="C1123" t="s">
        <v>30</v>
      </c>
      <c r="D1123" t="s">
        <v>31</v>
      </c>
      <c r="E1123">
        <v>9</v>
      </c>
      <c r="F1123">
        <v>8.99</v>
      </c>
      <c r="G1123">
        <v>14.61</v>
      </c>
      <c r="H1123">
        <v>0</v>
      </c>
      <c r="I1123" t="s">
        <v>18</v>
      </c>
      <c r="J1123" t="s">
        <v>52</v>
      </c>
      <c r="K1123" t="s">
        <v>20</v>
      </c>
    </row>
    <row r="1124" spans="1:11" x14ac:dyDescent="0.25">
      <c r="A1124" t="s">
        <v>1157</v>
      </c>
      <c r="B1124" s="1">
        <v>45400</v>
      </c>
      <c r="C1124" t="s">
        <v>22</v>
      </c>
      <c r="D1124" t="s">
        <v>23</v>
      </c>
      <c r="E1124">
        <v>6</v>
      </c>
      <c r="F1124">
        <v>130.55000000000001</v>
      </c>
      <c r="G1124">
        <v>196.81</v>
      </c>
      <c r="H1124">
        <v>0</v>
      </c>
      <c r="I1124" t="s">
        <v>14</v>
      </c>
      <c r="J1124" t="s">
        <v>15</v>
      </c>
      <c r="K1124" t="s">
        <v>16</v>
      </c>
    </row>
    <row r="1125" spans="1:11" x14ac:dyDescent="0.25">
      <c r="A1125" t="s">
        <v>1158</v>
      </c>
      <c r="B1125" s="1">
        <v>45616</v>
      </c>
      <c r="C1125" t="s">
        <v>44</v>
      </c>
      <c r="D1125" t="s">
        <v>31</v>
      </c>
      <c r="E1125">
        <v>6</v>
      </c>
      <c r="F1125">
        <v>288.45999999999998</v>
      </c>
      <c r="G1125">
        <v>499.93</v>
      </c>
      <c r="H1125">
        <v>0.05</v>
      </c>
      <c r="I1125" t="s">
        <v>18</v>
      </c>
      <c r="J1125" t="s">
        <v>19</v>
      </c>
      <c r="K1125" t="s">
        <v>16</v>
      </c>
    </row>
    <row r="1126" spans="1:11" x14ac:dyDescent="0.25">
      <c r="A1126" t="s">
        <v>1159</v>
      </c>
      <c r="B1126" s="1">
        <v>45072</v>
      </c>
      <c r="C1126" t="s">
        <v>49</v>
      </c>
      <c r="D1126" t="s">
        <v>47</v>
      </c>
      <c r="E1126">
        <v>4</v>
      </c>
      <c r="F1126">
        <v>316.11</v>
      </c>
      <c r="G1126">
        <v>493.62</v>
      </c>
      <c r="H1126">
        <v>0</v>
      </c>
      <c r="I1126" t="s">
        <v>18</v>
      </c>
      <c r="J1126" t="s">
        <v>32</v>
      </c>
      <c r="K1126" t="s">
        <v>35</v>
      </c>
    </row>
    <row r="1127" spans="1:11" x14ac:dyDescent="0.25">
      <c r="A1127" t="s">
        <v>1160</v>
      </c>
      <c r="B1127" s="1">
        <v>45264</v>
      </c>
      <c r="C1127" t="s">
        <v>62</v>
      </c>
      <c r="D1127" t="s">
        <v>47</v>
      </c>
      <c r="E1127">
        <v>6</v>
      </c>
      <c r="F1127">
        <v>143.47</v>
      </c>
      <c r="G1127">
        <v>247.71</v>
      </c>
      <c r="H1127">
        <v>0</v>
      </c>
      <c r="I1127" t="s">
        <v>18</v>
      </c>
      <c r="J1127" t="s">
        <v>27</v>
      </c>
      <c r="K1127" t="s">
        <v>35</v>
      </c>
    </row>
    <row r="1128" spans="1:11" x14ac:dyDescent="0.25">
      <c r="A1128" t="s">
        <v>1161</v>
      </c>
      <c r="B1128" s="1">
        <v>45152</v>
      </c>
      <c r="C1128" t="s">
        <v>60</v>
      </c>
      <c r="D1128" t="s">
        <v>23</v>
      </c>
      <c r="E1128">
        <v>2</v>
      </c>
      <c r="F1128">
        <v>426</v>
      </c>
      <c r="G1128">
        <v>581.07000000000005</v>
      </c>
      <c r="H1128">
        <v>0</v>
      </c>
      <c r="I1128" t="s">
        <v>24</v>
      </c>
      <c r="J1128" t="s">
        <v>15</v>
      </c>
      <c r="K1128" t="s">
        <v>20</v>
      </c>
    </row>
    <row r="1129" spans="1:11" x14ac:dyDescent="0.25">
      <c r="A1129" t="s">
        <v>1162</v>
      </c>
      <c r="B1129" s="1">
        <v>45399</v>
      </c>
      <c r="C1129" t="s">
        <v>26</v>
      </c>
      <c r="D1129" t="s">
        <v>13</v>
      </c>
      <c r="E1129">
        <v>1</v>
      </c>
      <c r="F1129">
        <v>121.32</v>
      </c>
      <c r="G1129">
        <v>194.23</v>
      </c>
      <c r="H1129">
        <v>0.05</v>
      </c>
      <c r="I1129" t="s">
        <v>40</v>
      </c>
      <c r="J1129" t="s">
        <v>52</v>
      </c>
      <c r="K1129" t="s">
        <v>16</v>
      </c>
    </row>
    <row r="1130" spans="1:11" x14ac:dyDescent="0.25">
      <c r="A1130" t="s">
        <v>1163</v>
      </c>
      <c r="B1130" s="1">
        <v>45618</v>
      </c>
      <c r="D1130" t="s">
        <v>23</v>
      </c>
      <c r="E1130">
        <v>7</v>
      </c>
      <c r="F1130">
        <v>146.41999999999999</v>
      </c>
      <c r="G1130">
        <v>258.11</v>
      </c>
      <c r="H1130">
        <v>0.05</v>
      </c>
      <c r="I1130" t="s">
        <v>18</v>
      </c>
      <c r="J1130" t="s">
        <v>32</v>
      </c>
      <c r="K1130" t="s">
        <v>16</v>
      </c>
    </row>
    <row r="1131" spans="1:11" x14ac:dyDescent="0.25">
      <c r="A1131" t="s">
        <v>1164</v>
      </c>
      <c r="B1131" s="1">
        <v>44949</v>
      </c>
      <c r="C1131" t="s">
        <v>42</v>
      </c>
      <c r="D1131" t="s">
        <v>23</v>
      </c>
      <c r="E1131">
        <v>6</v>
      </c>
      <c r="F1131">
        <v>325.49</v>
      </c>
      <c r="G1131">
        <v>517.39</v>
      </c>
      <c r="H1131">
        <v>0.15</v>
      </c>
      <c r="I1131" t="s">
        <v>18</v>
      </c>
      <c r="J1131" t="s">
        <v>15</v>
      </c>
      <c r="K1131" t="s">
        <v>35</v>
      </c>
    </row>
    <row r="1132" spans="1:11" x14ac:dyDescent="0.25">
      <c r="A1132" t="s">
        <v>1165</v>
      </c>
      <c r="B1132" s="1">
        <v>45198</v>
      </c>
      <c r="C1132" t="s">
        <v>22</v>
      </c>
      <c r="D1132" t="s">
        <v>23</v>
      </c>
      <c r="E1132">
        <v>8</v>
      </c>
      <c r="F1132">
        <v>233.03</v>
      </c>
      <c r="G1132">
        <v>361.34</v>
      </c>
      <c r="H1132">
        <v>0.1</v>
      </c>
      <c r="I1132" t="s">
        <v>14</v>
      </c>
      <c r="J1132" t="s">
        <v>27</v>
      </c>
      <c r="K1132" t="s">
        <v>35</v>
      </c>
    </row>
    <row r="1133" spans="1:11" x14ac:dyDescent="0.25">
      <c r="A1133" t="s">
        <v>1166</v>
      </c>
      <c r="B1133" s="1">
        <v>44980</v>
      </c>
      <c r="C1133" t="s">
        <v>34</v>
      </c>
      <c r="D1133" t="s">
        <v>31</v>
      </c>
      <c r="E1133">
        <v>4</v>
      </c>
      <c r="F1133">
        <v>318.54000000000002</v>
      </c>
      <c r="G1133">
        <v>408.52</v>
      </c>
      <c r="H1133">
        <v>0</v>
      </c>
      <c r="I1133" t="s">
        <v>40</v>
      </c>
      <c r="J1133" t="s">
        <v>19</v>
      </c>
      <c r="K1133" t="s">
        <v>16</v>
      </c>
    </row>
    <row r="1134" spans="1:11" x14ac:dyDescent="0.25">
      <c r="A1134" t="s">
        <v>1167</v>
      </c>
      <c r="B1134" s="1">
        <v>45611</v>
      </c>
      <c r="C1134" t="s">
        <v>42</v>
      </c>
      <c r="D1134" t="s">
        <v>23</v>
      </c>
      <c r="E1134">
        <v>8</v>
      </c>
      <c r="F1134">
        <v>216.94</v>
      </c>
      <c r="G1134">
        <v>293.27</v>
      </c>
      <c r="H1134">
        <v>0</v>
      </c>
      <c r="I1134" t="s">
        <v>18</v>
      </c>
      <c r="J1134" t="s">
        <v>15</v>
      </c>
      <c r="K1134" t="s">
        <v>35</v>
      </c>
    </row>
    <row r="1135" spans="1:11" x14ac:dyDescent="0.25">
      <c r="A1135" t="s">
        <v>1168</v>
      </c>
      <c r="B1135" s="1">
        <v>45301</v>
      </c>
      <c r="C1135" t="s">
        <v>26</v>
      </c>
      <c r="D1135" t="s">
        <v>13</v>
      </c>
      <c r="E1135">
        <v>3</v>
      </c>
      <c r="F1135">
        <v>414.54</v>
      </c>
      <c r="G1135">
        <v>634.07000000000005</v>
      </c>
      <c r="H1135">
        <v>0</v>
      </c>
      <c r="I1135" t="s">
        <v>14</v>
      </c>
      <c r="J1135" t="s">
        <v>15</v>
      </c>
      <c r="K1135" t="s">
        <v>35</v>
      </c>
    </row>
    <row r="1136" spans="1:11" x14ac:dyDescent="0.25">
      <c r="A1136" t="s">
        <v>1169</v>
      </c>
      <c r="B1136" s="1">
        <v>45008</v>
      </c>
      <c r="C1136" t="s">
        <v>22</v>
      </c>
      <c r="D1136" t="s">
        <v>23</v>
      </c>
      <c r="E1136">
        <v>4</v>
      </c>
      <c r="F1136">
        <v>412.7</v>
      </c>
      <c r="G1136">
        <v>543.45000000000005</v>
      </c>
      <c r="H1136">
        <v>0.1</v>
      </c>
      <c r="I1136" t="s">
        <v>18</v>
      </c>
      <c r="J1136" t="s">
        <v>27</v>
      </c>
      <c r="K1136" t="s">
        <v>20</v>
      </c>
    </row>
    <row r="1137" spans="1:11" x14ac:dyDescent="0.25">
      <c r="A1137" t="s">
        <v>1170</v>
      </c>
      <c r="B1137" s="1">
        <v>45501</v>
      </c>
      <c r="C1137" t="s">
        <v>60</v>
      </c>
      <c r="D1137" t="s">
        <v>23</v>
      </c>
      <c r="E1137">
        <v>3</v>
      </c>
      <c r="F1137">
        <v>134.15</v>
      </c>
      <c r="G1137">
        <v>238.7</v>
      </c>
      <c r="H1137">
        <v>0</v>
      </c>
      <c r="I1137" t="s">
        <v>24</v>
      </c>
      <c r="J1137" t="s">
        <v>32</v>
      </c>
      <c r="K1137" t="s">
        <v>16</v>
      </c>
    </row>
    <row r="1138" spans="1:11" x14ac:dyDescent="0.25">
      <c r="A1138" t="s">
        <v>1171</v>
      </c>
      <c r="B1138" s="1">
        <v>45366</v>
      </c>
      <c r="C1138" t="s">
        <v>56</v>
      </c>
      <c r="D1138" t="s">
        <v>38</v>
      </c>
      <c r="E1138">
        <v>3</v>
      </c>
      <c r="F1138">
        <v>28.26</v>
      </c>
      <c r="G1138">
        <v>43.53</v>
      </c>
      <c r="H1138">
        <v>0.1</v>
      </c>
      <c r="I1138" t="s">
        <v>14</v>
      </c>
      <c r="J1138" t="s">
        <v>52</v>
      </c>
      <c r="K1138" t="s">
        <v>20</v>
      </c>
    </row>
    <row r="1139" spans="1:11" x14ac:dyDescent="0.25">
      <c r="A1139" t="s">
        <v>1172</v>
      </c>
      <c r="B1139" s="1">
        <v>45059</v>
      </c>
      <c r="C1139" t="s">
        <v>26</v>
      </c>
      <c r="D1139" t="s">
        <v>13</v>
      </c>
      <c r="E1139">
        <v>6</v>
      </c>
      <c r="F1139">
        <v>111.38</v>
      </c>
      <c r="G1139">
        <v>161.71</v>
      </c>
      <c r="H1139">
        <v>0.1</v>
      </c>
      <c r="I1139" t="s">
        <v>18</v>
      </c>
      <c r="J1139" t="s">
        <v>19</v>
      </c>
      <c r="K1139" t="s">
        <v>20</v>
      </c>
    </row>
    <row r="1140" spans="1:11" x14ac:dyDescent="0.25">
      <c r="A1140" t="s">
        <v>1173</v>
      </c>
      <c r="B1140" s="1">
        <v>45270</v>
      </c>
      <c r="C1140" t="s">
        <v>34</v>
      </c>
      <c r="D1140" t="s">
        <v>31</v>
      </c>
      <c r="E1140">
        <v>4</v>
      </c>
      <c r="F1140">
        <v>158.6</v>
      </c>
      <c r="G1140">
        <v>187.27</v>
      </c>
      <c r="H1140">
        <v>0</v>
      </c>
      <c r="I1140" t="s">
        <v>14</v>
      </c>
      <c r="J1140" t="s">
        <v>15</v>
      </c>
      <c r="K1140" t="s">
        <v>16</v>
      </c>
    </row>
    <row r="1141" spans="1:11" x14ac:dyDescent="0.25">
      <c r="A1141" t="s">
        <v>1174</v>
      </c>
      <c r="B1141" s="1">
        <v>45064</v>
      </c>
      <c r="C1141" t="s">
        <v>60</v>
      </c>
      <c r="D1141" t="s">
        <v>23</v>
      </c>
      <c r="E1141">
        <v>5</v>
      </c>
      <c r="F1141">
        <v>259.02</v>
      </c>
      <c r="G1141">
        <v>400.72</v>
      </c>
      <c r="H1141">
        <v>0</v>
      </c>
      <c r="I1141" t="s">
        <v>18</v>
      </c>
      <c r="J1141" t="s">
        <v>27</v>
      </c>
      <c r="K1141" t="s">
        <v>35</v>
      </c>
    </row>
    <row r="1142" spans="1:11" x14ac:dyDescent="0.25">
      <c r="A1142" t="s">
        <v>1175</v>
      </c>
      <c r="B1142" s="1">
        <v>45367</v>
      </c>
      <c r="C1142" t="s">
        <v>42</v>
      </c>
      <c r="D1142" t="s">
        <v>23</v>
      </c>
      <c r="E1142">
        <v>9</v>
      </c>
      <c r="F1142">
        <v>273.77999999999997</v>
      </c>
      <c r="G1142">
        <v>475.24</v>
      </c>
      <c r="H1142">
        <v>0.2</v>
      </c>
      <c r="I1142" t="s">
        <v>18</v>
      </c>
      <c r="J1142" t="s">
        <v>27</v>
      </c>
      <c r="K1142" t="s">
        <v>35</v>
      </c>
    </row>
    <row r="1143" spans="1:11" x14ac:dyDescent="0.25">
      <c r="A1143" t="s">
        <v>1176</v>
      </c>
      <c r="B1143" s="1">
        <v>44962</v>
      </c>
      <c r="C1143" t="s">
        <v>12</v>
      </c>
      <c r="D1143" t="s">
        <v>13</v>
      </c>
      <c r="E1143">
        <v>3</v>
      </c>
      <c r="F1143">
        <v>234.71</v>
      </c>
      <c r="G1143">
        <v>411.87</v>
      </c>
      <c r="H1143">
        <v>0</v>
      </c>
      <c r="I1143" t="s">
        <v>24</v>
      </c>
      <c r="J1143" t="s">
        <v>52</v>
      </c>
      <c r="K1143" t="s">
        <v>20</v>
      </c>
    </row>
    <row r="1144" spans="1:11" x14ac:dyDescent="0.25">
      <c r="A1144" t="s">
        <v>1177</v>
      </c>
      <c r="B1144" s="1">
        <v>45327</v>
      </c>
      <c r="C1144" t="s">
        <v>44</v>
      </c>
      <c r="D1144" t="s">
        <v>31</v>
      </c>
      <c r="E1144">
        <v>4</v>
      </c>
      <c r="F1144">
        <v>136.22</v>
      </c>
      <c r="G1144">
        <v>220.95</v>
      </c>
      <c r="H1144">
        <v>0.15</v>
      </c>
      <c r="I1144" t="s">
        <v>40</v>
      </c>
      <c r="J1144" t="s">
        <v>52</v>
      </c>
      <c r="K1144" t="s">
        <v>35</v>
      </c>
    </row>
    <row r="1145" spans="1:11" x14ac:dyDescent="0.25">
      <c r="A1145" t="s">
        <v>1178</v>
      </c>
      <c r="B1145" s="1">
        <v>45565</v>
      </c>
      <c r="C1145" t="s">
        <v>26</v>
      </c>
      <c r="D1145" t="s">
        <v>13</v>
      </c>
      <c r="E1145">
        <v>2</v>
      </c>
      <c r="F1145">
        <v>258.26</v>
      </c>
      <c r="G1145">
        <v>327.35000000000002</v>
      </c>
      <c r="H1145">
        <v>0.05</v>
      </c>
      <c r="I1145" t="s">
        <v>24</v>
      </c>
      <c r="J1145" t="s">
        <v>52</v>
      </c>
      <c r="K1145" t="s">
        <v>20</v>
      </c>
    </row>
    <row r="1146" spans="1:11" x14ac:dyDescent="0.25">
      <c r="A1146" t="s">
        <v>1179</v>
      </c>
      <c r="B1146" s="1">
        <v>45599</v>
      </c>
      <c r="C1146" t="s">
        <v>42</v>
      </c>
      <c r="D1146" t="s">
        <v>23</v>
      </c>
      <c r="E1146">
        <v>1</v>
      </c>
      <c r="F1146">
        <v>396.69</v>
      </c>
      <c r="G1146">
        <v>574.51</v>
      </c>
      <c r="H1146">
        <v>0.15</v>
      </c>
      <c r="I1146" t="s">
        <v>14</v>
      </c>
      <c r="J1146" t="s">
        <v>27</v>
      </c>
      <c r="K1146" t="s">
        <v>20</v>
      </c>
    </row>
    <row r="1147" spans="1:11" x14ac:dyDescent="0.25">
      <c r="A1147" t="s">
        <v>1180</v>
      </c>
      <c r="B1147" s="1">
        <v>45420</v>
      </c>
      <c r="C1147" t="s">
        <v>46</v>
      </c>
      <c r="D1147" t="s">
        <v>47</v>
      </c>
      <c r="E1147">
        <v>4</v>
      </c>
      <c r="F1147">
        <v>212.05</v>
      </c>
      <c r="G1147">
        <v>352.45</v>
      </c>
      <c r="H1147">
        <v>0.1</v>
      </c>
      <c r="I1147" t="s">
        <v>14</v>
      </c>
      <c r="J1147" t="s">
        <v>15</v>
      </c>
      <c r="K1147" t="s">
        <v>35</v>
      </c>
    </row>
    <row r="1148" spans="1:11" x14ac:dyDescent="0.25">
      <c r="A1148" t="s">
        <v>1181</v>
      </c>
      <c r="B1148" s="1">
        <v>45636</v>
      </c>
      <c r="D1148" t="s">
        <v>23</v>
      </c>
      <c r="E1148">
        <v>7</v>
      </c>
      <c r="F1148">
        <v>176.37</v>
      </c>
      <c r="G1148">
        <v>271.52</v>
      </c>
      <c r="H1148">
        <v>0.05</v>
      </c>
      <c r="I1148" t="s">
        <v>14</v>
      </c>
      <c r="J1148" t="s">
        <v>19</v>
      </c>
      <c r="K1148" t="s">
        <v>16</v>
      </c>
    </row>
    <row r="1149" spans="1:11" x14ac:dyDescent="0.25">
      <c r="A1149" t="s">
        <v>1182</v>
      </c>
      <c r="B1149" s="1">
        <v>45160</v>
      </c>
      <c r="C1149" t="s">
        <v>37</v>
      </c>
      <c r="D1149" t="s">
        <v>38</v>
      </c>
      <c r="E1149">
        <v>5</v>
      </c>
      <c r="F1149">
        <v>484.49</v>
      </c>
      <c r="G1149">
        <v>605.05999999999995</v>
      </c>
      <c r="H1149">
        <v>0</v>
      </c>
      <c r="I1149" t="s">
        <v>14</v>
      </c>
      <c r="J1149" t="s">
        <v>52</v>
      </c>
      <c r="K1149" t="s">
        <v>16</v>
      </c>
    </row>
    <row r="1150" spans="1:11" x14ac:dyDescent="0.25">
      <c r="A1150" t="s">
        <v>1183</v>
      </c>
      <c r="B1150" s="1">
        <v>45652</v>
      </c>
      <c r="C1150" t="s">
        <v>56</v>
      </c>
      <c r="D1150" t="s">
        <v>38</v>
      </c>
      <c r="E1150">
        <v>5</v>
      </c>
      <c r="F1150">
        <v>70.8</v>
      </c>
      <c r="G1150">
        <v>103.64</v>
      </c>
      <c r="H1150">
        <v>0</v>
      </c>
      <c r="I1150" t="s">
        <v>24</v>
      </c>
      <c r="J1150" t="s">
        <v>52</v>
      </c>
      <c r="K1150" t="s">
        <v>35</v>
      </c>
    </row>
    <row r="1151" spans="1:11" x14ac:dyDescent="0.25">
      <c r="A1151" t="s">
        <v>1184</v>
      </c>
      <c r="B1151" s="1">
        <v>45342</v>
      </c>
      <c r="C1151" t="s">
        <v>60</v>
      </c>
      <c r="D1151" t="s">
        <v>23</v>
      </c>
      <c r="E1151">
        <v>5</v>
      </c>
      <c r="F1151">
        <v>424.4</v>
      </c>
      <c r="G1151">
        <v>679.29</v>
      </c>
      <c r="H1151">
        <v>0</v>
      </c>
      <c r="I1151" t="s">
        <v>40</v>
      </c>
      <c r="J1151" t="s">
        <v>27</v>
      </c>
      <c r="K1151" t="s">
        <v>35</v>
      </c>
    </row>
    <row r="1152" spans="1:11" x14ac:dyDescent="0.25">
      <c r="A1152" t="s">
        <v>265</v>
      </c>
      <c r="B1152" s="1">
        <v>45503</v>
      </c>
      <c r="C1152" t="s">
        <v>44</v>
      </c>
      <c r="D1152" t="s">
        <v>31</v>
      </c>
      <c r="E1152">
        <v>6</v>
      </c>
      <c r="F1152">
        <v>384.91</v>
      </c>
      <c r="G1152">
        <v>647.5</v>
      </c>
      <c r="H1152">
        <v>0</v>
      </c>
      <c r="I1152" t="s">
        <v>18</v>
      </c>
      <c r="J1152" t="s">
        <v>19</v>
      </c>
      <c r="K1152" t="s">
        <v>35</v>
      </c>
    </row>
    <row r="1153" spans="1:11" x14ac:dyDescent="0.25">
      <c r="A1153" t="s">
        <v>1185</v>
      </c>
      <c r="B1153" s="1">
        <v>45215</v>
      </c>
      <c r="C1153" t="s">
        <v>60</v>
      </c>
      <c r="D1153" t="s">
        <v>23</v>
      </c>
      <c r="E1153">
        <v>4</v>
      </c>
      <c r="F1153">
        <v>66.7</v>
      </c>
      <c r="G1153">
        <v>90.6</v>
      </c>
      <c r="H1153">
        <v>0.05</v>
      </c>
      <c r="I1153" t="s">
        <v>14</v>
      </c>
      <c r="J1153" t="s">
        <v>19</v>
      </c>
      <c r="K1153" t="s">
        <v>35</v>
      </c>
    </row>
    <row r="1154" spans="1:11" x14ac:dyDescent="0.25">
      <c r="A1154" t="s">
        <v>1186</v>
      </c>
      <c r="B1154" s="1">
        <v>45242</v>
      </c>
      <c r="C1154" t="s">
        <v>49</v>
      </c>
      <c r="D1154" t="s">
        <v>47</v>
      </c>
      <c r="E1154">
        <v>9</v>
      </c>
      <c r="F1154">
        <v>486.76</v>
      </c>
      <c r="G1154">
        <v>825</v>
      </c>
      <c r="H1154">
        <v>0</v>
      </c>
      <c r="I1154" t="s">
        <v>24</v>
      </c>
      <c r="J1154" t="s">
        <v>32</v>
      </c>
      <c r="K1154" t="s">
        <v>35</v>
      </c>
    </row>
    <row r="1155" spans="1:11" x14ac:dyDescent="0.25">
      <c r="A1155" t="s">
        <v>1187</v>
      </c>
      <c r="B1155" s="1">
        <v>45011</v>
      </c>
      <c r="C1155" t="s">
        <v>49</v>
      </c>
      <c r="D1155" t="s">
        <v>47</v>
      </c>
      <c r="E1155">
        <v>8</v>
      </c>
      <c r="F1155">
        <v>317.20999999999998</v>
      </c>
      <c r="G1155">
        <v>375.13</v>
      </c>
      <c r="H1155">
        <v>0.05</v>
      </c>
      <c r="I1155" t="s">
        <v>18</v>
      </c>
      <c r="J1155" t="s">
        <v>19</v>
      </c>
      <c r="K1155" t="s">
        <v>16</v>
      </c>
    </row>
    <row r="1156" spans="1:11" x14ac:dyDescent="0.25">
      <c r="A1156" t="s">
        <v>1188</v>
      </c>
      <c r="B1156" s="1">
        <v>45402</v>
      </c>
      <c r="C1156" t="s">
        <v>22</v>
      </c>
      <c r="D1156" t="s">
        <v>23</v>
      </c>
      <c r="E1156">
        <v>1</v>
      </c>
      <c r="F1156">
        <v>284.38</v>
      </c>
      <c r="G1156">
        <v>506.86</v>
      </c>
      <c r="H1156">
        <v>0.05</v>
      </c>
      <c r="I1156" t="s">
        <v>40</v>
      </c>
      <c r="J1156" t="s">
        <v>52</v>
      </c>
      <c r="K1156" t="s">
        <v>16</v>
      </c>
    </row>
    <row r="1157" spans="1:11" x14ac:dyDescent="0.25">
      <c r="A1157" t="s">
        <v>1189</v>
      </c>
      <c r="B1157" s="1">
        <v>45407</v>
      </c>
      <c r="C1157" t="s">
        <v>60</v>
      </c>
      <c r="D1157" t="s">
        <v>23</v>
      </c>
      <c r="E1157">
        <v>3</v>
      </c>
      <c r="F1157">
        <v>74.849999999999994</v>
      </c>
      <c r="G1157">
        <v>104.52</v>
      </c>
      <c r="H1157">
        <v>0</v>
      </c>
      <c r="I1157" t="s">
        <v>18</v>
      </c>
      <c r="J1157" t="s">
        <v>52</v>
      </c>
      <c r="K1157" t="s">
        <v>35</v>
      </c>
    </row>
    <row r="1158" spans="1:11" x14ac:dyDescent="0.25">
      <c r="A1158" t="s">
        <v>1190</v>
      </c>
      <c r="B1158" s="1">
        <v>45574</v>
      </c>
      <c r="C1158" t="s">
        <v>54</v>
      </c>
      <c r="D1158" t="s">
        <v>38</v>
      </c>
      <c r="E1158">
        <v>5</v>
      </c>
      <c r="F1158">
        <v>351.35</v>
      </c>
      <c r="G1158">
        <v>387</v>
      </c>
      <c r="H1158">
        <v>0.1</v>
      </c>
      <c r="I1158" t="s">
        <v>40</v>
      </c>
      <c r="J1158" t="s">
        <v>15</v>
      </c>
      <c r="K1158" t="s">
        <v>20</v>
      </c>
    </row>
    <row r="1159" spans="1:11" x14ac:dyDescent="0.25">
      <c r="A1159" t="s">
        <v>1191</v>
      </c>
      <c r="B1159" s="1">
        <v>45439</v>
      </c>
      <c r="C1159" t="s">
        <v>62</v>
      </c>
      <c r="D1159" t="s">
        <v>47</v>
      </c>
      <c r="E1159">
        <v>9</v>
      </c>
      <c r="F1159">
        <v>94.68</v>
      </c>
      <c r="G1159">
        <v>136.84</v>
      </c>
      <c r="H1159">
        <v>0.1</v>
      </c>
      <c r="I1159" t="s">
        <v>40</v>
      </c>
      <c r="J1159" t="s">
        <v>52</v>
      </c>
      <c r="K1159" t="s">
        <v>20</v>
      </c>
    </row>
    <row r="1160" spans="1:11" x14ac:dyDescent="0.25">
      <c r="A1160" t="s">
        <v>1192</v>
      </c>
      <c r="B1160" s="1">
        <v>45452</v>
      </c>
      <c r="C1160" t="s">
        <v>42</v>
      </c>
      <c r="D1160" t="s">
        <v>23</v>
      </c>
      <c r="E1160">
        <v>6</v>
      </c>
      <c r="F1160">
        <v>321.05</v>
      </c>
      <c r="G1160">
        <v>395.98</v>
      </c>
      <c r="H1160">
        <v>0.2</v>
      </c>
      <c r="I1160" t="s">
        <v>14</v>
      </c>
      <c r="J1160" t="s">
        <v>52</v>
      </c>
      <c r="K1160" t="s">
        <v>35</v>
      </c>
    </row>
    <row r="1161" spans="1:11" x14ac:dyDescent="0.25">
      <c r="A1161" t="s">
        <v>1193</v>
      </c>
      <c r="B1161" s="1">
        <v>45532</v>
      </c>
      <c r="C1161" t="s">
        <v>26</v>
      </c>
      <c r="D1161" t="s">
        <v>13</v>
      </c>
      <c r="E1161">
        <v>7</v>
      </c>
      <c r="F1161">
        <v>157.04</v>
      </c>
      <c r="G1161">
        <v>282.60000000000002</v>
      </c>
      <c r="H1161">
        <v>0</v>
      </c>
      <c r="I1161" t="s">
        <v>18</v>
      </c>
      <c r="J1161" t="s">
        <v>19</v>
      </c>
      <c r="K1161" t="s">
        <v>16</v>
      </c>
    </row>
    <row r="1162" spans="1:11" x14ac:dyDescent="0.25">
      <c r="A1162" t="s">
        <v>1194</v>
      </c>
      <c r="B1162" s="1">
        <v>45299</v>
      </c>
      <c r="C1162" t="s">
        <v>46</v>
      </c>
      <c r="D1162" t="s">
        <v>47</v>
      </c>
      <c r="E1162">
        <v>6</v>
      </c>
      <c r="F1162">
        <v>497.32</v>
      </c>
      <c r="G1162">
        <v>611.26</v>
      </c>
      <c r="H1162">
        <v>0</v>
      </c>
      <c r="I1162" t="s">
        <v>18</v>
      </c>
      <c r="J1162" t="s">
        <v>32</v>
      </c>
      <c r="K1162" t="s">
        <v>35</v>
      </c>
    </row>
    <row r="1163" spans="1:11" x14ac:dyDescent="0.25">
      <c r="A1163" t="s">
        <v>1195</v>
      </c>
      <c r="B1163" s="1">
        <v>45034</v>
      </c>
      <c r="C1163" t="s">
        <v>49</v>
      </c>
      <c r="D1163" t="s">
        <v>47</v>
      </c>
      <c r="E1163">
        <v>1</v>
      </c>
      <c r="F1163">
        <v>81.650000000000006</v>
      </c>
      <c r="G1163">
        <v>131.85</v>
      </c>
      <c r="H1163">
        <v>0</v>
      </c>
      <c r="I1163" t="s">
        <v>40</v>
      </c>
      <c r="J1163" t="s">
        <v>15</v>
      </c>
      <c r="K1163" t="s">
        <v>16</v>
      </c>
    </row>
    <row r="1164" spans="1:11" x14ac:dyDescent="0.25">
      <c r="A1164" t="s">
        <v>1196</v>
      </c>
      <c r="B1164" s="1">
        <v>45235</v>
      </c>
      <c r="C1164" t="s">
        <v>49</v>
      </c>
      <c r="D1164" t="s">
        <v>47</v>
      </c>
      <c r="E1164">
        <v>6</v>
      </c>
      <c r="F1164">
        <v>63.52</v>
      </c>
      <c r="G1164">
        <v>79.67</v>
      </c>
      <c r="H1164">
        <v>0</v>
      </c>
      <c r="I1164" t="s">
        <v>40</v>
      </c>
      <c r="J1164" t="s">
        <v>15</v>
      </c>
      <c r="K1164" t="s">
        <v>16</v>
      </c>
    </row>
    <row r="1165" spans="1:11" x14ac:dyDescent="0.25">
      <c r="A1165" t="s">
        <v>1197</v>
      </c>
      <c r="B1165" s="1">
        <v>44955</v>
      </c>
      <c r="C1165" t="s">
        <v>34</v>
      </c>
      <c r="D1165" t="s">
        <v>31</v>
      </c>
      <c r="E1165">
        <v>1</v>
      </c>
      <c r="F1165">
        <v>253.73</v>
      </c>
      <c r="G1165">
        <v>387.05</v>
      </c>
      <c r="H1165">
        <v>0.05</v>
      </c>
      <c r="I1165" t="s">
        <v>18</v>
      </c>
      <c r="J1165" t="s">
        <v>19</v>
      </c>
      <c r="K1165" t="s">
        <v>35</v>
      </c>
    </row>
    <row r="1166" spans="1:11" x14ac:dyDescent="0.25">
      <c r="A1166" t="s">
        <v>1198</v>
      </c>
      <c r="B1166" s="1">
        <v>45385</v>
      </c>
      <c r="C1166" t="s">
        <v>46</v>
      </c>
      <c r="D1166" t="s">
        <v>47</v>
      </c>
      <c r="E1166">
        <v>8</v>
      </c>
      <c r="F1166">
        <v>96.78</v>
      </c>
      <c r="G1166">
        <v>126.62</v>
      </c>
      <c r="H1166">
        <v>0</v>
      </c>
      <c r="I1166" t="s">
        <v>14</v>
      </c>
      <c r="J1166" t="s">
        <v>27</v>
      </c>
      <c r="K1166" t="s">
        <v>16</v>
      </c>
    </row>
    <row r="1167" spans="1:11" x14ac:dyDescent="0.25">
      <c r="A1167" t="s">
        <v>1199</v>
      </c>
      <c r="B1167" s="1">
        <v>45624</v>
      </c>
      <c r="C1167" t="s">
        <v>49</v>
      </c>
      <c r="D1167" t="s">
        <v>47</v>
      </c>
      <c r="E1167">
        <v>9</v>
      </c>
      <c r="F1167">
        <v>208.63</v>
      </c>
      <c r="G1167">
        <v>241.75</v>
      </c>
      <c r="H1167">
        <v>0</v>
      </c>
      <c r="I1167" t="s">
        <v>18</v>
      </c>
      <c r="J1167" t="s">
        <v>32</v>
      </c>
      <c r="K1167" t="s">
        <v>16</v>
      </c>
    </row>
    <row r="1168" spans="1:11" x14ac:dyDescent="0.25">
      <c r="A1168" t="s">
        <v>1200</v>
      </c>
      <c r="B1168" s="1">
        <v>45150</v>
      </c>
      <c r="C1168" t="s">
        <v>56</v>
      </c>
      <c r="D1168" t="s">
        <v>38</v>
      </c>
      <c r="E1168">
        <v>5</v>
      </c>
      <c r="F1168">
        <v>269.39999999999998</v>
      </c>
      <c r="G1168">
        <v>446.32</v>
      </c>
      <c r="H1168">
        <v>0</v>
      </c>
      <c r="I1168" t="s">
        <v>18</v>
      </c>
      <c r="J1168" t="s">
        <v>32</v>
      </c>
      <c r="K1168" t="s">
        <v>35</v>
      </c>
    </row>
    <row r="1169" spans="1:11" x14ac:dyDescent="0.25">
      <c r="A1169" t="s">
        <v>1201</v>
      </c>
      <c r="B1169" s="1">
        <v>45110</v>
      </c>
      <c r="C1169" t="s">
        <v>54</v>
      </c>
      <c r="D1169" t="s">
        <v>38</v>
      </c>
      <c r="E1169">
        <v>4</v>
      </c>
      <c r="F1169">
        <v>69.599999999999994</v>
      </c>
      <c r="G1169">
        <v>83.44</v>
      </c>
      <c r="H1169">
        <v>0.15</v>
      </c>
      <c r="I1169" t="s">
        <v>40</v>
      </c>
      <c r="J1169" t="s">
        <v>32</v>
      </c>
      <c r="K1169" t="s">
        <v>20</v>
      </c>
    </row>
    <row r="1170" spans="1:11" x14ac:dyDescent="0.25">
      <c r="A1170" t="s">
        <v>1202</v>
      </c>
      <c r="B1170" s="1">
        <v>45270</v>
      </c>
      <c r="C1170" t="s">
        <v>37</v>
      </c>
      <c r="D1170" t="s">
        <v>38</v>
      </c>
      <c r="E1170">
        <v>7</v>
      </c>
      <c r="F1170">
        <v>273.8</v>
      </c>
      <c r="G1170">
        <v>324.08999999999997</v>
      </c>
      <c r="H1170">
        <v>0</v>
      </c>
      <c r="I1170" t="s">
        <v>14</v>
      </c>
      <c r="J1170" t="s">
        <v>15</v>
      </c>
      <c r="K1170" t="s">
        <v>20</v>
      </c>
    </row>
    <row r="1171" spans="1:11" x14ac:dyDescent="0.25">
      <c r="A1171" t="s">
        <v>1203</v>
      </c>
      <c r="B1171" s="1">
        <v>45001</v>
      </c>
      <c r="C1171" t="s">
        <v>22</v>
      </c>
      <c r="D1171" t="s">
        <v>23</v>
      </c>
      <c r="E1171">
        <v>3</v>
      </c>
      <c r="F1171">
        <v>45.57</v>
      </c>
      <c r="G1171">
        <v>77.819999999999993</v>
      </c>
      <c r="H1171">
        <v>0.1</v>
      </c>
      <c r="I1171" t="s">
        <v>14</v>
      </c>
      <c r="J1171" t="s">
        <v>32</v>
      </c>
      <c r="K1171" t="s">
        <v>20</v>
      </c>
    </row>
    <row r="1172" spans="1:11" x14ac:dyDescent="0.25">
      <c r="A1172" t="s">
        <v>1204</v>
      </c>
      <c r="B1172" s="1">
        <v>45566</v>
      </c>
      <c r="C1172" t="s">
        <v>12</v>
      </c>
      <c r="D1172" t="s">
        <v>13</v>
      </c>
      <c r="E1172">
        <v>1</v>
      </c>
      <c r="F1172">
        <v>368.28</v>
      </c>
      <c r="G1172">
        <v>471.87</v>
      </c>
      <c r="H1172">
        <v>0.05</v>
      </c>
      <c r="I1172" t="s">
        <v>18</v>
      </c>
      <c r="J1172" t="s">
        <v>27</v>
      </c>
      <c r="K1172" t="s">
        <v>16</v>
      </c>
    </row>
    <row r="1173" spans="1:11" x14ac:dyDescent="0.25">
      <c r="A1173" t="s">
        <v>1205</v>
      </c>
      <c r="B1173" s="1">
        <v>45322</v>
      </c>
      <c r="C1173" t="s">
        <v>30</v>
      </c>
      <c r="D1173" t="s">
        <v>31</v>
      </c>
      <c r="E1173">
        <v>6</v>
      </c>
      <c r="F1173">
        <v>87.2</v>
      </c>
      <c r="G1173">
        <v>97.84</v>
      </c>
      <c r="H1173">
        <v>0.1</v>
      </c>
      <c r="I1173" t="s">
        <v>24</v>
      </c>
      <c r="J1173" t="s">
        <v>15</v>
      </c>
      <c r="K1173" t="s">
        <v>35</v>
      </c>
    </row>
    <row r="1174" spans="1:11" x14ac:dyDescent="0.25">
      <c r="A1174" t="s">
        <v>1206</v>
      </c>
      <c r="B1174" s="1">
        <v>45083</v>
      </c>
      <c r="C1174" t="s">
        <v>56</v>
      </c>
      <c r="D1174" t="s">
        <v>38</v>
      </c>
      <c r="E1174">
        <v>6</v>
      </c>
      <c r="F1174">
        <v>183.96</v>
      </c>
      <c r="G1174">
        <v>275.63</v>
      </c>
      <c r="H1174">
        <v>0</v>
      </c>
      <c r="I1174" t="s">
        <v>40</v>
      </c>
      <c r="J1174" t="s">
        <v>19</v>
      </c>
      <c r="K1174" t="s">
        <v>35</v>
      </c>
    </row>
    <row r="1175" spans="1:11" x14ac:dyDescent="0.25">
      <c r="A1175" t="s">
        <v>1207</v>
      </c>
      <c r="B1175" s="1">
        <v>45285</v>
      </c>
      <c r="D1175" t="s">
        <v>13</v>
      </c>
      <c r="E1175">
        <v>4</v>
      </c>
      <c r="F1175">
        <v>19.43</v>
      </c>
      <c r="G1175">
        <v>30.63</v>
      </c>
      <c r="H1175">
        <v>0</v>
      </c>
      <c r="I1175" t="s">
        <v>40</v>
      </c>
      <c r="J1175" t="s">
        <v>52</v>
      </c>
      <c r="K1175" t="s">
        <v>35</v>
      </c>
    </row>
    <row r="1176" spans="1:11" x14ac:dyDescent="0.25">
      <c r="A1176" t="s">
        <v>1208</v>
      </c>
      <c r="B1176" s="1">
        <v>45001</v>
      </c>
      <c r="C1176" t="s">
        <v>12</v>
      </c>
      <c r="D1176" t="s">
        <v>13</v>
      </c>
      <c r="E1176">
        <v>4</v>
      </c>
      <c r="F1176">
        <v>309</v>
      </c>
      <c r="G1176">
        <v>422.63</v>
      </c>
      <c r="H1176">
        <v>0.1</v>
      </c>
      <c r="I1176" t="s">
        <v>24</v>
      </c>
      <c r="J1176" t="s">
        <v>27</v>
      </c>
      <c r="K1176" t="s">
        <v>35</v>
      </c>
    </row>
    <row r="1177" spans="1:11" x14ac:dyDescent="0.25">
      <c r="A1177" t="s">
        <v>1209</v>
      </c>
      <c r="B1177" s="1">
        <v>45572</v>
      </c>
      <c r="C1177" t="s">
        <v>37</v>
      </c>
      <c r="D1177" t="s">
        <v>38</v>
      </c>
      <c r="E1177">
        <v>5</v>
      </c>
      <c r="F1177">
        <v>314.36</v>
      </c>
      <c r="G1177">
        <v>499.36</v>
      </c>
      <c r="H1177">
        <v>0</v>
      </c>
      <c r="I1177" t="s">
        <v>14</v>
      </c>
      <c r="J1177" t="s">
        <v>32</v>
      </c>
      <c r="K1177" t="s">
        <v>16</v>
      </c>
    </row>
    <row r="1178" spans="1:11" x14ac:dyDescent="0.25">
      <c r="A1178" t="s">
        <v>1210</v>
      </c>
      <c r="B1178" s="1">
        <v>45261</v>
      </c>
      <c r="C1178" t="s">
        <v>30</v>
      </c>
      <c r="D1178" t="s">
        <v>31</v>
      </c>
      <c r="E1178">
        <v>3</v>
      </c>
      <c r="F1178">
        <v>26.44</v>
      </c>
      <c r="G1178">
        <v>33.840000000000003</v>
      </c>
      <c r="H1178">
        <v>0</v>
      </c>
      <c r="I1178" t="s">
        <v>24</v>
      </c>
      <c r="J1178" t="s">
        <v>19</v>
      </c>
      <c r="K1178" t="s">
        <v>16</v>
      </c>
    </row>
    <row r="1179" spans="1:11" x14ac:dyDescent="0.25">
      <c r="A1179" t="s">
        <v>1211</v>
      </c>
      <c r="B1179" s="1">
        <v>45351</v>
      </c>
      <c r="C1179" t="s">
        <v>54</v>
      </c>
      <c r="D1179" t="s">
        <v>38</v>
      </c>
      <c r="E1179">
        <v>4</v>
      </c>
      <c r="F1179">
        <v>137.37</v>
      </c>
      <c r="G1179">
        <v>221.15</v>
      </c>
      <c r="H1179">
        <v>0</v>
      </c>
      <c r="I1179" t="s">
        <v>24</v>
      </c>
      <c r="K1179" t="s">
        <v>20</v>
      </c>
    </row>
    <row r="1180" spans="1:11" x14ac:dyDescent="0.25">
      <c r="A1180" t="s">
        <v>1212</v>
      </c>
      <c r="B1180" s="1">
        <v>45444</v>
      </c>
      <c r="C1180" t="s">
        <v>60</v>
      </c>
      <c r="D1180" t="s">
        <v>23</v>
      </c>
      <c r="E1180">
        <v>5</v>
      </c>
      <c r="F1180">
        <v>382.03</v>
      </c>
      <c r="G1180">
        <v>466.28</v>
      </c>
      <c r="H1180">
        <v>0</v>
      </c>
      <c r="I1180" t="s">
        <v>40</v>
      </c>
      <c r="J1180" t="s">
        <v>27</v>
      </c>
      <c r="K1180" t="s">
        <v>16</v>
      </c>
    </row>
    <row r="1181" spans="1:11" x14ac:dyDescent="0.25">
      <c r="A1181" t="s">
        <v>1213</v>
      </c>
      <c r="B1181" s="1">
        <v>45580</v>
      </c>
      <c r="C1181" t="s">
        <v>54</v>
      </c>
      <c r="D1181" t="s">
        <v>38</v>
      </c>
      <c r="E1181">
        <v>1</v>
      </c>
      <c r="F1181">
        <v>73.930000000000007</v>
      </c>
      <c r="G1181">
        <v>112.7</v>
      </c>
      <c r="H1181">
        <v>0</v>
      </c>
      <c r="I1181" t="s">
        <v>18</v>
      </c>
      <c r="J1181" t="s">
        <v>52</v>
      </c>
      <c r="K1181" t="s">
        <v>16</v>
      </c>
    </row>
    <row r="1182" spans="1:11" x14ac:dyDescent="0.25">
      <c r="A1182" t="s">
        <v>1210</v>
      </c>
      <c r="B1182" s="1">
        <v>45261</v>
      </c>
      <c r="C1182" t="s">
        <v>30</v>
      </c>
      <c r="D1182" t="s">
        <v>31</v>
      </c>
      <c r="E1182">
        <v>3</v>
      </c>
      <c r="F1182">
        <v>26.44</v>
      </c>
      <c r="G1182">
        <v>33.840000000000003</v>
      </c>
      <c r="H1182">
        <v>0</v>
      </c>
      <c r="I1182" t="s">
        <v>24</v>
      </c>
      <c r="J1182" t="s">
        <v>19</v>
      </c>
      <c r="K1182" t="s">
        <v>16</v>
      </c>
    </row>
    <row r="1183" spans="1:11" x14ac:dyDescent="0.25">
      <c r="A1183" t="s">
        <v>1214</v>
      </c>
      <c r="B1183" s="1">
        <v>45169</v>
      </c>
      <c r="C1183" t="s">
        <v>54</v>
      </c>
      <c r="D1183" t="s">
        <v>38</v>
      </c>
      <c r="E1183">
        <v>8</v>
      </c>
      <c r="F1183">
        <v>149.38999999999999</v>
      </c>
      <c r="G1183">
        <v>219.88</v>
      </c>
      <c r="H1183">
        <v>0.05</v>
      </c>
      <c r="I1183" t="s">
        <v>40</v>
      </c>
      <c r="J1183" t="s">
        <v>19</v>
      </c>
      <c r="K1183" t="s">
        <v>35</v>
      </c>
    </row>
    <row r="1184" spans="1:11" x14ac:dyDescent="0.25">
      <c r="A1184" t="s">
        <v>1215</v>
      </c>
      <c r="B1184" s="1">
        <v>45653</v>
      </c>
      <c r="C1184" t="s">
        <v>42</v>
      </c>
      <c r="D1184" t="s">
        <v>23</v>
      </c>
      <c r="E1184">
        <v>2</v>
      </c>
      <c r="F1184">
        <v>199.66</v>
      </c>
      <c r="G1184">
        <v>240.32</v>
      </c>
      <c r="H1184">
        <v>0</v>
      </c>
      <c r="I1184" t="s">
        <v>40</v>
      </c>
      <c r="J1184" t="s">
        <v>52</v>
      </c>
      <c r="K1184" t="s">
        <v>20</v>
      </c>
    </row>
    <row r="1185" spans="1:11" x14ac:dyDescent="0.25">
      <c r="A1185" t="s">
        <v>1216</v>
      </c>
      <c r="B1185" s="1">
        <v>44980</v>
      </c>
      <c r="C1185" t="s">
        <v>34</v>
      </c>
      <c r="D1185" t="s">
        <v>31</v>
      </c>
      <c r="E1185">
        <v>4</v>
      </c>
      <c r="F1185">
        <v>338.65</v>
      </c>
      <c r="G1185">
        <v>439.32</v>
      </c>
      <c r="H1185">
        <v>0</v>
      </c>
      <c r="I1185" t="s">
        <v>14</v>
      </c>
      <c r="J1185" t="s">
        <v>27</v>
      </c>
      <c r="K1185" t="s">
        <v>35</v>
      </c>
    </row>
    <row r="1186" spans="1:11" x14ac:dyDescent="0.25">
      <c r="A1186" t="s">
        <v>1217</v>
      </c>
      <c r="B1186" s="1">
        <v>45079</v>
      </c>
      <c r="C1186" t="s">
        <v>42</v>
      </c>
      <c r="D1186" t="s">
        <v>23</v>
      </c>
      <c r="E1186">
        <v>6</v>
      </c>
      <c r="F1186">
        <v>371.73</v>
      </c>
      <c r="G1186">
        <v>643.96</v>
      </c>
      <c r="H1186">
        <v>0</v>
      </c>
      <c r="I1186" t="s">
        <v>40</v>
      </c>
      <c r="J1186" t="s">
        <v>15</v>
      </c>
      <c r="K1186" t="s">
        <v>16</v>
      </c>
    </row>
    <row r="1187" spans="1:11" x14ac:dyDescent="0.25">
      <c r="A1187" t="s">
        <v>1218</v>
      </c>
      <c r="B1187" s="1">
        <v>45653</v>
      </c>
      <c r="C1187" t="s">
        <v>30</v>
      </c>
      <c r="D1187" t="s">
        <v>31</v>
      </c>
      <c r="E1187">
        <v>1</v>
      </c>
      <c r="F1187">
        <v>417.05</v>
      </c>
      <c r="G1187">
        <v>595.47</v>
      </c>
      <c r="H1187">
        <v>0.05</v>
      </c>
      <c r="I1187" t="s">
        <v>18</v>
      </c>
      <c r="J1187" t="s">
        <v>27</v>
      </c>
      <c r="K1187" t="s">
        <v>20</v>
      </c>
    </row>
    <row r="1188" spans="1:11" x14ac:dyDescent="0.25">
      <c r="A1188" t="s">
        <v>1219</v>
      </c>
      <c r="B1188" s="1">
        <v>45476</v>
      </c>
      <c r="C1188" t="s">
        <v>54</v>
      </c>
      <c r="D1188" t="s">
        <v>38</v>
      </c>
      <c r="E1188">
        <v>3</v>
      </c>
      <c r="F1188">
        <v>23.66</v>
      </c>
      <c r="G1188">
        <v>37.369999999999997</v>
      </c>
      <c r="H1188">
        <v>0.05</v>
      </c>
      <c r="I1188" t="s">
        <v>40</v>
      </c>
      <c r="J1188" t="s">
        <v>19</v>
      </c>
      <c r="K1188" t="s">
        <v>35</v>
      </c>
    </row>
    <row r="1189" spans="1:11" x14ac:dyDescent="0.25">
      <c r="A1189" t="s">
        <v>1220</v>
      </c>
      <c r="B1189" s="1">
        <v>45054</v>
      </c>
      <c r="C1189" t="s">
        <v>22</v>
      </c>
      <c r="D1189" t="s">
        <v>23</v>
      </c>
      <c r="E1189">
        <v>1</v>
      </c>
      <c r="F1189">
        <v>264.18</v>
      </c>
      <c r="G1189">
        <v>373.51</v>
      </c>
      <c r="H1189">
        <v>0</v>
      </c>
      <c r="I1189" t="s">
        <v>40</v>
      </c>
      <c r="J1189" t="s">
        <v>52</v>
      </c>
      <c r="K1189" t="s">
        <v>20</v>
      </c>
    </row>
    <row r="1190" spans="1:11" x14ac:dyDescent="0.25">
      <c r="A1190" t="s">
        <v>1221</v>
      </c>
      <c r="B1190" s="1">
        <v>45170</v>
      </c>
      <c r="C1190" t="s">
        <v>12</v>
      </c>
      <c r="E1190">
        <v>6</v>
      </c>
      <c r="F1190">
        <v>484.96</v>
      </c>
      <c r="G1190">
        <v>723.2</v>
      </c>
      <c r="H1190">
        <v>0.05</v>
      </c>
      <c r="I1190" t="s">
        <v>14</v>
      </c>
      <c r="J1190" t="s">
        <v>52</v>
      </c>
      <c r="K1190" t="s">
        <v>16</v>
      </c>
    </row>
    <row r="1191" spans="1:11" x14ac:dyDescent="0.25">
      <c r="A1191" t="s">
        <v>1222</v>
      </c>
      <c r="B1191" s="1">
        <v>45071</v>
      </c>
      <c r="D1191" t="s">
        <v>23</v>
      </c>
      <c r="E1191">
        <v>4</v>
      </c>
      <c r="F1191">
        <v>124.88</v>
      </c>
      <c r="G1191">
        <v>170.47</v>
      </c>
      <c r="H1191">
        <v>0.05</v>
      </c>
      <c r="I1191" t="s">
        <v>18</v>
      </c>
      <c r="J1191" t="s">
        <v>27</v>
      </c>
      <c r="K1191" t="s">
        <v>20</v>
      </c>
    </row>
    <row r="1192" spans="1:11" x14ac:dyDescent="0.25">
      <c r="A1192" t="s">
        <v>1223</v>
      </c>
      <c r="B1192" s="1">
        <v>45306</v>
      </c>
      <c r="C1192" t="s">
        <v>56</v>
      </c>
      <c r="D1192" t="s">
        <v>38</v>
      </c>
      <c r="E1192">
        <v>1</v>
      </c>
      <c r="F1192">
        <v>403.03</v>
      </c>
      <c r="G1192">
        <v>610.95000000000005</v>
      </c>
      <c r="H1192">
        <v>0.15</v>
      </c>
      <c r="I1192" t="s">
        <v>18</v>
      </c>
      <c r="J1192" t="s">
        <v>32</v>
      </c>
      <c r="K1192" t="s">
        <v>20</v>
      </c>
    </row>
    <row r="1193" spans="1:11" x14ac:dyDescent="0.25">
      <c r="A1193" t="s">
        <v>1224</v>
      </c>
      <c r="B1193" s="1">
        <v>45094</v>
      </c>
      <c r="C1193" t="s">
        <v>34</v>
      </c>
      <c r="D1193" t="s">
        <v>31</v>
      </c>
      <c r="E1193">
        <v>7</v>
      </c>
      <c r="F1193">
        <v>293.39999999999998</v>
      </c>
      <c r="G1193">
        <v>427.15</v>
      </c>
      <c r="H1193">
        <v>0.05</v>
      </c>
      <c r="I1193" t="s">
        <v>24</v>
      </c>
      <c r="J1193" t="s">
        <v>15</v>
      </c>
      <c r="K1193" t="s">
        <v>35</v>
      </c>
    </row>
    <row r="1194" spans="1:11" x14ac:dyDescent="0.25">
      <c r="A1194" t="s">
        <v>1225</v>
      </c>
      <c r="B1194" s="1">
        <v>45610</v>
      </c>
      <c r="C1194" t="s">
        <v>60</v>
      </c>
      <c r="D1194" t="s">
        <v>23</v>
      </c>
      <c r="E1194">
        <v>5</v>
      </c>
      <c r="F1194">
        <v>349.86</v>
      </c>
      <c r="G1194">
        <v>525.12</v>
      </c>
      <c r="H1194">
        <v>0</v>
      </c>
      <c r="I1194" t="s">
        <v>18</v>
      </c>
      <c r="J1194" t="s">
        <v>27</v>
      </c>
      <c r="K1194" t="s">
        <v>16</v>
      </c>
    </row>
    <row r="1195" spans="1:11" x14ac:dyDescent="0.25">
      <c r="A1195" t="s">
        <v>1226</v>
      </c>
      <c r="B1195" s="1">
        <v>45368</v>
      </c>
      <c r="C1195" t="s">
        <v>54</v>
      </c>
      <c r="D1195" t="s">
        <v>38</v>
      </c>
      <c r="E1195">
        <v>2</v>
      </c>
      <c r="F1195">
        <v>163.41</v>
      </c>
      <c r="G1195">
        <v>241.66</v>
      </c>
      <c r="H1195">
        <v>0</v>
      </c>
      <c r="I1195" t="s">
        <v>14</v>
      </c>
      <c r="J1195" t="s">
        <v>27</v>
      </c>
      <c r="K1195" t="s">
        <v>35</v>
      </c>
    </row>
    <row r="1196" spans="1:11" x14ac:dyDescent="0.25">
      <c r="A1196" t="s">
        <v>1227</v>
      </c>
      <c r="B1196" s="1">
        <v>45054</v>
      </c>
      <c r="C1196" t="s">
        <v>37</v>
      </c>
      <c r="D1196" t="s">
        <v>38</v>
      </c>
      <c r="E1196">
        <v>2</v>
      </c>
      <c r="F1196">
        <v>217.24</v>
      </c>
      <c r="G1196">
        <v>371.94</v>
      </c>
      <c r="H1196">
        <v>0.05</v>
      </c>
      <c r="I1196" t="s">
        <v>18</v>
      </c>
      <c r="J1196" t="s">
        <v>27</v>
      </c>
      <c r="K1196" t="s">
        <v>35</v>
      </c>
    </row>
    <row r="1197" spans="1:11" x14ac:dyDescent="0.25">
      <c r="A1197" t="s">
        <v>1228</v>
      </c>
      <c r="B1197" s="1">
        <v>45533</v>
      </c>
      <c r="C1197" t="s">
        <v>62</v>
      </c>
      <c r="D1197" t="s">
        <v>47</v>
      </c>
      <c r="E1197">
        <v>6</v>
      </c>
      <c r="F1197">
        <v>334.36</v>
      </c>
      <c r="G1197">
        <v>477.1</v>
      </c>
      <c r="H1197">
        <v>0.1</v>
      </c>
      <c r="I1197" t="s">
        <v>24</v>
      </c>
      <c r="J1197" t="s">
        <v>52</v>
      </c>
      <c r="K1197" t="s">
        <v>16</v>
      </c>
    </row>
    <row r="1198" spans="1:11" x14ac:dyDescent="0.25">
      <c r="A1198" t="s">
        <v>1229</v>
      </c>
      <c r="B1198" s="1">
        <v>45342</v>
      </c>
      <c r="C1198" t="s">
        <v>34</v>
      </c>
      <c r="D1198" t="s">
        <v>31</v>
      </c>
      <c r="E1198">
        <v>7</v>
      </c>
      <c r="F1198">
        <v>429.31</v>
      </c>
      <c r="G1198">
        <v>606.32000000000005</v>
      </c>
      <c r="H1198">
        <v>0</v>
      </c>
      <c r="I1198" t="s">
        <v>18</v>
      </c>
      <c r="J1198" t="s">
        <v>27</v>
      </c>
      <c r="K1198" t="s">
        <v>35</v>
      </c>
    </row>
    <row r="1199" spans="1:11" x14ac:dyDescent="0.25">
      <c r="A1199" t="s">
        <v>1230</v>
      </c>
      <c r="B1199" s="1">
        <v>45089</v>
      </c>
      <c r="C1199" t="s">
        <v>54</v>
      </c>
      <c r="D1199" t="s">
        <v>38</v>
      </c>
      <c r="E1199">
        <v>5</v>
      </c>
      <c r="F1199">
        <v>333.08</v>
      </c>
      <c r="G1199">
        <v>448.17</v>
      </c>
      <c r="H1199">
        <v>0.05</v>
      </c>
      <c r="I1199" t="s">
        <v>24</v>
      </c>
      <c r="J1199" t="s">
        <v>19</v>
      </c>
      <c r="K1199" t="s">
        <v>16</v>
      </c>
    </row>
    <row r="1200" spans="1:11" x14ac:dyDescent="0.25">
      <c r="A1200" t="s">
        <v>1231</v>
      </c>
      <c r="B1200" s="1">
        <v>45127</v>
      </c>
      <c r="C1200" t="s">
        <v>42</v>
      </c>
      <c r="D1200" t="s">
        <v>23</v>
      </c>
      <c r="E1200">
        <v>7</v>
      </c>
      <c r="F1200">
        <v>18.489999999999998</v>
      </c>
      <c r="G1200">
        <v>27.51</v>
      </c>
      <c r="H1200">
        <v>0.15</v>
      </c>
      <c r="I1200" t="s">
        <v>40</v>
      </c>
      <c r="J1200" t="s">
        <v>15</v>
      </c>
      <c r="K1200" t="s">
        <v>35</v>
      </c>
    </row>
    <row r="1201" spans="1:11" x14ac:dyDescent="0.25">
      <c r="A1201" t="s">
        <v>1232</v>
      </c>
      <c r="B1201" s="1">
        <v>45385</v>
      </c>
      <c r="C1201" t="s">
        <v>22</v>
      </c>
      <c r="D1201" t="s">
        <v>23</v>
      </c>
      <c r="E1201">
        <v>5</v>
      </c>
      <c r="F1201">
        <v>228.38</v>
      </c>
      <c r="G1201">
        <v>378.52</v>
      </c>
      <c r="H1201">
        <v>0.1</v>
      </c>
      <c r="I1201" t="s">
        <v>14</v>
      </c>
      <c r="J1201" t="s">
        <v>52</v>
      </c>
      <c r="K1201" t="s">
        <v>35</v>
      </c>
    </row>
    <row r="1202" spans="1:11" x14ac:dyDescent="0.25">
      <c r="A1202" t="s">
        <v>1233</v>
      </c>
      <c r="B1202" s="1">
        <v>45148</v>
      </c>
      <c r="C1202" t="s">
        <v>60</v>
      </c>
      <c r="E1202">
        <v>6</v>
      </c>
      <c r="F1202">
        <v>174.71</v>
      </c>
      <c r="G1202">
        <v>255.79</v>
      </c>
      <c r="H1202">
        <v>0</v>
      </c>
      <c r="I1202" t="s">
        <v>18</v>
      </c>
      <c r="J1202" t="s">
        <v>19</v>
      </c>
      <c r="K1202" t="s">
        <v>20</v>
      </c>
    </row>
    <row r="1203" spans="1:11" x14ac:dyDescent="0.25">
      <c r="A1203" t="s">
        <v>1234</v>
      </c>
      <c r="B1203" s="1">
        <v>45254</v>
      </c>
      <c r="C1203" t="s">
        <v>44</v>
      </c>
      <c r="D1203" t="s">
        <v>31</v>
      </c>
      <c r="E1203">
        <v>5</v>
      </c>
      <c r="F1203">
        <v>420.53</v>
      </c>
      <c r="G1203">
        <v>712.92</v>
      </c>
      <c r="H1203">
        <v>0.05</v>
      </c>
      <c r="I1203" t="s">
        <v>14</v>
      </c>
      <c r="J1203" t="s">
        <v>27</v>
      </c>
      <c r="K1203" t="s">
        <v>16</v>
      </c>
    </row>
    <row r="1204" spans="1:11" x14ac:dyDescent="0.25">
      <c r="A1204" t="s">
        <v>1235</v>
      </c>
      <c r="B1204" s="1">
        <v>45227</v>
      </c>
      <c r="C1204" t="s">
        <v>46</v>
      </c>
      <c r="D1204" t="s">
        <v>47</v>
      </c>
      <c r="E1204">
        <v>4</v>
      </c>
      <c r="F1204">
        <v>411.17</v>
      </c>
      <c r="G1204">
        <v>490.41</v>
      </c>
      <c r="H1204">
        <v>0</v>
      </c>
      <c r="I1204" t="s">
        <v>14</v>
      </c>
      <c r="J1204" t="s">
        <v>52</v>
      </c>
      <c r="K1204" t="s">
        <v>16</v>
      </c>
    </row>
    <row r="1205" spans="1:11" x14ac:dyDescent="0.25">
      <c r="A1205" t="s">
        <v>1236</v>
      </c>
      <c r="B1205" s="1">
        <v>45069</v>
      </c>
      <c r="C1205" t="s">
        <v>37</v>
      </c>
      <c r="D1205" t="s">
        <v>38</v>
      </c>
      <c r="E1205">
        <v>5</v>
      </c>
      <c r="F1205">
        <v>65.39</v>
      </c>
      <c r="G1205">
        <v>72.25</v>
      </c>
      <c r="H1205">
        <v>0.2</v>
      </c>
      <c r="I1205" t="s">
        <v>24</v>
      </c>
      <c r="J1205" t="s">
        <v>15</v>
      </c>
      <c r="K1205" t="s">
        <v>35</v>
      </c>
    </row>
    <row r="1206" spans="1:11" x14ac:dyDescent="0.25">
      <c r="A1206" t="s">
        <v>1237</v>
      </c>
      <c r="B1206" s="1">
        <v>45601</v>
      </c>
      <c r="C1206" t="s">
        <v>49</v>
      </c>
      <c r="D1206" t="s">
        <v>47</v>
      </c>
      <c r="E1206">
        <v>6</v>
      </c>
      <c r="F1206">
        <v>132.09</v>
      </c>
      <c r="G1206">
        <v>145.37</v>
      </c>
      <c r="H1206">
        <v>0</v>
      </c>
      <c r="I1206" t="s">
        <v>14</v>
      </c>
      <c r="J1206" t="s">
        <v>52</v>
      </c>
      <c r="K1206" t="s">
        <v>20</v>
      </c>
    </row>
    <row r="1207" spans="1:11" x14ac:dyDescent="0.25">
      <c r="A1207" t="s">
        <v>1238</v>
      </c>
      <c r="B1207" s="1">
        <v>45144</v>
      </c>
      <c r="C1207" t="s">
        <v>42</v>
      </c>
      <c r="D1207" t="s">
        <v>23</v>
      </c>
      <c r="E1207">
        <v>9</v>
      </c>
      <c r="F1207">
        <v>82.24</v>
      </c>
      <c r="G1207">
        <v>104.96</v>
      </c>
      <c r="H1207">
        <v>0</v>
      </c>
      <c r="I1207" t="s">
        <v>18</v>
      </c>
      <c r="J1207" t="s">
        <v>19</v>
      </c>
      <c r="K1207" t="s">
        <v>20</v>
      </c>
    </row>
    <row r="1208" spans="1:11" x14ac:dyDescent="0.25">
      <c r="A1208" t="s">
        <v>1239</v>
      </c>
      <c r="B1208" s="1">
        <v>45052</v>
      </c>
      <c r="C1208" t="s">
        <v>34</v>
      </c>
      <c r="D1208" t="s">
        <v>31</v>
      </c>
      <c r="E1208">
        <v>9</v>
      </c>
      <c r="F1208">
        <v>11.39</v>
      </c>
      <c r="G1208">
        <v>12.66</v>
      </c>
      <c r="H1208">
        <v>0</v>
      </c>
      <c r="I1208" t="s">
        <v>24</v>
      </c>
      <c r="J1208" t="s">
        <v>19</v>
      </c>
      <c r="K1208" t="s">
        <v>16</v>
      </c>
    </row>
    <row r="1209" spans="1:11" x14ac:dyDescent="0.25">
      <c r="A1209" t="s">
        <v>1240</v>
      </c>
      <c r="B1209" s="1">
        <v>45566</v>
      </c>
      <c r="C1209" t="s">
        <v>46</v>
      </c>
      <c r="D1209" t="s">
        <v>47</v>
      </c>
      <c r="E1209">
        <v>7</v>
      </c>
      <c r="F1209">
        <v>30.93</v>
      </c>
      <c r="G1209">
        <v>54.95</v>
      </c>
      <c r="H1209">
        <v>0</v>
      </c>
      <c r="I1209" t="s">
        <v>40</v>
      </c>
      <c r="J1209" t="s">
        <v>19</v>
      </c>
      <c r="K1209" t="s">
        <v>20</v>
      </c>
    </row>
    <row r="1210" spans="1:11" x14ac:dyDescent="0.25">
      <c r="A1210" t="s">
        <v>1241</v>
      </c>
      <c r="B1210" s="1">
        <v>44943</v>
      </c>
      <c r="C1210" t="s">
        <v>62</v>
      </c>
      <c r="D1210" t="s">
        <v>47</v>
      </c>
      <c r="E1210">
        <v>8</v>
      </c>
      <c r="F1210">
        <v>357.88</v>
      </c>
      <c r="G1210">
        <v>609.97</v>
      </c>
      <c r="H1210">
        <v>0</v>
      </c>
      <c r="I1210" t="s">
        <v>24</v>
      </c>
      <c r="J1210" t="s">
        <v>27</v>
      </c>
      <c r="K1210" t="s">
        <v>16</v>
      </c>
    </row>
    <row r="1211" spans="1:11" x14ac:dyDescent="0.25">
      <c r="A1211" t="s">
        <v>1242</v>
      </c>
      <c r="B1211" s="1">
        <v>45374</v>
      </c>
      <c r="C1211" t="s">
        <v>44</v>
      </c>
      <c r="D1211" t="s">
        <v>31</v>
      </c>
      <c r="E1211">
        <v>4</v>
      </c>
      <c r="F1211">
        <v>45.18</v>
      </c>
      <c r="G1211">
        <v>58.81</v>
      </c>
      <c r="H1211">
        <v>0</v>
      </c>
      <c r="I1211" t="s">
        <v>14</v>
      </c>
      <c r="J1211" t="s">
        <v>15</v>
      </c>
      <c r="K1211" t="s">
        <v>16</v>
      </c>
    </row>
    <row r="1212" spans="1:11" x14ac:dyDescent="0.25">
      <c r="A1212" t="s">
        <v>1243</v>
      </c>
      <c r="B1212" s="1">
        <v>45199</v>
      </c>
      <c r="C1212" t="s">
        <v>22</v>
      </c>
      <c r="D1212" t="s">
        <v>23</v>
      </c>
      <c r="E1212">
        <v>7</v>
      </c>
      <c r="F1212">
        <v>268.75</v>
      </c>
      <c r="G1212">
        <v>363.98</v>
      </c>
      <c r="H1212">
        <v>0</v>
      </c>
      <c r="I1212" t="s">
        <v>24</v>
      </c>
      <c r="J1212" t="s">
        <v>15</v>
      </c>
      <c r="K1212" t="s">
        <v>35</v>
      </c>
    </row>
    <row r="1213" spans="1:11" x14ac:dyDescent="0.25">
      <c r="A1213" t="s">
        <v>1244</v>
      </c>
      <c r="B1213" s="1">
        <v>45601</v>
      </c>
      <c r="C1213" t="s">
        <v>49</v>
      </c>
      <c r="D1213" t="s">
        <v>47</v>
      </c>
      <c r="E1213">
        <v>7</v>
      </c>
      <c r="F1213">
        <v>282.82</v>
      </c>
      <c r="G1213">
        <v>399.13</v>
      </c>
      <c r="H1213">
        <v>0.05</v>
      </c>
      <c r="I1213" t="s">
        <v>24</v>
      </c>
      <c r="J1213" t="s">
        <v>19</v>
      </c>
      <c r="K1213" t="s">
        <v>16</v>
      </c>
    </row>
    <row r="1214" spans="1:11" x14ac:dyDescent="0.25">
      <c r="A1214" t="s">
        <v>1245</v>
      </c>
      <c r="B1214" s="1">
        <v>45542</v>
      </c>
      <c r="C1214" t="s">
        <v>42</v>
      </c>
      <c r="D1214" t="s">
        <v>23</v>
      </c>
      <c r="E1214">
        <v>9</v>
      </c>
      <c r="F1214">
        <v>36.24</v>
      </c>
      <c r="G1214">
        <v>60.33</v>
      </c>
      <c r="H1214">
        <v>0</v>
      </c>
      <c r="I1214" t="s">
        <v>18</v>
      </c>
      <c r="J1214" t="s">
        <v>32</v>
      </c>
      <c r="K1214" t="s">
        <v>16</v>
      </c>
    </row>
    <row r="1215" spans="1:11" x14ac:dyDescent="0.25">
      <c r="A1215" t="s">
        <v>1246</v>
      </c>
      <c r="B1215" s="1">
        <v>45238</v>
      </c>
      <c r="C1215" t="s">
        <v>46</v>
      </c>
      <c r="D1215" t="s">
        <v>47</v>
      </c>
      <c r="E1215">
        <v>1</v>
      </c>
      <c r="F1215">
        <v>456.3</v>
      </c>
      <c r="G1215">
        <v>646.54</v>
      </c>
      <c r="H1215">
        <v>0</v>
      </c>
      <c r="I1215" t="s">
        <v>18</v>
      </c>
      <c r="J1215" t="s">
        <v>15</v>
      </c>
      <c r="K1215" t="s">
        <v>20</v>
      </c>
    </row>
    <row r="1216" spans="1:11" x14ac:dyDescent="0.25">
      <c r="A1216" t="s">
        <v>1247</v>
      </c>
      <c r="B1216" s="1">
        <v>45590</v>
      </c>
      <c r="C1216" t="s">
        <v>56</v>
      </c>
      <c r="D1216" t="s">
        <v>38</v>
      </c>
      <c r="E1216">
        <v>6</v>
      </c>
      <c r="F1216">
        <v>225.48</v>
      </c>
      <c r="G1216">
        <v>262.93</v>
      </c>
      <c r="H1216">
        <v>0.15</v>
      </c>
      <c r="I1216" t="s">
        <v>24</v>
      </c>
      <c r="J1216" t="s">
        <v>27</v>
      </c>
      <c r="K1216" t="s">
        <v>16</v>
      </c>
    </row>
    <row r="1217" spans="1:11" x14ac:dyDescent="0.25">
      <c r="A1217" t="s">
        <v>1248</v>
      </c>
      <c r="B1217" s="1">
        <v>45249</v>
      </c>
      <c r="C1217" t="s">
        <v>34</v>
      </c>
      <c r="D1217" t="s">
        <v>31</v>
      </c>
      <c r="E1217">
        <v>3</v>
      </c>
      <c r="F1217">
        <v>101.53</v>
      </c>
      <c r="G1217">
        <v>152.44</v>
      </c>
      <c r="H1217">
        <v>0.2</v>
      </c>
      <c r="I1217" t="s">
        <v>18</v>
      </c>
      <c r="J1217" t="s">
        <v>52</v>
      </c>
      <c r="K1217" t="s">
        <v>35</v>
      </c>
    </row>
    <row r="1218" spans="1:11" x14ac:dyDescent="0.25">
      <c r="A1218" t="s">
        <v>1249</v>
      </c>
      <c r="B1218" s="1">
        <v>45007</v>
      </c>
      <c r="C1218" t="s">
        <v>37</v>
      </c>
      <c r="D1218" t="s">
        <v>38</v>
      </c>
      <c r="E1218">
        <v>8</v>
      </c>
      <c r="F1218">
        <v>54.78</v>
      </c>
      <c r="G1218">
        <v>67.459999999999994</v>
      </c>
      <c r="H1218">
        <v>0</v>
      </c>
      <c r="I1218" t="s">
        <v>14</v>
      </c>
      <c r="J1218" t="s">
        <v>27</v>
      </c>
      <c r="K1218" t="s">
        <v>16</v>
      </c>
    </row>
    <row r="1219" spans="1:11" x14ac:dyDescent="0.25">
      <c r="A1219" t="s">
        <v>1250</v>
      </c>
      <c r="B1219" s="1">
        <v>45264</v>
      </c>
      <c r="C1219" t="s">
        <v>44</v>
      </c>
      <c r="D1219" t="s">
        <v>31</v>
      </c>
      <c r="E1219">
        <v>5</v>
      </c>
      <c r="F1219">
        <v>171.13</v>
      </c>
      <c r="G1219">
        <v>219.44</v>
      </c>
      <c r="H1219">
        <v>0.05</v>
      </c>
      <c r="I1219" t="s">
        <v>18</v>
      </c>
      <c r="J1219" t="s">
        <v>19</v>
      </c>
      <c r="K1219" t="s">
        <v>16</v>
      </c>
    </row>
    <row r="1220" spans="1:11" x14ac:dyDescent="0.25">
      <c r="A1220" t="s">
        <v>1251</v>
      </c>
      <c r="B1220" s="1">
        <v>45141</v>
      </c>
      <c r="C1220" t="s">
        <v>42</v>
      </c>
      <c r="D1220" t="s">
        <v>23</v>
      </c>
      <c r="E1220">
        <v>4</v>
      </c>
      <c r="F1220">
        <v>100.19</v>
      </c>
      <c r="G1220">
        <v>152.26</v>
      </c>
      <c r="H1220">
        <v>0.2</v>
      </c>
      <c r="I1220" t="s">
        <v>18</v>
      </c>
      <c r="J1220" t="s">
        <v>19</v>
      </c>
      <c r="K1220" t="s">
        <v>20</v>
      </c>
    </row>
    <row r="1221" spans="1:11" x14ac:dyDescent="0.25">
      <c r="A1221" t="s">
        <v>1252</v>
      </c>
      <c r="B1221" s="1">
        <v>45381</v>
      </c>
      <c r="C1221" t="s">
        <v>44</v>
      </c>
      <c r="D1221" t="s">
        <v>31</v>
      </c>
      <c r="E1221">
        <v>7</v>
      </c>
      <c r="F1221">
        <v>471.47</v>
      </c>
      <c r="G1221">
        <v>544.47</v>
      </c>
      <c r="H1221">
        <v>0</v>
      </c>
      <c r="I1221" t="s">
        <v>40</v>
      </c>
      <c r="J1221" t="s">
        <v>15</v>
      </c>
      <c r="K1221" t="s">
        <v>16</v>
      </c>
    </row>
    <row r="1222" spans="1:11" x14ac:dyDescent="0.25">
      <c r="A1222" t="s">
        <v>1253</v>
      </c>
      <c r="B1222" s="1">
        <v>45395</v>
      </c>
      <c r="C1222" t="s">
        <v>26</v>
      </c>
      <c r="D1222" t="s">
        <v>13</v>
      </c>
      <c r="E1222">
        <v>8</v>
      </c>
      <c r="F1222">
        <v>366.59</v>
      </c>
      <c r="G1222">
        <v>612.05999999999995</v>
      </c>
      <c r="H1222">
        <v>0.1</v>
      </c>
      <c r="I1222" t="s">
        <v>14</v>
      </c>
      <c r="J1222" t="s">
        <v>52</v>
      </c>
      <c r="K1222" t="s">
        <v>20</v>
      </c>
    </row>
    <row r="1223" spans="1:11" x14ac:dyDescent="0.25">
      <c r="A1223" t="s">
        <v>1254</v>
      </c>
      <c r="B1223" s="1">
        <v>45452</v>
      </c>
      <c r="C1223" t="s">
        <v>37</v>
      </c>
      <c r="D1223" t="s">
        <v>38</v>
      </c>
      <c r="E1223">
        <v>5</v>
      </c>
      <c r="F1223">
        <v>372.44</v>
      </c>
      <c r="G1223">
        <v>611.26</v>
      </c>
      <c r="H1223">
        <v>0</v>
      </c>
      <c r="I1223" t="s">
        <v>18</v>
      </c>
      <c r="J1223" t="s">
        <v>19</v>
      </c>
      <c r="K1223" t="s">
        <v>35</v>
      </c>
    </row>
    <row r="1224" spans="1:11" x14ac:dyDescent="0.25">
      <c r="A1224" t="s">
        <v>1255</v>
      </c>
      <c r="B1224" s="1">
        <v>45151</v>
      </c>
      <c r="C1224" t="s">
        <v>46</v>
      </c>
      <c r="D1224" t="s">
        <v>47</v>
      </c>
      <c r="E1224">
        <v>6</v>
      </c>
      <c r="F1224">
        <v>467.26</v>
      </c>
      <c r="G1224">
        <v>775.91</v>
      </c>
      <c r="H1224">
        <v>0</v>
      </c>
      <c r="I1224" t="s">
        <v>18</v>
      </c>
      <c r="J1224" t="s">
        <v>27</v>
      </c>
      <c r="K1224" t="s">
        <v>35</v>
      </c>
    </row>
    <row r="1225" spans="1:11" x14ac:dyDescent="0.25">
      <c r="A1225" t="s">
        <v>1256</v>
      </c>
      <c r="B1225" s="1">
        <v>44951</v>
      </c>
      <c r="C1225" t="s">
        <v>46</v>
      </c>
      <c r="D1225" t="s">
        <v>47</v>
      </c>
      <c r="E1225">
        <v>3</v>
      </c>
      <c r="F1225">
        <v>318.47000000000003</v>
      </c>
      <c r="G1225">
        <v>413.9</v>
      </c>
      <c r="H1225">
        <v>0</v>
      </c>
      <c r="I1225" t="s">
        <v>18</v>
      </c>
      <c r="J1225" t="s">
        <v>32</v>
      </c>
      <c r="K1225" t="s">
        <v>35</v>
      </c>
    </row>
    <row r="1226" spans="1:11" x14ac:dyDescent="0.25">
      <c r="A1226" t="s">
        <v>1257</v>
      </c>
      <c r="B1226" s="1">
        <v>45124</v>
      </c>
      <c r="C1226" t="s">
        <v>54</v>
      </c>
      <c r="D1226" t="s">
        <v>38</v>
      </c>
      <c r="E1226">
        <v>9</v>
      </c>
      <c r="F1226">
        <v>232.53</v>
      </c>
      <c r="G1226">
        <v>341.57</v>
      </c>
      <c r="H1226">
        <v>0</v>
      </c>
      <c r="I1226" t="s">
        <v>14</v>
      </c>
      <c r="J1226" t="s">
        <v>32</v>
      </c>
      <c r="K1226" t="s">
        <v>16</v>
      </c>
    </row>
    <row r="1227" spans="1:11" x14ac:dyDescent="0.25">
      <c r="A1227" t="s">
        <v>1258</v>
      </c>
      <c r="B1227" s="1">
        <v>45346</v>
      </c>
      <c r="C1227" t="s">
        <v>46</v>
      </c>
      <c r="D1227" t="s">
        <v>47</v>
      </c>
      <c r="E1227">
        <v>5</v>
      </c>
      <c r="F1227">
        <v>274.66000000000003</v>
      </c>
      <c r="G1227">
        <v>487.56</v>
      </c>
      <c r="H1227">
        <v>0</v>
      </c>
      <c r="I1227" t="s">
        <v>24</v>
      </c>
      <c r="J1227" t="s">
        <v>19</v>
      </c>
      <c r="K1227" t="s">
        <v>20</v>
      </c>
    </row>
    <row r="1228" spans="1:11" x14ac:dyDescent="0.25">
      <c r="A1228" t="s">
        <v>1259</v>
      </c>
      <c r="B1228" s="1">
        <v>45452</v>
      </c>
      <c r="C1228" t="s">
        <v>49</v>
      </c>
      <c r="D1228" t="s">
        <v>47</v>
      </c>
      <c r="E1228">
        <v>5</v>
      </c>
      <c r="F1228">
        <v>431.03</v>
      </c>
      <c r="G1228">
        <v>591.89</v>
      </c>
      <c r="H1228">
        <v>0</v>
      </c>
      <c r="I1228" t="s">
        <v>40</v>
      </c>
      <c r="J1228" t="s">
        <v>15</v>
      </c>
      <c r="K1228" t="s">
        <v>20</v>
      </c>
    </row>
    <row r="1229" spans="1:11" x14ac:dyDescent="0.25">
      <c r="A1229" t="s">
        <v>1260</v>
      </c>
      <c r="B1229" s="1">
        <v>45386</v>
      </c>
      <c r="C1229" t="s">
        <v>42</v>
      </c>
      <c r="D1229" t="s">
        <v>23</v>
      </c>
      <c r="E1229">
        <v>8</v>
      </c>
      <c r="F1229">
        <v>240.88</v>
      </c>
      <c r="G1229">
        <v>312.07</v>
      </c>
      <c r="H1229">
        <v>0</v>
      </c>
      <c r="I1229" t="s">
        <v>24</v>
      </c>
      <c r="J1229" t="s">
        <v>19</v>
      </c>
      <c r="K1229" t="s">
        <v>35</v>
      </c>
    </row>
    <row r="1230" spans="1:11" x14ac:dyDescent="0.25">
      <c r="A1230" t="s">
        <v>1261</v>
      </c>
      <c r="B1230" s="1">
        <v>45538</v>
      </c>
      <c r="C1230" t="s">
        <v>60</v>
      </c>
      <c r="D1230" t="s">
        <v>23</v>
      </c>
      <c r="E1230">
        <v>4</v>
      </c>
      <c r="F1230">
        <v>242.62</v>
      </c>
      <c r="G1230">
        <v>433.7</v>
      </c>
      <c r="H1230">
        <v>0</v>
      </c>
      <c r="I1230" t="s">
        <v>24</v>
      </c>
      <c r="J1230" t="s">
        <v>27</v>
      </c>
      <c r="K1230" t="s">
        <v>16</v>
      </c>
    </row>
    <row r="1231" spans="1:11" x14ac:dyDescent="0.25">
      <c r="A1231" t="s">
        <v>1262</v>
      </c>
      <c r="B1231" s="1">
        <v>45275</v>
      </c>
      <c r="C1231" t="s">
        <v>42</v>
      </c>
      <c r="D1231" t="s">
        <v>23</v>
      </c>
      <c r="E1231">
        <v>9</v>
      </c>
      <c r="F1231">
        <v>389.26</v>
      </c>
      <c r="G1231">
        <v>536.25</v>
      </c>
      <c r="H1231">
        <v>0.15</v>
      </c>
      <c r="I1231" t="s">
        <v>18</v>
      </c>
      <c r="J1231" t="s">
        <v>27</v>
      </c>
      <c r="K1231" t="s">
        <v>20</v>
      </c>
    </row>
    <row r="1232" spans="1:11" x14ac:dyDescent="0.25">
      <c r="A1232" t="s">
        <v>1263</v>
      </c>
      <c r="B1232" s="1">
        <v>45596</v>
      </c>
      <c r="C1232" t="s">
        <v>26</v>
      </c>
      <c r="D1232" t="s">
        <v>13</v>
      </c>
      <c r="E1232">
        <v>8</v>
      </c>
      <c r="F1232">
        <v>172.08</v>
      </c>
      <c r="G1232">
        <v>255.02</v>
      </c>
      <c r="H1232">
        <v>0</v>
      </c>
      <c r="I1232" t="s">
        <v>24</v>
      </c>
      <c r="J1232" t="s">
        <v>27</v>
      </c>
      <c r="K1232" t="s">
        <v>20</v>
      </c>
    </row>
    <row r="1233" spans="1:11" x14ac:dyDescent="0.25">
      <c r="A1233" t="s">
        <v>1264</v>
      </c>
      <c r="B1233" s="1">
        <v>45468</v>
      </c>
      <c r="C1233" t="s">
        <v>46</v>
      </c>
      <c r="D1233" t="s">
        <v>47</v>
      </c>
      <c r="E1233">
        <v>7</v>
      </c>
      <c r="F1233">
        <v>351.17</v>
      </c>
      <c r="G1233">
        <v>409.03</v>
      </c>
      <c r="H1233">
        <v>0.05</v>
      </c>
      <c r="I1233" t="s">
        <v>18</v>
      </c>
      <c r="J1233" t="s">
        <v>52</v>
      </c>
      <c r="K1233" t="s">
        <v>35</v>
      </c>
    </row>
    <row r="1234" spans="1:11" x14ac:dyDescent="0.25">
      <c r="A1234" t="s">
        <v>1265</v>
      </c>
      <c r="B1234" s="1">
        <v>45096</v>
      </c>
      <c r="C1234" t="s">
        <v>42</v>
      </c>
      <c r="E1234">
        <v>7</v>
      </c>
      <c r="F1234">
        <v>286.37</v>
      </c>
      <c r="G1234">
        <v>453.33</v>
      </c>
      <c r="H1234">
        <v>0.05</v>
      </c>
      <c r="I1234" t="s">
        <v>14</v>
      </c>
      <c r="J1234" t="s">
        <v>27</v>
      </c>
      <c r="K1234" t="s">
        <v>35</v>
      </c>
    </row>
    <row r="1235" spans="1:11" x14ac:dyDescent="0.25">
      <c r="A1235" t="s">
        <v>1266</v>
      </c>
      <c r="B1235" s="1">
        <v>45293</v>
      </c>
      <c r="C1235" t="s">
        <v>26</v>
      </c>
      <c r="D1235" t="s">
        <v>13</v>
      </c>
      <c r="E1235">
        <v>7</v>
      </c>
      <c r="F1235">
        <v>308.92</v>
      </c>
      <c r="G1235">
        <v>347.84</v>
      </c>
      <c r="H1235">
        <v>0</v>
      </c>
      <c r="I1235" t="s">
        <v>24</v>
      </c>
      <c r="J1235" t="s">
        <v>32</v>
      </c>
      <c r="K1235" t="s">
        <v>16</v>
      </c>
    </row>
    <row r="1236" spans="1:11" x14ac:dyDescent="0.25">
      <c r="A1236" t="s">
        <v>1267</v>
      </c>
      <c r="B1236" s="1">
        <v>45546</v>
      </c>
      <c r="C1236" t="s">
        <v>56</v>
      </c>
      <c r="D1236" t="s">
        <v>38</v>
      </c>
      <c r="E1236">
        <v>8</v>
      </c>
      <c r="F1236">
        <v>17.22</v>
      </c>
      <c r="G1236">
        <v>29.86</v>
      </c>
      <c r="H1236">
        <v>0</v>
      </c>
      <c r="I1236" t="s">
        <v>24</v>
      </c>
      <c r="J1236" t="s">
        <v>15</v>
      </c>
      <c r="K1236" t="s">
        <v>35</v>
      </c>
    </row>
    <row r="1237" spans="1:11" x14ac:dyDescent="0.25">
      <c r="A1237" t="s">
        <v>1268</v>
      </c>
      <c r="B1237" s="1">
        <v>45229</v>
      </c>
      <c r="C1237" t="s">
        <v>54</v>
      </c>
      <c r="D1237" t="s">
        <v>38</v>
      </c>
      <c r="E1237">
        <v>7</v>
      </c>
      <c r="F1237">
        <v>14.38</v>
      </c>
      <c r="G1237">
        <v>25.79</v>
      </c>
      <c r="H1237">
        <v>0</v>
      </c>
      <c r="I1237" t="s">
        <v>81</v>
      </c>
      <c r="J1237" t="s">
        <v>32</v>
      </c>
      <c r="K1237" t="s">
        <v>35</v>
      </c>
    </row>
    <row r="1238" spans="1:11" x14ac:dyDescent="0.25">
      <c r="A1238" t="s">
        <v>1269</v>
      </c>
      <c r="B1238" s="1">
        <v>45022</v>
      </c>
      <c r="C1238" t="s">
        <v>26</v>
      </c>
      <c r="D1238" t="s">
        <v>13</v>
      </c>
      <c r="E1238">
        <v>4</v>
      </c>
      <c r="F1238">
        <v>13.29</v>
      </c>
      <c r="G1238">
        <v>19.16</v>
      </c>
      <c r="H1238">
        <v>0.05</v>
      </c>
      <c r="I1238" t="s">
        <v>14</v>
      </c>
      <c r="J1238" t="s">
        <v>32</v>
      </c>
      <c r="K1238" t="s">
        <v>35</v>
      </c>
    </row>
    <row r="1239" spans="1:11" x14ac:dyDescent="0.25">
      <c r="A1239" t="s">
        <v>1270</v>
      </c>
      <c r="B1239" s="1">
        <v>45432</v>
      </c>
      <c r="C1239" t="s">
        <v>12</v>
      </c>
      <c r="D1239" t="s">
        <v>13</v>
      </c>
      <c r="E1239">
        <v>3</v>
      </c>
      <c r="F1239">
        <v>163.22999999999999</v>
      </c>
      <c r="G1239">
        <v>229.46</v>
      </c>
      <c r="H1239">
        <v>0</v>
      </c>
      <c r="I1239" t="s">
        <v>24</v>
      </c>
      <c r="J1239" t="s">
        <v>19</v>
      </c>
      <c r="K1239" t="s">
        <v>16</v>
      </c>
    </row>
    <row r="1240" spans="1:11" x14ac:dyDescent="0.25">
      <c r="A1240" t="s">
        <v>1271</v>
      </c>
      <c r="B1240" s="1">
        <v>45291</v>
      </c>
      <c r="C1240" t="s">
        <v>49</v>
      </c>
      <c r="D1240" t="s">
        <v>47</v>
      </c>
      <c r="E1240">
        <v>5</v>
      </c>
      <c r="F1240">
        <v>156.94999999999999</v>
      </c>
      <c r="G1240">
        <v>176.09</v>
      </c>
      <c r="H1240">
        <v>0</v>
      </c>
      <c r="I1240" t="s">
        <v>14</v>
      </c>
      <c r="J1240" t="s">
        <v>32</v>
      </c>
      <c r="K1240" t="s">
        <v>20</v>
      </c>
    </row>
    <row r="1241" spans="1:11" x14ac:dyDescent="0.25">
      <c r="A1241" t="s">
        <v>1272</v>
      </c>
      <c r="B1241" s="1">
        <v>45161</v>
      </c>
      <c r="C1241" t="s">
        <v>34</v>
      </c>
      <c r="D1241" t="s">
        <v>31</v>
      </c>
      <c r="E1241">
        <v>6</v>
      </c>
      <c r="F1241">
        <v>428.5</v>
      </c>
      <c r="G1241">
        <v>710.99</v>
      </c>
      <c r="H1241">
        <v>0.2</v>
      </c>
      <c r="I1241" t="s">
        <v>14</v>
      </c>
      <c r="J1241" t="s">
        <v>27</v>
      </c>
      <c r="K1241" t="s">
        <v>16</v>
      </c>
    </row>
    <row r="1242" spans="1:11" x14ac:dyDescent="0.25">
      <c r="A1242" t="s">
        <v>1273</v>
      </c>
      <c r="B1242" s="1">
        <v>45176</v>
      </c>
      <c r="C1242" t="s">
        <v>49</v>
      </c>
      <c r="D1242" t="s">
        <v>47</v>
      </c>
      <c r="E1242">
        <v>7</v>
      </c>
      <c r="F1242">
        <v>104.72</v>
      </c>
      <c r="G1242">
        <v>183.79</v>
      </c>
      <c r="H1242">
        <v>0</v>
      </c>
      <c r="I1242" t="s">
        <v>14</v>
      </c>
      <c r="J1242" t="s">
        <v>19</v>
      </c>
      <c r="K1242" t="s">
        <v>35</v>
      </c>
    </row>
    <row r="1243" spans="1:11" x14ac:dyDescent="0.25">
      <c r="A1243" t="s">
        <v>1274</v>
      </c>
      <c r="B1243" s="1">
        <v>45179</v>
      </c>
      <c r="C1243" t="s">
        <v>44</v>
      </c>
      <c r="D1243" t="s">
        <v>31</v>
      </c>
      <c r="E1243">
        <v>6</v>
      </c>
      <c r="F1243">
        <v>34.26</v>
      </c>
      <c r="G1243">
        <v>44.44</v>
      </c>
      <c r="H1243">
        <v>0</v>
      </c>
      <c r="I1243" t="s">
        <v>40</v>
      </c>
      <c r="J1243" t="s">
        <v>19</v>
      </c>
      <c r="K1243" t="s">
        <v>16</v>
      </c>
    </row>
    <row r="1244" spans="1:11" x14ac:dyDescent="0.25">
      <c r="A1244" t="s">
        <v>1275</v>
      </c>
      <c r="B1244" s="1">
        <v>45498</v>
      </c>
      <c r="C1244" t="s">
        <v>60</v>
      </c>
      <c r="D1244" t="s">
        <v>23</v>
      </c>
      <c r="E1244">
        <v>3</v>
      </c>
      <c r="F1244">
        <v>427.36</v>
      </c>
      <c r="G1244">
        <v>559.62</v>
      </c>
      <c r="H1244">
        <v>0.05</v>
      </c>
      <c r="I1244" t="s">
        <v>18</v>
      </c>
      <c r="J1244" t="s">
        <v>15</v>
      </c>
      <c r="K1244" t="s">
        <v>16</v>
      </c>
    </row>
    <row r="1245" spans="1:11" x14ac:dyDescent="0.25">
      <c r="A1245" t="s">
        <v>1276</v>
      </c>
      <c r="B1245" s="1">
        <v>45650</v>
      </c>
      <c r="C1245" t="s">
        <v>42</v>
      </c>
      <c r="D1245" t="s">
        <v>23</v>
      </c>
      <c r="E1245">
        <v>1</v>
      </c>
      <c r="F1245">
        <v>466.58</v>
      </c>
      <c r="G1245">
        <v>597.15</v>
      </c>
      <c r="H1245">
        <v>0</v>
      </c>
      <c r="I1245" t="s">
        <v>24</v>
      </c>
      <c r="J1245" t="s">
        <v>15</v>
      </c>
      <c r="K1245" t="s">
        <v>20</v>
      </c>
    </row>
    <row r="1246" spans="1:11" x14ac:dyDescent="0.25">
      <c r="A1246" t="s">
        <v>1277</v>
      </c>
      <c r="B1246" s="1">
        <v>45312</v>
      </c>
      <c r="C1246" t="s">
        <v>22</v>
      </c>
      <c r="D1246" t="s">
        <v>23</v>
      </c>
      <c r="E1246">
        <v>8</v>
      </c>
      <c r="F1246">
        <v>242.75</v>
      </c>
      <c r="G1246">
        <v>278.17</v>
      </c>
      <c r="H1246">
        <v>0</v>
      </c>
      <c r="I1246" t="s">
        <v>40</v>
      </c>
      <c r="J1246" t="s">
        <v>52</v>
      </c>
      <c r="K1246" t="s">
        <v>16</v>
      </c>
    </row>
    <row r="1247" spans="1:11" x14ac:dyDescent="0.25">
      <c r="A1247" t="s">
        <v>1278</v>
      </c>
      <c r="B1247" s="1">
        <v>45549</v>
      </c>
      <c r="C1247" t="s">
        <v>62</v>
      </c>
      <c r="D1247" t="s">
        <v>47</v>
      </c>
      <c r="E1247">
        <v>1</v>
      </c>
      <c r="F1247">
        <v>433</v>
      </c>
      <c r="G1247">
        <v>675.86</v>
      </c>
      <c r="H1247">
        <v>0.1</v>
      </c>
      <c r="I1247" t="s">
        <v>40</v>
      </c>
      <c r="J1247" t="s">
        <v>52</v>
      </c>
      <c r="K1247" t="s">
        <v>16</v>
      </c>
    </row>
    <row r="1248" spans="1:11" x14ac:dyDescent="0.25">
      <c r="A1248" t="s">
        <v>1279</v>
      </c>
      <c r="B1248" s="1">
        <v>45608</v>
      </c>
      <c r="C1248" t="s">
        <v>30</v>
      </c>
      <c r="D1248" t="s">
        <v>31</v>
      </c>
      <c r="E1248">
        <v>7</v>
      </c>
      <c r="F1248">
        <v>86.62</v>
      </c>
      <c r="G1248">
        <v>142.96</v>
      </c>
      <c r="H1248">
        <v>0</v>
      </c>
      <c r="I1248" t="s">
        <v>18</v>
      </c>
      <c r="J1248" t="s">
        <v>32</v>
      </c>
      <c r="K1248" t="s">
        <v>16</v>
      </c>
    </row>
    <row r="1249" spans="1:11" x14ac:dyDescent="0.25">
      <c r="A1249" t="s">
        <v>1280</v>
      </c>
      <c r="B1249" s="1">
        <v>45472</v>
      </c>
      <c r="C1249" t="s">
        <v>34</v>
      </c>
      <c r="D1249" t="s">
        <v>31</v>
      </c>
      <c r="E1249">
        <v>7</v>
      </c>
      <c r="F1249">
        <v>38.35</v>
      </c>
      <c r="G1249">
        <v>51.69</v>
      </c>
      <c r="H1249">
        <v>0</v>
      </c>
      <c r="I1249" t="s">
        <v>18</v>
      </c>
      <c r="J1249" t="s">
        <v>52</v>
      </c>
      <c r="K1249" t="s">
        <v>20</v>
      </c>
    </row>
    <row r="1250" spans="1:11" x14ac:dyDescent="0.25">
      <c r="A1250" t="s">
        <v>1281</v>
      </c>
      <c r="B1250" s="1">
        <v>45331</v>
      </c>
      <c r="D1250" t="s">
        <v>38</v>
      </c>
      <c r="E1250">
        <v>6</v>
      </c>
      <c r="F1250">
        <v>378.5</v>
      </c>
      <c r="G1250">
        <v>595.5</v>
      </c>
      <c r="H1250">
        <v>0</v>
      </c>
      <c r="I1250" t="s">
        <v>14</v>
      </c>
      <c r="J1250" t="s">
        <v>15</v>
      </c>
      <c r="K1250" t="s">
        <v>20</v>
      </c>
    </row>
    <row r="1251" spans="1:11" x14ac:dyDescent="0.25">
      <c r="A1251" t="s">
        <v>1282</v>
      </c>
      <c r="B1251" s="1">
        <v>45032</v>
      </c>
      <c r="C1251" t="s">
        <v>49</v>
      </c>
      <c r="D1251" t="s">
        <v>47</v>
      </c>
      <c r="E1251">
        <v>2</v>
      </c>
      <c r="F1251">
        <v>364.79</v>
      </c>
      <c r="G1251">
        <v>524.64</v>
      </c>
      <c r="H1251">
        <v>0.1</v>
      </c>
      <c r="I1251" t="s">
        <v>40</v>
      </c>
      <c r="J1251" t="s">
        <v>27</v>
      </c>
      <c r="K1251" t="s">
        <v>35</v>
      </c>
    </row>
    <row r="1252" spans="1:11" x14ac:dyDescent="0.25">
      <c r="A1252" t="s">
        <v>1283</v>
      </c>
      <c r="B1252" s="1">
        <v>45012</v>
      </c>
      <c r="C1252" t="s">
        <v>62</v>
      </c>
      <c r="D1252" t="s">
        <v>47</v>
      </c>
      <c r="E1252">
        <v>9</v>
      </c>
      <c r="F1252">
        <v>423.21</v>
      </c>
      <c r="G1252">
        <v>597.30999999999995</v>
      </c>
      <c r="H1252">
        <v>0</v>
      </c>
      <c r="I1252" t="s">
        <v>24</v>
      </c>
      <c r="J1252" t="s">
        <v>52</v>
      </c>
      <c r="K1252" t="s">
        <v>20</v>
      </c>
    </row>
    <row r="1253" spans="1:11" x14ac:dyDescent="0.25">
      <c r="A1253" t="s">
        <v>1284</v>
      </c>
      <c r="B1253" s="1">
        <v>45636</v>
      </c>
      <c r="C1253" t="s">
        <v>54</v>
      </c>
      <c r="D1253" t="s">
        <v>38</v>
      </c>
      <c r="E1253">
        <v>4</v>
      </c>
      <c r="F1253">
        <v>267.89999999999998</v>
      </c>
      <c r="G1253">
        <v>294.99</v>
      </c>
      <c r="H1253">
        <v>0</v>
      </c>
      <c r="I1253" t="s">
        <v>24</v>
      </c>
      <c r="J1253" t="s">
        <v>19</v>
      </c>
      <c r="K1253" t="s">
        <v>35</v>
      </c>
    </row>
    <row r="1254" spans="1:11" x14ac:dyDescent="0.25">
      <c r="A1254" t="s">
        <v>1285</v>
      </c>
      <c r="B1254" s="1">
        <v>45327</v>
      </c>
      <c r="C1254" t="s">
        <v>22</v>
      </c>
      <c r="D1254" t="s">
        <v>23</v>
      </c>
      <c r="E1254">
        <v>7</v>
      </c>
      <c r="F1254">
        <v>223.07</v>
      </c>
      <c r="G1254">
        <v>389.13</v>
      </c>
      <c r="H1254">
        <v>0.2</v>
      </c>
      <c r="I1254" t="s">
        <v>14</v>
      </c>
      <c r="J1254" t="s">
        <v>52</v>
      </c>
      <c r="K1254" t="s">
        <v>20</v>
      </c>
    </row>
    <row r="1255" spans="1:11" x14ac:dyDescent="0.25">
      <c r="A1255" t="s">
        <v>1286</v>
      </c>
      <c r="B1255" s="1">
        <v>45239</v>
      </c>
      <c r="C1255" t="s">
        <v>54</v>
      </c>
      <c r="D1255" t="s">
        <v>38</v>
      </c>
      <c r="E1255">
        <v>4</v>
      </c>
      <c r="F1255">
        <v>97.05</v>
      </c>
      <c r="G1255">
        <v>110.92</v>
      </c>
      <c r="H1255">
        <v>0</v>
      </c>
      <c r="I1255" t="s">
        <v>18</v>
      </c>
      <c r="J1255" t="s">
        <v>15</v>
      </c>
      <c r="K1255" t="s">
        <v>20</v>
      </c>
    </row>
    <row r="1256" spans="1:11" x14ac:dyDescent="0.25">
      <c r="A1256" t="s">
        <v>1287</v>
      </c>
      <c r="B1256" s="1">
        <v>45629</v>
      </c>
      <c r="C1256" t="s">
        <v>56</v>
      </c>
      <c r="D1256" t="s">
        <v>38</v>
      </c>
      <c r="E1256">
        <v>7</v>
      </c>
      <c r="F1256">
        <v>475.2</v>
      </c>
      <c r="G1256">
        <v>611.79999999999995</v>
      </c>
      <c r="H1256">
        <v>0.05</v>
      </c>
      <c r="I1256" t="s">
        <v>14</v>
      </c>
      <c r="J1256" t="s">
        <v>15</v>
      </c>
      <c r="K1256" t="s">
        <v>16</v>
      </c>
    </row>
    <row r="1257" spans="1:11" x14ac:dyDescent="0.25">
      <c r="A1257" t="s">
        <v>1288</v>
      </c>
      <c r="B1257" s="1">
        <v>45430</v>
      </c>
      <c r="C1257" t="s">
        <v>54</v>
      </c>
      <c r="D1257" t="s">
        <v>38</v>
      </c>
      <c r="E1257">
        <v>7</v>
      </c>
      <c r="F1257">
        <v>112.04</v>
      </c>
      <c r="G1257">
        <v>200.41</v>
      </c>
      <c r="H1257">
        <v>0</v>
      </c>
      <c r="I1257" t="s">
        <v>24</v>
      </c>
      <c r="J1257" t="s">
        <v>52</v>
      </c>
      <c r="K1257" t="s">
        <v>16</v>
      </c>
    </row>
    <row r="1258" spans="1:11" x14ac:dyDescent="0.25">
      <c r="A1258" t="s">
        <v>1289</v>
      </c>
      <c r="B1258" s="1">
        <v>45057</v>
      </c>
      <c r="C1258" t="s">
        <v>54</v>
      </c>
      <c r="D1258" t="s">
        <v>38</v>
      </c>
      <c r="E1258">
        <v>6</v>
      </c>
      <c r="F1258">
        <v>22.43</v>
      </c>
      <c r="G1258">
        <v>35.97</v>
      </c>
      <c r="H1258">
        <v>0</v>
      </c>
      <c r="I1258" t="s">
        <v>40</v>
      </c>
      <c r="J1258" t="s">
        <v>32</v>
      </c>
      <c r="K1258" t="s">
        <v>20</v>
      </c>
    </row>
    <row r="1259" spans="1:11" x14ac:dyDescent="0.25">
      <c r="A1259" t="s">
        <v>1290</v>
      </c>
      <c r="B1259" s="1">
        <v>45222</v>
      </c>
      <c r="C1259" t="s">
        <v>49</v>
      </c>
      <c r="D1259" t="s">
        <v>47</v>
      </c>
      <c r="E1259">
        <v>9</v>
      </c>
      <c r="F1259">
        <v>263.95999999999998</v>
      </c>
      <c r="G1259">
        <v>450.41</v>
      </c>
      <c r="H1259">
        <v>0</v>
      </c>
      <c r="I1259" t="s">
        <v>40</v>
      </c>
      <c r="J1259" t="s">
        <v>32</v>
      </c>
      <c r="K1259" t="s">
        <v>35</v>
      </c>
    </row>
    <row r="1260" spans="1:11" x14ac:dyDescent="0.25">
      <c r="A1260" t="s">
        <v>1291</v>
      </c>
      <c r="B1260" s="1">
        <v>45541</v>
      </c>
      <c r="C1260" t="s">
        <v>42</v>
      </c>
      <c r="D1260" t="s">
        <v>23</v>
      </c>
      <c r="E1260">
        <v>9</v>
      </c>
      <c r="F1260">
        <v>320.36</v>
      </c>
      <c r="G1260">
        <v>482.73</v>
      </c>
      <c r="H1260">
        <v>0</v>
      </c>
      <c r="I1260" t="s">
        <v>18</v>
      </c>
      <c r="J1260" t="s">
        <v>19</v>
      </c>
      <c r="K1260" t="s">
        <v>16</v>
      </c>
    </row>
    <row r="1261" spans="1:11" x14ac:dyDescent="0.25">
      <c r="A1261" t="s">
        <v>1292</v>
      </c>
      <c r="B1261" s="1">
        <v>45637</v>
      </c>
      <c r="C1261" t="s">
        <v>49</v>
      </c>
      <c r="D1261" t="s">
        <v>47</v>
      </c>
      <c r="E1261">
        <v>7</v>
      </c>
      <c r="F1261">
        <v>424.85</v>
      </c>
      <c r="G1261">
        <v>618.62</v>
      </c>
      <c r="H1261">
        <v>0</v>
      </c>
      <c r="I1261" t="s">
        <v>18</v>
      </c>
      <c r="J1261" t="s">
        <v>19</v>
      </c>
      <c r="K1261" t="s">
        <v>35</v>
      </c>
    </row>
    <row r="1262" spans="1:11" x14ac:dyDescent="0.25">
      <c r="A1262" t="s">
        <v>1293</v>
      </c>
      <c r="B1262" s="1">
        <v>45142</v>
      </c>
      <c r="C1262" t="s">
        <v>22</v>
      </c>
      <c r="D1262" t="s">
        <v>23</v>
      </c>
      <c r="E1262">
        <v>5</v>
      </c>
      <c r="F1262">
        <v>158.80000000000001</v>
      </c>
      <c r="G1262">
        <v>240.6</v>
      </c>
      <c r="H1262">
        <v>0</v>
      </c>
      <c r="I1262" t="s">
        <v>40</v>
      </c>
      <c r="J1262" t="s">
        <v>15</v>
      </c>
      <c r="K1262" t="s">
        <v>20</v>
      </c>
    </row>
    <row r="1263" spans="1:11" x14ac:dyDescent="0.25">
      <c r="A1263" t="s">
        <v>1294</v>
      </c>
      <c r="B1263" s="1">
        <v>45228</v>
      </c>
      <c r="C1263" t="s">
        <v>26</v>
      </c>
      <c r="D1263" t="s">
        <v>13</v>
      </c>
      <c r="E1263">
        <v>4</v>
      </c>
      <c r="F1263">
        <v>152.55000000000001</v>
      </c>
      <c r="G1263">
        <v>216.79</v>
      </c>
      <c r="H1263">
        <v>0.1</v>
      </c>
      <c r="I1263" t="s">
        <v>14</v>
      </c>
      <c r="J1263" t="s">
        <v>19</v>
      </c>
      <c r="K1263" t="s">
        <v>20</v>
      </c>
    </row>
    <row r="1264" spans="1:11" x14ac:dyDescent="0.25">
      <c r="A1264" t="s">
        <v>1295</v>
      </c>
      <c r="B1264" s="1">
        <v>44933</v>
      </c>
      <c r="C1264" t="s">
        <v>12</v>
      </c>
      <c r="D1264" t="s">
        <v>13</v>
      </c>
      <c r="E1264">
        <v>1</v>
      </c>
      <c r="F1264">
        <v>393.67</v>
      </c>
      <c r="G1264">
        <v>501.58</v>
      </c>
      <c r="H1264">
        <v>0.05</v>
      </c>
      <c r="I1264" t="s">
        <v>18</v>
      </c>
      <c r="J1264" t="s">
        <v>32</v>
      </c>
      <c r="K1264" t="s">
        <v>16</v>
      </c>
    </row>
    <row r="1265" spans="1:11" x14ac:dyDescent="0.25">
      <c r="A1265" t="s">
        <v>1296</v>
      </c>
      <c r="B1265" s="1">
        <v>45319</v>
      </c>
      <c r="C1265" t="s">
        <v>26</v>
      </c>
      <c r="D1265" t="s">
        <v>13</v>
      </c>
      <c r="E1265">
        <v>1</v>
      </c>
      <c r="F1265">
        <v>462.52</v>
      </c>
      <c r="G1265">
        <v>714.34</v>
      </c>
      <c r="H1265">
        <v>0.1</v>
      </c>
      <c r="I1265" t="s">
        <v>40</v>
      </c>
      <c r="J1265" t="s">
        <v>52</v>
      </c>
      <c r="K1265" t="s">
        <v>16</v>
      </c>
    </row>
    <row r="1266" spans="1:11" x14ac:dyDescent="0.25">
      <c r="A1266" t="s">
        <v>1297</v>
      </c>
      <c r="B1266" s="1">
        <v>45630</v>
      </c>
      <c r="C1266" t="s">
        <v>62</v>
      </c>
      <c r="D1266" t="s">
        <v>47</v>
      </c>
      <c r="E1266">
        <v>6</v>
      </c>
      <c r="F1266">
        <v>162.54</v>
      </c>
      <c r="G1266">
        <v>229.96</v>
      </c>
      <c r="H1266">
        <v>0</v>
      </c>
      <c r="I1266" t="s">
        <v>24</v>
      </c>
      <c r="J1266" t="s">
        <v>15</v>
      </c>
      <c r="K1266" t="s">
        <v>20</v>
      </c>
    </row>
    <row r="1267" spans="1:11" x14ac:dyDescent="0.25">
      <c r="A1267" t="s">
        <v>1298</v>
      </c>
      <c r="B1267" s="1">
        <v>44963</v>
      </c>
      <c r="C1267" t="s">
        <v>12</v>
      </c>
      <c r="E1267">
        <v>7</v>
      </c>
      <c r="F1267">
        <v>320.76</v>
      </c>
      <c r="G1267">
        <v>467.46</v>
      </c>
      <c r="H1267">
        <v>0.1</v>
      </c>
      <c r="I1267" t="s">
        <v>40</v>
      </c>
      <c r="K1267" t="s">
        <v>35</v>
      </c>
    </row>
    <row r="1268" spans="1:11" x14ac:dyDescent="0.25">
      <c r="A1268" t="s">
        <v>1299</v>
      </c>
      <c r="B1268" s="1">
        <v>45196</v>
      </c>
      <c r="C1268" t="s">
        <v>34</v>
      </c>
      <c r="D1268" t="s">
        <v>31</v>
      </c>
      <c r="E1268">
        <v>3</v>
      </c>
      <c r="F1268">
        <v>142.05000000000001</v>
      </c>
      <c r="G1268">
        <v>176.66</v>
      </c>
      <c r="H1268">
        <v>0.1</v>
      </c>
      <c r="I1268" t="s">
        <v>40</v>
      </c>
      <c r="J1268" t="s">
        <v>52</v>
      </c>
      <c r="K1268" t="s">
        <v>20</v>
      </c>
    </row>
    <row r="1269" spans="1:11" x14ac:dyDescent="0.25">
      <c r="A1269" t="s">
        <v>1300</v>
      </c>
      <c r="B1269" s="1">
        <v>45084</v>
      </c>
      <c r="C1269" t="s">
        <v>56</v>
      </c>
      <c r="D1269" t="s">
        <v>38</v>
      </c>
      <c r="E1269">
        <v>9</v>
      </c>
      <c r="F1269">
        <v>311.05</v>
      </c>
      <c r="G1269">
        <v>523.01</v>
      </c>
      <c r="H1269">
        <v>0.05</v>
      </c>
      <c r="I1269" t="s">
        <v>40</v>
      </c>
      <c r="J1269" t="s">
        <v>27</v>
      </c>
      <c r="K1269" t="s">
        <v>35</v>
      </c>
    </row>
    <row r="1270" spans="1:11" x14ac:dyDescent="0.25">
      <c r="A1270" t="s">
        <v>1301</v>
      </c>
      <c r="B1270" s="1">
        <v>45299</v>
      </c>
      <c r="C1270" t="s">
        <v>54</v>
      </c>
      <c r="D1270" t="s">
        <v>38</v>
      </c>
      <c r="E1270">
        <v>6</v>
      </c>
      <c r="F1270">
        <v>179.14</v>
      </c>
      <c r="G1270">
        <v>209.94</v>
      </c>
      <c r="H1270">
        <v>0</v>
      </c>
      <c r="I1270" t="s">
        <v>40</v>
      </c>
      <c r="J1270" t="s">
        <v>27</v>
      </c>
      <c r="K1270" t="s">
        <v>35</v>
      </c>
    </row>
    <row r="1271" spans="1:11" x14ac:dyDescent="0.25">
      <c r="A1271" t="s">
        <v>1302</v>
      </c>
      <c r="B1271" s="1">
        <v>45173</v>
      </c>
      <c r="C1271" t="s">
        <v>56</v>
      </c>
      <c r="D1271" t="s">
        <v>38</v>
      </c>
      <c r="E1271">
        <v>8</v>
      </c>
      <c r="F1271">
        <v>411.11</v>
      </c>
      <c r="G1271">
        <v>645.51</v>
      </c>
      <c r="H1271">
        <v>0</v>
      </c>
      <c r="I1271" t="s">
        <v>24</v>
      </c>
      <c r="J1271" t="s">
        <v>15</v>
      </c>
      <c r="K1271" t="s">
        <v>35</v>
      </c>
    </row>
    <row r="1272" spans="1:11" x14ac:dyDescent="0.25">
      <c r="A1272" t="s">
        <v>1303</v>
      </c>
      <c r="B1272" s="1">
        <v>45615</v>
      </c>
      <c r="C1272" t="s">
        <v>30</v>
      </c>
      <c r="D1272" t="s">
        <v>31</v>
      </c>
      <c r="E1272">
        <v>8</v>
      </c>
      <c r="F1272">
        <v>488.6</v>
      </c>
      <c r="G1272">
        <v>720.67</v>
      </c>
      <c r="H1272">
        <v>0</v>
      </c>
      <c r="I1272" t="s">
        <v>24</v>
      </c>
      <c r="J1272" t="s">
        <v>15</v>
      </c>
      <c r="K1272" t="s">
        <v>16</v>
      </c>
    </row>
    <row r="1273" spans="1:11" x14ac:dyDescent="0.25">
      <c r="A1273" t="s">
        <v>1288</v>
      </c>
      <c r="B1273" s="1">
        <v>45430</v>
      </c>
      <c r="C1273" t="s">
        <v>54</v>
      </c>
      <c r="D1273" t="s">
        <v>38</v>
      </c>
      <c r="E1273">
        <v>7</v>
      </c>
      <c r="F1273">
        <v>112.04</v>
      </c>
      <c r="G1273">
        <v>200.41</v>
      </c>
      <c r="H1273">
        <v>0</v>
      </c>
      <c r="I1273" t="s">
        <v>24</v>
      </c>
      <c r="J1273" t="s">
        <v>52</v>
      </c>
      <c r="K1273" t="s">
        <v>16</v>
      </c>
    </row>
    <row r="1274" spans="1:11" x14ac:dyDescent="0.25">
      <c r="A1274" t="s">
        <v>1304</v>
      </c>
      <c r="B1274" s="1">
        <v>45403</v>
      </c>
      <c r="C1274" t="s">
        <v>62</v>
      </c>
      <c r="D1274" t="s">
        <v>47</v>
      </c>
      <c r="E1274">
        <v>1</v>
      </c>
      <c r="F1274">
        <v>384.09</v>
      </c>
      <c r="G1274">
        <v>635.27</v>
      </c>
      <c r="H1274">
        <v>0.05</v>
      </c>
      <c r="I1274" t="s">
        <v>14</v>
      </c>
      <c r="J1274" t="s">
        <v>19</v>
      </c>
      <c r="K1274" t="s">
        <v>35</v>
      </c>
    </row>
    <row r="1275" spans="1:11" x14ac:dyDescent="0.25">
      <c r="A1275" t="s">
        <v>1305</v>
      </c>
      <c r="B1275" s="1">
        <v>45355</v>
      </c>
      <c r="C1275" t="s">
        <v>37</v>
      </c>
      <c r="D1275" t="s">
        <v>38</v>
      </c>
      <c r="E1275">
        <v>7</v>
      </c>
      <c r="F1275">
        <v>225.41</v>
      </c>
      <c r="G1275">
        <v>248.72</v>
      </c>
      <c r="H1275">
        <v>0.1</v>
      </c>
      <c r="I1275" t="s">
        <v>24</v>
      </c>
      <c r="J1275" t="s">
        <v>52</v>
      </c>
      <c r="K1275" t="s">
        <v>16</v>
      </c>
    </row>
    <row r="1276" spans="1:11" x14ac:dyDescent="0.25">
      <c r="A1276" t="s">
        <v>1306</v>
      </c>
      <c r="B1276" s="1">
        <v>45315</v>
      </c>
      <c r="C1276" t="s">
        <v>30</v>
      </c>
      <c r="D1276" t="s">
        <v>31</v>
      </c>
      <c r="E1276">
        <v>7</v>
      </c>
      <c r="F1276">
        <v>312.49</v>
      </c>
      <c r="G1276">
        <v>345.88</v>
      </c>
      <c r="H1276">
        <v>0</v>
      </c>
      <c r="I1276" t="s">
        <v>131</v>
      </c>
      <c r="J1276" t="s">
        <v>19</v>
      </c>
      <c r="K1276" t="s">
        <v>35</v>
      </c>
    </row>
    <row r="1277" spans="1:11" x14ac:dyDescent="0.25">
      <c r="A1277" t="s">
        <v>1307</v>
      </c>
      <c r="B1277" s="1">
        <v>45009</v>
      </c>
      <c r="C1277" t="s">
        <v>54</v>
      </c>
      <c r="E1277">
        <v>9</v>
      </c>
      <c r="F1277">
        <v>366.47</v>
      </c>
      <c r="G1277">
        <v>654.79999999999995</v>
      </c>
      <c r="H1277">
        <v>0.1</v>
      </c>
      <c r="I1277" t="s">
        <v>24</v>
      </c>
      <c r="J1277" t="s">
        <v>19</v>
      </c>
      <c r="K1277" t="s">
        <v>20</v>
      </c>
    </row>
    <row r="1278" spans="1:11" x14ac:dyDescent="0.25">
      <c r="A1278" t="s">
        <v>1308</v>
      </c>
      <c r="B1278" s="1">
        <v>45598</v>
      </c>
      <c r="C1278" t="s">
        <v>60</v>
      </c>
      <c r="D1278" t="s">
        <v>23</v>
      </c>
      <c r="E1278">
        <v>3</v>
      </c>
      <c r="F1278">
        <v>433.81</v>
      </c>
      <c r="G1278">
        <v>654.65</v>
      </c>
      <c r="H1278">
        <v>0.05</v>
      </c>
      <c r="I1278" t="s">
        <v>81</v>
      </c>
      <c r="J1278" t="s">
        <v>32</v>
      </c>
      <c r="K1278" t="s">
        <v>35</v>
      </c>
    </row>
    <row r="1279" spans="1:11" x14ac:dyDescent="0.25">
      <c r="A1279" t="s">
        <v>1309</v>
      </c>
      <c r="B1279" s="1">
        <v>45361</v>
      </c>
      <c r="C1279" t="s">
        <v>42</v>
      </c>
      <c r="D1279" t="s">
        <v>23</v>
      </c>
      <c r="E1279">
        <v>2</v>
      </c>
      <c r="F1279">
        <v>319.83999999999997</v>
      </c>
      <c r="G1279">
        <v>557.72</v>
      </c>
      <c r="H1279">
        <v>0.05</v>
      </c>
      <c r="I1279" t="s">
        <v>18</v>
      </c>
      <c r="J1279" t="s">
        <v>32</v>
      </c>
      <c r="K1279" t="s">
        <v>20</v>
      </c>
    </row>
    <row r="1280" spans="1:11" x14ac:dyDescent="0.25">
      <c r="A1280" t="s">
        <v>1310</v>
      </c>
      <c r="B1280" s="1">
        <v>45368</v>
      </c>
      <c r="C1280" t="s">
        <v>42</v>
      </c>
      <c r="E1280">
        <v>3</v>
      </c>
      <c r="F1280">
        <v>260.26</v>
      </c>
      <c r="G1280">
        <v>338</v>
      </c>
      <c r="H1280">
        <v>0</v>
      </c>
      <c r="I1280" t="s">
        <v>18</v>
      </c>
      <c r="J1280" t="s">
        <v>19</v>
      </c>
      <c r="K1280" t="s">
        <v>16</v>
      </c>
    </row>
    <row r="1281" spans="1:11" x14ac:dyDescent="0.25">
      <c r="A1281" t="s">
        <v>1311</v>
      </c>
      <c r="B1281" s="1">
        <v>45103</v>
      </c>
      <c r="C1281" t="s">
        <v>56</v>
      </c>
      <c r="D1281" t="s">
        <v>38</v>
      </c>
      <c r="E1281">
        <v>9</v>
      </c>
      <c r="F1281">
        <v>236.03</v>
      </c>
      <c r="G1281">
        <v>367.05</v>
      </c>
      <c r="H1281">
        <v>0.15</v>
      </c>
      <c r="I1281" t="s">
        <v>131</v>
      </c>
      <c r="J1281" t="s">
        <v>32</v>
      </c>
      <c r="K1281" t="s">
        <v>16</v>
      </c>
    </row>
    <row r="1282" spans="1:11" x14ac:dyDescent="0.25">
      <c r="A1282" t="s">
        <v>1312</v>
      </c>
      <c r="B1282" s="1">
        <v>45317</v>
      </c>
      <c r="C1282" t="s">
        <v>46</v>
      </c>
      <c r="D1282" t="s">
        <v>47</v>
      </c>
      <c r="E1282">
        <v>5</v>
      </c>
      <c r="F1282">
        <v>136.28</v>
      </c>
      <c r="G1282">
        <v>206.92</v>
      </c>
      <c r="H1282">
        <v>0</v>
      </c>
      <c r="I1282" t="s">
        <v>14</v>
      </c>
      <c r="J1282" t="s">
        <v>15</v>
      </c>
      <c r="K1282" t="s">
        <v>35</v>
      </c>
    </row>
    <row r="1283" spans="1:11" x14ac:dyDescent="0.25">
      <c r="A1283" t="s">
        <v>1313</v>
      </c>
      <c r="B1283" s="1">
        <v>45253</v>
      </c>
      <c r="C1283" t="s">
        <v>26</v>
      </c>
      <c r="D1283" t="s">
        <v>13</v>
      </c>
      <c r="E1283">
        <v>1</v>
      </c>
      <c r="F1283">
        <v>166.21</v>
      </c>
      <c r="G1283">
        <v>268.35000000000002</v>
      </c>
      <c r="H1283">
        <v>0</v>
      </c>
      <c r="I1283" t="s">
        <v>14</v>
      </c>
      <c r="J1283" t="s">
        <v>32</v>
      </c>
      <c r="K1283" t="s">
        <v>20</v>
      </c>
    </row>
    <row r="1284" spans="1:11" x14ac:dyDescent="0.25">
      <c r="A1284" t="s">
        <v>1314</v>
      </c>
      <c r="B1284" s="1">
        <v>44966</v>
      </c>
      <c r="C1284" t="s">
        <v>60</v>
      </c>
      <c r="D1284" t="s">
        <v>23</v>
      </c>
      <c r="E1284">
        <v>9</v>
      </c>
      <c r="F1284">
        <v>354.28</v>
      </c>
      <c r="G1284">
        <v>399.7</v>
      </c>
      <c r="H1284">
        <v>0.05</v>
      </c>
      <c r="I1284" t="s">
        <v>18</v>
      </c>
      <c r="J1284" t="s">
        <v>19</v>
      </c>
      <c r="K1284" t="s">
        <v>16</v>
      </c>
    </row>
    <row r="1285" spans="1:11" x14ac:dyDescent="0.25">
      <c r="A1285" t="s">
        <v>1315</v>
      </c>
      <c r="B1285" s="1">
        <v>44944</v>
      </c>
      <c r="C1285" t="s">
        <v>22</v>
      </c>
      <c r="D1285" t="s">
        <v>23</v>
      </c>
      <c r="E1285">
        <v>8</v>
      </c>
      <c r="F1285">
        <v>130.52000000000001</v>
      </c>
      <c r="G1285">
        <v>188.27</v>
      </c>
      <c r="H1285">
        <v>0.2</v>
      </c>
      <c r="I1285" t="s">
        <v>18</v>
      </c>
      <c r="J1285" t="s">
        <v>52</v>
      </c>
      <c r="K1285" t="s">
        <v>16</v>
      </c>
    </row>
    <row r="1286" spans="1:11" x14ac:dyDescent="0.25">
      <c r="A1286" t="s">
        <v>1316</v>
      </c>
      <c r="B1286" s="1">
        <v>45020</v>
      </c>
      <c r="C1286" t="s">
        <v>62</v>
      </c>
      <c r="D1286" t="s">
        <v>47</v>
      </c>
      <c r="E1286">
        <v>6</v>
      </c>
      <c r="F1286">
        <v>449.9</v>
      </c>
      <c r="G1286">
        <v>631.98</v>
      </c>
      <c r="H1286">
        <v>0.1</v>
      </c>
      <c r="I1286" t="s">
        <v>14</v>
      </c>
      <c r="J1286" t="s">
        <v>15</v>
      </c>
      <c r="K1286" t="s">
        <v>35</v>
      </c>
    </row>
    <row r="1287" spans="1:11" x14ac:dyDescent="0.25">
      <c r="A1287" t="s">
        <v>1317</v>
      </c>
      <c r="B1287" s="1">
        <v>45353</v>
      </c>
      <c r="C1287" t="s">
        <v>30</v>
      </c>
      <c r="D1287" t="s">
        <v>31</v>
      </c>
      <c r="E1287">
        <v>2</v>
      </c>
      <c r="F1287">
        <v>50.79</v>
      </c>
      <c r="G1287">
        <v>58.77</v>
      </c>
      <c r="H1287">
        <v>0.2</v>
      </c>
      <c r="I1287" t="s">
        <v>14</v>
      </c>
      <c r="J1287" t="s">
        <v>27</v>
      </c>
      <c r="K1287" t="s">
        <v>20</v>
      </c>
    </row>
    <row r="1288" spans="1:11" x14ac:dyDescent="0.25">
      <c r="A1288" t="s">
        <v>1318</v>
      </c>
      <c r="B1288" s="1">
        <v>45242</v>
      </c>
      <c r="C1288" t="s">
        <v>54</v>
      </c>
      <c r="D1288" t="s">
        <v>38</v>
      </c>
      <c r="E1288">
        <v>6</v>
      </c>
      <c r="F1288">
        <v>264.83</v>
      </c>
      <c r="G1288">
        <v>344.35</v>
      </c>
      <c r="H1288">
        <v>0.2</v>
      </c>
      <c r="I1288" t="s">
        <v>14</v>
      </c>
      <c r="J1288" t="s">
        <v>19</v>
      </c>
      <c r="K1288" t="s">
        <v>35</v>
      </c>
    </row>
    <row r="1289" spans="1:11" x14ac:dyDescent="0.25">
      <c r="A1289" t="s">
        <v>1319</v>
      </c>
      <c r="B1289" s="1">
        <v>45376</v>
      </c>
      <c r="C1289" t="s">
        <v>42</v>
      </c>
      <c r="D1289" t="s">
        <v>23</v>
      </c>
      <c r="E1289">
        <v>5</v>
      </c>
      <c r="F1289">
        <v>147.5</v>
      </c>
      <c r="G1289">
        <v>168.91</v>
      </c>
      <c r="H1289">
        <v>0.05</v>
      </c>
      <c r="I1289" t="s">
        <v>24</v>
      </c>
      <c r="J1289" t="s">
        <v>19</v>
      </c>
      <c r="K1289" t="s">
        <v>16</v>
      </c>
    </row>
    <row r="1290" spans="1:11" x14ac:dyDescent="0.25">
      <c r="A1290" t="s">
        <v>1320</v>
      </c>
      <c r="B1290" s="1">
        <v>45655</v>
      </c>
      <c r="C1290" t="s">
        <v>54</v>
      </c>
      <c r="D1290" t="s">
        <v>38</v>
      </c>
      <c r="E1290">
        <v>2</v>
      </c>
      <c r="F1290">
        <v>396.06</v>
      </c>
      <c r="G1290">
        <v>510.2</v>
      </c>
      <c r="H1290">
        <v>0</v>
      </c>
      <c r="I1290" t="s">
        <v>40</v>
      </c>
      <c r="J1290" t="s">
        <v>32</v>
      </c>
      <c r="K1290" t="s">
        <v>35</v>
      </c>
    </row>
    <row r="1291" spans="1:11" x14ac:dyDescent="0.25">
      <c r="A1291" t="s">
        <v>1321</v>
      </c>
      <c r="B1291" s="1">
        <v>45151</v>
      </c>
      <c r="C1291" t="s">
        <v>54</v>
      </c>
      <c r="D1291" t="s">
        <v>38</v>
      </c>
      <c r="E1291">
        <v>2</v>
      </c>
      <c r="F1291">
        <v>451.28</v>
      </c>
      <c r="G1291">
        <v>803.71</v>
      </c>
      <c r="H1291">
        <v>0</v>
      </c>
      <c r="I1291" t="s">
        <v>18</v>
      </c>
      <c r="J1291" t="s">
        <v>52</v>
      </c>
      <c r="K1291" t="s">
        <v>35</v>
      </c>
    </row>
    <row r="1292" spans="1:11" x14ac:dyDescent="0.25">
      <c r="A1292" t="s">
        <v>1322</v>
      </c>
      <c r="B1292" s="1">
        <v>45647</v>
      </c>
      <c r="C1292" t="s">
        <v>54</v>
      </c>
      <c r="D1292" t="s">
        <v>38</v>
      </c>
      <c r="E1292">
        <v>8</v>
      </c>
      <c r="F1292">
        <v>31.62</v>
      </c>
      <c r="G1292">
        <v>35.74</v>
      </c>
      <c r="H1292">
        <v>0</v>
      </c>
      <c r="I1292" t="s">
        <v>40</v>
      </c>
      <c r="J1292" t="s">
        <v>27</v>
      </c>
      <c r="K1292" t="s">
        <v>35</v>
      </c>
    </row>
    <row r="1293" spans="1:11" x14ac:dyDescent="0.25">
      <c r="A1293" t="s">
        <v>1323</v>
      </c>
      <c r="B1293" s="1">
        <v>45427</v>
      </c>
      <c r="C1293" t="s">
        <v>60</v>
      </c>
      <c r="D1293" t="s">
        <v>23</v>
      </c>
      <c r="E1293">
        <v>6</v>
      </c>
      <c r="F1293">
        <v>363.72</v>
      </c>
      <c r="G1293">
        <v>647.70000000000005</v>
      </c>
      <c r="H1293">
        <v>0.05</v>
      </c>
      <c r="I1293" t="s">
        <v>40</v>
      </c>
      <c r="J1293" t="s">
        <v>19</v>
      </c>
      <c r="K1293" t="s">
        <v>20</v>
      </c>
    </row>
    <row r="1294" spans="1:11" x14ac:dyDescent="0.25">
      <c r="A1294" t="s">
        <v>1324</v>
      </c>
      <c r="B1294" s="1">
        <v>45039</v>
      </c>
      <c r="C1294" t="s">
        <v>37</v>
      </c>
      <c r="D1294" t="s">
        <v>38</v>
      </c>
      <c r="E1294">
        <v>2</v>
      </c>
      <c r="F1294">
        <v>50.23</v>
      </c>
      <c r="G1294">
        <v>64.930000000000007</v>
      </c>
      <c r="H1294">
        <v>0</v>
      </c>
      <c r="I1294" t="s">
        <v>14</v>
      </c>
      <c r="J1294" t="s">
        <v>19</v>
      </c>
      <c r="K1294" t="s">
        <v>35</v>
      </c>
    </row>
    <row r="1295" spans="1:11" x14ac:dyDescent="0.25">
      <c r="A1295" t="s">
        <v>1325</v>
      </c>
      <c r="B1295" s="1">
        <v>45427</v>
      </c>
      <c r="C1295" t="s">
        <v>37</v>
      </c>
      <c r="D1295" t="s">
        <v>38</v>
      </c>
      <c r="E1295">
        <v>5</v>
      </c>
      <c r="F1295">
        <v>374.13</v>
      </c>
      <c r="G1295">
        <v>485.72</v>
      </c>
      <c r="H1295">
        <v>0</v>
      </c>
      <c r="I1295" t="s">
        <v>14</v>
      </c>
      <c r="J1295" t="s">
        <v>15</v>
      </c>
      <c r="K1295" t="s">
        <v>35</v>
      </c>
    </row>
    <row r="1296" spans="1:11" x14ac:dyDescent="0.25">
      <c r="A1296" t="s">
        <v>1326</v>
      </c>
      <c r="B1296" s="1">
        <v>44936</v>
      </c>
      <c r="C1296" t="s">
        <v>30</v>
      </c>
      <c r="D1296" t="s">
        <v>31</v>
      </c>
      <c r="E1296">
        <v>2</v>
      </c>
      <c r="F1296">
        <v>146.52000000000001</v>
      </c>
      <c r="G1296">
        <v>221</v>
      </c>
      <c r="H1296">
        <v>0</v>
      </c>
      <c r="I1296" t="s">
        <v>14</v>
      </c>
      <c r="J1296" t="s">
        <v>15</v>
      </c>
      <c r="K1296" t="s">
        <v>20</v>
      </c>
    </row>
    <row r="1297" spans="1:11" x14ac:dyDescent="0.25">
      <c r="A1297" t="s">
        <v>1327</v>
      </c>
      <c r="B1297" s="1">
        <v>45025</v>
      </c>
      <c r="C1297" t="s">
        <v>22</v>
      </c>
      <c r="D1297" t="s">
        <v>23</v>
      </c>
      <c r="E1297">
        <v>1</v>
      </c>
      <c r="F1297">
        <v>252.85</v>
      </c>
      <c r="G1297">
        <v>399.49</v>
      </c>
      <c r="H1297">
        <v>0</v>
      </c>
      <c r="I1297" t="s">
        <v>24</v>
      </c>
      <c r="J1297" t="s">
        <v>52</v>
      </c>
      <c r="K1297" t="s">
        <v>35</v>
      </c>
    </row>
    <row r="1298" spans="1:11" x14ac:dyDescent="0.25">
      <c r="A1298" t="s">
        <v>1328</v>
      </c>
      <c r="B1298" s="1">
        <v>45274</v>
      </c>
      <c r="C1298" t="s">
        <v>37</v>
      </c>
      <c r="D1298" t="s">
        <v>38</v>
      </c>
      <c r="E1298">
        <v>9</v>
      </c>
      <c r="F1298">
        <v>102.46</v>
      </c>
      <c r="G1298">
        <v>133.44</v>
      </c>
      <c r="H1298">
        <v>0</v>
      </c>
      <c r="I1298" t="s">
        <v>18</v>
      </c>
      <c r="J1298" t="s">
        <v>52</v>
      </c>
      <c r="K1298" t="s">
        <v>35</v>
      </c>
    </row>
    <row r="1299" spans="1:11" x14ac:dyDescent="0.25">
      <c r="A1299" t="s">
        <v>1329</v>
      </c>
      <c r="B1299" s="1">
        <v>45366</v>
      </c>
      <c r="C1299" t="s">
        <v>26</v>
      </c>
      <c r="E1299">
        <v>4</v>
      </c>
      <c r="F1299">
        <v>194.16</v>
      </c>
      <c r="G1299">
        <v>252.3</v>
      </c>
      <c r="H1299">
        <v>0.2</v>
      </c>
      <c r="I1299" t="s">
        <v>24</v>
      </c>
      <c r="J1299" t="s">
        <v>27</v>
      </c>
      <c r="K1299" t="s">
        <v>16</v>
      </c>
    </row>
    <row r="1300" spans="1:11" x14ac:dyDescent="0.25">
      <c r="A1300" t="s">
        <v>1330</v>
      </c>
      <c r="B1300" s="1">
        <v>45534</v>
      </c>
      <c r="C1300" t="s">
        <v>37</v>
      </c>
      <c r="D1300" t="s">
        <v>38</v>
      </c>
      <c r="E1300">
        <v>7</v>
      </c>
      <c r="F1300">
        <v>240.85</v>
      </c>
      <c r="G1300">
        <v>273.85000000000002</v>
      </c>
      <c r="H1300">
        <v>0.05</v>
      </c>
      <c r="I1300" t="s">
        <v>40</v>
      </c>
      <c r="J1300" t="s">
        <v>19</v>
      </c>
      <c r="K1300" t="s">
        <v>16</v>
      </c>
    </row>
    <row r="1301" spans="1:11" x14ac:dyDescent="0.25">
      <c r="A1301" t="s">
        <v>1331</v>
      </c>
      <c r="B1301" s="1">
        <v>45611</v>
      </c>
      <c r="C1301" t="s">
        <v>30</v>
      </c>
      <c r="D1301" t="s">
        <v>31</v>
      </c>
      <c r="E1301">
        <v>5</v>
      </c>
      <c r="F1301">
        <v>156.6</v>
      </c>
      <c r="G1301">
        <v>269.7</v>
      </c>
      <c r="H1301">
        <v>0.05</v>
      </c>
      <c r="I1301" t="s">
        <v>24</v>
      </c>
      <c r="J1301" t="s">
        <v>52</v>
      </c>
      <c r="K1301" t="s">
        <v>35</v>
      </c>
    </row>
    <row r="1302" spans="1:11" x14ac:dyDescent="0.25">
      <c r="A1302" t="s">
        <v>1332</v>
      </c>
      <c r="B1302" s="1">
        <v>45039</v>
      </c>
      <c r="C1302" t="s">
        <v>42</v>
      </c>
      <c r="D1302" t="s">
        <v>23</v>
      </c>
      <c r="E1302">
        <v>2</v>
      </c>
      <c r="F1302">
        <v>126.55</v>
      </c>
      <c r="G1302">
        <v>222.87</v>
      </c>
      <c r="H1302">
        <v>0.05</v>
      </c>
      <c r="I1302" t="s">
        <v>14</v>
      </c>
      <c r="J1302" t="s">
        <v>32</v>
      </c>
      <c r="K1302" t="s">
        <v>35</v>
      </c>
    </row>
    <row r="1303" spans="1:11" x14ac:dyDescent="0.25">
      <c r="A1303" t="s">
        <v>1333</v>
      </c>
      <c r="B1303" s="1">
        <v>45295</v>
      </c>
      <c r="C1303" t="s">
        <v>56</v>
      </c>
      <c r="D1303" t="s">
        <v>38</v>
      </c>
      <c r="E1303">
        <v>7</v>
      </c>
      <c r="F1303">
        <v>154.99</v>
      </c>
      <c r="G1303">
        <v>239.41</v>
      </c>
      <c r="H1303">
        <v>0.05</v>
      </c>
      <c r="I1303" t="s">
        <v>24</v>
      </c>
      <c r="J1303" t="s">
        <v>15</v>
      </c>
      <c r="K1303" t="s">
        <v>16</v>
      </c>
    </row>
    <row r="1304" spans="1:11" x14ac:dyDescent="0.25">
      <c r="A1304" t="s">
        <v>1334</v>
      </c>
      <c r="B1304" s="1">
        <v>45474</v>
      </c>
      <c r="C1304" t="s">
        <v>26</v>
      </c>
      <c r="D1304" t="s">
        <v>13</v>
      </c>
      <c r="E1304">
        <v>7</v>
      </c>
      <c r="F1304">
        <v>388.34</v>
      </c>
      <c r="G1304">
        <v>586.84</v>
      </c>
      <c r="H1304">
        <v>0.1</v>
      </c>
      <c r="I1304" t="s">
        <v>14</v>
      </c>
      <c r="J1304" t="s">
        <v>27</v>
      </c>
      <c r="K1304" t="s">
        <v>16</v>
      </c>
    </row>
    <row r="1305" spans="1:11" x14ac:dyDescent="0.25">
      <c r="A1305" t="s">
        <v>1335</v>
      </c>
      <c r="B1305" s="1">
        <v>45211</v>
      </c>
      <c r="C1305" t="s">
        <v>60</v>
      </c>
      <c r="D1305" t="s">
        <v>23</v>
      </c>
      <c r="E1305">
        <v>5</v>
      </c>
      <c r="F1305">
        <v>50.59</v>
      </c>
      <c r="G1305">
        <v>56.33</v>
      </c>
      <c r="H1305">
        <v>0.05</v>
      </c>
      <c r="I1305" t="s">
        <v>24</v>
      </c>
      <c r="J1305" t="s">
        <v>32</v>
      </c>
      <c r="K1305" t="s">
        <v>20</v>
      </c>
    </row>
    <row r="1306" spans="1:11" x14ac:dyDescent="0.25">
      <c r="A1306" t="s">
        <v>1336</v>
      </c>
      <c r="B1306" s="1">
        <v>45500</v>
      </c>
      <c r="C1306" t="s">
        <v>54</v>
      </c>
      <c r="D1306" t="s">
        <v>38</v>
      </c>
      <c r="E1306">
        <v>3</v>
      </c>
      <c r="F1306">
        <v>387.92</v>
      </c>
      <c r="G1306">
        <v>649.69000000000005</v>
      </c>
      <c r="H1306">
        <v>0.15</v>
      </c>
      <c r="I1306" t="s">
        <v>24</v>
      </c>
      <c r="J1306" t="s">
        <v>19</v>
      </c>
      <c r="K1306" t="s">
        <v>35</v>
      </c>
    </row>
    <row r="1307" spans="1:11" x14ac:dyDescent="0.25">
      <c r="A1307" t="s">
        <v>1337</v>
      </c>
      <c r="B1307" s="1">
        <v>45299</v>
      </c>
      <c r="C1307" t="s">
        <v>22</v>
      </c>
      <c r="D1307" t="s">
        <v>23</v>
      </c>
      <c r="E1307">
        <v>8</v>
      </c>
      <c r="F1307">
        <v>428.13</v>
      </c>
      <c r="G1307">
        <v>605.01</v>
      </c>
      <c r="H1307">
        <v>0.15</v>
      </c>
      <c r="I1307" t="s">
        <v>14</v>
      </c>
      <c r="J1307" t="s">
        <v>15</v>
      </c>
      <c r="K1307" t="s">
        <v>35</v>
      </c>
    </row>
    <row r="1308" spans="1:11" x14ac:dyDescent="0.25">
      <c r="A1308" t="s">
        <v>1338</v>
      </c>
      <c r="B1308" s="1">
        <v>45001</v>
      </c>
      <c r="C1308" t="s">
        <v>12</v>
      </c>
      <c r="D1308" t="s">
        <v>13</v>
      </c>
      <c r="E1308">
        <v>7</v>
      </c>
      <c r="F1308">
        <v>328.21</v>
      </c>
      <c r="G1308">
        <v>459.79</v>
      </c>
      <c r="H1308">
        <v>0.05</v>
      </c>
      <c r="I1308" t="s">
        <v>14</v>
      </c>
      <c r="J1308" t="s">
        <v>27</v>
      </c>
      <c r="K1308" t="s">
        <v>20</v>
      </c>
    </row>
    <row r="1309" spans="1:11" x14ac:dyDescent="0.25">
      <c r="A1309" t="s">
        <v>1339</v>
      </c>
      <c r="B1309" s="1">
        <v>45179</v>
      </c>
      <c r="C1309" t="s">
        <v>34</v>
      </c>
      <c r="D1309" t="s">
        <v>31</v>
      </c>
      <c r="E1309">
        <v>6</v>
      </c>
      <c r="F1309">
        <v>143.07</v>
      </c>
      <c r="G1309">
        <v>184.92</v>
      </c>
      <c r="H1309">
        <v>0</v>
      </c>
      <c r="I1309" t="s">
        <v>24</v>
      </c>
      <c r="J1309" t="s">
        <v>15</v>
      </c>
      <c r="K1309" t="s">
        <v>35</v>
      </c>
    </row>
    <row r="1310" spans="1:11" x14ac:dyDescent="0.25">
      <c r="A1310" t="s">
        <v>1340</v>
      </c>
      <c r="B1310" s="1">
        <v>45214</v>
      </c>
      <c r="C1310" t="s">
        <v>60</v>
      </c>
      <c r="E1310">
        <v>4</v>
      </c>
      <c r="F1310">
        <v>145.88</v>
      </c>
      <c r="G1310">
        <v>228.53</v>
      </c>
      <c r="H1310">
        <v>0.15</v>
      </c>
      <c r="I1310" t="s">
        <v>18</v>
      </c>
      <c r="J1310" t="s">
        <v>27</v>
      </c>
      <c r="K1310" t="s">
        <v>35</v>
      </c>
    </row>
    <row r="1311" spans="1:11" x14ac:dyDescent="0.25">
      <c r="A1311" t="s">
        <v>1341</v>
      </c>
      <c r="B1311" s="1">
        <v>45419</v>
      </c>
      <c r="C1311" t="s">
        <v>56</v>
      </c>
      <c r="D1311" t="s">
        <v>38</v>
      </c>
      <c r="E1311">
        <v>7</v>
      </c>
      <c r="F1311">
        <v>53.87</v>
      </c>
      <c r="G1311">
        <v>61.24</v>
      </c>
      <c r="H1311">
        <v>0</v>
      </c>
      <c r="I1311" t="s">
        <v>40</v>
      </c>
      <c r="J1311" t="s">
        <v>19</v>
      </c>
      <c r="K1311" t="s">
        <v>16</v>
      </c>
    </row>
    <row r="1312" spans="1:11" x14ac:dyDescent="0.25">
      <c r="A1312" t="s">
        <v>1342</v>
      </c>
      <c r="B1312" s="1">
        <v>45482</v>
      </c>
      <c r="C1312" t="s">
        <v>42</v>
      </c>
      <c r="D1312" t="s">
        <v>23</v>
      </c>
      <c r="E1312">
        <v>2</v>
      </c>
      <c r="F1312">
        <v>317.95999999999998</v>
      </c>
      <c r="G1312">
        <v>515.92999999999995</v>
      </c>
      <c r="H1312">
        <v>0.1</v>
      </c>
      <c r="I1312" t="s">
        <v>40</v>
      </c>
      <c r="J1312" t="s">
        <v>15</v>
      </c>
      <c r="K1312" t="s">
        <v>20</v>
      </c>
    </row>
    <row r="1313" spans="1:11" x14ac:dyDescent="0.25">
      <c r="A1313" t="s">
        <v>1343</v>
      </c>
      <c r="B1313" s="1">
        <v>45093</v>
      </c>
      <c r="C1313" t="s">
        <v>22</v>
      </c>
      <c r="D1313" t="s">
        <v>23</v>
      </c>
      <c r="E1313">
        <v>3</v>
      </c>
      <c r="F1313">
        <v>78.819999999999993</v>
      </c>
      <c r="G1313">
        <v>137.33000000000001</v>
      </c>
      <c r="H1313">
        <v>0.05</v>
      </c>
      <c r="I1313" t="s">
        <v>14</v>
      </c>
      <c r="J1313" t="s">
        <v>52</v>
      </c>
      <c r="K1313" t="s">
        <v>35</v>
      </c>
    </row>
    <row r="1314" spans="1:11" x14ac:dyDescent="0.25">
      <c r="A1314" t="s">
        <v>1344</v>
      </c>
      <c r="B1314" s="1">
        <v>45424</v>
      </c>
      <c r="C1314" t="s">
        <v>56</v>
      </c>
      <c r="D1314" t="s">
        <v>38</v>
      </c>
      <c r="E1314">
        <v>6</v>
      </c>
      <c r="F1314">
        <v>275.93</v>
      </c>
      <c r="G1314">
        <v>348.74</v>
      </c>
      <c r="H1314">
        <v>0</v>
      </c>
      <c r="I1314" t="s">
        <v>14</v>
      </c>
      <c r="J1314" t="s">
        <v>15</v>
      </c>
      <c r="K1314" t="s">
        <v>20</v>
      </c>
    </row>
    <row r="1315" spans="1:11" x14ac:dyDescent="0.25">
      <c r="A1315" t="s">
        <v>1345</v>
      </c>
      <c r="B1315" s="1">
        <v>45496</v>
      </c>
      <c r="C1315" t="s">
        <v>37</v>
      </c>
      <c r="D1315" t="s">
        <v>38</v>
      </c>
      <c r="E1315">
        <v>8</v>
      </c>
      <c r="F1315">
        <v>243.94</v>
      </c>
      <c r="G1315">
        <v>393.73</v>
      </c>
      <c r="H1315">
        <v>0</v>
      </c>
      <c r="I1315" t="s">
        <v>40</v>
      </c>
      <c r="J1315" t="s">
        <v>27</v>
      </c>
      <c r="K1315" t="s">
        <v>16</v>
      </c>
    </row>
    <row r="1316" spans="1:11" x14ac:dyDescent="0.25">
      <c r="A1316" t="s">
        <v>1149</v>
      </c>
      <c r="B1316" s="1">
        <v>45238</v>
      </c>
      <c r="C1316" t="s">
        <v>42</v>
      </c>
      <c r="D1316" t="s">
        <v>23</v>
      </c>
      <c r="E1316">
        <v>5</v>
      </c>
      <c r="F1316">
        <v>407.51</v>
      </c>
      <c r="G1316">
        <v>480.83</v>
      </c>
      <c r="H1316">
        <v>0.15</v>
      </c>
      <c r="I1316" t="s">
        <v>18</v>
      </c>
      <c r="J1316" t="s">
        <v>52</v>
      </c>
      <c r="K1316" t="s">
        <v>35</v>
      </c>
    </row>
    <row r="1317" spans="1:11" x14ac:dyDescent="0.25">
      <c r="A1317" t="s">
        <v>1346</v>
      </c>
      <c r="B1317" s="1">
        <v>45450</v>
      </c>
      <c r="C1317" t="s">
        <v>46</v>
      </c>
      <c r="D1317" t="s">
        <v>47</v>
      </c>
      <c r="E1317">
        <v>6</v>
      </c>
      <c r="F1317">
        <v>61.55</v>
      </c>
      <c r="G1317">
        <v>79.53</v>
      </c>
      <c r="H1317">
        <v>0</v>
      </c>
      <c r="I1317" t="s">
        <v>111</v>
      </c>
      <c r="J1317" t="s">
        <v>15</v>
      </c>
      <c r="K1317" t="s">
        <v>16</v>
      </c>
    </row>
    <row r="1318" spans="1:11" x14ac:dyDescent="0.25">
      <c r="A1318" t="s">
        <v>1347</v>
      </c>
      <c r="B1318" s="1">
        <v>45477</v>
      </c>
      <c r="C1318" t="s">
        <v>56</v>
      </c>
      <c r="D1318" t="s">
        <v>38</v>
      </c>
      <c r="E1318">
        <v>4</v>
      </c>
      <c r="F1318">
        <v>198</v>
      </c>
      <c r="G1318">
        <v>255.11</v>
      </c>
      <c r="H1318">
        <v>0.1</v>
      </c>
      <c r="I1318" t="s">
        <v>40</v>
      </c>
      <c r="J1318" t="s">
        <v>32</v>
      </c>
      <c r="K1318" t="s">
        <v>35</v>
      </c>
    </row>
    <row r="1319" spans="1:11" x14ac:dyDescent="0.25">
      <c r="A1319" t="s">
        <v>1348</v>
      </c>
      <c r="B1319" s="1">
        <v>45100</v>
      </c>
      <c r="C1319" t="s">
        <v>26</v>
      </c>
      <c r="D1319" t="s">
        <v>13</v>
      </c>
      <c r="E1319">
        <v>4</v>
      </c>
      <c r="F1319">
        <v>439.99</v>
      </c>
      <c r="G1319">
        <v>522.66999999999996</v>
      </c>
      <c r="H1319">
        <v>0</v>
      </c>
      <c r="I1319" t="s">
        <v>18</v>
      </c>
      <c r="J1319" t="s">
        <v>32</v>
      </c>
      <c r="K1319" t="s">
        <v>16</v>
      </c>
    </row>
    <row r="1320" spans="1:11" x14ac:dyDescent="0.25">
      <c r="A1320" t="s">
        <v>1349</v>
      </c>
      <c r="B1320" s="1">
        <v>45094</v>
      </c>
      <c r="C1320" t="s">
        <v>56</v>
      </c>
      <c r="D1320" t="s">
        <v>38</v>
      </c>
      <c r="E1320">
        <v>6</v>
      </c>
      <c r="F1320">
        <v>28.29</v>
      </c>
      <c r="G1320">
        <v>34.28</v>
      </c>
      <c r="H1320">
        <v>0</v>
      </c>
      <c r="I1320" t="s">
        <v>14</v>
      </c>
      <c r="J1320" t="s">
        <v>27</v>
      </c>
      <c r="K1320" t="s">
        <v>35</v>
      </c>
    </row>
    <row r="1321" spans="1:11" x14ac:dyDescent="0.25">
      <c r="A1321" t="s">
        <v>1350</v>
      </c>
      <c r="B1321" s="1">
        <v>45551</v>
      </c>
      <c r="C1321" t="s">
        <v>30</v>
      </c>
      <c r="D1321" t="s">
        <v>31</v>
      </c>
      <c r="E1321">
        <v>3</v>
      </c>
      <c r="F1321">
        <v>122.39</v>
      </c>
      <c r="G1321">
        <v>160.91999999999999</v>
      </c>
      <c r="H1321">
        <v>0.1</v>
      </c>
      <c r="I1321" t="s">
        <v>24</v>
      </c>
      <c r="J1321" t="s">
        <v>15</v>
      </c>
      <c r="K1321" t="s">
        <v>20</v>
      </c>
    </row>
    <row r="1322" spans="1:11" x14ac:dyDescent="0.25">
      <c r="A1322" t="s">
        <v>1351</v>
      </c>
      <c r="B1322" s="1">
        <v>45170</v>
      </c>
      <c r="C1322" t="s">
        <v>30</v>
      </c>
      <c r="D1322" t="s">
        <v>31</v>
      </c>
      <c r="E1322">
        <v>9</v>
      </c>
      <c r="F1322">
        <v>98.75</v>
      </c>
      <c r="G1322">
        <v>142.63999999999999</v>
      </c>
      <c r="H1322">
        <v>0.1</v>
      </c>
      <c r="I1322" t="s">
        <v>14</v>
      </c>
      <c r="J1322" t="s">
        <v>15</v>
      </c>
      <c r="K1322" t="s">
        <v>35</v>
      </c>
    </row>
    <row r="1323" spans="1:11" x14ac:dyDescent="0.25">
      <c r="A1323" t="s">
        <v>1352</v>
      </c>
      <c r="B1323" s="1">
        <v>45635</v>
      </c>
      <c r="C1323" t="s">
        <v>34</v>
      </c>
      <c r="D1323" t="s">
        <v>31</v>
      </c>
      <c r="E1323">
        <v>2</v>
      </c>
      <c r="F1323">
        <v>391.91</v>
      </c>
      <c r="G1323">
        <v>517.1</v>
      </c>
      <c r="H1323">
        <v>0.05</v>
      </c>
      <c r="I1323" t="s">
        <v>14</v>
      </c>
      <c r="J1323" t="s">
        <v>32</v>
      </c>
      <c r="K1323" t="s">
        <v>16</v>
      </c>
    </row>
    <row r="1324" spans="1:11" x14ac:dyDescent="0.25">
      <c r="A1324" t="s">
        <v>1353</v>
      </c>
      <c r="B1324" s="1">
        <v>45398</v>
      </c>
      <c r="C1324" t="s">
        <v>60</v>
      </c>
      <c r="D1324" t="s">
        <v>23</v>
      </c>
      <c r="E1324">
        <v>3</v>
      </c>
      <c r="F1324">
        <v>310.39</v>
      </c>
      <c r="G1324">
        <v>398.07</v>
      </c>
      <c r="H1324">
        <v>0.15</v>
      </c>
      <c r="I1324" t="s">
        <v>40</v>
      </c>
      <c r="J1324" t="s">
        <v>32</v>
      </c>
      <c r="K1324" t="s">
        <v>35</v>
      </c>
    </row>
    <row r="1325" spans="1:11" x14ac:dyDescent="0.25">
      <c r="A1325" t="s">
        <v>1354</v>
      </c>
      <c r="B1325" s="1">
        <v>45426</v>
      </c>
      <c r="C1325" t="s">
        <v>42</v>
      </c>
      <c r="D1325" t="s">
        <v>23</v>
      </c>
      <c r="E1325">
        <v>7</v>
      </c>
      <c r="F1325">
        <v>340.85</v>
      </c>
      <c r="G1325">
        <v>523.41</v>
      </c>
      <c r="H1325">
        <v>0</v>
      </c>
      <c r="I1325" t="s">
        <v>24</v>
      </c>
      <c r="J1325" t="s">
        <v>15</v>
      </c>
      <c r="K1325" t="s">
        <v>16</v>
      </c>
    </row>
    <row r="1326" spans="1:11" x14ac:dyDescent="0.25">
      <c r="A1326" t="s">
        <v>1128</v>
      </c>
      <c r="B1326" s="1">
        <v>45400</v>
      </c>
      <c r="C1326" t="s">
        <v>44</v>
      </c>
      <c r="D1326" t="s">
        <v>31</v>
      </c>
      <c r="E1326">
        <v>6</v>
      </c>
      <c r="F1326">
        <v>317.85000000000002</v>
      </c>
      <c r="G1326">
        <v>515.29999999999995</v>
      </c>
      <c r="H1326">
        <v>0.05</v>
      </c>
      <c r="I1326" t="s">
        <v>40</v>
      </c>
      <c r="J1326" t="s">
        <v>32</v>
      </c>
      <c r="K1326" t="s">
        <v>16</v>
      </c>
    </row>
    <row r="1327" spans="1:11" x14ac:dyDescent="0.25">
      <c r="A1327" t="s">
        <v>1355</v>
      </c>
      <c r="B1327" s="1">
        <v>45059</v>
      </c>
      <c r="C1327" t="s">
        <v>22</v>
      </c>
      <c r="D1327" t="s">
        <v>23</v>
      </c>
      <c r="E1327">
        <v>5</v>
      </c>
      <c r="F1327">
        <v>246.27</v>
      </c>
      <c r="G1327">
        <v>273.57</v>
      </c>
      <c r="H1327">
        <v>0.05</v>
      </c>
      <c r="I1327" t="s">
        <v>24</v>
      </c>
      <c r="J1327" t="s">
        <v>32</v>
      </c>
      <c r="K1327" t="s">
        <v>16</v>
      </c>
    </row>
    <row r="1328" spans="1:11" x14ac:dyDescent="0.25">
      <c r="A1328" t="s">
        <v>1356</v>
      </c>
      <c r="B1328" s="1">
        <v>45116</v>
      </c>
      <c r="C1328" t="s">
        <v>34</v>
      </c>
      <c r="D1328" t="s">
        <v>31</v>
      </c>
      <c r="E1328">
        <v>3</v>
      </c>
      <c r="F1328">
        <v>140.11000000000001</v>
      </c>
      <c r="G1328">
        <v>237.48</v>
      </c>
      <c r="H1328">
        <v>0.1</v>
      </c>
      <c r="I1328" t="s">
        <v>24</v>
      </c>
      <c r="J1328" t="s">
        <v>15</v>
      </c>
      <c r="K1328" t="s">
        <v>16</v>
      </c>
    </row>
    <row r="1329" spans="1:11" x14ac:dyDescent="0.25">
      <c r="A1329" t="s">
        <v>1357</v>
      </c>
      <c r="B1329" s="1">
        <v>44979</v>
      </c>
      <c r="C1329" t="s">
        <v>34</v>
      </c>
      <c r="D1329" t="s">
        <v>31</v>
      </c>
      <c r="E1329">
        <v>2</v>
      </c>
      <c r="F1329">
        <v>471.62</v>
      </c>
      <c r="G1329">
        <v>788.2</v>
      </c>
      <c r="H1329">
        <v>0</v>
      </c>
      <c r="I1329" t="s">
        <v>40</v>
      </c>
      <c r="J1329" t="s">
        <v>27</v>
      </c>
      <c r="K1329" t="s">
        <v>16</v>
      </c>
    </row>
    <row r="1330" spans="1:11" x14ac:dyDescent="0.25">
      <c r="A1330" t="s">
        <v>1358</v>
      </c>
      <c r="B1330" s="1">
        <v>45037</v>
      </c>
      <c r="C1330" t="s">
        <v>56</v>
      </c>
      <c r="D1330" t="s">
        <v>38</v>
      </c>
      <c r="E1330">
        <v>3</v>
      </c>
      <c r="F1330">
        <v>50.2</v>
      </c>
      <c r="G1330">
        <v>72.22</v>
      </c>
      <c r="H1330">
        <v>0</v>
      </c>
      <c r="I1330" t="s">
        <v>40</v>
      </c>
      <c r="J1330" t="s">
        <v>27</v>
      </c>
      <c r="K1330" t="s">
        <v>20</v>
      </c>
    </row>
    <row r="1331" spans="1:11" x14ac:dyDescent="0.25">
      <c r="A1331" t="s">
        <v>1359</v>
      </c>
      <c r="B1331" s="1">
        <v>45489</v>
      </c>
      <c r="C1331" t="s">
        <v>49</v>
      </c>
      <c r="D1331" t="s">
        <v>47</v>
      </c>
      <c r="E1331">
        <v>3</v>
      </c>
      <c r="F1331">
        <v>227.15</v>
      </c>
      <c r="G1331">
        <v>328.74</v>
      </c>
      <c r="H1331">
        <v>0.05</v>
      </c>
      <c r="I1331" t="s">
        <v>24</v>
      </c>
      <c r="J1331" t="s">
        <v>15</v>
      </c>
      <c r="K1331" t="s">
        <v>16</v>
      </c>
    </row>
    <row r="1332" spans="1:11" x14ac:dyDescent="0.25">
      <c r="A1332" t="s">
        <v>1360</v>
      </c>
      <c r="B1332" s="1">
        <v>45369</v>
      </c>
      <c r="C1332" t="s">
        <v>44</v>
      </c>
      <c r="D1332" t="s">
        <v>31</v>
      </c>
      <c r="E1332">
        <v>6</v>
      </c>
      <c r="F1332">
        <v>377.13</v>
      </c>
      <c r="G1332">
        <v>517.16999999999996</v>
      </c>
      <c r="H1332">
        <v>0</v>
      </c>
      <c r="I1332" t="s">
        <v>18</v>
      </c>
      <c r="J1332" t="s">
        <v>15</v>
      </c>
      <c r="K1332" t="s">
        <v>35</v>
      </c>
    </row>
    <row r="1333" spans="1:11" x14ac:dyDescent="0.25">
      <c r="A1333" t="s">
        <v>1361</v>
      </c>
      <c r="B1333" s="1">
        <v>45152</v>
      </c>
      <c r="C1333" t="s">
        <v>54</v>
      </c>
      <c r="D1333" t="s">
        <v>38</v>
      </c>
      <c r="E1333">
        <v>9</v>
      </c>
      <c r="F1333">
        <v>159.13</v>
      </c>
      <c r="G1333">
        <v>222.03</v>
      </c>
      <c r="H1333">
        <v>0.2</v>
      </c>
      <c r="I1333" t="s">
        <v>14</v>
      </c>
      <c r="J1333" t="s">
        <v>27</v>
      </c>
      <c r="K1333" t="s">
        <v>20</v>
      </c>
    </row>
    <row r="1334" spans="1:11" x14ac:dyDescent="0.25">
      <c r="A1334" t="s">
        <v>1362</v>
      </c>
      <c r="B1334" s="1">
        <v>45552</v>
      </c>
      <c r="C1334" t="s">
        <v>44</v>
      </c>
      <c r="D1334" t="s">
        <v>31</v>
      </c>
      <c r="E1334">
        <v>1</v>
      </c>
      <c r="F1334">
        <v>391.56</v>
      </c>
      <c r="G1334">
        <v>553.86</v>
      </c>
      <c r="H1334">
        <v>0.05</v>
      </c>
      <c r="I1334" t="s">
        <v>18</v>
      </c>
      <c r="J1334" t="s">
        <v>27</v>
      </c>
      <c r="K1334" t="s">
        <v>35</v>
      </c>
    </row>
    <row r="1335" spans="1:11" x14ac:dyDescent="0.25">
      <c r="A1335" t="s">
        <v>1363</v>
      </c>
      <c r="B1335" s="1">
        <v>45072</v>
      </c>
      <c r="C1335" t="s">
        <v>46</v>
      </c>
      <c r="D1335" t="s">
        <v>47</v>
      </c>
      <c r="E1335">
        <v>4</v>
      </c>
      <c r="F1335">
        <v>413.48</v>
      </c>
      <c r="G1335">
        <v>637.52</v>
      </c>
      <c r="H1335">
        <v>0.2</v>
      </c>
      <c r="I1335" t="s">
        <v>14</v>
      </c>
      <c r="J1335" t="s">
        <v>32</v>
      </c>
      <c r="K1335" t="s">
        <v>16</v>
      </c>
    </row>
    <row r="1336" spans="1:11" x14ac:dyDescent="0.25">
      <c r="A1336" t="s">
        <v>1364</v>
      </c>
      <c r="B1336" s="1">
        <v>45295</v>
      </c>
      <c r="C1336" t="s">
        <v>30</v>
      </c>
      <c r="D1336" t="s">
        <v>31</v>
      </c>
      <c r="E1336">
        <v>2</v>
      </c>
      <c r="F1336">
        <v>38.71</v>
      </c>
      <c r="G1336">
        <v>58.33</v>
      </c>
      <c r="H1336">
        <v>0</v>
      </c>
      <c r="I1336" t="s">
        <v>18</v>
      </c>
      <c r="J1336" t="s">
        <v>27</v>
      </c>
      <c r="K1336" t="s">
        <v>16</v>
      </c>
    </row>
    <row r="1337" spans="1:11" x14ac:dyDescent="0.25">
      <c r="A1337" t="s">
        <v>1365</v>
      </c>
      <c r="B1337" s="1">
        <v>45431</v>
      </c>
      <c r="C1337" t="s">
        <v>62</v>
      </c>
      <c r="D1337" t="s">
        <v>47</v>
      </c>
      <c r="E1337">
        <v>5</v>
      </c>
      <c r="F1337">
        <v>103.71</v>
      </c>
      <c r="G1337">
        <v>122.57</v>
      </c>
      <c r="H1337">
        <v>0.2</v>
      </c>
      <c r="I1337" t="s">
        <v>24</v>
      </c>
      <c r="J1337" t="s">
        <v>15</v>
      </c>
      <c r="K1337" t="s">
        <v>20</v>
      </c>
    </row>
    <row r="1338" spans="1:11" x14ac:dyDescent="0.25">
      <c r="A1338" t="s">
        <v>1366</v>
      </c>
      <c r="B1338" s="1">
        <v>45336</v>
      </c>
      <c r="C1338" t="s">
        <v>12</v>
      </c>
      <c r="D1338" t="s">
        <v>13</v>
      </c>
      <c r="E1338">
        <v>5</v>
      </c>
      <c r="F1338">
        <v>397.57</v>
      </c>
      <c r="G1338">
        <v>588.04999999999995</v>
      </c>
      <c r="H1338">
        <v>0</v>
      </c>
      <c r="I1338" t="s">
        <v>18</v>
      </c>
      <c r="J1338" t="s">
        <v>32</v>
      </c>
      <c r="K1338" t="s">
        <v>35</v>
      </c>
    </row>
    <row r="1339" spans="1:11" x14ac:dyDescent="0.25">
      <c r="A1339" t="s">
        <v>1367</v>
      </c>
      <c r="B1339" s="1">
        <v>45651</v>
      </c>
      <c r="C1339" t="s">
        <v>49</v>
      </c>
      <c r="D1339" t="s">
        <v>47</v>
      </c>
      <c r="E1339">
        <v>4</v>
      </c>
      <c r="F1339">
        <v>351.35</v>
      </c>
      <c r="G1339">
        <v>495.73</v>
      </c>
      <c r="H1339">
        <v>0</v>
      </c>
      <c r="I1339" t="s">
        <v>24</v>
      </c>
      <c r="J1339" t="s">
        <v>52</v>
      </c>
      <c r="K1339" t="s">
        <v>35</v>
      </c>
    </row>
    <row r="1340" spans="1:11" x14ac:dyDescent="0.25">
      <c r="A1340" t="s">
        <v>1368</v>
      </c>
      <c r="B1340" s="1">
        <v>45333</v>
      </c>
      <c r="C1340" t="s">
        <v>46</v>
      </c>
      <c r="D1340" t="s">
        <v>47</v>
      </c>
      <c r="E1340">
        <v>5</v>
      </c>
      <c r="F1340">
        <v>439.82</v>
      </c>
      <c r="G1340">
        <v>629.03</v>
      </c>
      <c r="H1340">
        <v>0</v>
      </c>
      <c r="I1340" t="s">
        <v>24</v>
      </c>
      <c r="J1340" t="s">
        <v>27</v>
      </c>
      <c r="K1340" t="s">
        <v>35</v>
      </c>
    </row>
    <row r="1341" spans="1:11" x14ac:dyDescent="0.25">
      <c r="A1341" t="s">
        <v>1369</v>
      </c>
      <c r="B1341" s="1">
        <v>45154</v>
      </c>
      <c r="C1341" t="s">
        <v>56</v>
      </c>
      <c r="D1341" t="s">
        <v>38</v>
      </c>
      <c r="E1341">
        <v>9</v>
      </c>
      <c r="F1341">
        <v>477.25</v>
      </c>
      <c r="G1341">
        <v>675</v>
      </c>
      <c r="H1341">
        <v>0</v>
      </c>
      <c r="I1341" t="s">
        <v>40</v>
      </c>
      <c r="J1341" t="s">
        <v>27</v>
      </c>
      <c r="K1341" t="s">
        <v>20</v>
      </c>
    </row>
    <row r="1342" spans="1:11" x14ac:dyDescent="0.25">
      <c r="A1342" t="s">
        <v>1370</v>
      </c>
      <c r="B1342" s="1">
        <v>44941</v>
      </c>
      <c r="C1342" t="s">
        <v>60</v>
      </c>
      <c r="D1342" t="s">
        <v>23</v>
      </c>
      <c r="E1342">
        <v>9</v>
      </c>
      <c r="F1342">
        <v>50.62</v>
      </c>
      <c r="G1342">
        <v>74.510000000000005</v>
      </c>
      <c r="H1342">
        <v>0</v>
      </c>
      <c r="I1342" t="s">
        <v>18</v>
      </c>
      <c r="J1342" t="s">
        <v>19</v>
      </c>
      <c r="K1342" t="s">
        <v>20</v>
      </c>
    </row>
    <row r="1343" spans="1:11" x14ac:dyDescent="0.25">
      <c r="A1343" t="s">
        <v>1371</v>
      </c>
      <c r="B1343" s="1">
        <v>44933</v>
      </c>
      <c r="C1343" t="s">
        <v>30</v>
      </c>
      <c r="D1343" t="s">
        <v>31</v>
      </c>
      <c r="E1343">
        <v>1</v>
      </c>
      <c r="F1343">
        <v>354.22</v>
      </c>
      <c r="G1343">
        <v>531.25</v>
      </c>
      <c r="H1343">
        <v>0.1</v>
      </c>
      <c r="I1343" t="s">
        <v>24</v>
      </c>
      <c r="J1343" t="s">
        <v>15</v>
      </c>
      <c r="K1343" t="s">
        <v>20</v>
      </c>
    </row>
    <row r="1344" spans="1:11" x14ac:dyDescent="0.25">
      <c r="A1344" t="s">
        <v>1372</v>
      </c>
      <c r="B1344" s="1">
        <v>45053</v>
      </c>
      <c r="C1344" t="s">
        <v>54</v>
      </c>
      <c r="D1344" t="s">
        <v>38</v>
      </c>
      <c r="E1344">
        <v>6</v>
      </c>
      <c r="F1344">
        <v>244.01</v>
      </c>
      <c r="G1344">
        <v>417.71</v>
      </c>
      <c r="H1344">
        <v>0.15</v>
      </c>
      <c r="I1344" t="s">
        <v>18</v>
      </c>
      <c r="J1344" t="s">
        <v>32</v>
      </c>
      <c r="K1344" t="s">
        <v>35</v>
      </c>
    </row>
    <row r="1345" spans="1:11" x14ac:dyDescent="0.25">
      <c r="A1345" t="s">
        <v>1373</v>
      </c>
      <c r="B1345" s="1">
        <v>44999</v>
      </c>
      <c r="C1345" t="s">
        <v>62</v>
      </c>
      <c r="D1345" t="s">
        <v>47</v>
      </c>
      <c r="E1345">
        <v>6</v>
      </c>
      <c r="F1345">
        <v>419.03</v>
      </c>
      <c r="G1345">
        <v>620.51</v>
      </c>
      <c r="H1345">
        <v>0.2</v>
      </c>
      <c r="I1345" t="s">
        <v>40</v>
      </c>
      <c r="J1345" t="s">
        <v>52</v>
      </c>
      <c r="K1345" t="s">
        <v>35</v>
      </c>
    </row>
    <row r="1346" spans="1:11" x14ac:dyDescent="0.25">
      <c r="A1346" t="s">
        <v>1374</v>
      </c>
      <c r="B1346" s="1">
        <v>45488</v>
      </c>
      <c r="C1346" t="s">
        <v>42</v>
      </c>
      <c r="D1346" t="s">
        <v>23</v>
      </c>
      <c r="E1346">
        <v>4</v>
      </c>
      <c r="F1346">
        <v>303.88</v>
      </c>
      <c r="G1346">
        <v>518.53</v>
      </c>
      <c r="H1346">
        <v>0.1</v>
      </c>
      <c r="I1346" t="s">
        <v>14</v>
      </c>
      <c r="J1346" t="s">
        <v>15</v>
      </c>
      <c r="K1346" t="s">
        <v>16</v>
      </c>
    </row>
    <row r="1347" spans="1:11" x14ac:dyDescent="0.25">
      <c r="A1347" t="s">
        <v>1375</v>
      </c>
      <c r="B1347" s="1">
        <v>45611</v>
      </c>
      <c r="C1347" t="s">
        <v>26</v>
      </c>
      <c r="D1347" t="s">
        <v>13</v>
      </c>
      <c r="E1347">
        <v>9</v>
      </c>
      <c r="F1347">
        <v>127.46</v>
      </c>
      <c r="G1347">
        <v>187.43</v>
      </c>
      <c r="H1347">
        <v>0.15</v>
      </c>
      <c r="I1347" t="s">
        <v>40</v>
      </c>
      <c r="J1347" t="s">
        <v>52</v>
      </c>
      <c r="K1347" t="s">
        <v>20</v>
      </c>
    </row>
    <row r="1348" spans="1:11" x14ac:dyDescent="0.25">
      <c r="A1348" t="s">
        <v>1376</v>
      </c>
      <c r="B1348" s="1">
        <v>45197</v>
      </c>
      <c r="C1348" t="s">
        <v>46</v>
      </c>
      <c r="D1348" t="s">
        <v>47</v>
      </c>
      <c r="E1348">
        <v>4</v>
      </c>
      <c r="F1348">
        <v>212.2</v>
      </c>
      <c r="G1348">
        <v>370.94</v>
      </c>
      <c r="H1348">
        <v>0</v>
      </c>
      <c r="I1348" t="s">
        <v>14</v>
      </c>
      <c r="J1348" t="s">
        <v>32</v>
      </c>
      <c r="K1348" t="s">
        <v>16</v>
      </c>
    </row>
    <row r="1349" spans="1:11" x14ac:dyDescent="0.25">
      <c r="A1349" t="s">
        <v>981</v>
      </c>
      <c r="B1349" s="1">
        <v>45379</v>
      </c>
      <c r="C1349" t="s">
        <v>42</v>
      </c>
      <c r="D1349" t="s">
        <v>23</v>
      </c>
      <c r="E1349">
        <v>5</v>
      </c>
      <c r="F1349">
        <v>275.06</v>
      </c>
      <c r="G1349">
        <v>389.67</v>
      </c>
      <c r="H1349">
        <v>0.05</v>
      </c>
      <c r="I1349" t="s">
        <v>14</v>
      </c>
      <c r="J1349" t="s">
        <v>15</v>
      </c>
      <c r="K1349" t="s">
        <v>20</v>
      </c>
    </row>
    <row r="1350" spans="1:11" x14ac:dyDescent="0.25">
      <c r="A1350" t="s">
        <v>1377</v>
      </c>
      <c r="B1350" s="1">
        <v>45205</v>
      </c>
      <c r="C1350" t="s">
        <v>22</v>
      </c>
      <c r="D1350" t="s">
        <v>23</v>
      </c>
      <c r="E1350">
        <v>2</v>
      </c>
      <c r="F1350">
        <v>465.67</v>
      </c>
      <c r="G1350">
        <v>813.78</v>
      </c>
      <c r="H1350">
        <v>0</v>
      </c>
      <c r="I1350" t="s">
        <v>14</v>
      </c>
      <c r="J1350" t="s">
        <v>27</v>
      </c>
      <c r="K1350" t="s">
        <v>35</v>
      </c>
    </row>
    <row r="1351" spans="1:11" x14ac:dyDescent="0.25">
      <c r="A1351" t="s">
        <v>1378</v>
      </c>
      <c r="B1351" s="1">
        <v>45149</v>
      </c>
      <c r="C1351" t="s">
        <v>22</v>
      </c>
      <c r="D1351" t="s">
        <v>23</v>
      </c>
      <c r="E1351">
        <v>7</v>
      </c>
      <c r="F1351">
        <v>446.2</v>
      </c>
      <c r="G1351">
        <v>721.62</v>
      </c>
      <c r="H1351">
        <v>0</v>
      </c>
      <c r="I1351" t="s">
        <v>40</v>
      </c>
      <c r="J1351" t="s">
        <v>52</v>
      </c>
      <c r="K1351" t="s">
        <v>35</v>
      </c>
    </row>
    <row r="1352" spans="1:11" x14ac:dyDescent="0.25">
      <c r="A1352" t="s">
        <v>1379</v>
      </c>
      <c r="B1352" s="1">
        <v>45451</v>
      </c>
      <c r="C1352" t="s">
        <v>56</v>
      </c>
      <c r="D1352" t="s">
        <v>38</v>
      </c>
      <c r="E1352">
        <v>9</v>
      </c>
      <c r="F1352">
        <v>107.26</v>
      </c>
      <c r="G1352">
        <v>170.42</v>
      </c>
      <c r="H1352">
        <v>0.2</v>
      </c>
      <c r="I1352" t="s">
        <v>14</v>
      </c>
      <c r="J1352" t="s">
        <v>15</v>
      </c>
      <c r="K1352" t="s">
        <v>16</v>
      </c>
    </row>
    <row r="1353" spans="1:11" x14ac:dyDescent="0.25">
      <c r="A1353" t="s">
        <v>1380</v>
      </c>
      <c r="B1353" s="1">
        <v>45514</v>
      </c>
      <c r="C1353" t="s">
        <v>60</v>
      </c>
      <c r="D1353" t="s">
        <v>23</v>
      </c>
      <c r="E1353">
        <v>4</v>
      </c>
      <c r="F1353">
        <v>130.86000000000001</v>
      </c>
      <c r="G1353">
        <v>198.85</v>
      </c>
      <c r="H1353">
        <v>0.1</v>
      </c>
      <c r="I1353" t="s">
        <v>18</v>
      </c>
      <c r="J1353" t="s">
        <v>15</v>
      </c>
      <c r="K1353" t="s">
        <v>16</v>
      </c>
    </row>
    <row r="1354" spans="1:11" x14ac:dyDescent="0.25">
      <c r="A1354" t="s">
        <v>1355</v>
      </c>
      <c r="B1354" s="1">
        <v>45059</v>
      </c>
      <c r="C1354" t="s">
        <v>22</v>
      </c>
      <c r="D1354" t="s">
        <v>23</v>
      </c>
      <c r="E1354">
        <v>5</v>
      </c>
      <c r="F1354">
        <v>246.27</v>
      </c>
      <c r="G1354">
        <v>273.57</v>
      </c>
      <c r="H1354">
        <v>0.05</v>
      </c>
      <c r="I1354" t="s">
        <v>24</v>
      </c>
      <c r="J1354" t="s">
        <v>32</v>
      </c>
      <c r="K1354" t="s">
        <v>16</v>
      </c>
    </row>
    <row r="1355" spans="1:11" x14ac:dyDescent="0.25">
      <c r="A1355" t="s">
        <v>1071</v>
      </c>
      <c r="B1355" s="1">
        <v>44932</v>
      </c>
      <c r="C1355" t="s">
        <v>26</v>
      </c>
      <c r="D1355" t="s">
        <v>13</v>
      </c>
      <c r="E1355">
        <v>2</v>
      </c>
      <c r="F1355">
        <v>402.61</v>
      </c>
      <c r="G1355">
        <v>621.95000000000005</v>
      </c>
      <c r="H1355">
        <v>0.15</v>
      </c>
      <c r="I1355" t="s">
        <v>40</v>
      </c>
      <c r="J1355" t="s">
        <v>19</v>
      </c>
      <c r="K1355" t="s">
        <v>16</v>
      </c>
    </row>
    <row r="1356" spans="1:11" x14ac:dyDescent="0.25">
      <c r="A1356" t="s">
        <v>1381</v>
      </c>
      <c r="B1356" s="1">
        <v>44944</v>
      </c>
      <c r="C1356" t="s">
        <v>12</v>
      </c>
      <c r="D1356" t="s">
        <v>13</v>
      </c>
      <c r="E1356">
        <v>4</v>
      </c>
      <c r="F1356">
        <v>275.02</v>
      </c>
      <c r="G1356">
        <v>477.53</v>
      </c>
      <c r="H1356">
        <v>0.1</v>
      </c>
      <c r="I1356" t="s">
        <v>18</v>
      </c>
      <c r="J1356" t="s">
        <v>15</v>
      </c>
      <c r="K1356" t="s">
        <v>20</v>
      </c>
    </row>
    <row r="1357" spans="1:11" x14ac:dyDescent="0.25">
      <c r="A1357" t="s">
        <v>1382</v>
      </c>
      <c r="B1357" s="1">
        <v>45305</v>
      </c>
      <c r="C1357" t="s">
        <v>54</v>
      </c>
      <c r="D1357" t="s">
        <v>38</v>
      </c>
      <c r="E1357">
        <v>6</v>
      </c>
      <c r="F1357">
        <v>397.82</v>
      </c>
      <c r="G1357">
        <v>520.15</v>
      </c>
      <c r="H1357">
        <v>0.15</v>
      </c>
      <c r="I1357" t="s">
        <v>14</v>
      </c>
      <c r="J1357" t="s">
        <v>52</v>
      </c>
      <c r="K1357" t="s">
        <v>16</v>
      </c>
    </row>
    <row r="1358" spans="1:11" x14ac:dyDescent="0.25">
      <c r="A1358" t="s">
        <v>1383</v>
      </c>
      <c r="B1358" s="1">
        <v>45040</v>
      </c>
      <c r="C1358" t="s">
        <v>42</v>
      </c>
      <c r="D1358" t="s">
        <v>23</v>
      </c>
      <c r="E1358">
        <v>5</v>
      </c>
      <c r="F1358">
        <v>407.1</v>
      </c>
      <c r="G1358">
        <v>508.3</v>
      </c>
      <c r="H1358">
        <v>0</v>
      </c>
      <c r="I1358" t="s">
        <v>40</v>
      </c>
      <c r="J1358" t="s">
        <v>27</v>
      </c>
      <c r="K1358" t="s">
        <v>16</v>
      </c>
    </row>
    <row r="1359" spans="1:11" x14ac:dyDescent="0.25">
      <c r="A1359" t="s">
        <v>1384</v>
      </c>
      <c r="B1359" s="1">
        <v>44939</v>
      </c>
      <c r="C1359" t="s">
        <v>37</v>
      </c>
      <c r="D1359" t="s">
        <v>38</v>
      </c>
      <c r="E1359">
        <v>7</v>
      </c>
      <c r="F1359">
        <v>488.91</v>
      </c>
      <c r="G1359">
        <v>788.62</v>
      </c>
      <c r="H1359">
        <v>0</v>
      </c>
      <c r="I1359" t="s">
        <v>14</v>
      </c>
      <c r="J1359" t="s">
        <v>15</v>
      </c>
      <c r="K1359" t="s">
        <v>35</v>
      </c>
    </row>
    <row r="1360" spans="1:11" x14ac:dyDescent="0.25">
      <c r="A1360" t="s">
        <v>1385</v>
      </c>
      <c r="B1360" s="1">
        <v>45101</v>
      </c>
      <c r="C1360" t="s">
        <v>62</v>
      </c>
      <c r="D1360" t="s">
        <v>47</v>
      </c>
      <c r="E1360">
        <v>7</v>
      </c>
      <c r="F1360">
        <v>119.64</v>
      </c>
      <c r="G1360">
        <v>207.14</v>
      </c>
      <c r="H1360">
        <v>0</v>
      </c>
      <c r="I1360" t="s">
        <v>40</v>
      </c>
      <c r="J1360" t="s">
        <v>32</v>
      </c>
      <c r="K1360" t="s">
        <v>35</v>
      </c>
    </row>
    <row r="1361" spans="1:11" x14ac:dyDescent="0.25">
      <c r="A1361" t="s">
        <v>1386</v>
      </c>
      <c r="B1361" s="1">
        <v>45244</v>
      </c>
      <c r="C1361" t="s">
        <v>56</v>
      </c>
      <c r="D1361" t="s">
        <v>38</v>
      </c>
      <c r="E1361">
        <v>6</v>
      </c>
      <c r="F1361">
        <v>420.11</v>
      </c>
      <c r="G1361">
        <v>587.84</v>
      </c>
      <c r="H1361">
        <v>0</v>
      </c>
      <c r="I1361" t="s">
        <v>14</v>
      </c>
      <c r="J1361" t="s">
        <v>19</v>
      </c>
      <c r="K1361" t="s">
        <v>35</v>
      </c>
    </row>
    <row r="1362" spans="1:11" x14ac:dyDescent="0.25">
      <c r="A1362" t="s">
        <v>1387</v>
      </c>
      <c r="B1362" s="1">
        <v>44979</v>
      </c>
      <c r="D1362" t="s">
        <v>38</v>
      </c>
      <c r="E1362">
        <v>7</v>
      </c>
      <c r="F1362">
        <v>357.86</v>
      </c>
      <c r="G1362">
        <v>519.16</v>
      </c>
      <c r="H1362">
        <v>0</v>
      </c>
      <c r="I1362" t="s">
        <v>24</v>
      </c>
      <c r="J1362" t="s">
        <v>32</v>
      </c>
      <c r="K1362" t="s">
        <v>16</v>
      </c>
    </row>
    <row r="1363" spans="1:11" x14ac:dyDescent="0.25">
      <c r="A1363" t="s">
        <v>1388</v>
      </c>
      <c r="B1363" s="1">
        <v>45622</v>
      </c>
      <c r="C1363" t="s">
        <v>46</v>
      </c>
      <c r="D1363" t="s">
        <v>47</v>
      </c>
      <c r="E1363">
        <v>2</v>
      </c>
      <c r="F1363">
        <v>358.63</v>
      </c>
      <c r="G1363">
        <v>628.38</v>
      </c>
      <c r="H1363">
        <v>0.05</v>
      </c>
      <c r="I1363" t="s">
        <v>18</v>
      </c>
      <c r="J1363" t="s">
        <v>15</v>
      </c>
      <c r="K1363" t="s">
        <v>35</v>
      </c>
    </row>
    <row r="1364" spans="1:11" x14ac:dyDescent="0.25">
      <c r="A1364" t="s">
        <v>1389</v>
      </c>
      <c r="B1364" s="1">
        <v>45591</v>
      </c>
      <c r="C1364" t="s">
        <v>46</v>
      </c>
      <c r="D1364" t="s">
        <v>47</v>
      </c>
      <c r="E1364">
        <v>8</v>
      </c>
      <c r="F1364">
        <v>299.10000000000002</v>
      </c>
      <c r="G1364">
        <v>378.59</v>
      </c>
      <c r="H1364">
        <v>0</v>
      </c>
      <c r="I1364" t="s">
        <v>40</v>
      </c>
      <c r="J1364" t="s">
        <v>52</v>
      </c>
      <c r="K1364" t="s">
        <v>20</v>
      </c>
    </row>
    <row r="1365" spans="1:11" x14ac:dyDescent="0.25">
      <c r="A1365" t="s">
        <v>1390</v>
      </c>
      <c r="B1365" s="1">
        <v>45614</v>
      </c>
      <c r="C1365" t="s">
        <v>49</v>
      </c>
      <c r="D1365" t="s">
        <v>47</v>
      </c>
      <c r="E1365">
        <v>4</v>
      </c>
      <c r="F1365">
        <v>90.1</v>
      </c>
      <c r="G1365">
        <v>146.27000000000001</v>
      </c>
      <c r="H1365">
        <v>0</v>
      </c>
      <c r="I1365" t="s">
        <v>40</v>
      </c>
      <c r="J1365" t="s">
        <v>32</v>
      </c>
      <c r="K1365" t="s">
        <v>35</v>
      </c>
    </row>
    <row r="1366" spans="1:11" x14ac:dyDescent="0.25">
      <c r="A1366" t="s">
        <v>1391</v>
      </c>
      <c r="B1366" s="1">
        <v>45458</v>
      </c>
      <c r="C1366" t="s">
        <v>49</v>
      </c>
      <c r="D1366" t="s">
        <v>47</v>
      </c>
      <c r="E1366">
        <v>3</v>
      </c>
      <c r="F1366">
        <v>244.92</v>
      </c>
      <c r="G1366">
        <v>335.94</v>
      </c>
      <c r="H1366">
        <v>0</v>
      </c>
      <c r="I1366" t="s">
        <v>18</v>
      </c>
      <c r="J1366" t="s">
        <v>32</v>
      </c>
      <c r="K1366" t="s">
        <v>35</v>
      </c>
    </row>
    <row r="1367" spans="1:11" x14ac:dyDescent="0.25">
      <c r="A1367" t="s">
        <v>1392</v>
      </c>
      <c r="B1367" s="1">
        <v>44984</v>
      </c>
      <c r="D1367" t="s">
        <v>38</v>
      </c>
      <c r="E1367">
        <v>2</v>
      </c>
      <c r="F1367">
        <v>68.25</v>
      </c>
      <c r="G1367">
        <v>91.55</v>
      </c>
      <c r="H1367">
        <v>0</v>
      </c>
      <c r="I1367" t="s">
        <v>24</v>
      </c>
      <c r="J1367" t="s">
        <v>19</v>
      </c>
      <c r="K1367" t="s">
        <v>16</v>
      </c>
    </row>
    <row r="1368" spans="1:11" x14ac:dyDescent="0.25">
      <c r="A1368" t="s">
        <v>1393</v>
      </c>
      <c r="B1368" s="1">
        <v>45616</v>
      </c>
      <c r="C1368" t="s">
        <v>30</v>
      </c>
      <c r="D1368" t="s">
        <v>31</v>
      </c>
      <c r="E1368">
        <v>6</v>
      </c>
      <c r="F1368">
        <v>399.71</v>
      </c>
      <c r="G1368">
        <v>546.77</v>
      </c>
      <c r="H1368">
        <v>0.05</v>
      </c>
      <c r="I1368" t="s">
        <v>24</v>
      </c>
      <c r="J1368" t="s">
        <v>52</v>
      </c>
      <c r="K1368" t="s">
        <v>35</v>
      </c>
    </row>
    <row r="1369" spans="1:11" x14ac:dyDescent="0.25">
      <c r="A1369" t="s">
        <v>1394</v>
      </c>
      <c r="B1369" s="1">
        <v>45272</v>
      </c>
      <c r="C1369" t="s">
        <v>42</v>
      </c>
      <c r="D1369" t="s">
        <v>23</v>
      </c>
      <c r="E1369">
        <v>9</v>
      </c>
      <c r="F1369">
        <v>299.05</v>
      </c>
      <c r="G1369">
        <v>532.45000000000005</v>
      </c>
      <c r="H1369">
        <v>0</v>
      </c>
      <c r="I1369" t="s">
        <v>24</v>
      </c>
      <c r="J1369" t="s">
        <v>32</v>
      </c>
      <c r="K1369" t="s">
        <v>20</v>
      </c>
    </row>
    <row r="1370" spans="1:11" x14ac:dyDescent="0.25">
      <c r="A1370" t="s">
        <v>1395</v>
      </c>
      <c r="B1370" s="1">
        <v>45149</v>
      </c>
      <c r="C1370" t="s">
        <v>46</v>
      </c>
      <c r="D1370" t="s">
        <v>47</v>
      </c>
      <c r="E1370">
        <v>7</v>
      </c>
      <c r="F1370">
        <v>392.69</v>
      </c>
      <c r="G1370">
        <v>616.69000000000005</v>
      </c>
      <c r="H1370">
        <v>0.15</v>
      </c>
      <c r="I1370" t="s">
        <v>18</v>
      </c>
      <c r="J1370" t="s">
        <v>32</v>
      </c>
      <c r="K1370" t="s">
        <v>20</v>
      </c>
    </row>
    <row r="1371" spans="1:11" x14ac:dyDescent="0.25">
      <c r="A1371" t="s">
        <v>1396</v>
      </c>
      <c r="B1371" s="1">
        <v>45345</v>
      </c>
      <c r="C1371" t="s">
        <v>12</v>
      </c>
      <c r="D1371" t="s">
        <v>13</v>
      </c>
      <c r="E1371">
        <v>7</v>
      </c>
      <c r="F1371">
        <v>69.87</v>
      </c>
      <c r="G1371">
        <v>104.7</v>
      </c>
      <c r="H1371">
        <v>0.15</v>
      </c>
      <c r="I1371" t="s">
        <v>14</v>
      </c>
      <c r="J1371" t="s">
        <v>52</v>
      </c>
      <c r="K1371" t="s">
        <v>20</v>
      </c>
    </row>
    <row r="1372" spans="1:11" x14ac:dyDescent="0.25">
      <c r="A1372" t="s">
        <v>1397</v>
      </c>
      <c r="B1372" s="1">
        <v>45589</v>
      </c>
      <c r="C1372" t="s">
        <v>54</v>
      </c>
      <c r="D1372" t="s">
        <v>38</v>
      </c>
      <c r="E1372">
        <v>5</v>
      </c>
      <c r="F1372">
        <v>303.22000000000003</v>
      </c>
      <c r="G1372">
        <v>535.78</v>
      </c>
      <c r="H1372">
        <v>0.15</v>
      </c>
      <c r="I1372" t="s">
        <v>40</v>
      </c>
      <c r="J1372" t="s">
        <v>27</v>
      </c>
      <c r="K1372" t="s">
        <v>16</v>
      </c>
    </row>
    <row r="1373" spans="1:11" x14ac:dyDescent="0.25">
      <c r="A1373" t="s">
        <v>1398</v>
      </c>
      <c r="B1373" s="1">
        <v>45059</v>
      </c>
      <c r="C1373" t="s">
        <v>12</v>
      </c>
      <c r="D1373" t="s">
        <v>13</v>
      </c>
      <c r="E1373">
        <v>5</v>
      </c>
      <c r="F1373">
        <v>101.9</v>
      </c>
      <c r="G1373">
        <v>112.25</v>
      </c>
      <c r="H1373">
        <v>0.1</v>
      </c>
      <c r="I1373" t="s">
        <v>14</v>
      </c>
      <c r="J1373" t="s">
        <v>52</v>
      </c>
      <c r="K1373" t="s">
        <v>16</v>
      </c>
    </row>
    <row r="1374" spans="1:11" x14ac:dyDescent="0.25">
      <c r="A1374" t="s">
        <v>1399</v>
      </c>
      <c r="B1374" s="1">
        <v>45423</v>
      </c>
      <c r="C1374" t="s">
        <v>60</v>
      </c>
      <c r="D1374" t="s">
        <v>23</v>
      </c>
      <c r="E1374">
        <v>5</v>
      </c>
      <c r="F1374">
        <v>204.14</v>
      </c>
      <c r="G1374">
        <v>272.13</v>
      </c>
      <c r="H1374">
        <v>0.1</v>
      </c>
      <c r="I1374" t="s">
        <v>18</v>
      </c>
      <c r="J1374" t="s">
        <v>19</v>
      </c>
      <c r="K1374" t="s">
        <v>16</v>
      </c>
    </row>
    <row r="1375" spans="1:11" x14ac:dyDescent="0.25">
      <c r="A1375" t="s">
        <v>1400</v>
      </c>
      <c r="B1375" s="1">
        <v>45630</v>
      </c>
      <c r="C1375" t="s">
        <v>60</v>
      </c>
      <c r="D1375" t="s">
        <v>23</v>
      </c>
      <c r="E1375">
        <v>8</v>
      </c>
      <c r="F1375">
        <v>229.87</v>
      </c>
      <c r="G1375">
        <v>346.74</v>
      </c>
      <c r="H1375">
        <v>0</v>
      </c>
      <c r="I1375" t="s">
        <v>40</v>
      </c>
      <c r="J1375" t="s">
        <v>32</v>
      </c>
      <c r="K1375" t="s">
        <v>16</v>
      </c>
    </row>
    <row r="1376" spans="1:11" x14ac:dyDescent="0.25">
      <c r="A1376" t="s">
        <v>1401</v>
      </c>
      <c r="B1376" s="1">
        <v>45025</v>
      </c>
      <c r="C1376" t="s">
        <v>34</v>
      </c>
      <c r="D1376" t="s">
        <v>31</v>
      </c>
      <c r="E1376">
        <v>4</v>
      </c>
      <c r="F1376">
        <v>315.10000000000002</v>
      </c>
      <c r="G1376">
        <v>512.86</v>
      </c>
      <c r="H1376">
        <v>0</v>
      </c>
      <c r="I1376" t="s">
        <v>24</v>
      </c>
      <c r="J1376" t="s">
        <v>52</v>
      </c>
      <c r="K1376" t="s">
        <v>20</v>
      </c>
    </row>
    <row r="1377" spans="1:11" x14ac:dyDescent="0.25">
      <c r="A1377" t="s">
        <v>1402</v>
      </c>
      <c r="B1377" s="1">
        <v>45241</v>
      </c>
      <c r="C1377" t="s">
        <v>37</v>
      </c>
      <c r="D1377" t="s">
        <v>38</v>
      </c>
      <c r="E1377">
        <v>1</v>
      </c>
      <c r="F1377">
        <v>436.3</v>
      </c>
      <c r="G1377">
        <v>689.14</v>
      </c>
      <c r="H1377">
        <v>0</v>
      </c>
      <c r="I1377" t="s">
        <v>14</v>
      </c>
      <c r="J1377" t="s">
        <v>27</v>
      </c>
      <c r="K1377" t="s">
        <v>16</v>
      </c>
    </row>
    <row r="1378" spans="1:11" x14ac:dyDescent="0.25">
      <c r="A1378" t="s">
        <v>1403</v>
      </c>
      <c r="B1378" s="1">
        <v>45106</v>
      </c>
      <c r="C1378" t="s">
        <v>49</v>
      </c>
      <c r="D1378" t="s">
        <v>47</v>
      </c>
      <c r="E1378">
        <v>3</v>
      </c>
      <c r="F1378">
        <v>227.89</v>
      </c>
      <c r="G1378">
        <v>339.05</v>
      </c>
      <c r="H1378">
        <v>0</v>
      </c>
      <c r="I1378" t="s">
        <v>18</v>
      </c>
      <c r="J1378" t="s">
        <v>15</v>
      </c>
      <c r="K1378" t="s">
        <v>35</v>
      </c>
    </row>
    <row r="1379" spans="1:11" x14ac:dyDescent="0.25">
      <c r="A1379" t="s">
        <v>1404</v>
      </c>
      <c r="B1379" s="1">
        <v>45372</v>
      </c>
      <c r="C1379" t="s">
        <v>34</v>
      </c>
      <c r="D1379" t="s">
        <v>31</v>
      </c>
      <c r="E1379">
        <v>1</v>
      </c>
      <c r="F1379">
        <v>367.12</v>
      </c>
      <c r="G1379">
        <v>576.69000000000005</v>
      </c>
      <c r="H1379">
        <v>0.05</v>
      </c>
      <c r="I1379" t="s">
        <v>40</v>
      </c>
      <c r="J1379" t="s">
        <v>32</v>
      </c>
      <c r="K1379" t="s">
        <v>20</v>
      </c>
    </row>
    <row r="1380" spans="1:11" x14ac:dyDescent="0.25">
      <c r="A1380" t="s">
        <v>1405</v>
      </c>
      <c r="B1380" s="1">
        <v>45489</v>
      </c>
      <c r="C1380" t="s">
        <v>44</v>
      </c>
      <c r="D1380" t="s">
        <v>31</v>
      </c>
      <c r="E1380">
        <v>7</v>
      </c>
      <c r="F1380">
        <v>373.64</v>
      </c>
      <c r="G1380">
        <v>463.06</v>
      </c>
      <c r="H1380">
        <v>0</v>
      </c>
      <c r="I1380" t="s">
        <v>24</v>
      </c>
      <c r="J1380" t="s">
        <v>27</v>
      </c>
      <c r="K1380" t="s">
        <v>20</v>
      </c>
    </row>
    <row r="1381" spans="1:11" x14ac:dyDescent="0.25">
      <c r="A1381" t="s">
        <v>1406</v>
      </c>
      <c r="B1381" s="1">
        <v>45355</v>
      </c>
      <c r="C1381" t="s">
        <v>12</v>
      </c>
      <c r="D1381" t="s">
        <v>13</v>
      </c>
      <c r="E1381">
        <v>3</v>
      </c>
      <c r="F1381">
        <v>290.01</v>
      </c>
      <c r="G1381">
        <v>391.33</v>
      </c>
      <c r="H1381">
        <v>0</v>
      </c>
      <c r="I1381" t="s">
        <v>14</v>
      </c>
      <c r="J1381" t="s">
        <v>52</v>
      </c>
      <c r="K1381" t="s">
        <v>16</v>
      </c>
    </row>
    <row r="1382" spans="1:11" x14ac:dyDescent="0.25">
      <c r="A1382" t="s">
        <v>1407</v>
      </c>
      <c r="B1382" s="1">
        <v>45588</v>
      </c>
      <c r="C1382" t="s">
        <v>49</v>
      </c>
      <c r="D1382" t="s">
        <v>47</v>
      </c>
      <c r="E1382">
        <v>1</v>
      </c>
      <c r="F1382">
        <v>230.53</v>
      </c>
      <c r="G1382">
        <v>281.5</v>
      </c>
      <c r="H1382">
        <v>0.1</v>
      </c>
      <c r="I1382" t="s">
        <v>18</v>
      </c>
      <c r="J1382" t="s">
        <v>32</v>
      </c>
      <c r="K1382" t="s">
        <v>16</v>
      </c>
    </row>
    <row r="1383" spans="1:11" x14ac:dyDescent="0.25">
      <c r="A1383" t="s">
        <v>1408</v>
      </c>
      <c r="B1383" s="1">
        <v>44942</v>
      </c>
      <c r="C1383" t="s">
        <v>34</v>
      </c>
      <c r="D1383" t="s">
        <v>31</v>
      </c>
      <c r="E1383">
        <v>8</v>
      </c>
      <c r="F1383">
        <v>430.48</v>
      </c>
      <c r="G1383">
        <v>748.26</v>
      </c>
      <c r="H1383">
        <v>0.1</v>
      </c>
      <c r="I1383" t="s">
        <v>14</v>
      </c>
      <c r="J1383" t="s">
        <v>32</v>
      </c>
      <c r="K1383" t="s">
        <v>20</v>
      </c>
    </row>
    <row r="1384" spans="1:11" x14ac:dyDescent="0.25">
      <c r="A1384" t="s">
        <v>1409</v>
      </c>
      <c r="B1384" s="1">
        <v>45035</v>
      </c>
      <c r="C1384" t="s">
        <v>12</v>
      </c>
      <c r="D1384" t="s">
        <v>13</v>
      </c>
      <c r="E1384">
        <v>8</v>
      </c>
      <c r="F1384">
        <v>93.32</v>
      </c>
      <c r="G1384">
        <v>149.66</v>
      </c>
      <c r="H1384">
        <v>0.05</v>
      </c>
      <c r="I1384" t="s">
        <v>14</v>
      </c>
      <c r="J1384" t="s">
        <v>27</v>
      </c>
      <c r="K1384" t="s">
        <v>35</v>
      </c>
    </row>
    <row r="1385" spans="1:11" x14ac:dyDescent="0.25">
      <c r="A1385" t="s">
        <v>1410</v>
      </c>
      <c r="B1385" s="1">
        <v>45393</v>
      </c>
      <c r="C1385" t="s">
        <v>56</v>
      </c>
      <c r="D1385" t="s">
        <v>38</v>
      </c>
      <c r="E1385">
        <v>6</v>
      </c>
      <c r="F1385">
        <v>255.81</v>
      </c>
      <c r="G1385">
        <v>453.81</v>
      </c>
      <c r="H1385">
        <v>0.15</v>
      </c>
      <c r="I1385" t="s">
        <v>24</v>
      </c>
      <c r="J1385" t="s">
        <v>32</v>
      </c>
      <c r="K1385" t="s">
        <v>16</v>
      </c>
    </row>
    <row r="1386" spans="1:11" x14ac:dyDescent="0.25">
      <c r="A1386" t="s">
        <v>1411</v>
      </c>
      <c r="B1386" s="1">
        <v>45156</v>
      </c>
      <c r="C1386" t="s">
        <v>26</v>
      </c>
      <c r="D1386" t="s">
        <v>13</v>
      </c>
      <c r="E1386">
        <v>1</v>
      </c>
      <c r="F1386">
        <v>78.44</v>
      </c>
      <c r="G1386">
        <v>131.21</v>
      </c>
      <c r="H1386">
        <v>0.05</v>
      </c>
      <c r="I1386" t="s">
        <v>14</v>
      </c>
      <c r="J1386" t="s">
        <v>27</v>
      </c>
      <c r="K1386" t="s">
        <v>16</v>
      </c>
    </row>
    <row r="1387" spans="1:11" x14ac:dyDescent="0.25">
      <c r="A1387" t="s">
        <v>1412</v>
      </c>
      <c r="B1387" s="1">
        <v>45363</v>
      </c>
      <c r="D1387" t="s">
        <v>13</v>
      </c>
      <c r="E1387">
        <v>4</v>
      </c>
      <c r="F1387">
        <v>456.35</v>
      </c>
      <c r="G1387">
        <v>526.49</v>
      </c>
      <c r="H1387">
        <v>0.05</v>
      </c>
      <c r="I1387" t="s">
        <v>24</v>
      </c>
      <c r="J1387" t="s">
        <v>32</v>
      </c>
      <c r="K1387" t="s">
        <v>20</v>
      </c>
    </row>
    <row r="1388" spans="1:11" x14ac:dyDescent="0.25">
      <c r="A1388" t="s">
        <v>1413</v>
      </c>
      <c r="B1388" s="1">
        <v>45033</v>
      </c>
      <c r="C1388" t="s">
        <v>62</v>
      </c>
      <c r="D1388" t="s">
        <v>47</v>
      </c>
      <c r="E1388">
        <v>7</v>
      </c>
      <c r="F1388">
        <v>187.83</v>
      </c>
      <c r="G1388">
        <v>229.25</v>
      </c>
      <c r="H1388">
        <v>0.05</v>
      </c>
      <c r="I1388" t="s">
        <v>18</v>
      </c>
      <c r="J1388" t="s">
        <v>15</v>
      </c>
      <c r="K1388" t="s">
        <v>20</v>
      </c>
    </row>
    <row r="1389" spans="1:11" x14ac:dyDescent="0.25">
      <c r="A1389" t="s">
        <v>1414</v>
      </c>
      <c r="B1389" s="1">
        <v>45025</v>
      </c>
      <c r="C1389" t="s">
        <v>26</v>
      </c>
      <c r="D1389" t="s">
        <v>13</v>
      </c>
      <c r="E1389">
        <v>5</v>
      </c>
      <c r="F1389">
        <v>30.23</v>
      </c>
      <c r="G1389">
        <v>35.69</v>
      </c>
      <c r="H1389">
        <v>0</v>
      </c>
      <c r="I1389" t="s">
        <v>14</v>
      </c>
      <c r="J1389" t="s">
        <v>52</v>
      </c>
      <c r="K1389" t="s">
        <v>20</v>
      </c>
    </row>
    <row r="1390" spans="1:11" x14ac:dyDescent="0.25">
      <c r="A1390" t="s">
        <v>1415</v>
      </c>
      <c r="B1390" s="1">
        <v>44959</v>
      </c>
      <c r="C1390" t="s">
        <v>49</v>
      </c>
      <c r="D1390" t="s">
        <v>47</v>
      </c>
      <c r="E1390">
        <v>5</v>
      </c>
      <c r="F1390">
        <v>376.55</v>
      </c>
      <c r="G1390">
        <v>482.16</v>
      </c>
      <c r="H1390">
        <v>0.1</v>
      </c>
      <c r="I1390" t="s">
        <v>24</v>
      </c>
      <c r="J1390" t="s">
        <v>15</v>
      </c>
      <c r="K1390" t="s">
        <v>20</v>
      </c>
    </row>
    <row r="1391" spans="1:11" x14ac:dyDescent="0.25">
      <c r="A1391" t="s">
        <v>1416</v>
      </c>
      <c r="B1391" s="1">
        <v>45372</v>
      </c>
      <c r="C1391" t="s">
        <v>56</v>
      </c>
      <c r="D1391" t="s">
        <v>38</v>
      </c>
      <c r="E1391">
        <v>5</v>
      </c>
      <c r="F1391">
        <v>36.520000000000003</v>
      </c>
      <c r="G1391">
        <v>50.05</v>
      </c>
      <c r="H1391">
        <v>0</v>
      </c>
      <c r="I1391" t="s">
        <v>24</v>
      </c>
      <c r="J1391" t="s">
        <v>15</v>
      </c>
      <c r="K1391" t="s">
        <v>16</v>
      </c>
    </row>
    <row r="1392" spans="1:11" x14ac:dyDescent="0.25">
      <c r="A1392" t="s">
        <v>1417</v>
      </c>
      <c r="B1392" s="1">
        <v>44980</v>
      </c>
      <c r="C1392" t="s">
        <v>37</v>
      </c>
      <c r="D1392" t="s">
        <v>38</v>
      </c>
      <c r="E1392">
        <v>3</v>
      </c>
      <c r="F1392">
        <v>376.97</v>
      </c>
      <c r="G1392">
        <v>423.38</v>
      </c>
      <c r="H1392">
        <v>0</v>
      </c>
      <c r="I1392" t="s">
        <v>24</v>
      </c>
      <c r="J1392" t="s">
        <v>52</v>
      </c>
      <c r="K1392" t="s">
        <v>20</v>
      </c>
    </row>
    <row r="1393" spans="1:11" x14ac:dyDescent="0.25">
      <c r="A1393" t="s">
        <v>1418</v>
      </c>
      <c r="B1393" s="1">
        <v>45015</v>
      </c>
      <c r="C1393" t="s">
        <v>62</v>
      </c>
      <c r="D1393" t="s">
        <v>47</v>
      </c>
      <c r="E1393">
        <v>5</v>
      </c>
      <c r="F1393">
        <v>442.98</v>
      </c>
      <c r="G1393">
        <v>740.96</v>
      </c>
      <c r="H1393">
        <v>0.1</v>
      </c>
      <c r="I1393" t="s">
        <v>14</v>
      </c>
      <c r="K1393" t="s">
        <v>20</v>
      </c>
    </row>
    <row r="1394" spans="1:11" x14ac:dyDescent="0.25">
      <c r="A1394" t="s">
        <v>775</v>
      </c>
      <c r="B1394" s="1">
        <v>45069</v>
      </c>
      <c r="C1394" t="s">
        <v>34</v>
      </c>
      <c r="D1394" t="s">
        <v>31</v>
      </c>
      <c r="E1394">
        <v>6</v>
      </c>
      <c r="F1394">
        <v>354.25</v>
      </c>
      <c r="G1394">
        <v>542.89</v>
      </c>
      <c r="H1394">
        <v>0</v>
      </c>
      <c r="I1394" t="s">
        <v>40</v>
      </c>
      <c r="J1394" t="s">
        <v>19</v>
      </c>
      <c r="K1394" t="s">
        <v>20</v>
      </c>
    </row>
    <row r="1395" spans="1:11" x14ac:dyDescent="0.25">
      <c r="A1395" t="s">
        <v>1419</v>
      </c>
      <c r="B1395" s="1">
        <v>45072</v>
      </c>
      <c r="C1395" t="s">
        <v>42</v>
      </c>
      <c r="D1395" t="s">
        <v>23</v>
      </c>
      <c r="E1395">
        <v>8</v>
      </c>
      <c r="F1395">
        <v>328.22</v>
      </c>
      <c r="G1395">
        <v>465.25</v>
      </c>
      <c r="H1395">
        <v>0.05</v>
      </c>
      <c r="I1395" t="s">
        <v>40</v>
      </c>
      <c r="J1395" t="s">
        <v>19</v>
      </c>
      <c r="K1395" t="s">
        <v>16</v>
      </c>
    </row>
    <row r="1396" spans="1:11" x14ac:dyDescent="0.25">
      <c r="A1396" t="s">
        <v>1420</v>
      </c>
      <c r="B1396" s="1">
        <v>45541</v>
      </c>
      <c r="C1396" t="s">
        <v>26</v>
      </c>
      <c r="D1396" t="s">
        <v>13</v>
      </c>
      <c r="E1396">
        <v>8</v>
      </c>
      <c r="F1396">
        <v>373</v>
      </c>
      <c r="G1396">
        <v>654.47</v>
      </c>
      <c r="H1396">
        <v>0.05</v>
      </c>
      <c r="I1396" t="s">
        <v>14</v>
      </c>
      <c r="J1396" t="s">
        <v>19</v>
      </c>
      <c r="K1396" t="s">
        <v>35</v>
      </c>
    </row>
    <row r="1397" spans="1:11" x14ac:dyDescent="0.25">
      <c r="A1397" t="s">
        <v>1421</v>
      </c>
      <c r="B1397" s="1">
        <v>45039</v>
      </c>
      <c r="C1397" t="s">
        <v>22</v>
      </c>
      <c r="D1397" t="s">
        <v>23</v>
      </c>
      <c r="E1397">
        <v>5</v>
      </c>
      <c r="F1397">
        <v>252.74</v>
      </c>
      <c r="G1397">
        <v>396.01</v>
      </c>
      <c r="H1397">
        <v>0</v>
      </c>
      <c r="I1397" t="s">
        <v>14</v>
      </c>
      <c r="J1397" t="s">
        <v>52</v>
      </c>
      <c r="K1397" t="s">
        <v>20</v>
      </c>
    </row>
    <row r="1398" spans="1:11" x14ac:dyDescent="0.25">
      <c r="A1398" t="s">
        <v>1422</v>
      </c>
      <c r="B1398" s="1">
        <v>45056</v>
      </c>
      <c r="C1398" t="s">
        <v>54</v>
      </c>
      <c r="D1398" t="s">
        <v>38</v>
      </c>
      <c r="E1398">
        <v>7</v>
      </c>
      <c r="F1398">
        <v>35.409999999999997</v>
      </c>
      <c r="G1398">
        <v>49.01</v>
      </c>
      <c r="H1398">
        <v>0</v>
      </c>
      <c r="I1398" t="s">
        <v>40</v>
      </c>
      <c r="J1398" t="s">
        <v>19</v>
      </c>
      <c r="K1398" t="s">
        <v>35</v>
      </c>
    </row>
    <row r="1399" spans="1:11" x14ac:dyDescent="0.25">
      <c r="A1399" t="s">
        <v>1423</v>
      </c>
      <c r="B1399" s="1">
        <v>45083</v>
      </c>
      <c r="C1399" t="s">
        <v>60</v>
      </c>
      <c r="D1399" t="s">
        <v>23</v>
      </c>
      <c r="E1399">
        <v>4</v>
      </c>
      <c r="F1399">
        <v>269.81</v>
      </c>
      <c r="G1399">
        <v>340.31</v>
      </c>
      <c r="H1399">
        <v>0</v>
      </c>
      <c r="I1399" t="s">
        <v>14</v>
      </c>
      <c r="J1399" t="s">
        <v>52</v>
      </c>
      <c r="K1399" t="s">
        <v>35</v>
      </c>
    </row>
    <row r="1400" spans="1:11" x14ac:dyDescent="0.25">
      <c r="A1400" t="s">
        <v>1424</v>
      </c>
      <c r="B1400" s="1">
        <v>45046</v>
      </c>
      <c r="C1400" t="s">
        <v>34</v>
      </c>
      <c r="D1400" t="s">
        <v>31</v>
      </c>
      <c r="E1400">
        <v>8</v>
      </c>
      <c r="F1400">
        <v>157.4</v>
      </c>
      <c r="G1400">
        <v>212.89</v>
      </c>
      <c r="H1400">
        <v>0.1</v>
      </c>
      <c r="I1400" t="s">
        <v>81</v>
      </c>
      <c r="J1400" t="s">
        <v>32</v>
      </c>
      <c r="K1400" t="s">
        <v>16</v>
      </c>
    </row>
    <row r="1401" spans="1:11" x14ac:dyDescent="0.25">
      <c r="A1401" t="s">
        <v>1425</v>
      </c>
      <c r="B1401" s="1">
        <v>44969</v>
      </c>
      <c r="C1401" t="s">
        <v>44</v>
      </c>
      <c r="D1401" t="s">
        <v>31</v>
      </c>
      <c r="E1401">
        <v>4</v>
      </c>
      <c r="F1401">
        <v>125.08</v>
      </c>
      <c r="G1401">
        <v>218.72</v>
      </c>
      <c r="H1401">
        <v>0</v>
      </c>
      <c r="I1401" t="s">
        <v>14</v>
      </c>
      <c r="J1401" t="s">
        <v>32</v>
      </c>
      <c r="K1401" t="s">
        <v>16</v>
      </c>
    </row>
    <row r="1402" spans="1:11" x14ac:dyDescent="0.25">
      <c r="A1402" t="s">
        <v>1426</v>
      </c>
      <c r="B1402" s="1">
        <v>45498</v>
      </c>
      <c r="C1402" t="s">
        <v>22</v>
      </c>
      <c r="D1402" t="s">
        <v>23</v>
      </c>
      <c r="E1402">
        <v>7</v>
      </c>
      <c r="F1402">
        <v>375.61</v>
      </c>
      <c r="G1402">
        <v>530.85</v>
      </c>
      <c r="H1402">
        <v>0.1</v>
      </c>
      <c r="I1402" t="s">
        <v>14</v>
      </c>
      <c r="J1402" t="s">
        <v>32</v>
      </c>
      <c r="K1402" t="s">
        <v>35</v>
      </c>
    </row>
    <row r="1403" spans="1:11" x14ac:dyDescent="0.25">
      <c r="A1403" t="s">
        <v>1427</v>
      </c>
      <c r="B1403" s="1">
        <v>45155</v>
      </c>
      <c r="C1403" t="s">
        <v>22</v>
      </c>
      <c r="D1403" t="s">
        <v>23</v>
      </c>
      <c r="E1403">
        <v>4</v>
      </c>
      <c r="F1403">
        <v>436.27</v>
      </c>
      <c r="G1403">
        <v>682.93</v>
      </c>
      <c r="H1403">
        <v>0</v>
      </c>
      <c r="I1403" t="s">
        <v>24</v>
      </c>
      <c r="J1403" t="s">
        <v>27</v>
      </c>
      <c r="K1403" t="s">
        <v>20</v>
      </c>
    </row>
    <row r="1404" spans="1:11" x14ac:dyDescent="0.25">
      <c r="A1404" t="s">
        <v>1428</v>
      </c>
      <c r="B1404" s="1">
        <v>45572</v>
      </c>
      <c r="C1404" t="s">
        <v>26</v>
      </c>
      <c r="D1404" t="s">
        <v>13</v>
      </c>
      <c r="E1404">
        <v>7</v>
      </c>
      <c r="F1404">
        <v>261.45</v>
      </c>
      <c r="G1404">
        <v>315.77</v>
      </c>
      <c r="H1404">
        <v>0.15</v>
      </c>
      <c r="I1404" t="s">
        <v>18</v>
      </c>
      <c r="J1404" t="s">
        <v>27</v>
      </c>
      <c r="K1404" t="s">
        <v>20</v>
      </c>
    </row>
    <row r="1405" spans="1:11" x14ac:dyDescent="0.25">
      <c r="A1405" t="s">
        <v>1429</v>
      </c>
      <c r="B1405" s="1">
        <v>45432</v>
      </c>
      <c r="D1405" t="s">
        <v>47</v>
      </c>
      <c r="E1405">
        <v>1</v>
      </c>
      <c r="F1405">
        <v>46.44</v>
      </c>
      <c r="G1405">
        <v>68.680000000000007</v>
      </c>
      <c r="H1405">
        <v>0.1</v>
      </c>
      <c r="I1405" t="s">
        <v>18</v>
      </c>
      <c r="J1405" t="s">
        <v>32</v>
      </c>
      <c r="K1405" t="s">
        <v>20</v>
      </c>
    </row>
    <row r="1406" spans="1:11" x14ac:dyDescent="0.25">
      <c r="A1406" t="s">
        <v>1430</v>
      </c>
      <c r="B1406" s="1">
        <v>45088</v>
      </c>
      <c r="C1406" t="s">
        <v>62</v>
      </c>
      <c r="D1406" t="s">
        <v>47</v>
      </c>
      <c r="E1406">
        <v>5</v>
      </c>
      <c r="F1406">
        <v>293.88</v>
      </c>
      <c r="G1406">
        <v>325.86</v>
      </c>
      <c r="H1406">
        <v>0</v>
      </c>
      <c r="I1406" t="s">
        <v>18</v>
      </c>
      <c r="J1406" t="s">
        <v>15</v>
      </c>
      <c r="K1406" t="s">
        <v>16</v>
      </c>
    </row>
    <row r="1407" spans="1:11" x14ac:dyDescent="0.25">
      <c r="A1407" t="s">
        <v>1431</v>
      </c>
      <c r="B1407" s="1">
        <v>45610</v>
      </c>
      <c r="C1407" t="s">
        <v>62</v>
      </c>
      <c r="D1407" t="s">
        <v>47</v>
      </c>
      <c r="E1407">
        <v>3</v>
      </c>
      <c r="F1407">
        <v>134.86000000000001</v>
      </c>
      <c r="G1407">
        <v>157.5</v>
      </c>
      <c r="H1407">
        <v>0</v>
      </c>
      <c r="I1407" t="s">
        <v>14</v>
      </c>
      <c r="J1407" t="s">
        <v>32</v>
      </c>
      <c r="K1407" t="s">
        <v>20</v>
      </c>
    </row>
    <row r="1408" spans="1:11" x14ac:dyDescent="0.25">
      <c r="A1408" t="s">
        <v>1432</v>
      </c>
      <c r="B1408" s="1">
        <v>45194</v>
      </c>
      <c r="C1408" t="s">
        <v>37</v>
      </c>
      <c r="D1408" t="s">
        <v>38</v>
      </c>
      <c r="E1408">
        <v>7</v>
      </c>
      <c r="F1408">
        <v>464.66</v>
      </c>
      <c r="G1408">
        <v>703.45</v>
      </c>
      <c r="H1408">
        <v>0</v>
      </c>
      <c r="I1408" t="s">
        <v>14</v>
      </c>
      <c r="J1408" t="s">
        <v>32</v>
      </c>
      <c r="K1408" t="s">
        <v>16</v>
      </c>
    </row>
    <row r="1409" spans="1:11" x14ac:dyDescent="0.25">
      <c r="A1409" t="s">
        <v>1433</v>
      </c>
      <c r="B1409" s="1">
        <v>45419</v>
      </c>
      <c r="C1409" t="s">
        <v>12</v>
      </c>
      <c r="D1409" t="s">
        <v>13</v>
      </c>
      <c r="E1409">
        <v>7</v>
      </c>
      <c r="F1409">
        <v>301.3</v>
      </c>
      <c r="G1409">
        <v>482.21</v>
      </c>
      <c r="H1409">
        <v>0</v>
      </c>
      <c r="I1409" t="s">
        <v>40</v>
      </c>
      <c r="J1409" t="s">
        <v>19</v>
      </c>
      <c r="K1409" t="s">
        <v>16</v>
      </c>
    </row>
    <row r="1410" spans="1:11" x14ac:dyDescent="0.25">
      <c r="A1410" t="s">
        <v>1434</v>
      </c>
      <c r="B1410" s="1">
        <v>45631</v>
      </c>
      <c r="C1410" t="s">
        <v>26</v>
      </c>
      <c r="D1410" t="s">
        <v>13</v>
      </c>
      <c r="E1410">
        <v>9</v>
      </c>
      <c r="F1410">
        <v>498.77</v>
      </c>
      <c r="G1410">
        <v>812.56</v>
      </c>
      <c r="H1410">
        <v>0.05</v>
      </c>
      <c r="I1410" t="s">
        <v>18</v>
      </c>
      <c r="J1410" t="s">
        <v>32</v>
      </c>
      <c r="K1410" t="s">
        <v>16</v>
      </c>
    </row>
    <row r="1411" spans="1:11" x14ac:dyDescent="0.25">
      <c r="A1411" t="s">
        <v>1435</v>
      </c>
      <c r="B1411" s="1">
        <v>45083</v>
      </c>
      <c r="C1411" t="s">
        <v>26</v>
      </c>
      <c r="D1411" t="s">
        <v>13</v>
      </c>
      <c r="E1411">
        <v>8</v>
      </c>
      <c r="F1411">
        <v>38.979999999999997</v>
      </c>
      <c r="G1411">
        <v>63.45</v>
      </c>
      <c r="H1411">
        <v>0.2</v>
      </c>
      <c r="I1411" t="s">
        <v>18</v>
      </c>
      <c r="J1411" t="s">
        <v>15</v>
      </c>
      <c r="K1411" t="s">
        <v>16</v>
      </c>
    </row>
    <row r="1412" spans="1:11" x14ac:dyDescent="0.25">
      <c r="A1412" t="s">
        <v>1436</v>
      </c>
      <c r="B1412" s="1">
        <v>45443</v>
      </c>
      <c r="C1412" t="s">
        <v>49</v>
      </c>
      <c r="D1412" t="s">
        <v>47</v>
      </c>
      <c r="E1412">
        <v>7</v>
      </c>
      <c r="F1412">
        <v>237.61</v>
      </c>
      <c r="G1412">
        <v>296.8</v>
      </c>
      <c r="H1412">
        <v>0.05</v>
      </c>
      <c r="I1412" t="s">
        <v>24</v>
      </c>
      <c r="J1412" t="s">
        <v>27</v>
      </c>
      <c r="K1412" t="s">
        <v>20</v>
      </c>
    </row>
    <row r="1413" spans="1:11" x14ac:dyDescent="0.25">
      <c r="A1413" t="s">
        <v>1437</v>
      </c>
      <c r="B1413" s="1">
        <v>45608</v>
      </c>
      <c r="C1413" t="s">
        <v>30</v>
      </c>
      <c r="D1413" t="s">
        <v>31</v>
      </c>
      <c r="E1413">
        <v>1</v>
      </c>
      <c r="F1413">
        <v>248.84</v>
      </c>
      <c r="G1413">
        <v>309.22000000000003</v>
      </c>
      <c r="H1413">
        <v>0.1</v>
      </c>
      <c r="I1413" t="s">
        <v>18</v>
      </c>
      <c r="J1413" t="s">
        <v>19</v>
      </c>
      <c r="K1413" t="s">
        <v>20</v>
      </c>
    </row>
    <row r="1414" spans="1:11" x14ac:dyDescent="0.25">
      <c r="A1414" t="s">
        <v>1438</v>
      </c>
      <c r="B1414" s="1">
        <v>45598</v>
      </c>
      <c r="C1414" t="s">
        <v>42</v>
      </c>
      <c r="D1414" t="s">
        <v>23</v>
      </c>
      <c r="E1414">
        <v>7</v>
      </c>
      <c r="F1414">
        <v>445.77</v>
      </c>
      <c r="G1414">
        <v>771.98</v>
      </c>
      <c r="H1414">
        <v>0</v>
      </c>
      <c r="I1414" t="s">
        <v>40</v>
      </c>
      <c r="J1414" t="s">
        <v>15</v>
      </c>
      <c r="K1414" t="s">
        <v>16</v>
      </c>
    </row>
    <row r="1415" spans="1:11" x14ac:dyDescent="0.25">
      <c r="A1415" t="s">
        <v>1439</v>
      </c>
      <c r="B1415" s="1">
        <v>45302</v>
      </c>
      <c r="C1415" t="s">
        <v>60</v>
      </c>
      <c r="D1415" t="s">
        <v>23</v>
      </c>
      <c r="E1415">
        <v>9</v>
      </c>
      <c r="F1415">
        <v>407.47</v>
      </c>
      <c r="G1415">
        <v>478.53</v>
      </c>
      <c r="H1415">
        <v>0.1</v>
      </c>
      <c r="I1415" t="s">
        <v>24</v>
      </c>
      <c r="J1415" t="s">
        <v>15</v>
      </c>
      <c r="K1415" t="s">
        <v>35</v>
      </c>
    </row>
    <row r="1416" spans="1:11" x14ac:dyDescent="0.25">
      <c r="A1416" t="s">
        <v>1440</v>
      </c>
      <c r="B1416" s="1">
        <v>45099</v>
      </c>
      <c r="C1416" t="s">
        <v>34</v>
      </c>
      <c r="D1416" t="s">
        <v>31</v>
      </c>
      <c r="E1416">
        <v>4</v>
      </c>
      <c r="F1416">
        <v>203.89</v>
      </c>
      <c r="G1416">
        <v>268.69</v>
      </c>
      <c r="H1416">
        <v>0</v>
      </c>
      <c r="I1416" t="s">
        <v>40</v>
      </c>
      <c r="J1416" t="s">
        <v>27</v>
      </c>
      <c r="K1416" t="s">
        <v>35</v>
      </c>
    </row>
    <row r="1417" spans="1:11" x14ac:dyDescent="0.25">
      <c r="A1417" t="s">
        <v>1441</v>
      </c>
      <c r="B1417" s="1">
        <v>45283</v>
      </c>
      <c r="C1417" t="s">
        <v>49</v>
      </c>
      <c r="D1417" t="s">
        <v>47</v>
      </c>
      <c r="E1417">
        <v>1</v>
      </c>
      <c r="F1417">
        <v>224.56</v>
      </c>
      <c r="G1417">
        <v>358.76</v>
      </c>
      <c r="H1417">
        <v>0.05</v>
      </c>
      <c r="I1417" t="s">
        <v>24</v>
      </c>
      <c r="J1417" t="s">
        <v>32</v>
      </c>
      <c r="K1417" t="s">
        <v>35</v>
      </c>
    </row>
    <row r="1418" spans="1:11" x14ac:dyDescent="0.25">
      <c r="A1418" t="s">
        <v>1442</v>
      </c>
      <c r="B1418" s="1">
        <v>45508</v>
      </c>
      <c r="C1418" t="s">
        <v>46</v>
      </c>
      <c r="D1418" t="s">
        <v>47</v>
      </c>
      <c r="E1418">
        <v>9</v>
      </c>
      <c r="F1418">
        <v>31.62</v>
      </c>
      <c r="G1418">
        <v>41.76</v>
      </c>
      <c r="H1418">
        <v>0</v>
      </c>
      <c r="I1418" t="s">
        <v>14</v>
      </c>
      <c r="J1418" t="s">
        <v>52</v>
      </c>
      <c r="K1418" t="s">
        <v>35</v>
      </c>
    </row>
    <row r="1419" spans="1:11" x14ac:dyDescent="0.25">
      <c r="A1419" t="s">
        <v>1443</v>
      </c>
      <c r="B1419" s="1">
        <v>45449</v>
      </c>
      <c r="C1419" t="s">
        <v>49</v>
      </c>
      <c r="D1419" t="s">
        <v>47</v>
      </c>
      <c r="E1419">
        <v>8</v>
      </c>
      <c r="F1419">
        <v>311.51</v>
      </c>
      <c r="G1419">
        <v>375.32</v>
      </c>
      <c r="H1419">
        <v>0.15</v>
      </c>
      <c r="I1419" t="s">
        <v>14</v>
      </c>
      <c r="J1419" t="s">
        <v>19</v>
      </c>
      <c r="K1419" t="s">
        <v>35</v>
      </c>
    </row>
    <row r="1420" spans="1:11" x14ac:dyDescent="0.25">
      <c r="A1420" t="s">
        <v>1444</v>
      </c>
      <c r="B1420" s="1">
        <v>45491</v>
      </c>
      <c r="C1420" t="s">
        <v>26</v>
      </c>
      <c r="D1420" t="s">
        <v>13</v>
      </c>
      <c r="E1420">
        <v>6</v>
      </c>
      <c r="F1420">
        <v>102.83</v>
      </c>
      <c r="G1420">
        <v>152.13</v>
      </c>
      <c r="H1420">
        <v>0</v>
      </c>
      <c r="I1420" t="s">
        <v>40</v>
      </c>
      <c r="J1420" t="s">
        <v>15</v>
      </c>
      <c r="K1420" t="s">
        <v>20</v>
      </c>
    </row>
    <row r="1421" spans="1:11" x14ac:dyDescent="0.25">
      <c r="A1421" t="s">
        <v>1445</v>
      </c>
      <c r="B1421" s="1">
        <v>45574</v>
      </c>
      <c r="C1421" t="s">
        <v>46</v>
      </c>
      <c r="D1421" t="s">
        <v>47</v>
      </c>
      <c r="E1421">
        <v>1</v>
      </c>
      <c r="F1421">
        <v>495.99</v>
      </c>
      <c r="G1421">
        <v>761.55</v>
      </c>
      <c r="H1421">
        <v>0</v>
      </c>
      <c r="I1421" t="s">
        <v>40</v>
      </c>
      <c r="J1421" t="s">
        <v>19</v>
      </c>
      <c r="K1421" t="s">
        <v>20</v>
      </c>
    </row>
    <row r="1422" spans="1:11" x14ac:dyDescent="0.25">
      <c r="A1422" t="s">
        <v>1446</v>
      </c>
      <c r="B1422" s="1">
        <v>45261</v>
      </c>
      <c r="C1422" t="s">
        <v>12</v>
      </c>
      <c r="D1422" t="s">
        <v>13</v>
      </c>
      <c r="E1422">
        <v>4</v>
      </c>
      <c r="F1422">
        <v>103.41</v>
      </c>
      <c r="G1422">
        <v>149.88</v>
      </c>
      <c r="H1422">
        <v>0</v>
      </c>
      <c r="I1422" t="s">
        <v>40</v>
      </c>
      <c r="J1422" t="s">
        <v>15</v>
      </c>
      <c r="K1422" t="s">
        <v>16</v>
      </c>
    </row>
    <row r="1423" spans="1:11" x14ac:dyDescent="0.25">
      <c r="A1423" t="s">
        <v>1447</v>
      </c>
      <c r="B1423" s="1">
        <v>44928</v>
      </c>
      <c r="C1423" t="s">
        <v>44</v>
      </c>
      <c r="D1423" t="s">
        <v>31</v>
      </c>
      <c r="E1423">
        <v>8</v>
      </c>
      <c r="F1423">
        <v>212.9</v>
      </c>
      <c r="G1423">
        <v>310.62</v>
      </c>
      <c r="H1423">
        <v>0</v>
      </c>
      <c r="I1423" t="s">
        <v>14</v>
      </c>
      <c r="J1423" t="s">
        <v>52</v>
      </c>
      <c r="K1423" t="s">
        <v>20</v>
      </c>
    </row>
    <row r="1424" spans="1:11" x14ac:dyDescent="0.25">
      <c r="A1424" t="s">
        <v>1448</v>
      </c>
      <c r="B1424" s="1">
        <v>45029</v>
      </c>
      <c r="C1424" t="s">
        <v>30</v>
      </c>
      <c r="D1424" t="s">
        <v>31</v>
      </c>
      <c r="E1424">
        <v>1</v>
      </c>
      <c r="F1424">
        <v>296.56</v>
      </c>
      <c r="G1424">
        <v>509.4</v>
      </c>
      <c r="H1424">
        <v>0</v>
      </c>
      <c r="I1424" t="s">
        <v>14</v>
      </c>
      <c r="J1424" t="s">
        <v>15</v>
      </c>
      <c r="K1424" t="s">
        <v>16</v>
      </c>
    </row>
    <row r="1425" spans="1:11" x14ac:dyDescent="0.25">
      <c r="A1425" t="s">
        <v>1449</v>
      </c>
      <c r="B1425" s="1">
        <v>45513</v>
      </c>
      <c r="C1425" t="s">
        <v>54</v>
      </c>
      <c r="D1425" t="s">
        <v>38</v>
      </c>
      <c r="E1425">
        <v>5</v>
      </c>
      <c r="F1425">
        <v>51.13</v>
      </c>
      <c r="G1425">
        <v>83.97</v>
      </c>
      <c r="H1425">
        <v>0.05</v>
      </c>
      <c r="I1425" t="s">
        <v>14</v>
      </c>
      <c r="J1425" t="s">
        <v>27</v>
      </c>
      <c r="K1425" t="s">
        <v>35</v>
      </c>
    </row>
    <row r="1426" spans="1:11" x14ac:dyDescent="0.25">
      <c r="A1426" t="s">
        <v>1450</v>
      </c>
      <c r="B1426" s="1">
        <v>45451</v>
      </c>
      <c r="C1426" t="s">
        <v>30</v>
      </c>
      <c r="D1426" t="s">
        <v>31</v>
      </c>
      <c r="E1426">
        <v>8</v>
      </c>
      <c r="F1426">
        <v>36.630000000000003</v>
      </c>
      <c r="G1426">
        <v>40.53</v>
      </c>
      <c r="H1426">
        <v>0</v>
      </c>
      <c r="I1426" t="s">
        <v>40</v>
      </c>
      <c r="J1426" t="s">
        <v>19</v>
      </c>
      <c r="K1426" t="s">
        <v>35</v>
      </c>
    </row>
    <row r="1427" spans="1:11" x14ac:dyDescent="0.25">
      <c r="A1427" t="s">
        <v>1451</v>
      </c>
      <c r="B1427" s="1">
        <v>45159</v>
      </c>
      <c r="C1427" t="s">
        <v>37</v>
      </c>
      <c r="D1427" t="s">
        <v>38</v>
      </c>
      <c r="E1427">
        <v>6</v>
      </c>
      <c r="F1427">
        <v>252.15</v>
      </c>
      <c r="G1427">
        <v>389.11</v>
      </c>
      <c r="H1427">
        <v>0</v>
      </c>
      <c r="I1427" t="s">
        <v>24</v>
      </c>
      <c r="J1427" t="s">
        <v>52</v>
      </c>
      <c r="K1427" t="s">
        <v>35</v>
      </c>
    </row>
    <row r="1428" spans="1:11" x14ac:dyDescent="0.25">
      <c r="A1428" t="s">
        <v>1452</v>
      </c>
      <c r="B1428" s="1">
        <v>45023</v>
      </c>
      <c r="C1428" t="s">
        <v>49</v>
      </c>
      <c r="D1428" t="s">
        <v>47</v>
      </c>
      <c r="E1428">
        <v>4</v>
      </c>
      <c r="F1428">
        <v>163.76</v>
      </c>
      <c r="G1428">
        <v>259.36</v>
      </c>
      <c r="H1428">
        <v>0</v>
      </c>
      <c r="I1428" t="s">
        <v>14</v>
      </c>
      <c r="J1428" t="s">
        <v>27</v>
      </c>
      <c r="K1428" t="s">
        <v>16</v>
      </c>
    </row>
    <row r="1429" spans="1:11" x14ac:dyDescent="0.25">
      <c r="A1429" t="s">
        <v>1453</v>
      </c>
      <c r="B1429" s="1">
        <v>45521</v>
      </c>
      <c r="C1429" t="s">
        <v>42</v>
      </c>
      <c r="D1429" t="s">
        <v>23</v>
      </c>
      <c r="E1429">
        <v>3</v>
      </c>
      <c r="F1429">
        <v>395.05</v>
      </c>
      <c r="G1429">
        <v>680.3</v>
      </c>
      <c r="H1429">
        <v>0.05</v>
      </c>
      <c r="I1429" t="s">
        <v>18</v>
      </c>
      <c r="J1429" t="s">
        <v>15</v>
      </c>
      <c r="K1429" t="s">
        <v>20</v>
      </c>
    </row>
    <row r="1430" spans="1:11" x14ac:dyDescent="0.25">
      <c r="A1430" t="s">
        <v>1454</v>
      </c>
      <c r="B1430" s="1">
        <v>45149</v>
      </c>
      <c r="C1430" t="s">
        <v>22</v>
      </c>
      <c r="D1430" t="s">
        <v>23</v>
      </c>
      <c r="E1430">
        <v>9</v>
      </c>
      <c r="F1430">
        <v>114.06</v>
      </c>
      <c r="G1430">
        <v>202.29</v>
      </c>
      <c r="H1430">
        <v>0.05</v>
      </c>
      <c r="I1430" t="s">
        <v>24</v>
      </c>
      <c r="J1430" t="s">
        <v>15</v>
      </c>
      <c r="K1430" t="s">
        <v>16</v>
      </c>
    </row>
    <row r="1431" spans="1:11" x14ac:dyDescent="0.25">
      <c r="A1431" t="s">
        <v>1455</v>
      </c>
      <c r="B1431" s="1">
        <v>45402</v>
      </c>
      <c r="C1431" t="s">
        <v>37</v>
      </c>
      <c r="D1431" t="s">
        <v>38</v>
      </c>
      <c r="E1431">
        <v>6</v>
      </c>
      <c r="F1431">
        <v>123.79</v>
      </c>
      <c r="G1431">
        <v>171.27</v>
      </c>
      <c r="H1431">
        <v>0</v>
      </c>
      <c r="I1431" t="s">
        <v>18</v>
      </c>
      <c r="J1431" t="s">
        <v>19</v>
      </c>
      <c r="K1431" t="s">
        <v>16</v>
      </c>
    </row>
    <row r="1432" spans="1:11" x14ac:dyDescent="0.25">
      <c r="A1432" t="s">
        <v>1456</v>
      </c>
      <c r="B1432" s="1">
        <v>45136</v>
      </c>
      <c r="C1432" t="s">
        <v>34</v>
      </c>
      <c r="D1432" t="s">
        <v>31</v>
      </c>
      <c r="E1432">
        <v>9</v>
      </c>
      <c r="F1432">
        <v>426.66</v>
      </c>
      <c r="G1432">
        <v>541.69000000000005</v>
      </c>
      <c r="H1432">
        <v>0</v>
      </c>
      <c r="I1432" t="s">
        <v>18</v>
      </c>
      <c r="J1432" t="s">
        <v>52</v>
      </c>
      <c r="K1432" t="s">
        <v>20</v>
      </c>
    </row>
    <row r="1433" spans="1:11" x14ac:dyDescent="0.25">
      <c r="A1433" t="s">
        <v>1457</v>
      </c>
      <c r="B1433" s="1">
        <v>45640</v>
      </c>
      <c r="C1433" t="s">
        <v>34</v>
      </c>
      <c r="D1433" t="s">
        <v>31</v>
      </c>
      <c r="E1433">
        <v>5</v>
      </c>
      <c r="F1433">
        <v>270.14</v>
      </c>
      <c r="G1433">
        <v>305.02999999999997</v>
      </c>
      <c r="H1433">
        <v>0.05</v>
      </c>
      <c r="I1433" t="s">
        <v>40</v>
      </c>
      <c r="J1433" t="s">
        <v>19</v>
      </c>
      <c r="K1433" t="s">
        <v>16</v>
      </c>
    </row>
    <row r="1434" spans="1:11" x14ac:dyDescent="0.25">
      <c r="A1434" t="s">
        <v>1458</v>
      </c>
      <c r="B1434" s="1">
        <v>45617</v>
      </c>
      <c r="C1434" t="s">
        <v>56</v>
      </c>
      <c r="D1434" t="s">
        <v>38</v>
      </c>
      <c r="E1434">
        <v>6</v>
      </c>
      <c r="F1434">
        <v>382.13</v>
      </c>
      <c r="G1434">
        <v>687.58</v>
      </c>
      <c r="H1434">
        <v>0</v>
      </c>
      <c r="I1434" t="s">
        <v>18</v>
      </c>
      <c r="J1434" t="s">
        <v>27</v>
      </c>
      <c r="K1434" t="s">
        <v>20</v>
      </c>
    </row>
    <row r="1435" spans="1:11" x14ac:dyDescent="0.25">
      <c r="A1435" t="s">
        <v>1459</v>
      </c>
      <c r="B1435" s="1">
        <v>45364</v>
      </c>
      <c r="C1435" t="s">
        <v>22</v>
      </c>
      <c r="D1435" t="s">
        <v>23</v>
      </c>
      <c r="E1435">
        <v>4</v>
      </c>
      <c r="F1435">
        <v>286.43</v>
      </c>
      <c r="G1435">
        <v>318.25</v>
      </c>
      <c r="H1435">
        <v>0</v>
      </c>
      <c r="I1435" t="s">
        <v>24</v>
      </c>
      <c r="J1435" t="s">
        <v>52</v>
      </c>
      <c r="K1435" t="s">
        <v>16</v>
      </c>
    </row>
    <row r="1436" spans="1:11" x14ac:dyDescent="0.25">
      <c r="A1436" t="s">
        <v>1460</v>
      </c>
      <c r="B1436" s="1">
        <v>45232</v>
      </c>
      <c r="C1436" t="s">
        <v>62</v>
      </c>
      <c r="D1436" t="s">
        <v>47</v>
      </c>
      <c r="E1436">
        <v>8</v>
      </c>
      <c r="F1436">
        <v>125.68</v>
      </c>
      <c r="G1436">
        <v>201.86</v>
      </c>
      <c r="H1436">
        <v>0</v>
      </c>
      <c r="I1436" t="s">
        <v>18</v>
      </c>
      <c r="J1436" t="s">
        <v>19</v>
      </c>
      <c r="K1436" t="s">
        <v>20</v>
      </c>
    </row>
    <row r="1437" spans="1:11" x14ac:dyDescent="0.25">
      <c r="A1437" t="s">
        <v>1461</v>
      </c>
      <c r="B1437" s="1">
        <v>45244</v>
      </c>
      <c r="C1437" t="s">
        <v>62</v>
      </c>
      <c r="D1437" t="s">
        <v>47</v>
      </c>
      <c r="E1437">
        <v>6</v>
      </c>
      <c r="F1437">
        <v>194.53</v>
      </c>
      <c r="G1437">
        <v>228.49</v>
      </c>
      <c r="H1437">
        <v>0.15</v>
      </c>
      <c r="I1437" t="s">
        <v>40</v>
      </c>
      <c r="J1437" t="s">
        <v>52</v>
      </c>
      <c r="K1437" t="s">
        <v>35</v>
      </c>
    </row>
    <row r="1438" spans="1:11" x14ac:dyDescent="0.25">
      <c r="A1438" t="s">
        <v>1462</v>
      </c>
      <c r="B1438" s="1">
        <v>45593</v>
      </c>
      <c r="C1438" t="s">
        <v>22</v>
      </c>
      <c r="D1438" t="s">
        <v>23</v>
      </c>
      <c r="E1438">
        <v>3</v>
      </c>
      <c r="F1438">
        <v>322.83</v>
      </c>
      <c r="G1438">
        <v>482.96</v>
      </c>
      <c r="H1438">
        <v>0</v>
      </c>
      <c r="I1438" t="s">
        <v>40</v>
      </c>
      <c r="J1438" t="s">
        <v>19</v>
      </c>
      <c r="K1438" t="s">
        <v>16</v>
      </c>
    </row>
    <row r="1439" spans="1:11" x14ac:dyDescent="0.25">
      <c r="A1439" t="s">
        <v>1463</v>
      </c>
      <c r="B1439" s="1">
        <v>45057</v>
      </c>
      <c r="C1439" t="s">
        <v>12</v>
      </c>
      <c r="D1439" t="s">
        <v>13</v>
      </c>
      <c r="E1439">
        <v>7</v>
      </c>
      <c r="F1439">
        <v>34.75</v>
      </c>
      <c r="G1439">
        <v>44.99</v>
      </c>
      <c r="H1439">
        <v>0.15</v>
      </c>
      <c r="I1439" t="s">
        <v>18</v>
      </c>
      <c r="J1439" t="s">
        <v>19</v>
      </c>
      <c r="K1439" t="s">
        <v>16</v>
      </c>
    </row>
    <row r="1440" spans="1:11" x14ac:dyDescent="0.25">
      <c r="A1440" t="s">
        <v>1464</v>
      </c>
      <c r="B1440" s="1">
        <v>45182</v>
      </c>
      <c r="C1440" t="s">
        <v>44</v>
      </c>
      <c r="D1440" t="s">
        <v>31</v>
      </c>
      <c r="E1440">
        <v>4</v>
      </c>
      <c r="F1440">
        <v>54.28</v>
      </c>
      <c r="G1440">
        <v>92.27</v>
      </c>
      <c r="H1440">
        <v>0</v>
      </c>
      <c r="I1440" t="s">
        <v>14</v>
      </c>
      <c r="J1440" t="s">
        <v>32</v>
      </c>
      <c r="K1440" t="s">
        <v>20</v>
      </c>
    </row>
    <row r="1441" spans="1:11" x14ac:dyDescent="0.25">
      <c r="A1441" t="s">
        <v>1465</v>
      </c>
      <c r="B1441" s="1">
        <v>44987</v>
      </c>
      <c r="C1441" t="s">
        <v>62</v>
      </c>
      <c r="D1441" t="s">
        <v>47</v>
      </c>
      <c r="E1441">
        <v>6</v>
      </c>
      <c r="F1441">
        <v>313.64</v>
      </c>
      <c r="G1441">
        <v>457.27</v>
      </c>
      <c r="H1441">
        <v>0</v>
      </c>
      <c r="I1441" t="s">
        <v>18</v>
      </c>
      <c r="J1441" t="s">
        <v>15</v>
      </c>
      <c r="K1441" t="s">
        <v>35</v>
      </c>
    </row>
    <row r="1442" spans="1:11" x14ac:dyDescent="0.25">
      <c r="A1442" t="s">
        <v>446</v>
      </c>
      <c r="B1442" s="1">
        <v>45235</v>
      </c>
      <c r="C1442" t="s">
        <v>54</v>
      </c>
      <c r="D1442" t="s">
        <v>38</v>
      </c>
      <c r="E1442">
        <v>6</v>
      </c>
      <c r="F1442">
        <v>340.67</v>
      </c>
      <c r="G1442">
        <v>438.35</v>
      </c>
      <c r="H1442">
        <v>0</v>
      </c>
      <c r="I1442" t="s">
        <v>18</v>
      </c>
      <c r="J1442" t="s">
        <v>27</v>
      </c>
      <c r="K1442" t="s">
        <v>35</v>
      </c>
    </row>
    <row r="1443" spans="1:11" x14ac:dyDescent="0.25">
      <c r="A1443" t="s">
        <v>1466</v>
      </c>
      <c r="B1443" s="1">
        <v>45080</v>
      </c>
      <c r="C1443" t="s">
        <v>62</v>
      </c>
      <c r="E1443">
        <v>1</v>
      </c>
      <c r="F1443">
        <v>196.98</v>
      </c>
      <c r="G1443">
        <v>299.66000000000003</v>
      </c>
      <c r="H1443">
        <v>0.1</v>
      </c>
      <c r="I1443" t="s">
        <v>24</v>
      </c>
      <c r="J1443" t="s">
        <v>15</v>
      </c>
      <c r="K1443" t="s">
        <v>20</v>
      </c>
    </row>
    <row r="1444" spans="1:11" x14ac:dyDescent="0.25">
      <c r="A1444" t="s">
        <v>1467</v>
      </c>
      <c r="B1444" s="1">
        <v>45194</v>
      </c>
      <c r="C1444" t="s">
        <v>22</v>
      </c>
      <c r="D1444" t="s">
        <v>23</v>
      </c>
      <c r="E1444">
        <v>2</v>
      </c>
      <c r="F1444">
        <v>202.12</v>
      </c>
      <c r="G1444">
        <v>351.63</v>
      </c>
      <c r="H1444">
        <v>0.05</v>
      </c>
      <c r="I1444" t="s">
        <v>18</v>
      </c>
      <c r="J1444" t="s">
        <v>32</v>
      </c>
      <c r="K1444" t="s">
        <v>20</v>
      </c>
    </row>
    <row r="1445" spans="1:11" x14ac:dyDescent="0.25">
      <c r="A1445" t="s">
        <v>1468</v>
      </c>
      <c r="B1445" s="1">
        <v>45194</v>
      </c>
      <c r="C1445" t="s">
        <v>62</v>
      </c>
      <c r="D1445" t="s">
        <v>47</v>
      </c>
      <c r="E1445">
        <v>9</v>
      </c>
      <c r="F1445">
        <v>338.48</v>
      </c>
      <c r="G1445">
        <v>431.64</v>
      </c>
      <c r="H1445">
        <v>0.1</v>
      </c>
      <c r="I1445" t="s">
        <v>18</v>
      </c>
      <c r="J1445" t="s">
        <v>15</v>
      </c>
      <c r="K1445" t="s">
        <v>35</v>
      </c>
    </row>
    <row r="1446" spans="1:11" x14ac:dyDescent="0.25">
      <c r="A1446" t="s">
        <v>1469</v>
      </c>
      <c r="B1446" s="1">
        <v>45504</v>
      </c>
      <c r="D1446" t="s">
        <v>31</v>
      </c>
      <c r="E1446">
        <v>9</v>
      </c>
      <c r="F1446">
        <v>154.9</v>
      </c>
      <c r="G1446">
        <v>187.69</v>
      </c>
      <c r="H1446">
        <v>0.05</v>
      </c>
      <c r="I1446" t="s">
        <v>14</v>
      </c>
      <c r="J1446" t="s">
        <v>32</v>
      </c>
      <c r="K1446" t="s">
        <v>16</v>
      </c>
    </row>
    <row r="1447" spans="1:11" x14ac:dyDescent="0.25">
      <c r="A1447" t="s">
        <v>1470</v>
      </c>
      <c r="B1447" s="1">
        <v>45537</v>
      </c>
      <c r="C1447" t="s">
        <v>44</v>
      </c>
      <c r="D1447" t="s">
        <v>31</v>
      </c>
      <c r="E1447">
        <v>2</v>
      </c>
      <c r="F1447">
        <v>135.94</v>
      </c>
      <c r="G1447">
        <v>176.54</v>
      </c>
      <c r="H1447">
        <v>0.2</v>
      </c>
      <c r="I1447" t="s">
        <v>40</v>
      </c>
      <c r="J1447" t="s">
        <v>27</v>
      </c>
      <c r="K1447" t="s">
        <v>16</v>
      </c>
    </row>
    <row r="1448" spans="1:11" x14ac:dyDescent="0.25">
      <c r="A1448" t="s">
        <v>1471</v>
      </c>
      <c r="B1448" s="1">
        <v>45303</v>
      </c>
      <c r="C1448" t="s">
        <v>44</v>
      </c>
      <c r="D1448" t="s">
        <v>31</v>
      </c>
      <c r="E1448">
        <v>2</v>
      </c>
      <c r="F1448">
        <v>393.62</v>
      </c>
      <c r="G1448">
        <v>627.99</v>
      </c>
      <c r="H1448">
        <v>0</v>
      </c>
      <c r="I1448" t="s">
        <v>18</v>
      </c>
      <c r="J1448" t="s">
        <v>19</v>
      </c>
      <c r="K1448" t="s">
        <v>16</v>
      </c>
    </row>
    <row r="1449" spans="1:11" x14ac:dyDescent="0.25">
      <c r="A1449" t="s">
        <v>1472</v>
      </c>
      <c r="B1449" s="1">
        <v>45077</v>
      </c>
      <c r="C1449" t="s">
        <v>60</v>
      </c>
      <c r="D1449" t="s">
        <v>23</v>
      </c>
      <c r="E1449">
        <v>1</v>
      </c>
      <c r="F1449">
        <v>415.92</v>
      </c>
      <c r="G1449">
        <v>657.51</v>
      </c>
      <c r="H1449">
        <v>0.05</v>
      </c>
      <c r="I1449" t="s">
        <v>24</v>
      </c>
      <c r="J1449" t="s">
        <v>15</v>
      </c>
      <c r="K1449" t="s">
        <v>20</v>
      </c>
    </row>
    <row r="1450" spans="1:11" x14ac:dyDescent="0.25">
      <c r="A1450" t="s">
        <v>1473</v>
      </c>
      <c r="B1450" s="1">
        <v>45539</v>
      </c>
      <c r="C1450" t="s">
        <v>60</v>
      </c>
      <c r="D1450" t="s">
        <v>23</v>
      </c>
      <c r="E1450">
        <v>7</v>
      </c>
      <c r="F1450">
        <v>471.87</v>
      </c>
      <c r="G1450">
        <v>750.12</v>
      </c>
      <c r="H1450">
        <v>0.2</v>
      </c>
      <c r="I1450" t="s">
        <v>40</v>
      </c>
      <c r="J1450" t="s">
        <v>19</v>
      </c>
      <c r="K1450" t="s">
        <v>16</v>
      </c>
    </row>
    <row r="1451" spans="1:11" x14ac:dyDescent="0.25">
      <c r="A1451" t="s">
        <v>1474</v>
      </c>
      <c r="B1451" s="1">
        <v>45581</v>
      </c>
      <c r="C1451" t="s">
        <v>42</v>
      </c>
      <c r="D1451" t="s">
        <v>23</v>
      </c>
      <c r="E1451">
        <v>9</v>
      </c>
      <c r="F1451">
        <v>205.1</v>
      </c>
      <c r="G1451">
        <v>343.95</v>
      </c>
      <c r="H1451">
        <v>0</v>
      </c>
      <c r="I1451" t="s">
        <v>18</v>
      </c>
      <c r="J1451" t="s">
        <v>15</v>
      </c>
      <c r="K1451" t="s">
        <v>35</v>
      </c>
    </row>
    <row r="1452" spans="1:11" x14ac:dyDescent="0.25">
      <c r="A1452" t="s">
        <v>1475</v>
      </c>
      <c r="B1452" s="1">
        <v>45247</v>
      </c>
      <c r="C1452" t="s">
        <v>49</v>
      </c>
      <c r="D1452" t="s">
        <v>47</v>
      </c>
      <c r="E1452">
        <v>6</v>
      </c>
      <c r="F1452">
        <v>114.65</v>
      </c>
      <c r="G1452">
        <v>192.98</v>
      </c>
      <c r="H1452">
        <v>0</v>
      </c>
      <c r="I1452" t="s">
        <v>40</v>
      </c>
      <c r="J1452" t="s">
        <v>52</v>
      </c>
      <c r="K1452" t="s">
        <v>16</v>
      </c>
    </row>
    <row r="1453" spans="1:11" x14ac:dyDescent="0.25">
      <c r="A1453" t="s">
        <v>1476</v>
      </c>
      <c r="B1453" s="1">
        <v>45252</v>
      </c>
      <c r="C1453" t="s">
        <v>54</v>
      </c>
      <c r="D1453" t="s">
        <v>38</v>
      </c>
      <c r="E1453">
        <v>1</v>
      </c>
      <c r="F1453">
        <v>241.21</v>
      </c>
      <c r="G1453">
        <v>418.31</v>
      </c>
      <c r="H1453">
        <v>0</v>
      </c>
      <c r="I1453" t="s">
        <v>18</v>
      </c>
      <c r="J1453" t="s">
        <v>19</v>
      </c>
      <c r="K1453" t="s">
        <v>35</v>
      </c>
    </row>
    <row r="1454" spans="1:11" x14ac:dyDescent="0.25">
      <c r="A1454" t="s">
        <v>1477</v>
      </c>
      <c r="B1454" s="1">
        <v>45080</v>
      </c>
      <c r="C1454" t="s">
        <v>49</v>
      </c>
      <c r="D1454" t="s">
        <v>47</v>
      </c>
      <c r="E1454">
        <v>7</v>
      </c>
      <c r="F1454">
        <v>232.52</v>
      </c>
      <c r="G1454">
        <v>364.12</v>
      </c>
      <c r="H1454">
        <v>0.15</v>
      </c>
      <c r="I1454" t="s">
        <v>24</v>
      </c>
      <c r="J1454" t="s">
        <v>52</v>
      </c>
      <c r="K1454" t="s">
        <v>35</v>
      </c>
    </row>
    <row r="1455" spans="1:11" x14ac:dyDescent="0.25">
      <c r="A1455" t="s">
        <v>1478</v>
      </c>
      <c r="B1455" s="1">
        <v>45566</v>
      </c>
      <c r="C1455" t="s">
        <v>42</v>
      </c>
      <c r="D1455" t="s">
        <v>23</v>
      </c>
      <c r="E1455">
        <v>2</v>
      </c>
      <c r="F1455">
        <v>241.48</v>
      </c>
      <c r="G1455">
        <v>347.39</v>
      </c>
      <c r="H1455">
        <v>0.1</v>
      </c>
      <c r="I1455" t="s">
        <v>14</v>
      </c>
      <c r="J1455" t="s">
        <v>52</v>
      </c>
      <c r="K1455" t="s">
        <v>20</v>
      </c>
    </row>
    <row r="1456" spans="1:11" x14ac:dyDescent="0.25">
      <c r="A1456" t="s">
        <v>1479</v>
      </c>
      <c r="B1456" s="1">
        <v>45403</v>
      </c>
      <c r="C1456" t="s">
        <v>34</v>
      </c>
      <c r="D1456" t="s">
        <v>31</v>
      </c>
      <c r="E1456">
        <v>8</v>
      </c>
      <c r="F1456">
        <v>342.67</v>
      </c>
      <c r="G1456">
        <v>462.97</v>
      </c>
      <c r="H1456">
        <v>0</v>
      </c>
      <c r="I1456" t="s">
        <v>40</v>
      </c>
      <c r="J1456" t="s">
        <v>15</v>
      </c>
      <c r="K1456" t="s">
        <v>35</v>
      </c>
    </row>
    <row r="1457" spans="1:11" x14ac:dyDescent="0.25">
      <c r="A1457" t="s">
        <v>1480</v>
      </c>
      <c r="B1457" s="1">
        <v>44960</v>
      </c>
      <c r="C1457" t="s">
        <v>34</v>
      </c>
      <c r="D1457" t="s">
        <v>31</v>
      </c>
      <c r="E1457">
        <v>9</v>
      </c>
      <c r="F1457">
        <v>426.45</v>
      </c>
      <c r="G1457">
        <v>723.21</v>
      </c>
      <c r="H1457">
        <v>0.1</v>
      </c>
      <c r="I1457" t="s">
        <v>40</v>
      </c>
      <c r="J1457" t="s">
        <v>27</v>
      </c>
      <c r="K1457" t="s">
        <v>35</v>
      </c>
    </row>
    <row r="1458" spans="1:11" x14ac:dyDescent="0.25">
      <c r="A1458" t="s">
        <v>1481</v>
      </c>
      <c r="B1458" s="1">
        <v>45057</v>
      </c>
      <c r="C1458" t="s">
        <v>22</v>
      </c>
      <c r="D1458" t="s">
        <v>23</v>
      </c>
      <c r="E1458">
        <v>3</v>
      </c>
      <c r="F1458">
        <v>35.630000000000003</v>
      </c>
      <c r="G1458">
        <v>46.67</v>
      </c>
      <c r="H1458">
        <v>0</v>
      </c>
      <c r="I1458" t="s">
        <v>24</v>
      </c>
      <c r="J1458" t="s">
        <v>19</v>
      </c>
      <c r="K1458" t="s">
        <v>16</v>
      </c>
    </row>
    <row r="1459" spans="1:11" x14ac:dyDescent="0.25">
      <c r="A1459" t="s">
        <v>1482</v>
      </c>
      <c r="B1459" s="1">
        <v>45033</v>
      </c>
      <c r="C1459" t="s">
        <v>46</v>
      </c>
      <c r="D1459" t="s">
        <v>47</v>
      </c>
      <c r="E1459">
        <v>9</v>
      </c>
      <c r="F1459">
        <v>149.80000000000001</v>
      </c>
      <c r="G1459">
        <v>233.99</v>
      </c>
      <c r="H1459">
        <v>0</v>
      </c>
      <c r="I1459" t="s">
        <v>18</v>
      </c>
      <c r="J1459" t="s">
        <v>27</v>
      </c>
      <c r="K1459" t="s">
        <v>35</v>
      </c>
    </row>
    <row r="1460" spans="1:11" x14ac:dyDescent="0.25">
      <c r="A1460" t="s">
        <v>1483</v>
      </c>
      <c r="B1460" s="1">
        <v>45443</v>
      </c>
      <c r="C1460" t="s">
        <v>34</v>
      </c>
      <c r="D1460" t="s">
        <v>31</v>
      </c>
      <c r="E1460">
        <v>2</v>
      </c>
      <c r="F1460">
        <v>137.19999999999999</v>
      </c>
      <c r="G1460">
        <v>176.02</v>
      </c>
      <c r="H1460">
        <v>0</v>
      </c>
      <c r="I1460" t="s">
        <v>24</v>
      </c>
      <c r="J1460" t="s">
        <v>52</v>
      </c>
      <c r="K1460" t="s">
        <v>20</v>
      </c>
    </row>
    <row r="1461" spans="1:11" x14ac:dyDescent="0.25">
      <c r="A1461" t="s">
        <v>1484</v>
      </c>
      <c r="B1461" s="1">
        <v>44975</v>
      </c>
      <c r="C1461" t="s">
        <v>22</v>
      </c>
      <c r="D1461" t="s">
        <v>23</v>
      </c>
      <c r="E1461">
        <v>1</v>
      </c>
      <c r="F1461">
        <v>45.6</v>
      </c>
      <c r="G1461">
        <v>57.72</v>
      </c>
      <c r="H1461">
        <v>0.1</v>
      </c>
      <c r="I1461" t="s">
        <v>24</v>
      </c>
      <c r="J1461" t="s">
        <v>15</v>
      </c>
      <c r="K1461" t="s">
        <v>16</v>
      </c>
    </row>
    <row r="1462" spans="1:11" x14ac:dyDescent="0.25">
      <c r="A1462" t="s">
        <v>1485</v>
      </c>
      <c r="B1462" s="1">
        <v>45609</v>
      </c>
      <c r="C1462" t="s">
        <v>60</v>
      </c>
      <c r="D1462" t="s">
        <v>23</v>
      </c>
      <c r="E1462">
        <v>8</v>
      </c>
      <c r="F1462">
        <v>90.08</v>
      </c>
      <c r="G1462">
        <v>134.38</v>
      </c>
      <c r="H1462">
        <v>0.15</v>
      </c>
      <c r="I1462" t="s">
        <v>18</v>
      </c>
      <c r="J1462" t="s">
        <v>15</v>
      </c>
      <c r="K1462" t="s">
        <v>20</v>
      </c>
    </row>
    <row r="1463" spans="1:11" x14ac:dyDescent="0.25">
      <c r="A1463" t="s">
        <v>1486</v>
      </c>
      <c r="B1463" s="1">
        <v>44996</v>
      </c>
      <c r="C1463" t="s">
        <v>42</v>
      </c>
      <c r="D1463" t="s">
        <v>23</v>
      </c>
      <c r="E1463">
        <v>9</v>
      </c>
      <c r="F1463">
        <v>237.41</v>
      </c>
      <c r="G1463">
        <v>396.6</v>
      </c>
      <c r="H1463">
        <v>0.05</v>
      </c>
      <c r="I1463" t="s">
        <v>14</v>
      </c>
      <c r="J1463" t="s">
        <v>32</v>
      </c>
      <c r="K1463" t="s">
        <v>20</v>
      </c>
    </row>
    <row r="1464" spans="1:11" x14ac:dyDescent="0.25">
      <c r="A1464" t="s">
        <v>1487</v>
      </c>
      <c r="B1464" s="1">
        <v>44948</v>
      </c>
      <c r="C1464" t="s">
        <v>62</v>
      </c>
      <c r="D1464" t="s">
        <v>47</v>
      </c>
      <c r="E1464">
        <v>1</v>
      </c>
      <c r="F1464">
        <v>49.83</v>
      </c>
      <c r="G1464">
        <v>70.510000000000005</v>
      </c>
      <c r="H1464">
        <v>0.05</v>
      </c>
      <c r="I1464" t="s">
        <v>24</v>
      </c>
      <c r="J1464" t="s">
        <v>52</v>
      </c>
      <c r="K1464" t="s">
        <v>16</v>
      </c>
    </row>
    <row r="1465" spans="1:11" x14ac:dyDescent="0.25">
      <c r="A1465" t="s">
        <v>1488</v>
      </c>
      <c r="B1465" s="1">
        <v>45302</v>
      </c>
      <c r="C1465" t="s">
        <v>22</v>
      </c>
      <c r="D1465" t="s">
        <v>23</v>
      </c>
      <c r="E1465">
        <v>5</v>
      </c>
      <c r="F1465">
        <v>488.63</v>
      </c>
      <c r="G1465">
        <v>866.61</v>
      </c>
      <c r="H1465">
        <v>0.1</v>
      </c>
      <c r="I1465" t="s">
        <v>14</v>
      </c>
      <c r="J1465" t="s">
        <v>19</v>
      </c>
      <c r="K1465" t="s">
        <v>20</v>
      </c>
    </row>
    <row r="1466" spans="1:11" x14ac:dyDescent="0.25">
      <c r="A1466" t="s">
        <v>1489</v>
      </c>
      <c r="B1466" s="1">
        <v>45496</v>
      </c>
      <c r="C1466" t="s">
        <v>60</v>
      </c>
      <c r="D1466" t="s">
        <v>23</v>
      </c>
      <c r="E1466">
        <v>6</v>
      </c>
      <c r="F1466">
        <v>95.12</v>
      </c>
      <c r="G1466">
        <v>106.83</v>
      </c>
      <c r="H1466">
        <v>0</v>
      </c>
      <c r="I1466" t="s">
        <v>24</v>
      </c>
      <c r="J1466" t="s">
        <v>52</v>
      </c>
      <c r="K1466" t="s">
        <v>35</v>
      </c>
    </row>
    <row r="1467" spans="1:11" x14ac:dyDescent="0.25">
      <c r="A1467" t="s">
        <v>1002</v>
      </c>
      <c r="B1467" s="1">
        <v>45151</v>
      </c>
      <c r="C1467" t="s">
        <v>54</v>
      </c>
      <c r="D1467" t="s">
        <v>38</v>
      </c>
      <c r="E1467">
        <v>2</v>
      </c>
      <c r="F1467">
        <v>162.26</v>
      </c>
      <c r="G1467">
        <v>245.31</v>
      </c>
      <c r="H1467">
        <v>0.05</v>
      </c>
      <c r="I1467" t="s">
        <v>18</v>
      </c>
      <c r="J1467" t="s">
        <v>32</v>
      </c>
      <c r="K1467" t="s">
        <v>16</v>
      </c>
    </row>
    <row r="1468" spans="1:11" x14ac:dyDescent="0.25">
      <c r="A1468" t="s">
        <v>1490</v>
      </c>
      <c r="B1468" s="1">
        <v>45200</v>
      </c>
      <c r="C1468" t="s">
        <v>34</v>
      </c>
      <c r="D1468" t="s">
        <v>31</v>
      </c>
      <c r="E1468">
        <v>4</v>
      </c>
      <c r="F1468">
        <v>150.66</v>
      </c>
      <c r="G1468">
        <v>198.38</v>
      </c>
      <c r="H1468">
        <v>0.05</v>
      </c>
      <c r="I1468" t="s">
        <v>40</v>
      </c>
      <c r="J1468" t="s">
        <v>32</v>
      </c>
      <c r="K1468" t="s">
        <v>35</v>
      </c>
    </row>
    <row r="1469" spans="1:11" x14ac:dyDescent="0.25">
      <c r="A1469" t="s">
        <v>1491</v>
      </c>
      <c r="B1469" s="1">
        <v>45002</v>
      </c>
      <c r="C1469" t="s">
        <v>37</v>
      </c>
      <c r="D1469" t="s">
        <v>38</v>
      </c>
      <c r="E1469">
        <v>1</v>
      </c>
      <c r="F1469">
        <v>152.9</v>
      </c>
      <c r="G1469">
        <v>262.58999999999997</v>
      </c>
      <c r="H1469">
        <v>0</v>
      </c>
      <c r="I1469" t="s">
        <v>24</v>
      </c>
      <c r="J1469" t="s">
        <v>52</v>
      </c>
      <c r="K1469" t="s">
        <v>35</v>
      </c>
    </row>
    <row r="1470" spans="1:11" x14ac:dyDescent="0.25">
      <c r="A1470" t="s">
        <v>1492</v>
      </c>
      <c r="B1470" s="1">
        <v>45143</v>
      </c>
      <c r="C1470" t="s">
        <v>49</v>
      </c>
      <c r="D1470" t="s">
        <v>47</v>
      </c>
      <c r="E1470">
        <v>8</v>
      </c>
      <c r="F1470">
        <v>45.95</v>
      </c>
      <c r="G1470">
        <v>82.19</v>
      </c>
      <c r="H1470">
        <v>0</v>
      </c>
      <c r="I1470" t="s">
        <v>40</v>
      </c>
      <c r="J1470" t="s">
        <v>52</v>
      </c>
      <c r="K1470" t="s">
        <v>16</v>
      </c>
    </row>
    <row r="1471" spans="1:11" x14ac:dyDescent="0.25">
      <c r="A1471" t="s">
        <v>1493</v>
      </c>
      <c r="B1471" s="1">
        <v>45086</v>
      </c>
      <c r="C1471" t="s">
        <v>26</v>
      </c>
      <c r="D1471" t="s">
        <v>13</v>
      </c>
      <c r="E1471">
        <v>4</v>
      </c>
      <c r="F1471">
        <v>160.28</v>
      </c>
      <c r="G1471">
        <v>184.25</v>
      </c>
      <c r="H1471">
        <v>0</v>
      </c>
      <c r="I1471" t="s">
        <v>14</v>
      </c>
      <c r="J1471" t="s">
        <v>52</v>
      </c>
      <c r="K1471" t="s">
        <v>16</v>
      </c>
    </row>
    <row r="1472" spans="1:11" x14ac:dyDescent="0.25">
      <c r="A1472" t="s">
        <v>1494</v>
      </c>
      <c r="B1472" s="1">
        <v>45423</v>
      </c>
      <c r="C1472" t="s">
        <v>49</v>
      </c>
      <c r="D1472" t="s">
        <v>47</v>
      </c>
      <c r="E1472">
        <v>9</v>
      </c>
      <c r="F1472">
        <v>160.84</v>
      </c>
      <c r="G1472">
        <v>221.73</v>
      </c>
      <c r="H1472">
        <v>0.2</v>
      </c>
      <c r="I1472" t="s">
        <v>14</v>
      </c>
      <c r="J1472" t="s">
        <v>27</v>
      </c>
      <c r="K1472" t="s">
        <v>20</v>
      </c>
    </row>
    <row r="1473" spans="1:11" x14ac:dyDescent="0.25">
      <c r="A1473" t="s">
        <v>1495</v>
      </c>
      <c r="B1473" s="1">
        <v>45203</v>
      </c>
      <c r="C1473" t="s">
        <v>46</v>
      </c>
      <c r="D1473" t="s">
        <v>47</v>
      </c>
      <c r="E1473">
        <v>8</v>
      </c>
      <c r="F1473">
        <v>447.35</v>
      </c>
      <c r="G1473">
        <v>642.28</v>
      </c>
      <c r="H1473">
        <v>0</v>
      </c>
      <c r="I1473" t="s">
        <v>14</v>
      </c>
      <c r="J1473" t="s">
        <v>19</v>
      </c>
      <c r="K1473" t="s">
        <v>35</v>
      </c>
    </row>
    <row r="1474" spans="1:11" x14ac:dyDescent="0.25">
      <c r="A1474" t="s">
        <v>1496</v>
      </c>
      <c r="B1474" s="1">
        <v>44966</v>
      </c>
      <c r="C1474" t="s">
        <v>56</v>
      </c>
      <c r="D1474" t="s">
        <v>38</v>
      </c>
      <c r="E1474">
        <v>6</v>
      </c>
      <c r="F1474">
        <v>263.17</v>
      </c>
      <c r="G1474">
        <v>437.75</v>
      </c>
      <c r="H1474">
        <v>0</v>
      </c>
      <c r="I1474" t="s">
        <v>40</v>
      </c>
      <c r="J1474" t="s">
        <v>27</v>
      </c>
      <c r="K1474" t="s">
        <v>35</v>
      </c>
    </row>
    <row r="1475" spans="1:11" x14ac:dyDescent="0.25">
      <c r="A1475" t="s">
        <v>1497</v>
      </c>
      <c r="B1475" s="1">
        <v>45615</v>
      </c>
      <c r="C1475" t="s">
        <v>56</v>
      </c>
      <c r="D1475" t="s">
        <v>38</v>
      </c>
      <c r="E1475">
        <v>5</v>
      </c>
      <c r="F1475">
        <v>124.71</v>
      </c>
      <c r="G1475">
        <v>185.17</v>
      </c>
      <c r="H1475">
        <v>0.1</v>
      </c>
      <c r="I1475" t="s">
        <v>24</v>
      </c>
      <c r="J1475" t="s">
        <v>19</v>
      </c>
      <c r="K1475" t="s">
        <v>20</v>
      </c>
    </row>
    <row r="1476" spans="1:11" x14ac:dyDescent="0.25">
      <c r="A1476" t="s">
        <v>1498</v>
      </c>
      <c r="B1476" s="1">
        <v>45306</v>
      </c>
      <c r="C1476" t="s">
        <v>26</v>
      </c>
      <c r="D1476" t="s">
        <v>13</v>
      </c>
      <c r="E1476">
        <v>1</v>
      </c>
      <c r="F1476">
        <v>477.5</v>
      </c>
      <c r="G1476">
        <v>752.73</v>
      </c>
      <c r="H1476">
        <v>0</v>
      </c>
      <c r="I1476" t="s">
        <v>24</v>
      </c>
      <c r="J1476" t="s">
        <v>27</v>
      </c>
      <c r="K1476" t="s">
        <v>35</v>
      </c>
    </row>
    <row r="1477" spans="1:11" x14ac:dyDescent="0.25">
      <c r="A1477" t="s">
        <v>1499</v>
      </c>
      <c r="B1477" s="1">
        <v>44952</v>
      </c>
      <c r="C1477" t="s">
        <v>37</v>
      </c>
      <c r="D1477" t="s">
        <v>38</v>
      </c>
      <c r="E1477">
        <v>3</v>
      </c>
      <c r="F1477">
        <v>339.94</v>
      </c>
      <c r="G1477">
        <v>601.19000000000005</v>
      </c>
      <c r="H1477">
        <v>0</v>
      </c>
      <c r="I1477" t="s">
        <v>40</v>
      </c>
      <c r="J1477" t="s">
        <v>15</v>
      </c>
      <c r="K1477" t="s">
        <v>35</v>
      </c>
    </row>
    <row r="1478" spans="1:11" x14ac:dyDescent="0.25">
      <c r="A1478" t="s">
        <v>1500</v>
      </c>
      <c r="B1478" s="1">
        <v>44965</v>
      </c>
      <c r="C1478" t="s">
        <v>30</v>
      </c>
      <c r="D1478" t="s">
        <v>31</v>
      </c>
      <c r="E1478">
        <v>1</v>
      </c>
      <c r="F1478">
        <v>472.24</v>
      </c>
      <c r="G1478">
        <v>623.83000000000004</v>
      </c>
      <c r="H1478">
        <v>0</v>
      </c>
      <c r="I1478" t="s">
        <v>18</v>
      </c>
      <c r="J1478" t="s">
        <v>32</v>
      </c>
      <c r="K1478" t="s">
        <v>20</v>
      </c>
    </row>
    <row r="1479" spans="1:11" x14ac:dyDescent="0.25">
      <c r="A1479" t="s">
        <v>928</v>
      </c>
      <c r="B1479" s="1">
        <v>45592</v>
      </c>
      <c r="C1479" t="s">
        <v>56</v>
      </c>
      <c r="D1479" t="s">
        <v>38</v>
      </c>
      <c r="E1479">
        <v>1</v>
      </c>
      <c r="F1479">
        <v>108.68</v>
      </c>
      <c r="G1479">
        <v>191.13</v>
      </c>
      <c r="H1479">
        <v>0</v>
      </c>
      <c r="I1479" t="s">
        <v>24</v>
      </c>
      <c r="J1479" t="s">
        <v>32</v>
      </c>
      <c r="K1479" t="s">
        <v>16</v>
      </c>
    </row>
    <row r="1480" spans="1:11" x14ac:dyDescent="0.25">
      <c r="A1480" t="s">
        <v>1501</v>
      </c>
      <c r="B1480" s="1">
        <v>45401</v>
      </c>
      <c r="C1480" t="s">
        <v>30</v>
      </c>
      <c r="D1480" t="s">
        <v>31</v>
      </c>
      <c r="E1480">
        <v>5</v>
      </c>
      <c r="F1480">
        <v>254.33</v>
      </c>
      <c r="G1480">
        <v>322.61</v>
      </c>
      <c r="H1480">
        <v>0</v>
      </c>
      <c r="I1480" t="s">
        <v>18</v>
      </c>
      <c r="J1480" t="s">
        <v>19</v>
      </c>
      <c r="K1480" t="s">
        <v>35</v>
      </c>
    </row>
    <row r="1481" spans="1:11" x14ac:dyDescent="0.25">
      <c r="A1481" t="s">
        <v>1502</v>
      </c>
      <c r="B1481" s="1">
        <v>45034</v>
      </c>
      <c r="C1481" t="s">
        <v>54</v>
      </c>
      <c r="D1481" t="s">
        <v>38</v>
      </c>
      <c r="E1481">
        <v>2</v>
      </c>
      <c r="F1481">
        <v>240.32</v>
      </c>
      <c r="G1481">
        <v>363.29</v>
      </c>
      <c r="H1481">
        <v>0</v>
      </c>
      <c r="I1481" t="s">
        <v>81</v>
      </c>
      <c r="J1481" t="s">
        <v>15</v>
      </c>
      <c r="K1481" t="s">
        <v>16</v>
      </c>
    </row>
    <row r="1482" spans="1:11" x14ac:dyDescent="0.25">
      <c r="A1482" t="s">
        <v>1503</v>
      </c>
      <c r="B1482" s="1">
        <v>45231</v>
      </c>
      <c r="C1482" t="s">
        <v>46</v>
      </c>
      <c r="D1482" t="s">
        <v>47</v>
      </c>
      <c r="E1482">
        <v>2</v>
      </c>
      <c r="F1482">
        <v>75.77</v>
      </c>
      <c r="G1482">
        <v>135.24</v>
      </c>
      <c r="H1482">
        <v>0.05</v>
      </c>
      <c r="I1482" t="s">
        <v>40</v>
      </c>
      <c r="J1482" t="s">
        <v>32</v>
      </c>
      <c r="K1482" t="s">
        <v>35</v>
      </c>
    </row>
    <row r="1483" spans="1:11" x14ac:dyDescent="0.25">
      <c r="A1483" t="s">
        <v>1504</v>
      </c>
      <c r="B1483" s="1">
        <v>44985</v>
      </c>
      <c r="C1483" t="s">
        <v>54</v>
      </c>
      <c r="D1483" t="s">
        <v>38</v>
      </c>
      <c r="E1483">
        <v>8</v>
      </c>
      <c r="F1483">
        <v>229.14</v>
      </c>
      <c r="G1483">
        <v>335.86</v>
      </c>
      <c r="H1483">
        <v>0</v>
      </c>
      <c r="I1483" t="s">
        <v>18</v>
      </c>
      <c r="J1483" t="s">
        <v>15</v>
      </c>
      <c r="K1483" t="s">
        <v>35</v>
      </c>
    </row>
    <row r="1484" spans="1:11" x14ac:dyDescent="0.25">
      <c r="A1484" t="s">
        <v>1505</v>
      </c>
      <c r="B1484" s="1">
        <v>45478</v>
      </c>
      <c r="D1484" t="s">
        <v>23</v>
      </c>
      <c r="E1484">
        <v>4</v>
      </c>
      <c r="F1484">
        <v>73.489999999999995</v>
      </c>
      <c r="G1484">
        <v>107.44</v>
      </c>
      <c r="H1484">
        <v>0.1</v>
      </c>
      <c r="I1484" t="s">
        <v>18</v>
      </c>
      <c r="J1484" t="s">
        <v>32</v>
      </c>
      <c r="K1484" t="s">
        <v>35</v>
      </c>
    </row>
    <row r="1485" spans="1:11" x14ac:dyDescent="0.25">
      <c r="A1485" t="s">
        <v>1492</v>
      </c>
      <c r="B1485" s="1">
        <v>45143</v>
      </c>
      <c r="C1485" t="s">
        <v>49</v>
      </c>
      <c r="D1485" t="s">
        <v>47</v>
      </c>
      <c r="E1485">
        <v>8</v>
      </c>
      <c r="F1485">
        <v>45.95</v>
      </c>
      <c r="G1485">
        <v>82.19</v>
      </c>
      <c r="H1485">
        <v>0</v>
      </c>
      <c r="I1485" t="s">
        <v>40</v>
      </c>
      <c r="J1485" t="s">
        <v>52</v>
      </c>
      <c r="K1485" t="s">
        <v>16</v>
      </c>
    </row>
    <row r="1486" spans="1:11" x14ac:dyDescent="0.25">
      <c r="A1486" t="s">
        <v>1506</v>
      </c>
      <c r="B1486" s="1">
        <v>45601</v>
      </c>
      <c r="C1486" t="s">
        <v>22</v>
      </c>
      <c r="D1486" t="s">
        <v>23</v>
      </c>
      <c r="E1486">
        <v>2</v>
      </c>
      <c r="F1486">
        <v>469.13</v>
      </c>
      <c r="G1486">
        <v>710.06</v>
      </c>
      <c r="H1486">
        <v>0</v>
      </c>
      <c r="I1486" t="s">
        <v>14</v>
      </c>
      <c r="J1486" t="s">
        <v>52</v>
      </c>
      <c r="K1486" t="s">
        <v>35</v>
      </c>
    </row>
    <row r="1487" spans="1:11" x14ac:dyDescent="0.25">
      <c r="A1487" t="s">
        <v>1507</v>
      </c>
      <c r="B1487" s="1">
        <v>45185</v>
      </c>
      <c r="C1487" t="s">
        <v>54</v>
      </c>
      <c r="D1487" t="s">
        <v>38</v>
      </c>
      <c r="E1487">
        <v>1</v>
      </c>
      <c r="F1487">
        <v>280.38</v>
      </c>
      <c r="G1487">
        <v>326.43</v>
      </c>
      <c r="H1487">
        <v>0</v>
      </c>
      <c r="I1487" t="s">
        <v>40</v>
      </c>
      <c r="J1487" t="s">
        <v>32</v>
      </c>
      <c r="K1487" t="s">
        <v>20</v>
      </c>
    </row>
    <row r="1488" spans="1:11" x14ac:dyDescent="0.25">
      <c r="A1488" t="s">
        <v>1508</v>
      </c>
      <c r="B1488" s="1">
        <v>45151</v>
      </c>
      <c r="C1488" t="s">
        <v>22</v>
      </c>
      <c r="D1488" t="s">
        <v>23</v>
      </c>
      <c r="E1488">
        <v>2</v>
      </c>
      <c r="F1488">
        <v>41.14</v>
      </c>
      <c r="G1488">
        <v>72.739999999999995</v>
      </c>
      <c r="H1488">
        <v>0.05</v>
      </c>
      <c r="I1488" t="s">
        <v>18</v>
      </c>
      <c r="J1488" t="s">
        <v>27</v>
      </c>
      <c r="K1488" t="s">
        <v>16</v>
      </c>
    </row>
    <row r="1489" spans="1:11" x14ac:dyDescent="0.25">
      <c r="A1489" t="s">
        <v>1509</v>
      </c>
      <c r="B1489" s="1">
        <v>45215</v>
      </c>
      <c r="C1489" t="s">
        <v>46</v>
      </c>
      <c r="D1489" t="s">
        <v>47</v>
      </c>
      <c r="E1489">
        <v>7</v>
      </c>
      <c r="F1489">
        <v>140.47999999999999</v>
      </c>
      <c r="G1489">
        <v>189.93</v>
      </c>
      <c r="H1489">
        <v>0</v>
      </c>
      <c r="I1489" t="s">
        <v>14</v>
      </c>
      <c r="J1489" t="s">
        <v>32</v>
      </c>
      <c r="K1489" t="s">
        <v>20</v>
      </c>
    </row>
    <row r="1490" spans="1:11" x14ac:dyDescent="0.25">
      <c r="A1490" t="s">
        <v>1510</v>
      </c>
      <c r="B1490" s="1">
        <v>45501</v>
      </c>
      <c r="C1490" t="s">
        <v>26</v>
      </c>
      <c r="D1490" t="s">
        <v>13</v>
      </c>
      <c r="E1490">
        <v>1</v>
      </c>
      <c r="F1490">
        <v>391.85</v>
      </c>
      <c r="G1490">
        <v>491.47</v>
      </c>
      <c r="H1490">
        <v>0.15</v>
      </c>
      <c r="I1490" t="s">
        <v>14</v>
      </c>
      <c r="J1490" t="s">
        <v>32</v>
      </c>
      <c r="K1490" t="s">
        <v>20</v>
      </c>
    </row>
    <row r="1491" spans="1:11" x14ac:dyDescent="0.25">
      <c r="A1491" t="s">
        <v>1511</v>
      </c>
      <c r="B1491" s="1">
        <v>45586</v>
      </c>
      <c r="C1491" t="s">
        <v>54</v>
      </c>
      <c r="D1491" t="s">
        <v>38</v>
      </c>
      <c r="E1491">
        <v>5</v>
      </c>
      <c r="F1491">
        <v>270.83999999999997</v>
      </c>
      <c r="G1491">
        <v>350.43</v>
      </c>
      <c r="H1491">
        <v>0</v>
      </c>
      <c r="I1491" t="s">
        <v>18</v>
      </c>
      <c r="J1491" t="s">
        <v>32</v>
      </c>
      <c r="K1491" t="s">
        <v>35</v>
      </c>
    </row>
    <row r="1492" spans="1:11" x14ac:dyDescent="0.25">
      <c r="A1492" t="s">
        <v>1512</v>
      </c>
      <c r="B1492" s="1">
        <v>45543</v>
      </c>
      <c r="C1492" t="s">
        <v>62</v>
      </c>
      <c r="D1492" t="s">
        <v>47</v>
      </c>
      <c r="E1492">
        <v>7</v>
      </c>
      <c r="F1492">
        <v>240.35</v>
      </c>
      <c r="G1492">
        <v>305.26</v>
      </c>
      <c r="H1492">
        <v>0.1</v>
      </c>
      <c r="I1492" t="s">
        <v>24</v>
      </c>
      <c r="J1492" t="s">
        <v>52</v>
      </c>
      <c r="K1492" t="s">
        <v>16</v>
      </c>
    </row>
    <row r="1493" spans="1:11" x14ac:dyDescent="0.25">
      <c r="A1493" t="s">
        <v>1513</v>
      </c>
      <c r="B1493" s="1">
        <v>45258</v>
      </c>
      <c r="C1493" t="s">
        <v>62</v>
      </c>
      <c r="E1493">
        <v>9</v>
      </c>
      <c r="F1493">
        <v>60.02</v>
      </c>
      <c r="G1493">
        <v>83.4</v>
      </c>
      <c r="H1493">
        <v>0.15</v>
      </c>
      <c r="I1493" t="s">
        <v>18</v>
      </c>
      <c r="J1493" t="s">
        <v>15</v>
      </c>
      <c r="K1493" t="s">
        <v>16</v>
      </c>
    </row>
    <row r="1494" spans="1:11" x14ac:dyDescent="0.25">
      <c r="A1494" t="s">
        <v>1514</v>
      </c>
      <c r="B1494" s="1">
        <v>45327</v>
      </c>
      <c r="C1494" t="s">
        <v>26</v>
      </c>
      <c r="D1494" t="s">
        <v>13</v>
      </c>
      <c r="E1494">
        <v>9</v>
      </c>
      <c r="F1494">
        <v>56.36</v>
      </c>
      <c r="G1494">
        <v>79.22</v>
      </c>
      <c r="H1494">
        <v>0</v>
      </c>
      <c r="I1494" t="s">
        <v>14</v>
      </c>
      <c r="J1494" t="s">
        <v>15</v>
      </c>
      <c r="K1494" t="s">
        <v>20</v>
      </c>
    </row>
    <row r="1495" spans="1:11" x14ac:dyDescent="0.25">
      <c r="A1495" t="s">
        <v>1515</v>
      </c>
      <c r="B1495" s="1">
        <v>45032</v>
      </c>
      <c r="C1495" t="s">
        <v>44</v>
      </c>
      <c r="D1495" t="s">
        <v>31</v>
      </c>
      <c r="E1495">
        <v>9</v>
      </c>
      <c r="F1495">
        <v>110.08</v>
      </c>
      <c r="G1495">
        <v>123.43</v>
      </c>
      <c r="H1495">
        <v>0.15</v>
      </c>
      <c r="I1495" t="s">
        <v>24</v>
      </c>
      <c r="J1495" t="s">
        <v>15</v>
      </c>
      <c r="K1495" t="s">
        <v>20</v>
      </c>
    </row>
    <row r="1496" spans="1:11" x14ac:dyDescent="0.25">
      <c r="A1496" t="s">
        <v>1516</v>
      </c>
      <c r="B1496" s="1">
        <v>45403</v>
      </c>
      <c r="D1496" t="s">
        <v>38</v>
      </c>
      <c r="E1496">
        <v>2</v>
      </c>
      <c r="F1496">
        <v>63.05</v>
      </c>
      <c r="G1496">
        <v>71.77</v>
      </c>
      <c r="H1496">
        <v>0.05</v>
      </c>
      <c r="I1496" t="s">
        <v>40</v>
      </c>
      <c r="J1496" t="s">
        <v>15</v>
      </c>
      <c r="K1496" t="s">
        <v>20</v>
      </c>
    </row>
    <row r="1497" spans="1:11" x14ac:dyDescent="0.25">
      <c r="A1497" t="s">
        <v>1517</v>
      </c>
      <c r="B1497" s="1">
        <v>45492</v>
      </c>
      <c r="C1497" t="s">
        <v>56</v>
      </c>
      <c r="D1497" t="s">
        <v>38</v>
      </c>
      <c r="E1497">
        <v>6</v>
      </c>
      <c r="F1497">
        <v>245.48</v>
      </c>
      <c r="G1497">
        <v>322.14</v>
      </c>
      <c r="H1497">
        <v>0.15</v>
      </c>
      <c r="I1497" t="s">
        <v>18</v>
      </c>
      <c r="J1497" t="s">
        <v>19</v>
      </c>
      <c r="K1497" t="s">
        <v>35</v>
      </c>
    </row>
    <row r="1498" spans="1:11" x14ac:dyDescent="0.25">
      <c r="A1498" t="s">
        <v>1518</v>
      </c>
      <c r="B1498" s="1">
        <v>45430</v>
      </c>
      <c r="C1498" t="s">
        <v>30</v>
      </c>
      <c r="D1498" t="s">
        <v>31</v>
      </c>
      <c r="E1498">
        <v>8</v>
      </c>
      <c r="F1498">
        <v>430.54</v>
      </c>
      <c r="G1498">
        <v>526.44000000000005</v>
      </c>
      <c r="H1498">
        <v>0</v>
      </c>
      <c r="I1498" t="s">
        <v>40</v>
      </c>
      <c r="J1498" t="s">
        <v>27</v>
      </c>
      <c r="K1498" t="s">
        <v>35</v>
      </c>
    </row>
    <row r="1499" spans="1:11" x14ac:dyDescent="0.25">
      <c r="A1499" t="s">
        <v>1519</v>
      </c>
      <c r="B1499" s="1">
        <v>44959</v>
      </c>
      <c r="C1499" t="s">
        <v>26</v>
      </c>
      <c r="D1499" t="s">
        <v>13</v>
      </c>
      <c r="E1499">
        <v>5</v>
      </c>
      <c r="F1499">
        <v>176.55</v>
      </c>
      <c r="G1499">
        <v>302.8</v>
      </c>
      <c r="H1499">
        <v>0.05</v>
      </c>
      <c r="I1499" t="s">
        <v>14</v>
      </c>
      <c r="J1499" t="s">
        <v>32</v>
      </c>
      <c r="K1499" t="s">
        <v>16</v>
      </c>
    </row>
    <row r="1500" spans="1:11" x14ac:dyDescent="0.25">
      <c r="A1500" t="s">
        <v>1520</v>
      </c>
      <c r="B1500" s="1">
        <v>45561</v>
      </c>
      <c r="C1500" t="s">
        <v>22</v>
      </c>
      <c r="D1500" t="s">
        <v>23</v>
      </c>
      <c r="E1500">
        <v>8</v>
      </c>
      <c r="F1500">
        <v>346.11</v>
      </c>
      <c r="G1500">
        <v>403.28</v>
      </c>
      <c r="H1500">
        <v>0</v>
      </c>
      <c r="I1500" t="s">
        <v>14</v>
      </c>
      <c r="J1500" t="s">
        <v>19</v>
      </c>
      <c r="K1500" t="s">
        <v>35</v>
      </c>
    </row>
    <row r="1501" spans="1:11" x14ac:dyDescent="0.25">
      <c r="A1501" t="s">
        <v>1521</v>
      </c>
      <c r="B1501" s="1">
        <v>45046</v>
      </c>
      <c r="C1501" t="s">
        <v>62</v>
      </c>
      <c r="D1501" t="s">
        <v>47</v>
      </c>
      <c r="E1501">
        <v>2</v>
      </c>
      <c r="F1501">
        <v>70.319999999999993</v>
      </c>
      <c r="G1501">
        <v>124.31</v>
      </c>
      <c r="H1501">
        <v>0</v>
      </c>
      <c r="I1501" t="s">
        <v>14</v>
      </c>
      <c r="J1501" t="s">
        <v>52</v>
      </c>
      <c r="K1501" t="s">
        <v>16</v>
      </c>
    </row>
    <row r="1502" spans="1:11" x14ac:dyDescent="0.25">
      <c r="A1502" t="s">
        <v>1522</v>
      </c>
      <c r="B1502" s="1">
        <v>45560</v>
      </c>
      <c r="C1502" t="s">
        <v>30</v>
      </c>
      <c r="D1502" t="s">
        <v>31</v>
      </c>
      <c r="E1502">
        <v>7</v>
      </c>
      <c r="F1502">
        <v>296.11</v>
      </c>
      <c r="G1502">
        <v>409.96</v>
      </c>
      <c r="H1502">
        <v>0.2</v>
      </c>
      <c r="I1502" t="s">
        <v>24</v>
      </c>
      <c r="J1502" t="s">
        <v>32</v>
      </c>
      <c r="K1502" t="s">
        <v>20</v>
      </c>
    </row>
    <row r="1503" spans="1:11" x14ac:dyDescent="0.25">
      <c r="A1503" t="s">
        <v>1523</v>
      </c>
      <c r="B1503" s="1">
        <v>45442</v>
      </c>
      <c r="C1503" t="s">
        <v>62</v>
      </c>
      <c r="D1503" t="s">
        <v>47</v>
      </c>
      <c r="E1503">
        <v>5</v>
      </c>
      <c r="F1503">
        <v>27.42</v>
      </c>
      <c r="G1503">
        <v>46.29</v>
      </c>
      <c r="H1503">
        <v>0.1</v>
      </c>
      <c r="I1503" t="s">
        <v>24</v>
      </c>
      <c r="J1503" t="s">
        <v>19</v>
      </c>
      <c r="K1503" t="s">
        <v>16</v>
      </c>
    </row>
    <row r="1504" spans="1:11" x14ac:dyDescent="0.25">
      <c r="A1504" t="s">
        <v>1524</v>
      </c>
      <c r="B1504" s="1">
        <v>45348</v>
      </c>
      <c r="C1504" t="s">
        <v>12</v>
      </c>
      <c r="D1504" t="s">
        <v>13</v>
      </c>
      <c r="E1504">
        <v>6</v>
      </c>
      <c r="F1504">
        <v>160.93</v>
      </c>
      <c r="G1504">
        <v>249.46</v>
      </c>
      <c r="H1504">
        <v>0</v>
      </c>
      <c r="I1504" t="s">
        <v>14</v>
      </c>
      <c r="J1504" t="s">
        <v>32</v>
      </c>
      <c r="K1504" t="s">
        <v>20</v>
      </c>
    </row>
    <row r="1505" spans="1:11" x14ac:dyDescent="0.25">
      <c r="A1505" t="s">
        <v>1525</v>
      </c>
      <c r="B1505" s="1">
        <v>44927</v>
      </c>
      <c r="C1505" t="s">
        <v>56</v>
      </c>
      <c r="D1505" t="s">
        <v>38</v>
      </c>
      <c r="E1505">
        <v>2</v>
      </c>
      <c r="F1505">
        <v>226.36</v>
      </c>
      <c r="G1505">
        <v>305.95</v>
      </c>
      <c r="H1505">
        <v>0</v>
      </c>
      <c r="I1505" t="s">
        <v>24</v>
      </c>
      <c r="J1505" t="s">
        <v>32</v>
      </c>
      <c r="K1505" t="s">
        <v>20</v>
      </c>
    </row>
    <row r="1506" spans="1:11" x14ac:dyDescent="0.25">
      <c r="A1506" t="s">
        <v>1526</v>
      </c>
      <c r="B1506" s="1">
        <v>45625</v>
      </c>
      <c r="C1506" t="s">
        <v>54</v>
      </c>
      <c r="D1506" t="s">
        <v>38</v>
      </c>
      <c r="E1506">
        <v>9</v>
      </c>
      <c r="F1506">
        <v>181.5</v>
      </c>
      <c r="G1506">
        <v>284.07</v>
      </c>
      <c r="H1506">
        <v>0</v>
      </c>
      <c r="I1506" t="s">
        <v>18</v>
      </c>
      <c r="J1506" t="s">
        <v>32</v>
      </c>
      <c r="K1506" t="s">
        <v>16</v>
      </c>
    </row>
    <row r="1507" spans="1:11" x14ac:dyDescent="0.25">
      <c r="A1507" t="s">
        <v>1527</v>
      </c>
      <c r="B1507" s="1">
        <v>45501</v>
      </c>
      <c r="C1507" t="s">
        <v>30</v>
      </c>
      <c r="D1507" t="s">
        <v>31</v>
      </c>
      <c r="E1507">
        <v>3</v>
      </c>
      <c r="F1507">
        <v>67.56</v>
      </c>
      <c r="G1507">
        <v>110.73</v>
      </c>
      <c r="H1507">
        <v>0</v>
      </c>
      <c r="I1507" t="s">
        <v>24</v>
      </c>
      <c r="J1507" t="s">
        <v>15</v>
      </c>
      <c r="K1507" t="s">
        <v>16</v>
      </c>
    </row>
    <row r="1508" spans="1:11" x14ac:dyDescent="0.25">
      <c r="A1508" t="s">
        <v>1528</v>
      </c>
      <c r="B1508" s="1">
        <v>45495</v>
      </c>
      <c r="C1508" t="s">
        <v>26</v>
      </c>
      <c r="D1508" t="s">
        <v>13</v>
      </c>
      <c r="E1508">
        <v>4</v>
      </c>
      <c r="F1508">
        <v>397.01</v>
      </c>
      <c r="G1508">
        <v>550.73</v>
      </c>
      <c r="H1508">
        <v>0</v>
      </c>
      <c r="I1508" t="s">
        <v>18</v>
      </c>
      <c r="J1508" t="s">
        <v>27</v>
      </c>
      <c r="K1508" t="s">
        <v>35</v>
      </c>
    </row>
    <row r="1509" spans="1:11" x14ac:dyDescent="0.25">
      <c r="A1509" t="s">
        <v>1529</v>
      </c>
      <c r="B1509" s="1">
        <v>45450</v>
      </c>
      <c r="C1509" t="s">
        <v>34</v>
      </c>
      <c r="D1509" t="s">
        <v>31</v>
      </c>
      <c r="E1509">
        <v>5</v>
      </c>
      <c r="F1509">
        <v>220.82</v>
      </c>
      <c r="G1509">
        <v>302.22000000000003</v>
      </c>
      <c r="H1509">
        <v>0</v>
      </c>
      <c r="I1509" t="s">
        <v>18</v>
      </c>
      <c r="J1509" t="s">
        <v>27</v>
      </c>
      <c r="K1509" t="s">
        <v>20</v>
      </c>
    </row>
    <row r="1510" spans="1:11" x14ac:dyDescent="0.25">
      <c r="A1510" t="s">
        <v>1530</v>
      </c>
      <c r="B1510" s="1">
        <v>45293</v>
      </c>
      <c r="C1510" t="s">
        <v>37</v>
      </c>
      <c r="D1510" t="s">
        <v>38</v>
      </c>
      <c r="E1510">
        <v>4</v>
      </c>
      <c r="F1510">
        <v>379.94</v>
      </c>
      <c r="G1510">
        <v>608.19000000000005</v>
      </c>
      <c r="H1510">
        <v>0.05</v>
      </c>
      <c r="I1510" t="s">
        <v>14</v>
      </c>
      <c r="J1510" t="s">
        <v>27</v>
      </c>
      <c r="K1510" t="s">
        <v>20</v>
      </c>
    </row>
    <row r="1511" spans="1:11" x14ac:dyDescent="0.25">
      <c r="A1511" t="s">
        <v>1531</v>
      </c>
      <c r="B1511" s="1">
        <v>44930</v>
      </c>
      <c r="C1511" t="s">
        <v>34</v>
      </c>
      <c r="D1511" t="s">
        <v>31</v>
      </c>
      <c r="E1511">
        <v>3</v>
      </c>
      <c r="F1511">
        <v>158.16</v>
      </c>
      <c r="G1511">
        <v>219.95</v>
      </c>
      <c r="H1511">
        <v>0.2</v>
      </c>
      <c r="I1511" t="s">
        <v>24</v>
      </c>
      <c r="J1511" t="s">
        <v>52</v>
      </c>
      <c r="K1511" t="s">
        <v>35</v>
      </c>
    </row>
    <row r="1512" spans="1:11" x14ac:dyDescent="0.25">
      <c r="A1512" t="s">
        <v>1532</v>
      </c>
      <c r="B1512" s="1">
        <v>45148</v>
      </c>
      <c r="C1512" t="s">
        <v>49</v>
      </c>
      <c r="E1512">
        <v>8</v>
      </c>
      <c r="F1512">
        <v>434.25</v>
      </c>
      <c r="G1512">
        <v>569.67999999999995</v>
      </c>
      <c r="H1512">
        <v>0</v>
      </c>
      <c r="I1512" t="s">
        <v>24</v>
      </c>
      <c r="J1512" t="s">
        <v>19</v>
      </c>
      <c r="K1512" t="s">
        <v>20</v>
      </c>
    </row>
    <row r="1513" spans="1:11" x14ac:dyDescent="0.25">
      <c r="A1513" t="s">
        <v>1533</v>
      </c>
      <c r="B1513" s="1">
        <v>45143</v>
      </c>
      <c r="C1513" t="s">
        <v>22</v>
      </c>
      <c r="D1513" t="s">
        <v>23</v>
      </c>
      <c r="E1513">
        <v>8</v>
      </c>
      <c r="F1513">
        <v>277.18</v>
      </c>
      <c r="G1513">
        <v>379.29</v>
      </c>
      <c r="H1513">
        <v>0.1</v>
      </c>
      <c r="I1513" t="s">
        <v>40</v>
      </c>
      <c r="J1513" t="s">
        <v>19</v>
      </c>
      <c r="K1513" t="s">
        <v>16</v>
      </c>
    </row>
    <row r="1514" spans="1:11" x14ac:dyDescent="0.25">
      <c r="A1514" t="s">
        <v>1534</v>
      </c>
      <c r="B1514" s="1">
        <v>44984</v>
      </c>
      <c r="C1514" t="s">
        <v>44</v>
      </c>
      <c r="D1514" t="s">
        <v>31</v>
      </c>
      <c r="E1514">
        <v>2</v>
      </c>
      <c r="F1514">
        <v>309.17</v>
      </c>
      <c r="G1514">
        <v>448.3</v>
      </c>
      <c r="H1514">
        <v>0</v>
      </c>
      <c r="I1514" t="s">
        <v>24</v>
      </c>
      <c r="J1514" t="s">
        <v>52</v>
      </c>
      <c r="K1514" t="s">
        <v>16</v>
      </c>
    </row>
    <row r="1515" spans="1:11" x14ac:dyDescent="0.25">
      <c r="A1515" t="s">
        <v>1535</v>
      </c>
      <c r="B1515" s="1">
        <v>45014</v>
      </c>
      <c r="C1515" t="s">
        <v>44</v>
      </c>
      <c r="D1515" t="s">
        <v>31</v>
      </c>
      <c r="E1515">
        <v>1</v>
      </c>
      <c r="F1515">
        <v>314</v>
      </c>
      <c r="G1515">
        <v>549.77</v>
      </c>
      <c r="H1515">
        <v>0</v>
      </c>
      <c r="I1515" t="s">
        <v>40</v>
      </c>
      <c r="J1515" t="s">
        <v>27</v>
      </c>
      <c r="K1515" t="s">
        <v>16</v>
      </c>
    </row>
    <row r="1516" spans="1:11" x14ac:dyDescent="0.25">
      <c r="A1516" t="s">
        <v>1536</v>
      </c>
      <c r="B1516" s="1">
        <v>44929</v>
      </c>
      <c r="C1516" t="s">
        <v>44</v>
      </c>
      <c r="D1516" t="s">
        <v>31</v>
      </c>
      <c r="E1516">
        <v>5</v>
      </c>
      <c r="F1516">
        <v>97.53</v>
      </c>
      <c r="G1516">
        <v>165.62</v>
      </c>
      <c r="H1516">
        <v>0</v>
      </c>
      <c r="I1516" t="s">
        <v>40</v>
      </c>
      <c r="J1516" t="s">
        <v>19</v>
      </c>
      <c r="K1516" t="s">
        <v>20</v>
      </c>
    </row>
    <row r="1517" spans="1:11" x14ac:dyDescent="0.25">
      <c r="A1517" t="s">
        <v>1537</v>
      </c>
      <c r="B1517" s="1">
        <v>45072</v>
      </c>
      <c r="C1517" t="s">
        <v>62</v>
      </c>
      <c r="D1517" t="s">
        <v>47</v>
      </c>
      <c r="E1517">
        <v>2</v>
      </c>
      <c r="F1517">
        <v>166.28</v>
      </c>
      <c r="G1517">
        <v>218.35</v>
      </c>
      <c r="H1517">
        <v>0</v>
      </c>
      <c r="I1517" t="s">
        <v>18</v>
      </c>
      <c r="J1517" t="s">
        <v>15</v>
      </c>
      <c r="K1517" t="s">
        <v>35</v>
      </c>
    </row>
    <row r="1518" spans="1:11" x14ac:dyDescent="0.25">
      <c r="A1518" t="s">
        <v>1538</v>
      </c>
      <c r="B1518" s="1">
        <v>45411</v>
      </c>
      <c r="C1518" t="s">
        <v>46</v>
      </c>
      <c r="D1518" t="s">
        <v>47</v>
      </c>
      <c r="E1518">
        <v>1</v>
      </c>
      <c r="F1518">
        <v>341.2</v>
      </c>
      <c r="G1518">
        <v>500.52</v>
      </c>
      <c r="H1518">
        <v>0</v>
      </c>
      <c r="I1518" t="s">
        <v>24</v>
      </c>
      <c r="J1518" t="s">
        <v>15</v>
      </c>
      <c r="K1518" t="s">
        <v>20</v>
      </c>
    </row>
    <row r="1519" spans="1:11" x14ac:dyDescent="0.25">
      <c r="A1519" t="s">
        <v>1405</v>
      </c>
      <c r="B1519" s="1">
        <v>45489</v>
      </c>
      <c r="C1519" t="s">
        <v>44</v>
      </c>
      <c r="D1519" t="s">
        <v>31</v>
      </c>
      <c r="E1519">
        <v>7</v>
      </c>
      <c r="F1519">
        <v>373.64</v>
      </c>
      <c r="G1519">
        <v>463.06</v>
      </c>
      <c r="H1519">
        <v>0</v>
      </c>
      <c r="I1519" t="s">
        <v>24</v>
      </c>
      <c r="J1519" t="s">
        <v>27</v>
      </c>
      <c r="K1519" t="s">
        <v>20</v>
      </c>
    </row>
    <row r="1520" spans="1:11" x14ac:dyDescent="0.25">
      <c r="A1520" t="s">
        <v>1539</v>
      </c>
      <c r="B1520" s="1">
        <v>45463</v>
      </c>
      <c r="C1520" t="s">
        <v>62</v>
      </c>
      <c r="D1520" t="s">
        <v>47</v>
      </c>
      <c r="E1520">
        <v>2</v>
      </c>
      <c r="F1520">
        <v>368.68</v>
      </c>
      <c r="G1520">
        <v>492.36</v>
      </c>
      <c r="H1520">
        <v>0.1</v>
      </c>
      <c r="I1520" t="s">
        <v>14</v>
      </c>
      <c r="J1520" t="s">
        <v>32</v>
      </c>
      <c r="K1520" t="s">
        <v>16</v>
      </c>
    </row>
    <row r="1521" spans="1:11" x14ac:dyDescent="0.25">
      <c r="A1521" t="s">
        <v>1540</v>
      </c>
      <c r="B1521" s="1">
        <v>45404</v>
      </c>
      <c r="C1521" t="s">
        <v>60</v>
      </c>
      <c r="D1521" t="s">
        <v>23</v>
      </c>
      <c r="E1521">
        <v>1</v>
      </c>
      <c r="F1521">
        <v>231.12</v>
      </c>
      <c r="G1521">
        <v>343.59</v>
      </c>
      <c r="H1521">
        <v>0</v>
      </c>
      <c r="I1521" t="s">
        <v>14</v>
      </c>
      <c r="J1521" t="s">
        <v>19</v>
      </c>
      <c r="K1521" t="s">
        <v>35</v>
      </c>
    </row>
    <row r="1522" spans="1:11" x14ac:dyDescent="0.25">
      <c r="A1522" t="s">
        <v>1541</v>
      </c>
      <c r="B1522" s="1">
        <v>45590</v>
      </c>
      <c r="C1522" t="s">
        <v>44</v>
      </c>
      <c r="D1522" t="s">
        <v>31</v>
      </c>
      <c r="E1522">
        <v>4</v>
      </c>
      <c r="F1522">
        <v>316.14</v>
      </c>
      <c r="G1522">
        <v>353.48</v>
      </c>
      <c r="H1522">
        <v>0.2</v>
      </c>
      <c r="I1522" t="s">
        <v>40</v>
      </c>
      <c r="J1522" t="s">
        <v>32</v>
      </c>
      <c r="K1522" t="s">
        <v>35</v>
      </c>
    </row>
    <row r="1523" spans="1:11" x14ac:dyDescent="0.25">
      <c r="A1523" t="s">
        <v>1542</v>
      </c>
      <c r="B1523" s="1">
        <v>45395</v>
      </c>
      <c r="C1523" t="s">
        <v>60</v>
      </c>
      <c r="D1523" t="s">
        <v>23</v>
      </c>
      <c r="E1523">
        <v>8</v>
      </c>
      <c r="F1523">
        <v>311.49</v>
      </c>
      <c r="G1523">
        <v>368.08</v>
      </c>
      <c r="H1523">
        <v>0.05</v>
      </c>
      <c r="I1523" t="s">
        <v>18</v>
      </c>
      <c r="J1523" t="s">
        <v>32</v>
      </c>
      <c r="K1523" t="s">
        <v>20</v>
      </c>
    </row>
    <row r="1524" spans="1:11" x14ac:dyDescent="0.25">
      <c r="A1524" t="s">
        <v>1543</v>
      </c>
      <c r="B1524" s="1">
        <v>45426</v>
      </c>
      <c r="C1524" t="s">
        <v>49</v>
      </c>
      <c r="D1524" t="s">
        <v>47</v>
      </c>
      <c r="E1524">
        <v>1</v>
      </c>
      <c r="F1524">
        <v>218.27</v>
      </c>
      <c r="G1524">
        <v>302.29000000000002</v>
      </c>
      <c r="H1524">
        <v>0.05</v>
      </c>
      <c r="I1524" t="s">
        <v>40</v>
      </c>
      <c r="J1524" t="s">
        <v>32</v>
      </c>
      <c r="K1524" t="s">
        <v>16</v>
      </c>
    </row>
    <row r="1525" spans="1:11" x14ac:dyDescent="0.25">
      <c r="A1525" t="s">
        <v>1544</v>
      </c>
      <c r="B1525" s="1">
        <v>45143</v>
      </c>
      <c r="C1525" t="s">
        <v>42</v>
      </c>
      <c r="D1525" t="s">
        <v>23</v>
      </c>
      <c r="E1525">
        <v>3</v>
      </c>
      <c r="F1525">
        <v>339.67</v>
      </c>
      <c r="G1525">
        <v>460.69</v>
      </c>
      <c r="H1525">
        <v>0</v>
      </c>
      <c r="I1525" t="s">
        <v>40</v>
      </c>
      <c r="J1525" t="s">
        <v>52</v>
      </c>
      <c r="K1525" t="s">
        <v>16</v>
      </c>
    </row>
    <row r="1526" spans="1:11" x14ac:dyDescent="0.25">
      <c r="A1526" t="s">
        <v>1545</v>
      </c>
      <c r="B1526" s="1">
        <v>45619</v>
      </c>
      <c r="C1526" t="s">
        <v>30</v>
      </c>
      <c r="D1526" t="s">
        <v>31</v>
      </c>
      <c r="E1526">
        <v>8</v>
      </c>
      <c r="F1526">
        <v>306.70999999999998</v>
      </c>
      <c r="G1526">
        <v>416.54</v>
      </c>
      <c r="H1526">
        <v>0.1</v>
      </c>
      <c r="I1526" t="s">
        <v>14</v>
      </c>
      <c r="J1526" t="s">
        <v>15</v>
      </c>
      <c r="K1526" t="s">
        <v>35</v>
      </c>
    </row>
    <row r="1527" spans="1:11" x14ac:dyDescent="0.25">
      <c r="A1527" t="s">
        <v>1546</v>
      </c>
      <c r="B1527" s="1">
        <v>45177</v>
      </c>
      <c r="C1527" t="s">
        <v>37</v>
      </c>
      <c r="D1527" t="s">
        <v>38</v>
      </c>
      <c r="E1527">
        <v>2</v>
      </c>
      <c r="F1527">
        <v>327.16000000000003</v>
      </c>
      <c r="G1527">
        <v>454.76</v>
      </c>
      <c r="H1527">
        <v>0</v>
      </c>
      <c r="I1527" t="s">
        <v>40</v>
      </c>
      <c r="J1527" t="s">
        <v>32</v>
      </c>
      <c r="K1527" t="s">
        <v>20</v>
      </c>
    </row>
    <row r="1528" spans="1:11" x14ac:dyDescent="0.25">
      <c r="A1528" t="s">
        <v>1547</v>
      </c>
      <c r="B1528" s="1">
        <v>45575</v>
      </c>
      <c r="C1528" t="s">
        <v>60</v>
      </c>
      <c r="D1528" t="s">
        <v>23</v>
      </c>
      <c r="E1528">
        <v>4</v>
      </c>
      <c r="F1528">
        <v>261.55</v>
      </c>
      <c r="G1528">
        <v>334.41</v>
      </c>
      <c r="H1528">
        <v>0</v>
      </c>
      <c r="I1528" t="s">
        <v>18</v>
      </c>
      <c r="J1528" t="s">
        <v>52</v>
      </c>
      <c r="K1528" t="s">
        <v>16</v>
      </c>
    </row>
    <row r="1529" spans="1:11" x14ac:dyDescent="0.25">
      <c r="A1529" t="s">
        <v>1548</v>
      </c>
      <c r="B1529" s="1">
        <v>45204</v>
      </c>
      <c r="C1529" t="s">
        <v>56</v>
      </c>
      <c r="D1529" t="s">
        <v>38</v>
      </c>
      <c r="E1529">
        <v>4</v>
      </c>
      <c r="F1529">
        <v>122.17</v>
      </c>
      <c r="G1529">
        <v>157.72</v>
      </c>
      <c r="H1529">
        <v>0.1</v>
      </c>
      <c r="I1529" t="s">
        <v>40</v>
      </c>
      <c r="J1529" t="s">
        <v>19</v>
      </c>
      <c r="K1529" t="s">
        <v>16</v>
      </c>
    </row>
    <row r="1530" spans="1:11" x14ac:dyDescent="0.25">
      <c r="A1530" t="s">
        <v>1549</v>
      </c>
      <c r="B1530" s="1">
        <v>45608</v>
      </c>
      <c r="D1530" t="s">
        <v>47</v>
      </c>
      <c r="E1530">
        <v>8</v>
      </c>
      <c r="F1530">
        <v>123.38</v>
      </c>
      <c r="G1530">
        <v>147.25</v>
      </c>
      <c r="H1530">
        <v>0</v>
      </c>
      <c r="I1530" t="s">
        <v>40</v>
      </c>
      <c r="J1530" t="s">
        <v>15</v>
      </c>
      <c r="K1530" t="s">
        <v>35</v>
      </c>
    </row>
    <row r="1531" spans="1:11" x14ac:dyDescent="0.25">
      <c r="A1531" t="s">
        <v>1550</v>
      </c>
      <c r="B1531" s="1">
        <v>45129</v>
      </c>
      <c r="C1531" t="s">
        <v>26</v>
      </c>
      <c r="D1531" t="s">
        <v>13</v>
      </c>
      <c r="E1531">
        <v>6</v>
      </c>
      <c r="F1531">
        <v>70.540000000000006</v>
      </c>
      <c r="G1531">
        <v>90.15</v>
      </c>
      <c r="H1531">
        <v>0</v>
      </c>
      <c r="I1531" t="s">
        <v>14</v>
      </c>
      <c r="J1531" t="s">
        <v>19</v>
      </c>
      <c r="K1531" t="s">
        <v>20</v>
      </c>
    </row>
    <row r="1532" spans="1:11" x14ac:dyDescent="0.25">
      <c r="A1532" t="s">
        <v>1551</v>
      </c>
      <c r="B1532" s="1">
        <v>45357</v>
      </c>
      <c r="C1532" t="s">
        <v>56</v>
      </c>
      <c r="D1532" t="s">
        <v>38</v>
      </c>
      <c r="E1532">
        <v>4</v>
      </c>
      <c r="F1532">
        <v>333.36</v>
      </c>
      <c r="G1532">
        <v>442.79</v>
      </c>
      <c r="H1532">
        <v>0</v>
      </c>
      <c r="I1532" t="s">
        <v>14</v>
      </c>
      <c r="J1532" t="s">
        <v>27</v>
      </c>
      <c r="K1532" t="s">
        <v>35</v>
      </c>
    </row>
    <row r="1533" spans="1:11" x14ac:dyDescent="0.25">
      <c r="A1533" t="s">
        <v>1552</v>
      </c>
      <c r="B1533" s="1">
        <v>45500</v>
      </c>
      <c r="C1533" t="s">
        <v>34</v>
      </c>
      <c r="D1533" t="s">
        <v>31</v>
      </c>
      <c r="E1533">
        <v>4</v>
      </c>
      <c r="F1533">
        <v>5.81</v>
      </c>
      <c r="G1533">
        <v>7.49</v>
      </c>
      <c r="H1533">
        <v>0.1</v>
      </c>
      <c r="I1533" t="s">
        <v>18</v>
      </c>
      <c r="K1533" t="s">
        <v>20</v>
      </c>
    </row>
    <row r="1534" spans="1:11" x14ac:dyDescent="0.25">
      <c r="A1534" t="s">
        <v>1553</v>
      </c>
      <c r="B1534" s="1">
        <v>45054</v>
      </c>
      <c r="C1534" t="s">
        <v>54</v>
      </c>
      <c r="D1534" t="s">
        <v>38</v>
      </c>
      <c r="E1534">
        <v>1</v>
      </c>
      <c r="F1534">
        <v>99.91</v>
      </c>
      <c r="G1534">
        <v>111.64</v>
      </c>
      <c r="H1534">
        <v>0</v>
      </c>
      <c r="I1534" t="s">
        <v>40</v>
      </c>
      <c r="J1534" t="s">
        <v>52</v>
      </c>
      <c r="K1534" t="s">
        <v>16</v>
      </c>
    </row>
    <row r="1535" spans="1:11" x14ac:dyDescent="0.25">
      <c r="A1535" t="s">
        <v>1554</v>
      </c>
      <c r="B1535" s="1">
        <v>45557</v>
      </c>
      <c r="C1535" t="s">
        <v>12</v>
      </c>
      <c r="D1535" t="s">
        <v>13</v>
      </c>
      <c r="E1535">
        <v>3</v>
      </c>
      <c r="F1535">
        <v>443.71</v>
      </c>
      <c r="G1535">
        <v>507.48</v>
      </c>
      <c r="H1535">
        <v>0</v>
      </c>
      <c r="I1535" t="s">
        <v>24</v>
      </c>
      <c r="J1535" t="s">
        <v>52</v>
      </c>
      <c r="K1535" t="s">
        <v>35</v>
      </c>
    </row>
    <row r="1536" spans="1:11" x14ac:dyDescent="0.25">
      <c r="A1536" t="s">
        <v>1555</v>
      </c>
      <c r="B1536" s="1">
        <v>45019</v>
      </c>
      <c r="C1536" t="s">
        <v>44</v>
      </c>
      <c r="D1536" t="s">
        <v>31</v>
      </c>
      <c r="E1536">
        <v>2</v>
      </c>
      <c r="F1536">
        <v>141.38999999999999</v>
      </c>
      <c r="G1536">
        <v>157.04</v>
      </c>
      <c r="H1536">
        <v>0.05</v>
      </c>
      <c r="I1536" t="s">
        <v>40</v>
      </c>
      <c r="J1536" t="s">
        <v>52</v>
      </c>
      <c r="K1536" t="s">
        <v>20</v>
      </c>
    </row>
    <row r="1537" spans="1:11" x14ac:dyDescent="0.25">
      <c r="A1537" t="s">
        <v>1455</v>
      </c>
      <c r="B1537" s="1">
        <v>45402</v>
      </c>
      <c r="C1537" t="s">
        <v>37</v>
      </c>
      <c r="D1537" t="s">
        <v>38</v>
      </c>
      <c r="E1537">
        <v>6</v>
      </c>
      <c r="F1537">
        <v>123.79</v>
      </c>
      <c r="G1537">
        <v>171.27</v>
      </c>
      <c r="H1537">
        <v>0</v>
      </c>
      <c r="I1537" t="s">
        <v>18</v>
      </c>
      <c r="J1537" t="s">
        <v>19</v>
      </c>
      <c r="K1537" t="s">
        <v>16</v>
      </c>
    </row>
    <row r="1538" spans="1:11" x14ac:dyDescent="0.25">
      <c r="A1538" t="s">
        <v>1556</v>
      </c>
      <c r="B1538" s="1">
        <v>45001</v>
      </c>
      <c r="C1538" t="s">
        <v>54</v>
      </c>
      <c r="D1538" t="s">
        <v>38</v>
      </c>
      <c r="E1538">
        <v>1</v>
      </c>
      <c r="F1538">
        <v>427.2</v>
      </c>
      <c r="G1538">
        <v>762.76</v>
      </c>
      <c r="H1538">
        <v>0.05</v>
      </c>
      <c r="I1538" t="s">
        <v>18</v>
      </c>
      <c r="J1538" t="s">
        <v>27</v>
      </c>
      <c r="K1538" t="s">
        <v>20</v>
      </c>
    </row>
    <row r="1539" spans="1:11" x14ac:dyDescent="0.25">
      <c r="A1539" t="s">
        <v>1557</v>
      </c>
      <c r="B1539" s="1">
        <v>45063</v>
      </c>
      <c r="C1539" t="s">
        <v>54</v>
      </c>
      <c r="D1539" t="s">
        <v>38</v>
      </c>
      <c r="E1539">
        <v>2</v>
      </c>
      <c r="F1539">
        <v>435.24</v>
      </c>
      <c r="G1539">
        <v>656.41</v>
      </c>
      <c r="H1539">
        <v>0</v>
      </c>
      <c r="I1539" t="s">
        <v>14</v>
      </c>
      <c r="J1539" t="s">
        <v>19</v>
      </c>
      <c r="K1539" t="s">
        <v>16</v>
      </c>
    </row>
    <row r="1540" spans="1:11" x14ac:dyDescent="0.25">
      <c r="A1540" t="s">
        <v>1558</v>
      </c>
      <c r="B1540" s="1">
        <v>45651</v>
      </c>
      <c r="C1540" t="s">
        <v>46</v>
      </c>
      <c r="D1540" t="s">
        <v>47</v>
      </c>
      <c r="E1540">
        <v>8</v>
      </c>
      <c r="F1540">
        <v>465.76</v>
      </c>
      <c r="G1540">
        <v>553.29</v>
      </c>
      <c r="H1540">
        <v>0</v>
      </c>
      <c r="I1540" t="s">
        <v>24</v>
      </c>
      <c r="J1540" t="s">
        <v>15</v>
      </c>
      <c r="K1540" t="s">
        <v>16</v>
      </c>
    </row>
    <row r="1541" spans="1:11" x14ac:dyDescent="0.25">
      <c r="A1541" t="s">
        <v>1559</v>
      </c>
      <c r="B1541" s="1">
        <v>45215</v>
      </c>
      <c r="C1541" t="s">
        <v>34</v>
      </c>
      <c r="D1541" t="s">
        <v>31</v>
      </c>
      <c r="E1541">
        <v>4</v>
      </c>
      <c r="F1541">
        <v>214.66</v>
      </c>
      <c r="G1541">
        <v>303.63</v>
      </c>
      <c r="H1541">
        <v>0</v>
      </c>
      <c r="I1541" t="s">
        <v>14</v>
      </c>
      <c r="J1541" t="s">
        <v>32</v>
      </c>
      <c r="K1541" t="s">
        <v>20</v>
      </c>
    </row>
    <row r="1542" spans="1:11" x14ac:dyDescent="0.25">
      <c r="A1542" t="s">
        <v>1560</v>
      </c>
      <c r="B1542" s="1">
        <v>45333</v>
      </c>
      <c r="C1542" t="s">
        <v>30</v>
      </c>
      <c r="D1542" t="s">
        <v>31</v>
      </c>
      <c r="E1542">
        <v>7</v>
      </c>
      <c r="F1542">
        <v>289.35000000000002</v>
      </c>
      <c r="G1542">
        <v>379.88</v>
      </c>
      <c r="H1542">
        <v>0.15</v>
      </c>
      <c r="I1542" t="s">
        <v>40</v>
      </c>
      <c r="J1542" t="s">
        <v>27</v>
      </c>
      <c r="K1542" t="s">
        <v>20</v>
      </c>
    </row>
    <row r="1543" spans="1:11" x14ac:dyDescent="0.25">
      <c r="A1543" t="s">
        <v>1561</v>
      </c>
      <c r="B1543" s="1">
        <v>45333</v>
      </c>
      <c r="C1543" t="s">
        <v>54</v>
      </c>
      <c r="D1543" t="s">
        <v>38</v>
      </c>
      <c r="E1543">
        <v>7</v>
      </c>
      <c r="F1543">
        <v>42.9</v>
      </c>
      <c r="G1543">
        <v>67.22</v>
      </c>
      <c r="H1543">
        <v>0.1</v>
      </c>
      <c r="I1543" t="s">
        <v>14</v>
      </c>
      <c r="J1543" t="s">
        <v>27</v>
      </c>
      <c r="K1543" t="s">
        <v>16</v>
      </c>
    </row>
    <row r="1544" spans="1:11" x14ac:dyDescent="0.25">
      <c r="A1544" t="s">
        <v>1562</v>
      </c>
      <c r="B1544" s="1">
        <v>45274</v>
      </c>
      <c r="C1544" t="s">
        <v>46</v>
      </c>
      <c r="D1544" t="s">
        <v>47</v>
      </c>
      <c r="E1544">
        <v>8</v>
      </c>
      <c r="F1544">
        <v>221.9</v>
      </c>
      <c r="G1544">
        <v>316.16000000000003</v>
      </c>
      <c r="H1544">
        <v>0.1</v>
      </c>
      <c r="I1544" t="s">
        <v>81</v>
      </c>
      <c r="J1544" t="s">
        <v>15</v>
      </c>
      <c r="K1544" t="s">
        <v>16</v>
      </c>
    </row>
    <row r="1545" spans="1:11" x14ac:dyDescent="0.25">
      <c r="A1545" t="s">
        <v>1563</v>
      </c>
      <c r="B1545" s="1">
        <v>44973</v>
      </c>
      <c r="C1545" t="s">
        <v>46</v>
      </c>
      <c r="D1545" t="s">
        <v>47</v>
      </c>
      <c r="E1545">
        <v>9</v>
      </c>
      <c r="F1545">
        <v>260.73</v>
      </c>
      <c r="G1545">
        <v>296.75</v>
      </c>
      <c r="H1545">
        <v>0</v>
      </c>
      <c r="I1545" t="s">
        <v>14</v>
      </c>
      <c r="K1545" t="s">
        <v>20</v>
      </c>
    </row>
    <row r="1546" spans="1:11" x14ac:dyDescent="0.25">
      <c r="A1546" t="s">
        <v>1564</v>
      </c>
      <c r="B1546" s="1">
        <v>44991</v>
      </c>
      <c r="C1546" t="s">
        <v>12</v>
      </c>
      <c r="D1546" t="s">
        <v>13</v>
      </c>
      <c r="E1546">
        <v>3</v>
      </c>
      <c r="F1546">
        <v>294.61</v>
      </c>
      <c r="G1546">
        <v>418.52</v>
      </c>
      <c r="H1546">
        <v>0.15</v>
      </c>
      <c r="I1546" t="s">
        <v>40</v>
      </c>
      <c r="J1546" t="s">
        <v>15</v>
      </c>
      <c r="K1546" t="s">
        <v>16</v>
      </c>
    </row>
    <row r="1547" spans="1:11" x14ac:dyDescent="0.25">
      <c r="A1547" t="s">
        <v>1565</v>
      </c>
      <c r="B1547" s="1">
        <v>45369</v>
      </c>
      <c r="C1547" t="s">
        <v>56</v>
      </c>
      <c r="D1547" t="s">
        <v>38</v>
      </c>
      <c r="E1547">
        <v>8</v>
      </c>
      <c r="F1547">
        <v>463.47</v>
      </c>
      <c r="G1547">
        <v>537.19000000000005</v>
      </c>
      <c r="H1547">
        <v>0.1</v>
      </c>
      <c r="I1547" t="s">
        <v>24</v>
      </c>
      <c r="J1547" t="s">
        <v>19</v>
      </c>
      <c r="K1547" t="s">
        <v>35</v>
      </c>
    </row>
    <row r="1548" spans="1:11" x14ac:dyDescent="0.25">
      <c r="A1548" t="s">
        <v>1566</v>
      </c>
      <c r="B1548" s="1">
        <v>45469</v>
      </c>
      <c r="C1548" t="s">
        <v>60</v>
      </c>
      <c r="D1548" t="s">
        <v>23</v>
      </c>
      <c r="E1548">
        <v>3</v>
      </c>
      <c r="F1548">
        <v>121.63</v>
      </c>
      <c r="G1548">
        <v>198.71</v>
      </c>
      <c r="H1548">
        <v>0.1</v>
      </c>
      <c r="I1548" t="s">
        <v>40</v>
      </c>
      <c r="J1548" t="s">
        <v>32</v>
      </c>
      <c r="K1548" t="s">
        <v>16</v>
      </c>
    </row>
    <row r="1549" spans="1:11" x14ac:dyDescent="0.25">
      <c r="A1549" t="s">
        <v>1567</v>
      </c>
      <c r="B1549" s="1">
        <v>45086</v>
      </c>
      <c r="C1549" t="s">
        <v>60</v>
      </c>
      <c r="D1549" t="s">
        <v>23</v>
      </c>
      <c r="E1549">
        <v>8</v>
      </c>
      <c r="F1549">
        <v>311.52</v>
      </c>
      <c r="G1549">
        <v>411.52</v>
      </c>
      <c r="H1549">
        <v>0</v>
      </c>
      <c r="I1549" t="s">
        <v>40</v>
      </c>
      <c r="J1549" t="s">
        <v>15</v>
      </c>
      <c r="K1549" t="s">
        <v>35</v>
      </c>
    </row>
    <row r="1550" spans="1:11" x14ac:dyDescent="0.25">
      <c r="A1550" t="s">
        <v>1568</v>
      </c>
      <c r="B1550" s="1">
        <v>45431</v>
      </c>
      <c r="C1550" t="s">
        <v>54</v>
      </c>
      <c r="D1550" t="s">
        <v>38</v>
      </c>
      <c r="E1550">
        <v>4</v>
      </c>
      <c r="F1550">
        <v>7.49</v>
      </c>
      <c r="G1550">
        <v>13.41</v>
      </c>
      <c r="H1550">
        <v>0</v>
      </c>
      <c r="I1550" t="s">
        <v>14</v>
      </c>
      <c r="J1550" t="s">
        <v>27</v>
      </c>
      <c r="K1550" t="s">
        <v>35</v>
      </c>
    </row>
    <row r="1551" spans="1:11" x14ac:dyDescent="0.25">
      <c r="A1551" t="s">
        <v>1569</v>
      </c>
      <c r="B1551" s="1">
        <v>44949</v>
      </c>
      <c r="C1551" t="s">
        <v>30</v>
      </c>
      <c r="D1551" t="s">
        <v>31</v>
      </c>
      <c r="E1551">
        <v>2</v>
      </c>
      <c r="F1551">
        <v>338.64</v>
      </c>
      <c r="G1551">
        <v>583.79</v>
      </c>
      <c r="H1551">
        <v>0.1</v>
      </c>
      <c r="I1551" t="s">
        <v>24</v>
      </c>
      <c r="J1551" t="s">
        <v>52</v>
      </c>
      <c r="K1551" t="s">
        <v>35</v>
      </c>
    </row>
    <row r="1552" spans="1:11" x14ac:dyDescent="0.25">
      <c r="A1552" t="s">
        <v>1570</v>
      </c>
      <c r="B1552" s="1">
        <v>45458</v>
      </c>
      <c r="C1552" t="s">
        <v>22</v>
      </c>
      <c r="D1552" t="s">
        <v>23</v>
      </c>
      <c r="E1552">
        <v>1</v>
      </c>
      <c r="F1552">
        <v>204.1</v>
      </c>
      <c r="G1552">
        <v>314.82</v>
      </c>
      <c r="H1552">
        <v>0</v>
      </c>
      <c r="I1552" t="s">
        <v>14</v>
      </c>
      <c r="J1552" t="s">
        <v>32</v>
      </c>
      <c r="K1552" t="s">
        <v>20</v>
      </c>
    </row>
    <row r="1553" spans="1:11" x14ac:dyDescent="0.25">
      <c r="A1553" t="s">
        <v>1571</v>
      </c>
      <c r="B1553" s="1">
        <v>45180</v>
      </c>
      <c r="C1553" t="s">
        <v>62</v>
      </c>
      <c r="D1553" t="s">
        <v>47</v>
      </c>
      <c r="E1553">
        <v>2</v>
      </c>
      <c r="F1553">
        <v>45.11</v>
      </c>
      <c r="G1553">
        <v>55.24</v>
      </c>
      <c r="H1553">
        <v>0</v>
      </c>
      <c r="I1553" t="s">
        <v>18</v>
      </c>
      <c r="J1553" t="s">
        <v>52</v>
      </c>
      <c r="K1553" t="s">
        <v>16</v>
      </c>
    </row>
    <row r="1554" spans="1:11" x14ac:dyDescent="0.25">
      <c r="A1554" t="s">
        <v>1572</v>
      </c>
      <c r="B1554" s="1">
        <v>45004</v>
      </c>
      <c r="C1554" t="s">
        <v>22</v>
      </c>
      <c r="D1554" t="s">
        <v>23</v>
      </c>
      <c r="E1554">
        <v>7</v>
      </c>
      <c r="F1554">
        <v>423.6</v>
      </c>
      <c r="G1554">
        <v>683.98</v>
      </c>
      <c r="H1554">
        <v>0.1</v>
      </c>
      <c r="I1554" t="s">
        <v>14</v>
      </c>
      <c r="J1554" t="s">
        <v>32</v>
      </c>
      <c r="K1554" t="s">
        <v>16</v>
      </c>
    </row>
    <row r="1555" spans="1:11" x14ac:dyDescent="0.25">
      <c r="A1555" t="s">
        <v>1573</v>
      </c>
      <c r="B1555" s="1">
        <v>45039</v>
      </c>
      <c r="C1555" t="s">
        <v>26</v>
      </c>
      <c r="D1555" t="s">
        <v>13</v>
      </c>
      <c r="E1555">
        <v>9</v>
      </c>
      <c r="F1555">
        <v>361.96</v>
      </c>
      <c r="G1555">
        <v>591.79999999999995</v>
      </c>
      <c r="H1555">
        <v>0.1</v>
      </c>
      <c r="I1555" t="s">
        <v>24</v>
      </c>
      <c r="J1555" t="s">
        <v>15</v>
      </c>
      <c r="K1555" t="s">
        <v>20</v>
      </c>
    </row>
    <row r="1556" spans="1:11" x14ac:dyDescent="0.25">
      <c r="A1556" t="s">
        <v>1574</v>
      </c>
      <c r="B1556" s="1">
        <v>45571</v>
      </c>
      <c r="C1556" t="s">
        <v>54</v>
      </c>
      <c r="D1556" t="s">
        <v>38</v>
      </c>
      <c r="E1556">
        <v>7</v>
      </c>
      <c r="F1556">
        <v>221.34</v>
      </c>
      <c r="G1556">
        <v>339.62</v>
      </c>
      <c r="H1556">
        <v>0.05</v>
      </c>
      <c r="I1556" t="s">
        <v>18</v>
      </c>
      <c r="J1556" t="s">
        <v>15</v>
      </c>
      <c r="K1556" t="s">
        <v>35</v>
      </c>
    </row>
    <row r="1557" spans="1:11" x14ac:dyDescent="0.25">
      <c r="A1557" t="s">
        <v>1575</v>
      </c>
      <c r="B1557" s="1">
        <v>45384</v>
      </c>
      <c r="C1557" t="s">
        <v>46</v>
      </c>
      <c r="D1557" t="s">
        <v>47</v>
      </c>
      <c r="E1557">
        <v>4</v>
      </c>
      <c r="F1557">
        <v>481</v>
      </c>
      <c r="G1557">
        <v>687.79</v>
      </c>
      <c r="H1557">
        <v>0</v>
      </c>
      <c r="I1557" t="s">
        <v>40</v>
      </c>
      <c r="J1557" t="s">
        <v>27</v>
      </c>
      <c r="K1557" t="s">
        <v>20</v>
      </c>
    </row>
    <row r="1558" spans="1:11" x14ac:dyDescent="0.25">
      <c r="A1558" t="s">
        <v>1576</v>
      </c>
      <c r="B1558" s="1">
        <v>45228</v>
      </c>
      <c r="C1558" t="s">
        <v>56</v>
      </c>
      <c r="D1558" t="s">
        <v>38</v>
      </c>
      <c r="E1558">
        <v>4</v>
      </c>
      <c r="F1558">
        <v>225.99</v>
      </c>
      <c r="G1558">
        <v>277.61</v>
      </c>
      <c r="H1558">
        <v>0.1</v>
      </c>
      <c r="I1558" t="s">
        <v>169</v>
      </c>
      <c r="J1558" t="s">
        <v>19</v>
      </c>
      <c r="K1558" t="s">
        <v>16</v>
      </c>
    </row>
    <row r="1559" spans="1:11" x14ac:dyDescent="0.25">
      <c r="A1559" t="s">
        <v>1577</v>
      </c>
      <c r="B1559" s="1">
        <v>45582</v>
      </c>
      <c r="C1559" t="s">
        <v>49</v>
      </c>
      <c r="D1559" t="s">
        <v>47</v>
      </c>
      <c r="E1559">
        <v>2</v>
      </c>
      <c r="F1559">
        <v>432.19</v>
      </c>
      <c r="G1559">
        <v>695.49</v>
      </c>
      <c r="H1559">
        <v>0.05</v>
      </c>
      <c r="I1559" t="s">
        <v>14</v>
      </c>
      <c r="J1559" t="s">
        <v>19</v>
      </c>
      <c r="K1559" t="s">
        <v>20</v>
      </c>
    </row>
    <row r="1560" spans="1:11" x14ac:dyDescent="0.25">
      <c r="A1560" t="s">
        <v>1578</v>
      </c>
      <c r="B1560" s="1">
        <v>45040</v>
      </c>
      <c r="C1560" t="s">
        <v>54</v>
      </c>
      <c r="D1560" t="s">
        <v>38</v>
      </c>
      <c r="E1560">
        <v>7</v>
      </c>
      <c r="F1560">
        <v>42.27</v>
      </c>
      <c r="G1560">
        <v>57.71</v>
      </c>
      <c r="H1560">
        <v>0.05</v>
      </c>
      <c r="I1560" t="s">
        <v>14</v>
      </c>
      <c r="J1560" t="s">
        <v>15</v>
      </c>
      <c r="K1560" t="s">
        <v>35</v>
      </c>
    </row>
    <row r="1561" spans="1:11" x14ac:dyDescent="0.25">
      <c r="A1561" t="s">
        <v>1579</v>
      </c>
      <c r="B1561" s="1">
        <v>45142</v>
      </c>
      <c r="C1561" t="s">
        <v>62</v>
      </c>
      <c r="D1561" t="s">
        <v>47</v>
      </c>
      <c r="E1561">
        <v>8</v>
      </c>
      <c r="F1561">
        <v>319.77999999999997</v>
      </c>
      <c r="G1561">
        <v>531.33000000000004</v>
      </c>
      <c r="H1561">
        <v>0</v>
      </c>
      <c r="I1561" t="s">
        <v>111</v>
      </c>
      <c r="J1561" t="s">
        <v>27</v>
      </c>
      <c r="K1561" t="s">
        <v>16</v>
      </c>
    </row>
    <row r="1562" spans="1:11" x14ac:dyDescent="0.25">
      <c r="A1562" t="s">
        <v>1580</v>
      </c>
      <c r="B1562" s="1">
        <v>45497</v>
      </c>
      <c r="C1562" t="s">
        <v>46</v>
      </c>
      <c r="D1562" t="s">
        <v>47</v>
      </c>
      <c r="E1562">
        <v>3</v>
      </c>
      <c r="F1562">
        <v>468.23</v>
      </c>
      <c r="G1562">
        <v>746.37</v>
      </c>
      <c r="H1562">
        <v>0.15</v>
      </c>
      <c r="I1562" t="s">
        <v>24</v>
      </c>
      <c r="J1562" t="s">
        <v>27</v>
      </c>
      <c r="K1562" t="s">
        <v>16</v>
      </c>
    </row>
    <row r="1563" spans="1:11" x14ac:dyDescent="0.25">
      <c r="A1563" t="s">
        <v>1581</v>
      </c>
      <c r="B1563" s="1">
        <v>45473</v>
      </c>
      <c r="C1563" t="s">
        <v>62</v>
      </c>
      <c r="D1563" t="s">
        <v>47</v>
      </c>
      <c r="E1563">
        <v>1</v>
      </c>
      <c r="F1563">
        <v>448.46</v>
      </c>
      <c r="G1563">
        <v>505.47</v>
      </c>
      <c r="H1563">
        <v>0.05</v>
      </c>
      <c r="I1563" t="s">
        <v>18</v>
      </c>
      <c r="J1563" t="s">
        <v>32</v>
      </c>
      <c r="K1563" t="s">
        <v>16</v>
      </c>
    </row>
    <row r="1564" spans="1:11" x14ac:dyDescent="0.25">
      <c r="A1564" t="s">
        <v>1582</v>
      </c>
      <c r="B1564" s="1">
        <v>45503</v>
      </c>
      <c r="C1564" t="s">
        <v>26</v>
      </c>
      <c r="D1564" t="s">
        <v>13</v>
      </c>
      <c r="E1564">
        <v>7</v>
      </c>
      <c r="F1564">
        <v>64.77</v>
      </c>
      <c r="G1564">
        <v>74.650000000000006</v>
      </c>
      <c r="H1564">
        <v>0</v>
      </c>
      <c r="I1564" t="s">
        <v>14</v>
      </c>
      <c r="J1564" t="s">
        <v>19</v>
      </c>
      <c r="K1564" t="s">
        <v>16</v>
      </c>
    </row>
    <row r="1565" spans="1:11" x14ac:dyDescent="0.25">
      <c r="A1565" t="s">
        <v>1583</v>
      </c>
      <c r="B1565" s="1">
        <v>45555</v>
      </c>
      <c r="C1565" t="s">
        <v>26</v>
      </c>
      <c r="D1565" t="s">
        <v>13</v>
      </c>
      <c r="E1565">
        <v>3</v>
      </c>
      <c r="F1565">
        <v>52.34</v>
      </c>
      <c r="G1565">
        <v>86.89</v>
      </c>
      <c r="H1565">
        <v>0</v>
      </c>
      <c r="I1565" t="s">
        <v>24</v>
      </c>
      <c r="J1565" t="s">
        <v>27</v>
      </c>
      <c r="K1565" t="s">
        <v>16</v>
      </c>
    </row>
    <row r="1566" spans="1:11" x14ac:dyDescent="0.25">
      <c r="A1566" t="s">
        <v>1584</v>
      </c>
      <c r="B1566" s="1">
        <v>45575</v>
      </c>
      <c r="C1566" t="s">
        <v>49</v>
      </c>
      <c r="D1566" t="s">
        <v>47</v>
      </c>
      <c r="E1566">
        <v>9</v>
      </c>
      <c r="F1566">
        <v>498.42</v>
      </c>
      <c r="G1566">
        <v>857.92</v>
      </c>
      <c r="H1566">
        <v>0</v>
      </c>
      <c r="I1566" t="s">
        <v>24</v>
      </c>
      <c r="J1566" t="s">
        <v>19</v>
      </c>
      <c r="K1566" t="s">
        <v>20</v>
      </c>
    </row>
    <row r="1567" spans="1:11" x14ac:dyDescent="0.25">
      <c r="A1567" t="s">
        <v>1585</v>
      </c>
      <c r="B1567" s="1">
        <v>45311</v>
      </c>
      <c r="C1567" t="s">
        <v>26</v>
      </c>
      <c r="D1567" t="s">
        <v>13</v>
      </c>
      <c r="E1567">
        <v>5</v>
      </c>
      <c r="F1567">
        <v>268.17</v>
      </c>
      <c r="G1567">
        <v>309.06</v>
      </c>
      <c r="H1567">
        <v>0</v>
      </c>
      <c r="I1567" t="s">
        <v>40</v>
      </c>
      <c r="J1567" t="s">
        <v>32</v>
      </c>
      <c r="K1567" t="s">
        <v>20</v>
      </c>
    </row>
    <row r="1568" spans="1:11" x14ac:dyDescent="0.25">
      <c r="A1568" t="s">
        <v>1586</v>
      </c>
      <c r="B1568" s="1">
        <v>45026</v>
      </c>
      <c r="C1568" t="s">
        <v>34</v>
      </c>
      <c r="D1568" t="s">
        <v>31</v>
      </c>
      <c r="E1568">
        <v>3</v>
      </c>
      <c r="F1568">
        <v>178.45</v>
      </c>
      <c r="G1568">
        <v>236.64</v>
      </c>
      <c r="H1568">
        <v>0.05</v>
      </c>
      <c r="I1568" t="s">
        <v>40</v>
      </c>
      <c r="J1568" t="s">
        <v>27</v>
      </c>
      <c r="K1568" t="s">
        <v>20</v>
      </c>
    </row>
    <row r="1569" spans="1:11" x14ac:dyDescent="0.25">
      <c r="A1569" t="s">
        <v>198</v>
      </c>
      <c r="B1569" s="1">
        <v>45028</v>
      </c>
      <c r="C1569" t="s">
        <v>54</v>
      </c>
      <c r="D1569" t="s">
        <v>38</v>
      </c>
      <c r="E1569">
        <v>6</v>
      </c>
      <c r="F1569">
        <v>423.61</v>
      </c>
      <c r="G1569">
        <v>643.55999999999995</v>
      </c>
      <c r="H1569">
        <v>0</v>
      </c>
      <c r="I1569" t="s">
        <v>24</v>
      </c>
      <c r="J1569" t="s">
        <v>32</v>
      </c>
      <c r="K1569" t="s">
        <v>35</v>
      </c>
    </row>
    <row r="1570" spans="1:11" x14ac:dyDescent="0.25">
      <c r="A1570" t="s">
        <v>1587</v>
      </c>
      <c r="B1570" s="1">
        <v>45374</v>
      </c>
      <c r="C1570" t="s">
        <v>54</v>
      </c>
      <c r="D1570" t="s">
        <v>38</v>
      </c>
      <c r="E1570">
        <v>9</v>
      </c>
      <c r="F1570">
        <v>398.12</v>
      </c>
      <c r="G1570">
        <v>678.43</v>
      </c>
      <c r="H1570">
        <v>0</v>
      </c>
      <c r="I1570" t="s">
        <v>40</v>
      </c>
      <c r="J1570" t="s">
        <v>15</v>
      </c>
      <c r="K1570" t="s">
        <v>35</v>
      </c>
    </row>
    <row r="1571" spans="1:11" x14ac:dyDescent="0.25">
      <c r="A1571" t="s">
        <v>1588</v>
      </c>
      <c r="B1571" s="1">
        <v>45588</v>
      </c>
      <c r="C1571" t="s">
        <v>34</v>
      </c>
      <c r="D1571" t="s">
        <v>31</v>
      </c>
      <c r="E1571">
        <v>9</v>
      </c>
      <c r="F1571">
        <v>283.12</v>
      </c>
      <c r="G1571">
        <v>445.5</v>
      </c>
      <c r="H1571">
        <v>0</v>
      </c>
      <c r="I1571" t="s">
        <v>24</v>
      </c>
      <c r="J1571" t="s">
        <v>15</v>
      </c>
      <c r="K1571" t="s">
        <v>35</v>
      </c>
    </row>
    <row r="1572" spans="1:11" x14ac:dyDescent="0.25">
      <c r="A1572" t="s">
        <v>1589</v>
      </c>
      <c r="B1572" s="1">
        <v>45397</v>
      </c>
      <c r="C1572" t="s">
        <v>46</v>
      </c>
      <c r="D1572" t="s">
        <v>47</v>
      </c>
      <c r="E1572">
        <v>9</v>
      </c>
      <c r="F1572">
        <v>113.47</v>
      </c>
      <c r="G1572">
        <v>169.27</v>
      </c>
      <c r="H1572">
        <v>0.2</v>
      </c>
      <c r="I1572" t="s">
        <v>18</v>
      </c>
      <c r="J1572" t="s">
        <v>15</v>
      </c>
      <c r="K1572" t="s">
        <v>16</v>
      </c>
    </row>
    <row r="1573" spans="1:11" x14ac:dyDescent="0.25">
      <c r="A1573" t="s">
        <v>1590</v>
      </c>
      <c r="B1573" s="1">
        <v>45561</v>
      </c>
      <c r="C1573" t="s">
        <v>42</v>
      </c>
      <c r="E1573">
        <v>3</v>
      </c>
      <c r="F1573">
        <v>269.66000000000003</v>
      </c>
      <c r="G1573">
        <v>475.31</v>
      </c>
      <c r="H1573">
        <v>0.2</v>
      </c>
      <c r="I1573" t="s">
        <v>24</v>
      </c>
      <c r="J1573" t="s">
        <v>32</v>
      </c>
      <c r="K1573" t="s">
        <v>35</v>
      </c>
    </row>
    <row r="1574" spans="1:11" x14ac:dyDescent="0.25">
      <c r="A1574" t="s">
        <v>1591</v>
      </c>
      <c r="B1574" s="1">
        <v>45622</v>
      </c>
      <c r="C1574" t="s">
        <v>62</v>
      </c>
      <c r="D1574" t="s">
        <v>47</v>
      </c>
      <c r="E1574">
        <v>9</v>
      </c>
      <c r="F1574">
        <v>14.05</v>
      </c>
      <c r="G1574">
        <v>20.84</v>
      </c>
      <c r="H1574">
        <v>0.05</v>
      </c>
      <c r="I1574" t="s">
        <v>24</v>
      </c>
      <c r="J1574" t="s">
        <v>15</v>
      </c>
      <c r="K1574" t="s">
        <v>16</v>
      </c>
    </row>
    <row r="1575" spans="1:11" x14ac:dyDescent="0.25">
      <c r="A1575" t="s">
        <v>1592</v>
      </c>
      <c r="B1575" s="1">
        <v>45081</v>
      </c>
      <c r="C1575" t="s">
        <v>42</v>
      </c>
      <c r="D1575" t="s">
        <v>23</v>
      </c>
      <c r="E1575">
        <v>3</v>
      </c>
      <c r="F1575">
        <v>35.200000000000003</v>
      </c>
      <c r="G1575">
        <v>54.1</v>
      </c>
      <c r="H1575">
        <v>0.15</v>
      </c>
      <c r="I1575" t="s">
        <v>18</v>
      </c>
      <c r="J1575" t="s">
        <v>19</v>
      </c>
      <c r="K1575" t="s">
        <v>35</v>
      </c>
    </row>
    <row r="1576" spans="1:11" x14ac:dyDescent="0.25">
      <c r="A1576" t="s">
        <v>1593</v>
      </c>
      <c r="B1576" s="1">
        <v>45180</v>
      </c>
      <c r="C1576" t="s">
        <v>62</v>
      </c>
      <c r="D1576" t="s">
        <v>47</v>
      </c>
      <c r="E1576">
        <v>6</v>
      </c>
      <c r="F1576">
        <v>133.4</v>
      </c>
      <c r="G1576">
        <v>148.11000000000001</v>
      </c>
      <c r="H1576">
        <v>0.05</v>
      </c>
      <c r="I1576" t="s">
        <v>18</v>
      </c>
      <c r="J1576" t="s">
        <v>19</v>
      </c>
      <c r="K1576" t="s">
        <v>16</v>
      </c>
    </row>
    <row r="1577" spans="1:11" x14ac:dyDescent="0.25">
      <c r="A1577" t="s">
        <v>1594</v>
      </c>
      <c r="B1577" s="1">
        <v>45559</v>
      </c>
      <c r="C1577" t="s">
        <v>44</v>
      </c>
      <c r="D1577" t="s">
        <v>31</v>
      </c>
      <c r="E1577">
        <v>7</v>
      </c>
      <c r="F1577">
        <v>112.39</v>
      </c>
      <c r="G1577">
        <v>150.99</v>
      </c>
      <c r="H1577">
        <v>0.15</v>
      </c>
      <c r="I1577" t="s">
        <v>40</v>
      </c>
      <c r="J1577" t="s">
        <v>52</v>
      </c>
      <c r="K1577" t="s">
        <v>16</v>
      </c>
    </row>
    <row r="1578" spans="1:11" x14ac:dyDescent="0.25">
      <c r="A1578" t="s">
        <v>1595</v>
      </c>
      <c r="B1578" s="1">
        <v>45185</v>
      </c>
      <c r="C1578" t="s">
        <v>42</v>
      </c>
      <c r="D1578" t="s">
        <v>23</v>
      </c>
      <c r="E1578">
        <v>1</v>
      </c>
      <c r="F1578">
        <v>442.36</v>
      </c>
      <c r="G1578">
        <v>700.13</v>
      </c>
      <c r="H1578">
        <v>0.1</v>
      </c>
      <c r="I1578" t="s">
        <v>14</v>
      </c>
      <c r="J1578" t="s">
        <v>27</v>
      </c>
      <c r="K1578" t="s">
        <v>35</v>
      </c>
    </row>
    <row r="1579" spans="1:11" x14ac:dyDescent="0.25">
      <c r="A1579" t="s">
        <v>1596</v>
      </c>
      <c r="B1579" s="1">
        <v>45473</v>
      </c>
      <c r="C1579" t="s">
        <v>46</v>
      </c>
      <c r="D1579" t="s">
        <v>47</v>
      </c>
      <c r="E1579">
        <v>9</v>
      </c>
      <c r="F1579">
        <v>236.65</v>
      </c>
      <c r="G1579">
        <v>369.7</v>
      </c>
      <c r="H1579">
        <v>0.15</v>
      </c>
      <c r="I1579" t="s">
        <v>111</v>
      </c>
      <c r="J1579" t="s">
        <v>19</v>
      </c>
      <c r="K1579" t="s">
        <v>35</v>
      </c>
    </row>
    <row r="1580" spans="1:11" x14ac:dyDescent="0.25">
      <c r="A1580" t="s">
        <v>1597</v>
      </c>
      <c r="B1580" s="1">
        <v>45437</v>
      </c>
      <c r="C1580" t="s">
        <v>62</v>
      </c>
      <c r="D1580" t="s">
        <v>47</v>
      </c>
      <c r="E1580">
        <v>6</v>
      </c>
      <c r="F1580">
        <v>40.1</v>
      </c>
      <c r="G1580">
        <v>60.43</v>
      </c>
      <c r="H1580">
        <v>0.1</v>
      </c>
      <c r="I1580" t="s">
        <v>14</v>
      </c>
      <c r="J1580" t="s">
        <v>15</v>
      </c>
      <c r="K1580" t="s">
        <v>20</v>
      </c>
    </row>
    <row r="1581" spans="1:11" x14ac:dyDescent="0.25">
      <c r="A1581" t="s">
        <v>1598</v>
      </c>
      <c r="B1581" s="1">
        <v>45242</v>
      </c>
      <c r="C1581" t="s">
        <v>49</v>
      </c>
      <c r="D1581" t="s">
        <v>47</v>
      </c>
      <c r="E1581">
        <v>5</v>
      </c>
      <c r="F1581">
        <v>393.18</v>
      </c>
      <c r="G1581">
        <v>465.26</v>
      </c>
      <c r="H1581">
        <v>0</v>
      </c>
      <c r="I1581" t="s">
        <v>24</v>
      </c>
      <c r="J1581" t="s">
        <v>52</v>
      </c>
      <c r="K1581" t="s">
        <v>35</v>
      </c>
    </row>
    <row r="1582" spans="1:11" x14ac:dyDescent="0.25">
      <c r="A1582" t="s">
        <v>1599</v>
      </c>
      <c r="B1582" s="1">
        <v>44954</v>
      </c>
      <c r="C1582" t="s">
        <v>37</v>
      </c>
      <c r="D1582" t="s">
        <v>38</v>
      </c>
      <c r="E1582">
        <v>8</v>
      </c>
      <c r="F1582">
        <v>33.270000000000003</v>
      </c>
      <c r="G1582">
        <v>57.63</v>
      </c>
      <c r="H1582">
        <v>0</v>
      </c>
      <c r="I1582" t="s">
        <v>18</v>
      </c>
      <c r="J1582" t="s">
        <v>32</v>
      </c>
      <c r="K1582" t="s">
        <v>20</v>
      </c>
    </row>
    <row r="1583" spans="1:11" x14ac:dyDescent="0.25">
      <c r="A1583" t="s">
        <v>1600</v>
      </c>
      <c r="B1583" s="1">
        <v>45461</v>
      </c>
      <c r="C1583" t="s">
        <v>34</v>
      </c>
      <c r="D1583" t="s">
        <v>31</v>
      </c>
      <c r="E1583">
        <v>9</v>
      </c>
      <c r="F1583">
        <v>465.84</v>
      </c>
      <c r="G1583">
        <v>743.66</v>
      </c>
      <c r="H1583">
        <v>0.1</v>
      </c>
      <c r="I1583" t="s">
        <v>14</v>
      </c>
      <c r="J1583" t="s">
        <v>32</v>
      </c>
      <c r="K1583" t="s">
        <v>16</v>
      </c>
    </row>
    <row r="1584" spans="1:11" x14ac:dyDescent="0.25">
      <c r="A1584" t="s">
        <v>1601</v>
      </c>
      <c r="B1584" s="1">
        <v>45516</v>
      </c>
      <c r="C1584" t="s">
        <v>12</v>
      </c>
      <c r="D1584" t="s">
        <v>13</v>
      </c>
      <c r="E1584">
        <v>7</v>
      </c>
      <c r="F1584">
        <v>107.49</v>
      </c>
      <c r="G1584">
        <v>120.43</v>
      </c>
      <c r="H1584">
        <v>0.2</v>
      </c>
      <c r="I1584" t="s">
        <v>14</v>
      </c>
      <c r="J1584" t="s">
        <v>32</v>
      </c>
      <c r="K1584" t="s">
        <v>16</v>
      </c>
    </row>
    <row r="1585" spans="1:11" x14ac:dyDescent="0.25">
      <c r="A1585" t="s">
        <v>1602</v>
      </c>
      <c r="B1585" s="1">
        <v>45029</v>
      </c>
      <c r="C1585" t="s">
        <v>30</v>
      </c>
      <c r="D1585" t="s">
        <v>31</v>
      </c>
      <c r="E1585">
        <v>9</v>
      </c>
      <c r="F1585">
        <v>275.61</v>
      </c>
      <c r="G1585">
        <v>313.66000000000003</v>
      </c>
      <c r="H1585">
        <v>0.2</v>
      </c>
      <c r="I1585" t="s">
        <v>40</v>
      </c>
      <c r="J1585" t="s">
        <v>15</v>
      </c>
      <c r="K1585" t="s">
        <v>16</v>
      </c>
    </row>
    <row r="1586" spans="1:11" x14ac:dyDescent="0.25">
      <c r="A1586" t="s">
        <v>1603</v>
      </c>
      <c r="B1586" s="1">
        <v>45292</v>
      </c>
      <c r="C1586" t="s">
        <v>34</v>
      </c>
      <c r="D1586" t="s">
        <v>31</v>
      </c>
      <c r="E1586">
        <v>8</v>
      </c>
      <c r="F1586">
        <v>119.04</v>
      </c>
      <c r="G1586">
        <v>198.62</v>
      </c>
      <c r="H1586">
        <v>0</v>
      </c>
      <c r="I1586" t="s">
        <v>40</v>
      </c>
      <c r="J1586" t="s">
        <v>32</v>
      </c>
      <c r="K1586" t="s">
        <v>16</v>
      </c>
    </row>
    <row r="1587" spans="1:11" x14ac:dyDescent="0.25">
      <c r="A1587" t="s">
        <v>1604</v>
      </c>
      <c r="B1587" s="1">
        <v>45633</v>
      </c>
      <c r="C1587" t="s">
        <v>26</v>
      </c>
      <c r="D1587" t="s">
        <v>13</v>
      </c>
      <c r="E1587">
        <v>1</v>
      </c>
      <c r="F1587">
        <v>332.54</v>
      </c>
      <c r="G1587">
        <v>535.59</v>
      </c>
      <c r="H1587">
        <v>0.05</v>
      </c>
      <c r="I1587" t="s">
        <v>40</v>
      </c>
      <c r="J1587" t="s">
        <v>32</v>
      </c>
      <c r="K1587" t="s">
        <v>20</v>
      </c>
    </row>
    <row r="1588" spans="1:11" x14ac:dyDescent="0.25">
      <c r="A1588" t="s">
        <v>1605</v>
      </c>
      <c r="B1588" s="1">
        <v>44988</v>
      </c>
      <c r="C1588" t="s">
        <v>12</v>
      </c>
      <c r="D1588" t="s">
        <v>13</v>
      </c>
      <c r="E1588">
        <v>2</v>
      </c>
      <c r="F1588">
        <v>256.43</v>
      </c>
      <c r="G1588">
        <v>417.99</v>
      </c>
      <c r="H1588">
        <v>0.15</v>
      </c>
      <c r="I1588" t="s">
        <v>18</v>
      </c>
      <c r="J1588" t="s">
        <v>27</v>
      </c>
      <c r="K1588" t="s">
        <v>16</v>
      </c>
    </row>
    <row r="1589" spans="1:11" x14ac:dyDescent="0.25">
      <c r="A1589" t="s">
        <v>1606</v>
      </c>
      <c r="B1589" s="1">
        <v>45382</v>
      </c>
      <c r="C1589" t="s">
        <v>12</v>
      </c>
      <c r="D1589" t="s">
        <v>13</v>
      </c>
      <c r="E1589">
        <v>2</v>
      </c>
      <c r="F1589">
        <v>232.37</v>
      </c>
      <c r="G1589">
        <v>386.1</v>
      </c>
      <c r="H1589">
        <v>0.1</v>
      </c>
      <c r="I1589" t="s">
        <v>24</v>
      </c>
      <c r="J1589" t="s">
        <v>52</v>
      </c>
      <c r="K1589" t="s">
        <v>35</v>
      </c>
    </row>
    <row r="1590" spans="1:11" x14ac:dyDescent="0.25">
      <c r="A1590" t="s">
        <v>1607</v>
      </c>
      <c r="B1590" s="1">
        <v>45522</v>
      </c>
      <c r="C1590" t="s">
        <v>34</v>
      </c>
      <c r="D1590" t="s">
        <v>31</v>
      </c>
      <c r="E1590">
        <v>3</v>
      </c>
      <c r="F1590">
        <v>456.2</v>
      </c>
      <c r="G1590">
        <v>586.79999999999995</v>
      </c>
      <c r="H1590">
        <v>0.15</v>
      </c>
      <c r="I1590" t="s">
        <v>14</v>
      </c>
      <c r="J1590" t="s">
        <v>52</v>
      </c>
      <c r="K1590" t="s">
        <v>16</v>
      </c>
    </row>
    <row r="1591" spans="1:11" x14ac:dyDescent="0.25">
      <c r="A1591" t="s">
        <v>1608</v>
      </c>
      <c r="B1591" s="1">
        <v>45108</v>
      </c>
      <c r="C1591" t="s">
        <v>30</v>
      </c>
      <c r="D1591" t="s">
        <v>31</v>
      </c>
      <c r="E1591">
        <v>3</v>
      </c>
      <c r="F1591">
        <v>385.15</v>
      </c>
      <c r="G1591">
        <v>493.41</v>
      </c>
      <c r="H1591">
        <v>0</v>
      </c>
      <c r="I1591" t="s">
        <v>18</v>
      </c>
      <c r="J1591" t="s">
        <v>15</v>
      </c>
      <c r="K1591" t="s">
        <v>35</v>
      </c>
    </row>
    <row r="1592" spans="1:11" x14ac:dyDescent="0.25">
      <c r="A1592" t="s">
        <v>1609</v>
      </c>
      <c r="B1592" s="1">
        <v>45464</v>
      </c>
      <c r="C1592" t="s">
        <v>37</v>
      </c>
      <c r="D1592" t="s">
        <v>38</v>
      </c>
      <c r="E1592">
        <v>1</v>
      </c>
      <c r="F1592">
        <v>5.67</v>
      </c>
      <c r="G1592">
        <v>7.43</v>
      </c>
      <c r="H1592">
        <v>0.15</v>
      </c>
      <c r="I1592" t="s">
        <v>24</v>
      </c>
      <c r="J1592" t="s">
        <v>27</v>
      </c>
      <c r="K1592" t="s">
        <v>35</v>
      </c>
    </row>
    <row r="1593" spans="1:11" x14ac:dyDescent="0.25">
      <c r="A1593" t="s">
        <v>1610</v>
      </c>
      <c r="B1593" s="1">
        <v>45264</v>
      </c>
      <c r="C1593" t="s">
        <v>37</v>
      </c>
      <c r="D1593" t="s">
        <v>38</v>
      </c>
      <c r="E1593">
        <v>1</v>
      </c>
      <c r="F1593">
        <v>282.49</v>
      </c>
      <c r="G1593">
        <v>481.24</v>
      </c>
      <c r="H1593">
        <v>0.2</v>
      </c>
      <c r="I1593" t="s">
        <v>24</v>
      </c>
      <c r="K1593" t="s">
        <v>16</v>
      </c>
    </row>
    <row r="1594" spans="1:11" x14ac:dyDescent="0.25">
      <c r="A1594" t="s">
        <v>1611</v>
      </c>
      <c r="B1594" s="1">
        <v>45437</v>
      </c>
      <c r="C1594" t="s">
        <v>46</v>
      </c>
      <c r="D1594" t="s">
        <v>47</v>
      </c>
      <c r="E1594">
        <v>9</v>
      </c>
      <c r="F1594">
        <v>493.94</v>
      </c>
      <c r="G1594">
        <v>614.74</v>
      </c>
      <c r="H1594">
        <v>0.05</v>
      </c>
      <c r="I1594" t="s">
        <v>24</v>
      </c>
      <c r="J1594" t="s">
        <v>32</v>
      </c>
      <c r="K1594" t="s">
        <v>16</v>
      </c>
    </row>
    <row r="1595" spans="1:11" x14ac:dyDescent="0.25">
      <c r="A1595" t="s">
        <v>1612</v>
      </c>
      <c r="B1595" s="1">
        <v>44958</v>
      </c>
      <c r="C1595" t="s">
        <v>49</v>
      </c>
      <c r="D1595" t="s">
        <v>47</v>
      </c>
      <c r="E1595">
        <v>5</v>
      </c>
      <c r="F1595">
        <v>209.49</v>
      </c>
      <c r="G1595">
        <v>280.25</v>
      </c>
      <c r="H1595">
        <v>0</v>
      </c>
      <c r="I1595" t="s">
        <v>14</v>
      </c>
      <c r="J1595" t="s">
        <v>19</v>
      </c>
      <c r="K1595" t="s">
        <v>20</v>
      </c>
    </row>
    <row r="1596" spans="1:11" x14ac:dyDescent="0.25">
      <c r="A1596" t="s">
        <v>1613</v>
      </c>
      <c r="B1596" s="1">
        <v>45005</v>
      </c>
      <c r="C1596" t="s">
        <v>54</v>
      </c>
      <c r="D1596" t="s">
        <v>38</v>
      </c>
      <c r="E1596">
        <v>7</v>
      </c>
      <c r="F1596">
        <v>76.05</v>
      </c>
      <c r="G1596">
        <v>108.15</v>
      </c>
      <c r="H1596">
        <v>0</v>
      </c>
      <c r="I1596" t="s">
        <v>40</v>
      </c>
      <c r="J1596" t="s">
        <v>15</v>
      </c>
      <c r="K1596" t="s">
        <v>16</v>
      </c>
    </row>
    <row r="1597" spans="1:11" x14ac:dyDescent="0.25">
      <c r="A1597" t="s">
        <v>1614</v>
      </c>
      <c r="B1597" s="1">
        <v>45008</v>
      </c>
      <c r="C1597" t="s">
        <v>37</v>
      </c>
      <c r="D1597" t="s">
        <v>38</v>
      </c>
      <c r="E1597">
        <v>9</v>
      </c>
      <c r="F1597">
        <v>196.8</v>
      </c>
      <c r="G1597">
        <v>275.57</v>
      </c>
      <c r="H1597">
        <v>0.1</v>
      </c>
      <c r="I1597" t="s">
        <v>18</v>
      </c>
      <c r="J1597" t="s">
        <v>52</v>
      </c>
      <c r="K1597" t="s">
        <v>16</v>
      </c>
    </row>
    <row r="1598" spans="1:11" x14ac:dyDescent="0.25">
      <c r="A1598" t="s">
        <v>1615</v>
      </c>
      <c r="B1598" s="1">
        <v>45451</v>
      </c>
      <c r="C1598" t="s">
        <v>46</v>
      </c>
      <c r="D1598" t="s">
        <v>47</v>
      </c>
      <c r="E1598">
        <v>3</v>
      </c>
      <c r="F1598">
        <v>75.98</v>
      </c>
      <c r="G1598">
        <v>88.66</v>
      </c>
      <c r="H1598">
        <v>0.05</v>
      </c>
      <c r="I1598" t="s">
        <v>18</v>
      </c>
      <c r="J1598" t="s">
        <v>27</v>
      </c>
      <c r="K1598" t="s">
        <v>16</v>
      </c>
    </row>
    <row r="1599" spans="1:11" x14ac:dyDescent="0.25">
      <c r="A1599" t="s">
        <v>1616</v>
      </c>
      <c r="B1599" s="1">
        <v>44973</v>
      </c>
      <c r="C1599" t="s">
        <v>49</v>
      </c>
      <c r="D1599" t="s">
        <v>47</v>
      </c>
      <c r="E1599">
        <v>3</v>
      </c>
      <c r="F1599">
        <v>401.1</v>
      </c>
      <c r="G1599">
        <v>625.94000000000005</v>
      </c>
      <c r="H1599">
        <v>0</v>
      </c>
      <c r="I1599" t="s">
        <v>81</v>
      </c>
      <c r="J1599" t="s">
        <v>52</v>
      </c>
      <c r="K1599" t="s">
        <v>16</v>
      </c>
    </row>
    <row r="1600" spans="1:11" x14ac:dyDescent="0.25">
      <c r="A1600" t="s">
        <v>1617</v>
      </c>
      <c r="B1600" s="1">
        <v>45097</v>
      </c>
      <c r="C1600" t="s">
        <v>62</v>
      </c>
      <c r="D1600" t="s">
        <v>47</v>
      </c>
      <c r="E1600">
        <v>6</v>
      </c>
      <c r="F1600">
        <v>374.36</v>
      </c>
      <c r="G1600">
        <v>607.09</v>
      </c>
      <c r="H1600">
        <v>0.15</v>
      </c>
      <c r="I1600" t="s">
        <v>18</v>
      </c>
      <c r="J1600" t="s">
        <v>27</v>
      </c>
      <c r="K1600" t="s">
        <v>16</v>
      </c>
    </row>
    <row r="1601" spans="1:11" x14ac:dyDescent="0.25">
      <c r="A1601" t="s">
        <v>527</v>
      </c>
      <c r="B1601" s="1">
        <v>44929</v>
      </c>
      <c r="C1601" t="s">
        <v>44</v>
      </c>
      <c r="D1601" t="s">
        <v>31</v>
      </c>
      <c r="E1601">
        <v>4</v>
      </c>
      <c r="F1601">
        <v>258.55</v>
      </c>
      <c r="G1601">
        <v>458.44</v>
      </c>
      <c r="H1601">
        <v>0.15</v>
      </c>
      <c r="I1601" t="s">
        <v>18</v>
      </c>
      <c r="J1601" t="s">
        <v>32</v>
      </c>
      <c r="K1601" t="s">
        <v>20</v>
      </c>
    </row>
    <row r="1602" spans="1:11" x14ac:dyDescent="0.25">
      <c r="A1602" t="s">
        <v>1618</v>
      </c>
      <c r="B1602" s="1">
        <v>45550</v>
      </c>
      <c r="C1602" t="s">
        <v>37</v>
      </c>
      <c r="D1602" t="s">
        <v>38</v>
      </c>
      <c r="E1602">
        <v>1</v>
      </c>
      <c r="F1602">
        <v>119.48</v>
      </c>
      <c r="G1602">
        <v>204.32</v>
      </c>
      <c r="H1602">
        <v>0.1</v>
      </c>
      <c r="I1602" t="s">
        <v>24</v>
      </c>
      <c r="J1602" t="s">
        <v>52</v>
      </c>
      <c r="K1602" t="s">
        <v>35</v>
      </c>
    </row>
    <row r="1603" spans="1:11" x14ac:dyDescent="0.25">
      <c r="A1603" t="s">
        <v>1619</v>
      </c>
      <c r="B1603" s="1">
        <v>45143</v>
      </c>
      <c r="C1603" t="s">
        <v>62</v>
      </c>
      <c r="D1603" t="s">
        <v>47</v>
      </c>
      <c r="E1603">
        <v>7</v>
      </c>
      <c r="F1603">
        <v>200.1</v>
      </c>
      <c r="G1603">
        <v>341.47</v>
      </c>
      <c r="H1603">
        <v>0</v>
      </c>
      <c r="I1603" t="s">
        <v>24</v>
      </c>
      <c r="J1603" t="s">
        <v>19</v>
      </c>
      <c r="K1603" t="s">
        <v>16</v>
      </c>
    </row>
    <row r="1604" spans="1:11" x14ac:dyDescent="0.25">
      <c r="A1604" t="s">
        <v>1620</v>
      </c>
      <c r="B1604" s="1">
        <v>45000</v>
      </c>
      <c r="C1604" t="s">
        <v>60</v>
      </c>
      <c r="D1604" t="s">
        <v>23</v>
      </c>
      <c r="E1604">
        <v>9</v>
      </c>
      <c r="F1604">
        <v>267.33999999999997</v>
      </c>
      <c r="G1604">
        <v>472.48</v>
      </c>
      <c r="H1604">
        <v>0.1</v>
      </c>
      <c r="I1604" t="s">
        <v>14</v>
      </c>
      <c r="J1604" t="s">
        <v>27</v>
      </c>
      <c r="K1604" t="s">
        <v>20</v>
      </c>
    </row>
    <row r="1605" spans="1:11" x14ac:dyDescent="0.25">
      <c r="A1605" t="s">
        <v>1621</v>
      </c>
      <c r="B1605" s="1">
        <v>45331</v>
      </c>
      <c r="C1605" t="s">
        <v>30</v>
      </c>
      <c r="D1605" t="s">
        <v>31</v>
      </c>
      <c r="E1605">
        <v>9</v>
      </c>
      <c r="F1605">
        <v>86.49</v>
      </c>
      <c r="G1605">
        <v>125.6</v>
      </c>
      <c r="H1605">
        <v>0</v>
      </c>
      <c r="I1605" t="s">
        <v>14</v>
      </c>
      <c r="J1605" t="s">
        <v>19</v>
      </c>
      <c r="K1605" t="s">
        <v>20</v>
      </c>
    </row>
    <row r="1606" spans="1:11" x14ac:dyDescent="0.25">
      <c r="A1606" t="s">
        <v>1622</v>
      </c>
      <c r="B1606" s="1">
        <v>45476</v>
      </c>
      <c r="C1606" t="s">
        <v>26</v>
      </c>
      <c r="D1606" t="s">
        <v>13</v>
      </c>
      <c r="E1606">
        <v>2</v>
      </c>
      <c r="F1606">
        <v>355.91</v>
      </c>
      <c r="G1606">
        <v>450.85</v>
      </c>
      <c r="H1606">
        <v>0</v>
      </c>
      <c r="I1606" t="s">
        <v>131</v>
      </c>
      <c r="J1606" t="s">
        <v>52</v>
      </c>
      <c r="K1606" t="s">
        <v>20</v>
      </c>
    </row>
    <row r="1607" spans="1:11" x14ac:dyDescent="0.25">
      <c r="A1607" t="s">
        <v>1623</v>
      </c>
      <c r="B1607" s="1">
        <v>45017</v>
      </c>
      <c r="C1607" t="s">
        <v>34</v>
      </c>
      <c r="D1607" t="s">
        <v>31</v>
      </c>
      <c r="E1607">
        <v>9</v>
      </c>
      <c r="F1607">
        <v>394.03</v>
      </c>
      <c r="G1607">
        <v>644.32000000000005</v>
      </c>
      <c r="H1607">
        <v>0.15</v>
      </c>
      <c r="I1607" t="s">
        <v>40</v>
      </c>
      <c r="J1607" t="s">
        <v>52</v>
      </c>
      <c r="K1607" t="s">
        <v>16</v>
      </c>
    </row>
    <row r="1608" spans="1:11" x14ac:dyDescent="0.25">
      <c r="A1608" t="s">
        <v>1624</v>
      </c>
      <c r="B1608" s="1">
        <v>45378</v>
      </c>
      <c r="C1608" t="s">
        <v>60</v>
      </c>
      <c r="D1608" t="s">
        <v>23</v>
      </c>
      <c r="E1608">
        <v>8</v>
      </c>
      <c r="F1608">
        <v>153.12</v>
      </c>
      <c r="G1608">
        <v>195.86</v>
      </c>
      <c r="H1608">
        <v>0</v>
      </c>
      <c r="I1608" t="s">
        <v>18</v>
      </c>
      <c r="J1608" t="s">
        <v>32</v>
      </c>
      <c r="K1608" t="s">
        <v>35</v>
      </c>
    </row>
    <row r="1609" spans="1:11" x14ac:dyDescent="0.25">
      <c r="A1609" t="s">
        <v>1625</v>
      </c>
      <c r="B1609" s="1">
        <v>45198</v>
      </c>
      <c r="C1609" t="s">
        <v>34</v>
      </c>
      <c r="D1609" t="s">
        <v>31</v>
      </c>
      <c r="E1609">
        <v>6</v>
      </c>
      <c r="F1609">
        <v>9.34</v>
      </c>
      <c r="G1609">
        <v>12.42</v>
      </c>
      <c r="H1609">
        <v>0</v>
      </c>
      <c r="I1609" t="s">
        <v>40</v>
      </c>
      <c r="J1609" t="s">
        <v>27</v>
      </c>
      <c r="K1609" t="s">
        <v>16</v>
      </c>
    </row>
    <row r="1610" spans="1:11" x14ac:dyDescent="0.25">
      <c r="A1610" t="s">
        <v>1626</v>
      </c>
      <c r="B1610" s="1">
        <v>45018</v>
      </c>
      <c r="C1610" t="s">
        <v>42</v>
      </c>
      <c r="D1610" t="s">
        <v>23</v>
      </c>
      <c r="E1610">
        <v>2</v>
      </c>
      <c r="F1610">
        <v>352.18</v>
      </c>
      <c r="G1610">
        <v>585.97</v>
      </c>
      <c r="H1610">
        <v>0.15</v>
      </c>
      <c r="I1610" t="s">
        <v>40</v>
      </c>
      <c r="J1610" t="s">
        <v>27</v>
      </c>
      <c r="K1610" t="s">
        <v>20</v>
      </c>
    </row>
    <row r="1611" spans="1:11" x14ac:dyDescent="0.25">
      <c r="A1611" t="s">
        <v>1627</v>
      </c>
      <c r="B1611" s="1">
        <v>44993</v>
      </c>
      <c r="C1611" t="s">
        <v>34</v>
      </c>
      <c r="D1611" t="s">
        <v>31</v>
      </c>
      <c r="E1611">
        <v>6</v>
      </c>
      <c r="F1611">
        <v>264.08999999999997</v>
      </c>
      <c r="G1611">
        <v>293.77</v>
      </c>
      <c r="H1611">
        <v>0.1</v>
      </c>
      <c r="I1611" t="s">
        <v>24</v>
      </c>
      <c r="J1611" t="s">
        <v>32</v>
      </c>
      <c r="K1611" t="s">
        <v>16</v>
      </c>
    </row>
    <row r="1612" spans="1:11" x14ac:dyDescent="0.25">
      <c r="A1612" t="s">
        <v>1628</v>
      </c>
      <c r="B1612" s="1">
        <v>45121</v>
      </c>
      <c r="C1612" t="s">
        <v>56</v>
      </c>
      <c r="D1612" t="s">
        <v>38</v>
      </c>
      <c r="E1612">
        <v>8</v>
      </c>
      <c r="F1612">
        <v>67.06</v>
      </c>
      <c r="G1612">
        <v>86.34</v>
      </c>
      <c r="H1612">
        <v>0.1</v>
      </c>
      <c r="I1612" t="s">
        <v>14</v>
      </c>
      <c r="J1612" t="s">
        <v>27</v>
      </c>
      <c r="K1612" t="s">
        <v>20</v>
      </c>
    </row>
    <row r="1613" spans="1:11" x14ac:dyDescent="0.25">
      <c r="A1613" t="s">
        <v>1629</v>
      </c>
      <c r="B1613" s="1">
        <v>45196</v>
      </c>
      <c r="C1613" t="s">
        <v>54</v>
      </c>
      <c r="D1613" t="s">
        <v>38</v>
      </c>
      <c r="E1613">
        <v>9</v>
      </c>
      <c r="F1613">
        <v>11.76</v>
      </c>
      <c r="G1613">
        <v>17.23</v>
      </c>
      <c r="H1613">
        <v>0.15</v>
      </c>
      <c r="I1613" t="s">
        <v>18</v>
      </c>
      <c r="J1613" t="s">
        <v>19</v>
      </c>
      <c r="K1613" t="s">
        <v>20</v>
      </c>
    </row>
    <row r="1614" spans="1:11" x14ac:dyDescent="0.25">
      <c r="A1614" t="s">
        <v>1630</v>
      </c>
      <c r="B1614" s="1">
        <v>45046</v>
      </c>
      <c r="C1614" t="s">
        <v>49</v>
      </c>
      <c r="D1614" t="s">
        <v>47</v>
      </c>
      <c r="E1614">
        <v>8</v>
      </c>
      <c r="F1614">
        <v>236.1</v>
      </c>
      <c r="G1614">
        <v>271.67</v>
      </c>
      <c r="H1614">
        <v>0.05</v>
      </c>
      <c r="I1614" t="s">
        <v>18</v>
      </c>
      <c r="K1614" t="s">
        <v>20</v>
      </c>
    </row>
    <row r="1615" spans="1:11" x14ac:dyDescent="0.25">
      <c r="A1615" t="s">
        <v>1631</v>
      </c>
      <c r="B1615" s="1">
        <v>45317</v>
      </c>
      <c r="C1615" t="s">
        <v>46</v>
      </c>
      <c r="D1615" t="s">
        <v>47</v>
      </c>
      <c r="E1615">
        <v>5</v>
      </c>
      <c r="F1615">
        <v>376.38</v>
      </c>
      <c r="G1615">
        <v>677.34</v>
      </c>
      <c r="H1615">
        <v>0</v>
      </c>
      <c r="I1615" t="s">
        <v>40</v>
      </c>
      <c r="J1615" t="s">
        <v>27</v>
      </c>
      <c r="K1615" t="s">
        <v>20</v>
      </c>
    </row>
    <row r="1616" spans="1:11" x14ac:dyDescent="0.25">
      <c r="A1616" t="s">
        <v>1632</v>
      </c>
      <c r="B1616" s="1">
        <v>45253</v>
      </c>
      <c r="C1616" t="s">
        <v>34</v>
      </c>
      <c r="D1616" t="s">
        <v>31</v>
      </c>
      <c r="E1616">
        <v>3</v>
      </c>
      <c r="F1616">
        <v>357.77</v>
      </c>
      <c r="G1616">
        <v>519.53</v>
      </c>
      <c r="H1616">
        <v>0</v>
      </c>
      <c r="I1616" t="s">
        <v>24</v>
      </c>
      <c r="J1616" t="s">
        <v>19</v>
      </c>
      <c r="K1616" t="s">
        <v>20</v>
      </c>
    </row>
    <row r="1617" spans="1:11" x14ac:dyDescent="0.25">
      <c r="A1617" t="s">
        <v>1633</v>
      </c>
      <c r="B1617" s="1">
        <v>45613</v>
      </c>
      <c r="C1617" t="s">
        <v>62</v>
      </c>
      <c r="D1617" t="s">
        <v>47</v>
      </c>
      <c r="E1617">
        <v>3</v>
      </c>
      <c r="F1617">
        <v>174.01</v>
      </c>
      <c r="G1617">
        <v>237.81</v>
      </c>
      <c r="H1617">
        <v>0.15</v>
      </c>
      <c r="I1617" t="s">
        <v>18</v>
      </c>
      <c r="K1617" t="s">
        <v>20</v>
      </c>
    </row>
    <row r="1618" spans="1:11" x14ac:dyDescent="0.25">
      <c r="A1618" t="s">
        <v>1634</v>
      </c>
      <c r="B1618" s="1">
        <v>45199</v>
      </c>
      <c r="C1618" t="s">
        <v>46</v>
      </c>
      <c r="D1618" t="s">
        <v>47</v>
      </c>
      <c r="E1618">
        <v>2</v>
      </c>
      <c r="F1618">
        <v>95.32</v>
      </c>
      <c r="G1618">
        <v>140.58000000000001</v>
      </c>
      <c r="H1618">
        <v>0</v>
      </c>
      <c r="I1618" t="s">
        <v>18</v>
      </c>
      <c r="J1618" t="s">
        <v>32</v>
      </c>
      <c r="K1618" t="s">
        <v>16</v>
      </c>
    </row>
    <row r="1619" spans="1:11" x14ac:dyDescent="0.25">
      <c r="A1619" t="s">
        <v>1635</v>
      </c>
      <c r="B1619" s="1">
        <v>45312</v>
      </c>
      <c r="C1619" t="s">
        <v>44</v>
      </c>
      <c r="D1619" t="s">
        <v>31</v>
      </c>
      <c r="E1619">
        <v>6</v>
      </c>
      <c r="F1619">
        <v>447.33</v>
      </c>
      <c r="G1619">
        <v>699.3</v>
      </c>
      <c r="H1619">
        <v>0.15</v>
      </c>
      <c r="I1619" t="s">
        <v>18</v>
      </c>
      <c r="J1619" t="s">
        <v>52</v>
      </c>
      <c r="K1619" t="s">
        <v>35</v>
      </c>
    </row>
    <row r="1620" spans="1:11" x14ac:dyDescent="0.25">
      <c r="A1620" t="s">
        <v>1636</v>
      </c>
      <c r="B1620" s="1">
        <v>45375</v>
      </c>
      <c r="C1620" t="s">
        <v>62</v>
      </c>
      <c r="D1620" t="s">
        <v>47</v>
      </c>
      <c r="E1620">
        <v>3</v>
      </c>
      <c r="F1620">
        <v>189.2</v>
      </c>
      <c r="G1620">
        <v>231.08</v>
      </c>
      <c r="H1620">
        <v>0</v>
      </c>
      <c r="I1620" t="s">
        <v>18</v>
      </c>
      <c r="J1620" t="s">
        <v>27</v>
      </c>
      <c r="K1620" t="s">
        <v>20</v>
      </c>
    </row>
    <row r="1621" spans="1:11" x14ac:dyDescent="0.25">
      <c r="A1621" t="s">
        <v>1637</v>
      </c>
      <c r="B1621" s="1">
        <v>45542</v>
      </c>
      <c r="C1621" t="s">
        <v>12</v>
      </c>
      <c r="D1621" t="s">
        <v>13</v>
      </c>
      <c r="E1621">
        <v>5</v>
      </c>
      <c r="F1621">
        <v>144.29</v>
      </c>
      <c r="G1621">
        <v>237.95</v>
      </c>
      <c r="H1621">
        <v>0.1</v>
      </c>
      <c r="I1621" t="s">
        <v>18</v>
      </c>
      <c r="J1621" t="s">
        <v>19</v>
      </c>
      <c r="K1621" t="s">
        <v>16</v>
      </c>
    </row>
    <row r="1622" spans="1:11" x14ac:dyDescent="0.25">
      <c r="A1622" t="s">
        <v>1638</v>
      </c>
      <c r="B1622" s="1">
        <v>45435</v>
      </c>
      <c r="C1622" t="s">
        <v>49</v>
      </c>
      <c r="D1622" t="s">
        <v>47</v>
      </c>
      <c r="E1622">
        <v>3</v>
      </c>
      <c r="F1622">
        <v>57.99</v>
      </c>
      <c r="G1622">
        <v>93.11</v>
      </c>
      <c r="H1622">
        <v>0.1</v>
      </c>
      <c r="I1622" t="s">
        <v>18</v>
      </c>
      <c r="J1622" t="s">
        <v>15</v>
      </c>
      <c r="K1622" t="s">
        <v>16</v>
      </c>
    </row>
    <row r="1623" spans="1:11" x14ac:dyDescent="0.25">
      <c r="A1623" t="s">
        <v>1639</v>
      </c>
      <c r="B1623" s="1">
        <v>45543</v>
      </c>
      <c r="C1623" t="s">
        <v>60</v>
      </c>
      <c r="D1623" t="s">
        <v>23</v>
      </c>
      <c r="E1623">
        <v>7</v>
      </c>
      <c r="F1623">
        <v>466.61</v>
      </c>
      <c r="G1623">
        <v>522.49</v>
      </c>
      <c r="H1623">
        <v>0.05</v>
      </c>
      <c r="I1623" t="s">
        <v>18</v>
      </c>
      <c r="J1623" t="s">
        <v>19</v>
      </c>
      <c r="K1623" t="s">
        <v>16</v>
      </c>
    </row>
    <row r="1624" spans="1:11" x14ac:dyDescent="0.25">
      <c r="A1624" t="s">
        <v>1640</v>
      </c>
      <c r="B1624" s="1">
        <v>45384</v>
      </c>
      <c r="C1624" t="s">
        <v>34</v>
      </c>
      <c r="D1624" t="s">
        <v>31</v>
      </c>
      <c r="E1624">
        <v>3</v>
      </c>
      <c r="F1624">
        <v>224.67</v>
      </c>
      <c r="G1624">
        <v>277.86</v>
      </c>
      <c r="H1624">
        <v>0.05</v>
      </c>
      <c r="I1624" t="s">
        <v>24</v>
      </c>
      <c r="J1624" t="s">
        <v>52</v>
      </c>
      <c r="K1624" t="s">
        <v>20</v>
      </c>
    </row>
    <row r="1625" spans="1:11" x14ac:dyDescent="0.25">
      <c r="A1625" t="s">
        <v>1641</v>
      </c>
      <c r="B1625" s="1">
        <v>45092</v>
      </c>
      <c r="C1625" t="s">
        <v>26</v>
      </c>
      <c r="D1625" t="s">
        <v>13</v>
      </c>
      <c r="E1625">
        <v>3</v>
      </c>
      <c r="F1625">
        <v>131</v>
      </c>
      <c r="G1625">
        <v>177.12</v>
      </c>
      <c r="H1625">
        <v>0</v>
      </c>
      <c r="I1625" t="s">
        <v>40</v>
      </c>
      <c r="J1625" t="s">
        <v>52</v>
      </c>
      <c r="K1625" t="s">
        <v>20</v>
      </c>
    </row>
    <row r="1626" spans="1:11" x14ac:dyDescent="0.25">
      <c r="A1626" t="s">
        <v>1642</v>
      </c>
      <c r="B1626" s="1">
        <v>45627</v>
      </c>
      <c r="C1626" t="s">
        <v>37</v>
      </c>
      <c r="D1626" t="s">
        <v>38</v>
      </c>
      <c r="E1626">
        <v>5</v>
      </c>
      <c r="F1626">
        <v>150.41999999999999</v>
      </c>
      <c r="G1626">
        <v>179.3</v>
      </c>
      <c r="H1626">
        <v>0.1</v>
      </c>
      <c r="I1626" t="s">
        <v>18</v>
      </c>
      <c r="J1626" t="s">
        <v>15</v>
      </c>
      <c r="K1626" t="s">
        <v>16</v>
      </c>
    </row>
    <row r="1627" spans="1:11" x14ac:dyDescent="0.25">
      <c r="A1627" t="s">
        <v>1643</v>
      </c>
      <c r="B1627" s="1">
        <v>45392</v>
      </c>
      <c r="C1627" t="s">
        <v>42</v>
      </c>
      <c r="D1627" t="s">
        <v>23</v>
      </c>
      <c r="E1627">
        <v>7</v>
      </c>
      <c r="F1627">
        <v>307.76</v>
      </c>
      <c r="G1627">
        <v>376.55</v>
      </c>
      <c r="H1627">
        <v>0.05</v>
      </c>
      <c r="I1627" t="s">
        <v>24</v>
      </c>
      <c r="J1627" t="s">
        <v>32</v>
      </c>
      <c r="K1627" t="s">
        <v>20</v>
      </c>
    </row>
    <row r="1628" spans="1:11" x14ac:dyDescent="0.25">
      <c r="A1628" t="s">
        <v>1644</v>
      </c>
      <c r="B1628" s="1">
        <v>45021</v>
      </c>
      <c r="C1628" t="s">
        <v>49</v>
      </c>
      <c r="D1628" t="s">
        <v>47</v>
      </c>
      <c r="E1628">
        <v>5</v>
      </c>
      <c r="F1628">
        <v>184.82</v>
      </c>
      <c r="G1628">
        <v>217.84</v>
      </c>
      <c r="H1628">
        <v>0.2</v>
      </c>
      <c r="I1628" t="s">
        <v>14</v>
      </c>
      <c r="K1628" t="s">
        <v>35</v>
      </c>
    </row>
    <row r="1629" spans="1:11" x14ac:dyDescent="0.25">
      <c r="A1629" t="s">
        <v>1645</v>
      </c>
      <c r="B1629" s="1">
        <v>45234</v>
      </c>
      <c r="C1629" t="s">
        <v>56</v>
      </c>
      <c r="D1629" t="s">
        <v>38</v>
      </c>
      <c r="E1629">
        <v>3</v>
      </c>
      <c r="F1629">
        <v>39.229999999999997</v>
      </c>
      <c r="G1629">
        <v>49.77</v>
      </c>
      <c r="H1629">
        <v>0</v>
      </c>
      <c r="I1629" t="s">
        <v>40</v>
      </c>
      <c r="J1629" t="s">
        <v>15</v>
      </c>
      <c r="K1629" t="s">
        <v>16</v>
      </c>
    </row>
    <row r="1630" spans="1:11" x14ac:dyDescent="0.25">
      <c r="A1630" t="s">
        <v>1646</v>
      </c>
      <c r="B1630" s="1">
        <v>45245</v>
      </c>
      <c r="C1630" t="s">
        <v>62</v>
      </c>
      <c r="D1630" t="s">
        <v>47</v>
      </c>
      <c r="E1630">
        <v>8</v>
      </c>
      <c r="F1630">
        <v>32.799999999999997</v>
      </c>
      <c r="G1630">
        <v>45.88</v>
      </c>
      <c r="H1630">
        <v>0</v>
      </c>
      <c r="I1630" t="s">
        <v>40</v>
      </c>
      <c r="J1630" t="s">
        <v>27</v>
      </c>
      <c r="K1630" t="s">
        <v>16</v>
      </c>
    </row>
    <row r="1631" spans="1:11" x14ac:dyDescent="0.25">
      <c r="A1631" t="s">
        <v>1647</v>
      </c>
      <c r="B1631" s="1">
        <v>45157</v>
      </c>
      <c r="C1631" t="s">
        <v>42</v>
      </c>
      <c r="D1631" t="s">
        <v>23</v>
      </c>
      <c r="E1631">
        <v>5</v>
      </c>
      <c r="F1631">
        <v>481.32</v>
      </c>
      <c r="G1631">
        <v>732.58</v>
      </c>
      <c r="H1631">
        <v>0</v>
      </c>
      <c r="I1631" t="s">
        <v>24</v>
      </c>
      <c r="J1631" t="s">
        <v>27</v>
      </c>
      <c r="K1631" t="s">
        <v>16</v>
      </c>
    </row>
    <row r="1632" spans="1:11" x14ac:dyDescent="0.25">
      <c r="A1632" t="s">
        <v>1648</v>
      </c>
      <c r="B1632" s="1">
        <v>45388</v>
      </c>
      <c r="C1632" t="s">
        <v>60</v>
      </c>
      <c r="D1632" t="s">
        <v>23</v>
      </c>
      <c r="E1632">
        <v>3</v>
      </c>
      <c r="F1632">
        <v>12.51</v>
      </c>
      <c r="G1632">
        <v>22.46</v>
      </c>
      <c r="H1632">
        <v>0</v>
      </c>
      <c r="I1632" t="s">
        <v>14</v>
      </c>
      <c r="J1632" t="s">
        <v>32</v>
      </c>
      <c r="K1632" t="s">
        <v>20</v>
      </c>
    </row>
    <row r="1633" spans="1:11" x14ac:dyDescent="0.25">
      <c r="A1633" t="s">
        <v>1649</v>
      </c>
      <c r="B1633" s="1">
        <v>45203</v>
      </c>
      <c r="C1633" t="s">
        <v>60</v>
      </c>
      <c r="E1633">
        <v>5</v>
      </c>
      <c r="F1633">
        <v>75.42</v>
      </c>
      <c r="G1633">
        <v>122.41</v>
      </c>
      <c r="H1633">
        <v>0</v>
      </c>
      <c r="I1633" t="s">
        <v>14</v>
      </c>
      <c r="J1633" t="s">
        <v>32</v>
      </c>
      <c r="K1633" t="s">
        <v>20</v>
      </c>
    </row>
    <row r="1634" spans="1:11" x14ac:dyDescent="0.25">
      <c r="A1634" t="s">
        <v>1650</v>
      </c>
      <c r="B1634" s="1">
        <v>44964</v>
      </c>
      <c r="C1634" t="s">
        <v>46</v>
      </c>
      <c r="D1634" t="s">
        <v>47</v>
      </c>
      <c r="E1634">
        <v>4</v>
      </c>
      <c r="F1634">
        <v>253.86</v>
      </c>
      <c r="G1634">
        <v>439.68</v>
      </c>
      <c r="H1634">
        <v>0</v>
      </c>
      <c r="I1634" t="s">
        <v>14</v>
      </c>
      <c r="K1634" t="s">
        <v>35</v>
      </c>
    </row>
    <row r="1635" spans="1:11" x14ac:dyDescent="0.25">
      <c r="A1635" t="s">
        <v>1651</v>
      </c>
      <c r="B1635" s="1">
        <v>45483</v>
      </c>
      <c r="C1635" t="s">
        <v>30</v>
      </c>
      <c r="D1635" t="s">
        <v>31</v>
      </c>
      <c r="E1635">
        <v>5</v>
      </c>
      <c r="F1635">
        <v>258.58999999999997</v>
      </c>
      <c r="G1635">
        <v>354.45</v>
      </c>
      <c r="H1635">
        <v>0.1</v>
      </c>
      <c r="I1635" t="s">
        <v>18</v>
      </c>
      <c r="J1635" t="s">
        <v>15</v>
      </c>
      <c r="K1635" t="s">
        <v>20</v>
      </c>
    </row>
    <row r="1636" spans="1:11" x14ac:dyDescent="0.25">
      <c r="A1636" t="s">
        <v>1652</v>
      </c>
      <c r="B1636" s="1">
        <v>45410</v>
      </c>
      <c r="C1636" t="s">
        <v>22</v>
      </c>
      <c r="D1636" t="s">
        <v>23</v>
      </c>
      <c r="E1636">
        <v>4</v>
      </c>
      <c r="F1636">
        <v>53</v>
      </c>
      <c r="G1636">
        <v>91.24</v>
      </c>
      <c r="H1636">
        <v>0</v>
      </c>
      <c r="I1636" t="s">
        <v>40</v>
      </c>
      <c r="J1636" t="s">
        <v>32</v>
      </c>
      <c r="K1636" t="s">
        <v>20</v>
      </c>
    </row>
    <row r="1637" spans="1:11" x14ac:dyDescent="0.25">
      <c r="A1637" t="s">
        <v>1653</v>
      </c>
      <c r="B1637" s="1">
        <v>45051</v>
      </c>
      <c r="C1637" t="s">
        <v>34</v>
      </c>
      <c r="D1637" t="s">
        <v>31</v>
      </c>
      <c r="E1637">
        <v>2</v>
      </c>
      <c r="F1637">
        <v>313.25</v>
      </c>
      <c r="G1637">
        <v>561.33000000000004</v>
      </c>
      <c r="H1637">
        <v>0.05</v>
      </c>
      <c r="I1637" t="s">
        <v>18</v>
      </c>
      <c r="J1637" t="s">
        <v>27</v>
      </c>
      <c r="K1637" t="s">
        <v>16</v>
      </c>
    </row>
    <row r="1638" spans="1:11" x14ac:dyDescent="0.25">
      <c r="A1638" t="s">
        <v>1612</v>
      </c>
      <c r="B1638" s="1">
        <v>44958</v>
      </c>
      <c r="C1638" t="s">
        <v>49</v>
      </c>
      <c r="D1638" t="s">
        <v>47</v>
      </c>
      <c r="E1638">
        <v>5</v>
      </c>
      <c r="F1638">
        <v>209.49</v>
      </c>
      <c r="G1638">
        <v>280.25</v>
      </c>
      <c r="H1638">
        <v>0</v>
      </c>
      <c r="I1638" t="s">
        <v>14</v>
      </c>
      <c r="J1638" t="s">
        <v>19</v>
      </c>
      <c r="K1638" t="s">
        <v>20</v>
      </c>
    </row>
    <row r="1639" spans="1:11" x14ac:dyDescent="0.25">
      <c r="A1639" t="s">
        <v>1654</v>
      </c>
      <c r="B1639" s="1">
        <v>45065</v>
      </c>
      <c r="C1639" t="s">
        <v>44</v>
      </c>
      <c r="D1639" t="s">
        <v>31</v>
      </c>
      <c r="E1639">
        <v>3</v>
      </c>
      <c r="F1639">
        <v>166.42</v>
      </c>
      <c r="G1639">
        <v>266.72000000000003</v>
      </c>
      <c r="H1639">
        <v>0.05</v>
      </c>
      <c r="I1639" t="s">
        <v>18</v>
      </c>
      <c r="J1639" t="s">
        <v>27</v>
      </c>
      <c r="K1639" t="s">
        <v>20</v>
      </c>
    </row>
    <row r="1640" spans="1:11" x14ac:dyDescent="0.25">
      <c r="A1640" t="s">
        <v>1655</v>
      </c>
      <c r="B1640" s="1">
        <v>45632</v>
      </c>
      <c r="C1640" t="s">
        <v>62</v>
      </c>
      <c r="D1640" t="s">
        <v>47</v>
      </c>
      <c r="E1640">
        <v>4</v>
      </c>
      <c r="F1640">
        <v>169.34</v>
      </c>
      <c r="G1640">
        <v>254.31</v>
      </c>
      <c r="H1640">
        <v>0</v>
      </c>
      <c r="I1640" t="s">
        <v>40</v>
      </c>
      <c r="J1640" t="s">
        <v>32</v>
      </c>
      <c r="K1640" t="s">
        <v>35</v>
      </c>
    </row>
    <row r="1641" spans="1:11" x14ac:dyDescent="0.25">
      <c r="A1641" t="s">
        <v>1656</v>
      </c>
      <c r="B1641" s="1">
        <v>45265</v>
      </c>
      <c r="C1641" t="s">
        <v>54</v>
      </c>
      <c r="D1641" t="s">
        <v>38</v>
      </c>
      <c r="E1641">
        <v>6</v>
      </c>
      <c r="F1641">
        <v>472.17</v>
      </c>
      <c r="G1641">
        <v>603.55999999999995</v>
      </c>
      <c r="H1641">
        <v>0</v>
      </c>
      <c r="I1641" t="s">
        <v>18</v>
      </c>
      <c r="J1641" t="s">
        <v>52</v>
      </c>
      <c r="K1641" t="s">
        <v>20</v>
      </c>
    </row>
    <row r="1642" spans="1:11" x14ac:dyDescent="0.25">
      <c r="A1642" t="s">
        <v>1657</v>
      </c>
      <c r="B1642" s="1">
        <v>45574</v>
      </c>
      <c r="C1642" t="s">
        <v>42</v>
      </c>
      <c r="D1642" t="s">
        <v>23</v>
      </c>
      <c r="E1642">
        <v>9</v>
      </c>
      <c r="F1642">
        <v>458.32</v>
      </c>
      <c r="G1642">
        <v>691.81</v>
      </c>
      <c r="H1642">
        <v>0</v>
      </c>
      <c r="I1642" t="s">
        <v>14</v>
      </c>
      <c r="J1642" t="s">
        <v>19</v>
      </c>
      <c r="K1642" t="s">
        <v>35</v>
      </c>
    </row>
    <row r="1643" spans="1:11" x14ac:dyDescent="0.25">
      <c r="A1643" t="s">
        <v>1658</v>
      </c>
      <c r="B1643" s="1">
        <v>45419</v>
      </c>
      <c r="C1643" t="s">
        <v>34</v>
      </c>
      <c r="D1643" t="s">
        <v>31</v>
      </c>
      <c r="E1643">
        <v>4</v>
      </c>
      <c r="F1643">
        <v>152.51</v>
      </c>
      <c r="G1643">
        <v>179.21</v>
      </c>
      <c r="H1643">
        <v>0.2</v>
      </c>
      <c r="I1643" t="s">
        <v>24</v>
      </c>
      <c r="J1643" t="s">
        <v>52</v>
      </c>
      <c r="K1643" t="s">
        <v>16</v>
      </c>
    </row>
    <row r="1644" spans="1:11" x14ac:dyDescent="0.25">
      <c r="A1644" t="s">
        <v>1659</v>
      </c>
      <c r="B1644" s="1">
        <v>45070</v>
      </c>
      <c r="C1644" t="s">
        <v>30</v>
      </c>
      <c r="D1644" t="s">
        <v>31</v>
      </c>
      <c r="E1644">
        <v>1</v>
      </c>
      <c r="F1644">
        <v>142.47</v>
      </c>
      <c r="G1644">
        <v>187.22</v>
      </c>
      <c r="H1644">
        <v>0.05</v>
      </c>
      <c r="I1644" t="s">
        <v>40</v>
      </c>
      <c r="J1644" t="s">
        <v>32</v>
      </c>
      <c r="K1644" t="s">
        <v>20</v>
      </c>
    </row>
    <row r="1645" spans="1:11" x14ac:dyDescent="0.25">
      <c r="A1645" t="s">
        <v>1660</v>
      </c>
      <c r="B1645" s="1">
        <v>45345</v>
      </c>
      <c r="C1645" t="s">
        <v>54</v>
      </c>
      <c r="D1645" t="s">
        <v>38</v>
      </c>
      <c r="E1645">
        <v>9</v>
      </c>
      <c r="F1645">
        <v>87.89</v>
      </c>
      <c r="G1645">
        <v>105.32</v>
      </c>
      <c r="H1645">
        <v>0</v>
      </c>
      <c r="I1645" t="s">
        <v>40</v>
      </c>
      <c r="J1645" t="s">
        <v>52</v>
      </c>
      <c r="K1645" t="s">
        <v>20</v>
      </c>
    </row>
    <row r="1646" spans="1:11" x14ac:dyDescent="0.25">
      <c r="A1646" t="s">
        <v>1661</v>
      </c>
      <c r="B1646" s="1">
        <v>45256</v>
      </c>
      <c r="C1646" t="s">
        <v>34</v>
      </c>
      <c r="D1646" t="s">
        <v>31</v>
      </c>
      <c r="E1646">
        <v>5</v>
      </c>
      <c r="F1646">
        <v>8.6300000000000008</v>
      </c>
      <c r="G1646">
        <v>11.3</v>
      </c>
      <c r="H1646">
        <v>0.15</v>
      </c>
      <c r="I1646" t="s">
        <v>24</v>
      </c>
      <c r="J1646" t="s">
        <v>32</v>
      </c>
      <c r="K1646" t="s">
        <v>20</v>
      </c>
    </row>
    <row r="1647" spans="1:11" x14ac:dyDescent="0.25">
      <c r="A1647" t="s">
        <v>1662</v>
      </c>
      <c r="B1647" s="1">
        <v>45298</v>
      </c>
      <c r="C1647" t="s">
        <v>30</v>
      </c>
      <c r="D1647" t="s">
        <v>31</v>
      </c>
      <c r="E1647">
        <v>2</v>
      </c>
      <c r="F1647">
        <v>260.08</v>
      </c>
      <c r="G1647">
        <v>338.87</v>
      </c>
      <c r="H1647">
        <v>0.2</v>
      </c>
      <c r="I1647" t="s">
        <v>24</v>
      </c>
      <c r="J1647" t="s">
        <v>27</v>
      </c>
      <c r="K1647" t="s">
        <v>35</v>
      </c>
    </row>
    <row r="1648" spans="1:11" x14ac:dyDescent="0.25">
      <c r="A1648" t="s">
        <v>1663</v>
      </c>
      <c r="B1648" s="1">
        <v>45656</v>
      </c>
      <c r="C1648" t="s">
        <v>60</v>
      </c>
      <c r="E1648">
        <v>6</v>
      </c>
      <c r="F1648">
        <v>92.78</v>
      </c>
      <c r="G1648">
        <v>127.43</v>
      </c>
      <c r="H1648">
        <v>0.15</v>
      </c>
      <c r="I1648" t="s">
        <v>18</v>
      </c>
      <c r="J1648" t="s">
        <v>19</v>
      </c>
      <c r="K1648" t="s">
        <v>35</v>
      </c>
    </row>
    <row r="1649" spans="1:11" x14ac:dyDescent="0.25">
      <c r="A1649" t="s">
        <v>1664</v>
      </c>
      <c r="B1649" s="1">
        <v>45352</v>
      </c>
      <c r="C1649" t="s">
        <v>42</v>
      </c>
      <c r="D1649" t="s">
        <v>23</v>
      </c>
      <c r="E1649">
        <v>5</v>
      </c>
      <c r="F1649">
        <v>30</v>
      </c>
      <c r="G1649">
        <v>33.44</v>
      </c>
      <c r="H1649">
        <v>0.1</v>
      </c>
      <c r="I1649" t="s">
        <v>14</v>
      </c>
      <c r="J1649" t="s">
        <v>52</v>
      </c>
      <c r="K1649" t="s">
        <v>20</v>
      </c>
    </row>
    <row r="1650" spans="1:11" x14ac:dyDescent="0.25">
      <c r="A1650" t="s">
        <v>1665</v>
      </c>
      <c r="B1650" s="1">
        <v>45492</v>
      </c>
      <c r="C1650" t="s">
        <v>44</v>
      </c>
      <c r="D1650" t="s">
        <v>31</v>
      </c>
      <c r="E1650">
        <v>8</v>
      </c>
      <c r="F1650">
        <v>140.82</v>
      </c>
      <c r="G1650">
        <v>225.45</v>
      </c>
      <c r="H1650">
        <v>0.1</v>
      </c>
      <c r="I1650" t="s">
        <v>24</v>
      </c>
      <c r="J1650" t="s">
        <v>32</v>
      </c>
      <c r="K1650" t="s">
        <v>35</v>
      </c>
    </row>
    <row r="1651" spans="1:11" x14ac:dyDescent="0.25">
      <c r="A1651" t="s">
        <v>1666</v>
      </c>
      <c r="B1651" s="1">
        <v>45367</v>
      </c>
      <c r="C1651" t="s">
        <v>34</v>
      </c>
      <c r="D1651" t="s">
        <v>31</v>
      </c>
      <c r="E1651">
        <v>1</v>
      </c>
      <c r="F1651">
        <v>404.99</v>
      </c>
      <c r="G1651">
        <v>723.85</v>
      </c>
      <c r="H1651">
        <v>0.05</v>
      </c>
      <c r="I1651" t="s">
        <v>18</v>
      </c>
      <c r="J1651" t="s">
        <v>52</v>
      </c>
      <c r="K1651" t="s">
        <v>35</v>
      </c>
    </row>
    <row r="1652" spans="1:11" x14ac:dyDescent="0.25">
      <c r="A1652" t="s">
        <v>1667</v>
      </c>
      <c r="B1652" s="1">
        <v>45474</v>
      </c>
      <c r="C1652" t="s">
        <v>26</v>
      </c>
      <c r="D1652" t="s">
        <v>13</v>
      </c>
      <c r="E1652">
        <v>4</v>
      </c>
      <c r="F1652">
        <v>148.27000000000001</v>
      </c>
      <c r="G1652">
        <v>174.02</v>
      </c>
      <c r="H1652">
        <v>0</v>
      </c>
      <c r="I1652" t="s">
        <v>24</v>
      </c>
      <c r="J1652" t="s">
        <v>52</v>
      </c>
      <c r="K1652" t="s">
        <v>20</v>
      </c>
    </row>
    <row r="1653" spans="1:11" x14ac:dyDescent="0.25">
      <c r="A1653" t="s">
        <v>1668</v>
      </c>
      <c r="B1653" s="1">
        <v>45200</v>
      </c>
      <c r="C1653" t="s">
        <v>46</v>
      </c>
      <c r="D1653" t="s">
        <v>47</v>
      </c>
      <c r="E1653">
        <v>2</v>
      </c>
      <c r="F1653">
        <v>224.2</v>
      </c>
      <c r="G1653">
        <v>278.11</v>
      </c>
      <c r="H1653">
        <v>0</v>
      </c>
      <c r="I1653" t="s">
        <v>40</v>
      </c>
      <c r="J1653" t="s">
        <v>32</v>
      </c>
      <c r="K1653" t="s">
        <v>20</v>
      </c>
    </row>
    <row r="1654" spans="1:11" x14ac:dyDescent="0.25">
      <c r="A1654" t="s">
        <v>1669</v>
      </c>
      <c r="B1654" s="1">
        <v>45157</v>
      </c>
      <c r="C1654" t="s">
        <v>56</v>
      </c>
      <c r="D1654" t="s">
        <v>38</v>
      </c>
      <c r="E1654">
        <v>6</v>
      </c>
      <c r="F1654">
        <v>392.12</v>
      </c>
      <c r="G1654">
        <v>465.54</v>
      </c>
      <c r="H1654">
        <v>0</v>
      </c>
      <c r="I1654" t="s">
        <v>18</v>
      </c>
      <c r="J1654" t="s">
        <v>32</v>
      </c>
      <c r="K1654" t="s">
        <v>20</v>
      </c>
    </row>
    <row r="1655" spans="1:11" x14ac:dyDescent="0.25">
      <c r="A1655" t="s">
        <v>1670</v>
      </c>
      <c r="B1655" s="1">
        <v>45539</v>
      </c>
      <c r="C1655" t="s">
        <v>37</v>
      </c>
      <c r="D1655" t="s">
        <v>38</v>
      </c>
      <c r="E1655">
        <v>6</v>
      </c>
      <c r="F1655">
        <v>398</v>
      </c>
      <c r="G1655">
        <v>576.97</v>
      </c>
      <c r="H1655">
        <v>0.2</v>
      </c>
      <c r="I1655" t="s">
        <v>81</v>
      </c>
      <c r="J1655" t="s">
        <v>32</v>
      </c>
      <c r="K1655" t="s">
        <v>20</v>
      </c>
    </row>
    <row r="1656" spans="1:11" x14ac:dyDescent="0.25">
      <c r="A1656" t="s">
        <v>1671</v>
      </c>
      <c r="B1656" s="1">
        <v>45215</v>
      </c>
      <c r="C1656" t="s">
        <v>56</v>
      </c>
      <c r="D1656" t="s">
        <v>38</v>
      </c>
      <c r="E1656">
        <v>4</v>
      </c>
      <c r="F1656">
        <v>439.34</v>
      </c>
      <c r="G1656">
        <v>636.79</v>
      </c>
      <c r="H1656">
        <v>0</v>
      </c>
      <c r="I1656" t="s">
        <v>40</v>
      </c>
      <c r="J1656" t="s">
        <v>52</v>
      </c>
      <c r="K1656" t="s">
        <v>35</v>
      </c>
    </row>
    <row r="1657" spans="1:11" x14ac:dyDescent="0.25">
      <c r="A1657" t="s">
        <v>1672</v>
      </c>
      <c r="B1657" s="1">
        <v>45439</v>
      </c>
      <c r="C1657" t="s">
        <v>30</v>
      </c>
      <c r="D1657" t="s">
        <v>31</v>
      </c>
      <c r="E1657">
        <v>1</v>
      </c>
      <c r="F1657">
        <v>208.3</v>
      </c>
      <c r="G1657">
        <v>305.35000000000002</v>
      </c>
      <c r="H1657">
        <v>0.2</v>
      </c>
      <c r="I1657" t="s">
        <v>18</v>
      </c>
      <c r="J1657" t="s">
        <v>52</v>
      </c>
      <c r="K1657" t="s">
        <v>20</v>
      </c>
    </row>
    <row r="1658" spans="1:11" x14ac:dyDescent="0.25">
      <c r="A1658" t="s">
        <v>1673</v>
      </c>
      <c r="B1658" s="1">
        <v>45025</v>
      </c>
      <c r="C1658" t="s">
        <v>46</v>
      </c>
      <c r="D1658" t="s">
        <v>47</v>
      </c>
      <c r="E1658">
        <v>3</v>
      </c>
      <c r="F1658">
        <v>201.49</v>
      </c>
      <c r="G1658">
        <v>318.83999999999997</v>
      </c>
      <c r="H1658">
        <v>0.1</v>
      </c>
      <c r="I1658" t="s">
        <v>40</v>
      </c>
      <c r="J1658" t="s">
        <v>52</v>
      </c>
      <c r="K1658" t="s">
        <v>35</v>
      </c>
    </row>
    <row r="1659" spans="1:11" x14ac:dyDescent="0.25">
      <c r="A1659" t="s">
        <v>1674</v>
      </c>
      <c r="B1659" s="1">
        <v>44995</v>
      </c>
      <c r="C1659" t="s">
        <v>37</v>
      </c>
      <c r="D1659" t="s">
        <v>38</v>
      </c>
      <c r="E1659">
        <v>2</v>
      </c>
      <c r="F1659">
        <v>231.43</v>
      </c>
      <c r="G1659">
        <v>363.49</v>
      </c>
      <c r="H1659">
        <v>0</v>
      </c>
      <c r="I1659" t="s">
        <v>40</v>
      </c>
      <c r="J1659" t="s">
        <v>19</v>
      </c>
      <c r="K1659" t="s">
        <v>35</v>
      </c>
    </row>
    <row r="1660" spans="1:11" x14ac:dyDescent="0.25">
      <c r="A1660" t="s">
        <v>1675</v>
      </c>
      <c r="B1660" s="1">
        <v>45590</v>
      </c>
      <c r="C1660" t="s">
        <v>56</v>
      </c>
      <c r="D1660" t="s">
        <v>38</v>
      </c>
      <c r="E1660">
        <v>2</v>
      </c>
      <c r="F1660">
        <v>456.9</v>
      </c>
      <c r="G1660">
        <v>786.92</v>
      </c>
      <c r="H1660">
        <v>0.05</v>
      </c>
      <c r="I1660" t="s">
        <v>40</v>
      </c>
      <c r="J1660" t="s">
        <v>27</v>
      </c>
      <c r="K1660" t="s">
        <v>35</v>
      </c>
    </row>
    <row r="1661" spans="1:11" x14ac:dyDescent="0.25">
      <c r="A1661" t="s">
        <v>1676</v>
      </c>
      <c r="B1661" s="1">
        <v>45118</v>
      </c>
      <c r="C1661" t="s">
        <v>42</v>
      </c>
      <c r="D1661" t="s">
        <v>23</v>
      </c>
      <c r="E1661">
        <v>9</v>
      </c>
      <c r="F1661">
        <v>351.71</v>
      </c>
      <c r="G1661">
        <v>411.61</v>
      </c>
      <c r="H1661">
        <v>0.05</v>
      </c>
      <c r="I1661" t="s">
        <v>24</v>
      </c>
      <c r="J1661" t="s">
        <v>15</v>
      </c>
      <c r="K1661" t="s">
        <v>35</v>
      </c>
    </row>
    <row r="1662" spans="1:11" x14ac:dyDescent="0.25">
      <c r="A1662" t="s">
        <v>1677</v>
      </c>
      <c r="B1662" s="1">
        <v>45087</v>
      </c>
      <c r="C1662" t="s">
        <v>60</v>
      </c>
      <c r="D1662" t="s">
        <v>23</v>
      </c>
      <c r="E1662">
        <v>1</v>
      </c>
      <c r="F1662">
        <v>413.84</v>
      </c>
      <c r="G1662">
        <v>710.56</v>
      </c>
      <c r="H1662">
        <v>0</v>
      </c>
      <c r="I1662" t="s">
        <v>18</v>
      </c>
      <c r="J1662" t="s">
        <v>27</v>
      </c>
      <c r="K1662" t="s">
        <v>16</v>
      </c>
    </row>
    <row r="1663" spans="1:11" x14ac:dyDescent="0.25">
      <c r="A1663" t="s">
        <v>1678</v>
      </c>
      <c r="B1663" s="1">
        <v>45572</v>
      </c>
      <c r="C1663" t="s">
        <v>49</v>
      </c>
      <c r="D1663" t="s">
        <v>47</v>
      </c>
      <c r="E1663">
        <v>8</v>
      </c>
      <c r="F1663">
        <v>121.82</v>
      </c>
      <c r="G1663">
        <v>168.69</v>
      </c>
      <c r="H1663">
        <v>0</v>
      </c>
      <c r="I1663" t="s">
        <v>14</v>
      </c>
      <c r="J1663" t="s">
        <v>15</v>
      </c>
      <c r="K1663" t="s">
        <v>20</v>
      </c>
    </row>
    <row r="1664" spans="1:11" x14ac:dyDescent="0.25">
      <c r="A1664" t="s">
        <v>1679</v>
      </c>
      <c r="B1664" s="1">
        <v>45304</v>
      </c>
      <c r="C1664" t="s">
        <v>12</v>
      </c>
      <c r="D1664" t="s">
        <v>13</v>
      </c>
      <c r="E1664">
        <v>5</v>
      </c>
      <c r="F1664">
        <v>140.69</v>
      </c>
      <c r="G1664">
        <v>177.15</v>
      </c>
      <c r="H1664">
        <v>0</v>
      </c>
      <c r="I1664" t="s">
        <v>18</v>
      </c>
      <c r="J1664" t="s">
        <v>27</v>
      </c>
      <c r="K1664" t="s">
        <v>20</v>
      </c>
    </row>
    <row r="1665" spans="1:11" x14ac:dyDescent="0.25">
      <c r="A1665" t="s">
        <v>1680</v>
      </c>
      <c r="B1665" s="1">
        <v>45260</v>
      </c>
      <c r="C1665" t="s">
        <v>54</v>
      </c>
      <c r="D1665" t="s">
        <v>38</v>
      </c>
      <c r="E1665">
        <v>5</v>
      </c>
      <c r="F1665">
        <v>201.39</v>
      </c>
      <c r="G1665">
        <v>283.61</v>
      </c>
      <c r="H1665">
        <v>0</v>
      </c>
      <c r="I1665" t="s">
        <v>40</v>
      </c>
      <c r="J1665" t="s">
        <v>52</v>
      </c>
      <c r="K1665" t="s">
        <v>16</v>
      </c>
    </row>
    <row r="1666" spans="1:11" x14ac:dyDescent="0.25">
      <c r="A1666" t="s">
        <v>1681</v>
      </c>
      <c r="B1666" s="1">
        <v>45143</v>
      </c>
      <c r="C1666" t="s">
        <v>54</v>
      </c>
      <c r="D1666" t="s">
        <v>38</v>
      </c>
      <c r="E1666">
        <v>2</v>
      </c>
      <c r="F1666">
        <v>29.58</v>
      </c>
      <c r="G1666">
        <v>38.49</v>
      </c>
      <c r="H1666">
        <v>0</v>
      </c>
      <c r="I1666" t="s">
        <v>24</v>
      </c>
      <c r="J1666" t="s">
        <v>52</v>
      </c>
      <c r="K1666" t="s">
        <v>20</v>
      </c>
    </row>
    <row r="1667" spans="1:11" x14ac:dyDescent="0.25">
      <c r="A1667" t="s">
        <v>1682</v>
      </c>
      <c r="B1667" s="1">
        <v>45436</v>
      </c>
      <c r="C1667" t="s">
        <v>46</v>
      </c>
      <c r="D1667" t="s">
        <v>47</v>
      </c>
      <c r="E1667">
        <v>3</v>
      </c>
      <c r="F1667">
        <v>224.73</v>
      </c>
      <c r="G1667">
        <v>401.53</v>
      </c>
      <c r="H1667">
        <v>0.05</v>
      </c>
      <c r="I1667" t="s">
        <v>111</v>
      </c>
      <c r="J1667" t="s">
        <v>32</v>
      </c>
      <c r="K1667" t="s">
        <v>35</v>
      </c>
    </row>
    <row r="1668" spans="1:11" x14ac:dyDescent="0.25">
      <c r="A1668" t="s">
        <v>1683</v>
      </c>
      <c r="B1668" s="1">
        <v>44955</v>
      </c>
      <c r="C1668" t="s">
        <v>44</v>
      </c>
      <c r="D1668" t="s">
        <v>31</v>
      </c>
      <c r="E1668">
        <v>2</v>
      </c>
      <c r="F1668">
        <v>355.18</v>
      </c>
      <c r="G1668">
        <v>555.9</v>
      </c>
      <c r="H1668">
        <v>0</v>
      </c>
      <c r="I1668" t="s">
        <v>18</v>
      </c>
      <c r="J1668" t="s">
        <v>15</v>
      </c>
      <c r="K1668" t="s">
        <v>35</v>
      </c>
    </row>
    <row r="1669" spans="1:11" x14ac:dyDescent="0.25">
      <c r="A1669" t="s">
        <v>1684</v>
      </c>
      <c r="B1669" s="1">
        <v>45340</v>
      </c>
      <c r="C1669" t="s">
        <v>60</v>
      </c>
      <c r="D1669" t="s">
        <v>23</v>
      </c>
      <c r="E1669">
        <v>1</v>
      </c>
      <c r="F1669">
        <v>307.05</v>
      </c>
      <c r="G1669">
        <v>538.24</v>
      </c>
      <c r="H1669">
        <v>0.1</v>
      </c>
      <c r="I1669" t="s">
        <v>14</v>
      </c>
      <c r="J1669" t="s">
        <v>27</v>
      </c>
      <c r="K1669" t="s">
        <v>20</v>
      </c>
    </row>
    <row r="1670" spans="1:11" x14ac:dyDescent="0.25">
      <c r="A1670" t="s">
        <v>1685</v>
      </c>
      <c r="B1670" s="1">
        <v>45502</v>
      </c>
      <c r="C1670" t="s">
        <v>56</v>
      </c>
      <c r="D1670" t="s">
        <v>38</v>
      </c>
      <c r="E1670">
        <v>8</v>
      </c>
      <c r="F1670">
        <v>411.71</v>
      </c>
      <c r="G1670">
        <v>611.29999999999995</v>
      </c>
      <c r="H1670">
        <v>0</v>
      </c>
      <c r="I1670" t="s">
        <v>14</v>
      </c>
      <c r="J1670" t="s">
        <v>32</v>
      </c>
      <c r="K1670" t="s">
        <v>20</v>
      </c>
    </row>
    <row r="1671" spans="1:11" x14ac:dyDescent="0.25">
      <c r="A1671" t="s">
        <v>1686</v>
      </c>
      <c r="B1671" s="1">
        <v>45312</v>
      </c>
      <c r="C1671" t="s">
        <v>30</v>
      </c>
      <c r="D1671" t="s">
        <v>31</v>
      </c>
      <c r="E1671">
        <v>7</v>
      </c>
      <c r="F1671">
        <v>51.17</v>
      </c>
      <c r="G1671">
        <v>87.65</v>
      </c>
      <c r="H1671">
        <v>0.1</v>
      </c>
      <c r="I1671" t="s">
        <v>40</v>
      </c>
      <c r="J1671" t="s">
        <v>52</v>
      </c>
      <c r="K1671" t="s">
        <v>20</v>
      </c>
    </row>
    <row r="1672" spans="1:11" x14ac:dyDescent="0.25">
      <c r="A1672" t="s">
        <v>1687</v>
      </c>
      <c r="B1672" s="1">
        <v>45653</v>
      </c>
      <c r="C1672" t="s">
        <v>22</v>
      </c>
      <c r="D1672" t="s">
        <v>23</v>
      </c>
      <c r="E1672">
        <v>1</v>
      </c>
      <c r="F1672">
        <v>292.8</v>
      </c>
      <c r="G1672">
        <v>481.48</v>
      </c>
      <c r="H1672">
        <v>0</v>
      </c>
      <c r="I1672" t="s">
        <v>14</v>
      </c>
      <c r="J1672" t="s">
        <v>15</v>
      </c>
      <c r="K1672" t="s">
        <v>16</v>
      </c>
    </row>
    <row r="1673" spans="1:11" x14ac:dyDescent="0.25">
      <c r="A1673" t="s">
        <v>1688</v>
      </c>
      <c r="B1673" s="1">
        <v>45213</v>
      </c>
      <c r="C1673" t="s">
        <v>62</v>
      </c>
      <c r="D1673" t="s">
        <v>47</v>
      </c>
      <c r="E1673">
        <v>3</v>
      </c>
      <c r="F1673">
        <v>146.80000000000001</v>
      </c>
      <c r="G1673">
        <v>162.77000000000001</v>
      </c>
      <c r="H1673">
        <v>0.2</v>
      </c>
      <c r="I1673" t="s">
        <v>24</v>
      </c>
      <c r="J1673" t="s">
        <v>27</v>
      </c>
      <c r="K1673" t="s">
        <v>20</v>
      </c>
    </row>
    <row r="1674" spans="1:11" x14ac:dyDescent="0.25">
      <c r="A1674" t="s">
        <v>1689</v>
      </c>
      <c r="B1674" s="1">
        <v>45460</v>
      </c>
      <c r="C1674" t="s">
        <v>62</v>
      </c>
      <c r="D1674" t="s">
        <v>47</v>
      </c>
      <c r="E1674">
        <v>9</v>
      </c>
      <c r="F1674">
        <v>167.07</v>
      </c>
      <c r="G1674">
        <v>225.29</v>
      </c>
      <c r="H1674">
        <v>0</v>
      </c>
      <c r="I1674" t="s">
        <v>40</v>
      </c>
      <c r="J1674" t="s">
        <v>52</v>
      </c>
      <c r="K1674" t="s">
        <v>16</v>
      </c>
    </row>
    <row r="1675" spans="1:11" x14ac:dyDescent="0.25">
      <c r="A1675" t="s">
        <v>1690</v>
      </c>
      <c r="B1675" s="1">
        <v>45494</v>
      </c>
      <c r="C1675" t="s">
        <v>56</v>
      </c>
      <c r="D1675" t="s">
        <v>38</v>
      </c>
      <c r="E1675">
        <v>3</v>
      </c>
      <c r="F1675">
        <v>179.18</v>
      </c>
      <c r="G1675">
        <v>307.14999999999998</v>
      </c>
      <c r="H1675">
        <v>0</v>
      </c>
      <c r="I1675" t="s">
        <v>18</v>
      </c>
      <c r="J1675" t="s">
        <v>15</v>
      </c>
      <c r="K1675" t="s">
        <v>16</v>
      </c>
    </row>
    <row r="1676" spans="1:11" x14ac:dyDescent="0.25">
      <c r="A1676" t="s">
        <v>1691</v>
      </c>
      <c r="B1676" s="1">
        <v>45144</v>
      </c>
      <c r="D1676" t="s">
        <v>38</v>
      </c>
      <c r="E1676">
        <v>7</v>
      </c>
      <c r="F1676">
        <v>195.1</v>
      </c>
      <c r="G1676">
        <v>317.11</v>
      </c>
      <c r="H1676">
        <v>0</v>
      </c>
      <c r="I1676" t="s">
        <v>14</v>
      </c>
      <c r="J1676" t="s">
        <v>19</v>
      </c>
      <c r="K1676" t="s">
        <v>20</v>
      </c>
    </row>
    <row r="1677" spans="1:11" x14ac:dyDescent="0.25">
      <c r="A1677" t="s">
        <v>1238</v>
      </c>
      <c r="B1677" s="1">
        <v>45144</v>
      </c>
      <c r="C1677" t="s">
        <v>42</v>
      </c>
      <c r="D1677" t="s">
        <v>23</v>
      </c>
      <c r="E1677">
        <v>9</v>
      </c>
      <c r="F1677">
        <v>82.24</v>
      </c>
      <c r="G1677">
        <v>104.96</v>
      </c>
      <c r="H1677">
        <v>0</v>
      </c>
      <c r="I1677" t="s">
        <v>18</v>
      </c>
      <c r="J1677" t="s">
        <v>19</v>
      </c>
      <c r="K1677" t="s">
        <v>20</v>
      </c>
    </row>
    <row r="1678" spans="1:11" x14ac:dyDescent="0.25">
      <c r="A1678" t="s">
        <v>1692</v>
      </c>
      <c r="B1678" s="1">
        <v>45407</v>
      </c>
      <c r="C1678" t="s">
        <v>42</v>
      </c>
      <c r="D1678" t="s">
        <v>23</v>
      </c>
      <c r="E1678">
        <v>3</v>
      </c>
      <c r="F1678">
        <v>239.15</v>
      </c>
      <c r="G1678">
        <v>278.10000000000002</v>
      </c>
      <c r="H1678">
        <v>0.15</v>
      </c>
      <c r="I1678" t="s">
        <v>18</v>
      </c>
      <c r="J1678" t="s">
        <v>27</v>
      </c>
      <c r="K1678" t="s">
        <v>35</v>
      </c>
    </row>
    <row r="1679" spans="1:11" x14ac:dyDescent="0.25">
      <c r="A1679" t="s">
        <v>1693</v>
      </c>
      <c r="B1679" s="1">
        <v>45109</v>
      </c>
      <c r="C1679" t="s">
        <v>37</v>
      </c>
      <c r="D1679" t="s">
        <v>38</v>
      </c>
      <c r="E1679">
        <v>3</v>
      </c>
      <c r="F1679">
        <v>402.01</v>
      </c>
      <c r="G1679">
        <v>586.98</v>
      </c>
      <c r="H1679">
        <v>0.05</v>
      </c>
      <c r="I1679" t="s">
        <v>14</v>
      </c>
      <c r="J1679" t="s">
        <v>15</v>
      </c>
      <c r="K1679" t="s">
        <v>20</v>
      </c>
    </row>
    <row r="1680" spans="1:11" x14ac:dyDescent="0.25">
      <c r="A1680" t="s">
        <v>1694</v>
      </c>
      <c r="B1680" s="1">
        <v>45312</v>
      </c>
      <c r="C1680" t="s">
        <v>37</v>
      </c>
      <c r="D1680" t="s">
        <v>38</v>
      </c>
      <c r="E1680">
        <v>2</v>
      </c>
      <c r="F1680">
        <v>452.1</v>
      </c>
      <c r="G1680">
        <v>605.21</v>
      </c>
      <c r="H1680">
        <v>0.05</v>
      </c>
      <c r="I1680" t="s">
        <v>40</v>
      </c>
      <c r="J1680" t="s">
        <v>27</v>
      </c>
      <c r="K1680" t="s">
        <v>20</v>
      </c>
    </row>
    <row r="1681" spans="1:11" x14ac:dyDescent="0.25">
      <c r="A1681" t="s">
        <v>1695</v>
      </c>
      <c r="B1681" s="1">
        <v>45276</v>
      </c>
      <c r="C1681" t="s">
        <v>22</v>
      </c>
      <c r="D1681" t="s">
        <v>23</v>
      </c>
      <c r="E1681">
        <v>3</v>
      </c>
      <c r="F1681">
        <v>156.49</v>
      </c>
      <c r="G1681">
        <v>279.37</v>
      </c>
      <c r="H1681">
        <v>0.05</v>
      </c>
      <c r="I1681" t="s">
        <v>24</v>
      </c>
      <c r="J1681" t="s">
        <v>52</v>
      </c>
      <c r="K1681" t="s">
        <v>35</v>
      </c>
    </row>
    <row r="1682" spans="1:11" x14ac:dyDescent="0.25">
      <c r="A1682" t="s">
        <v>1696</v>
      </c>
      <c r="B1682" s="1">
        <v>45291</v>
      </c>
      <c r="C1682" t="s">
        <v>12</v>
      </c>
      <c r="D1682" t="s">
        <v>13</v>
      </c>
      <c r="E1682">
        <v>9</v>
      </c>
      <c r="F1682">
        <v>17.190000000000001</v>
      </c>
      <c r="G1682">
        <v>29.73</v>
      </c>
      <c r="H1682">
        <v>0.15</v>
      </c>
      <c r="I1682" t="s">
        <v>14</v>
      </c>
      <c r="J1682" t="s">
        <v>27</v>
      </c>
      <c r="K1682" t="s">
        <v>16</v>
      </c>
    </row>
    <row r="1683" spans="1:11" x14ac:dyDescent="0.25">
      <c r="A1683" t="s">
        <v>1697</v>
      </c>
      <c r="B1683" s="1">
        <v>45565</v>
      </c>
      <c r="C1683" t="s">
        <v>54</v>
      </c>
      <c r="D1683" t="s">
        <v>38</v>
      </c>
      <c r="E1683">
        <v>8</v>
      </c>
      <c r="F1683">
        <v>369.28</v>
      </c>
      <c r="G1683">
        <v>634.41</v>
      </c>
      <c r="H1683">
        <v>0.1</v>
      </c>
      <c r="I1683" t="s">
        <v>24</v>
      </c>
      <c r="J1683" t="s">
        <v>32</v>
      </c>
      <c r="K1683" t="s">
        <v>20</v>
      </c>
    </row>
    <row r="1684" spans="1:11" x14ac:dyDescent="0.25">
      <c r="A1684" t="s">
        <v>1698</v>
      </c>
      <c r="B1684" s="1">
        <v>45066</v>
      </c>
      <c r="C1684" t="s">
        <v>46</v>
      </c>
      <c r="D1684" t="s">
        <v>47</v>
      </c>
      <c r="E1684">
        <v>7</v>
      </c>
      <c r="F1684">
        <v>202.57</v>
      </c>
      <c r="G1684">
        <v>336.48</v>
      </c>
      <c r="H1684">
        <v>0</v>
      </c>
      <c r="I1684" t="s">
        <v>18</v>
      </c>
      <c r="J1684" t="s">
        <v>27</v>
      </c>
      <c r="K1684" t="s">
        <v>20</v>
      </c>
    </row>
    <row r="1685" spans="1:11" x14ac:dyDescent="0.25">
      <c r="A1685" t="s">
        <v>1699</v>
      </c>
      <c r="B1685" s="1">
        <v>44968</v>
      </c>
      <c r="C1685" t="s">
        <v>49</v>
      </c>
      <c r="D1685" t="s">
        <v>47</v>
      </c>
      <c r="E1685">
        <v>8</v>
      </c>
      <c r="F1685">
        <v>165.68</v>
      </c>
      <c r="G1685">
        <v>188.03</v>
      </c>
      <c r="H1685">
        <v>0</v>
      </c>
      <c r="I1685" t="s">
        <v>14</v>
      </c>
      <c r="J1685" t="s">
        <v>52</v>
      </c>
      <c r="K1685" t="s">
        <v>16</v>
      </c>
    </row>
    <row r="1686" spans="1:11" x14ac:dyDescent="0.25">
      <c r="A1686" t="s">
        <v>1700</v>
      </c>
      <c r="B1686" s="1">
        <v>45025</v>
      </c>
      <c r="C1686" t="s">
        <v>44</v>
      </c>
      <c r="D1686" t="s">
        <v>31</v>
      </c>
      <c r="E1686">
        <v>4</v>
      </c>
      <c r="F1686">
        <v>171.96</v>
      </c>
      <c r="G1686">
        <v>192.13</v>
      </c>
      <c r="H1686">
        <v>0.05</v>
      </c>
      <c r="I1686" t="s">
        <v>18</v>
      </c>
      <c r="J1686" t="s">
        <v>19</v>
      </c>
      <c r="K1686" t="s">
        <v>16</v>
      </c>
    </row>
    <row r="1687" spans="1:11" x14ac:dyDescent="0.25">
      <c r="A1687" t="s">
        <v>1701</v>
      </c>
      <c r="B1687" s="1">
        <v>44974</v>
      </c>
      <c r="C1687" t="s">
        <v>22</v>
      </c>
      <c r="D1687" t="s">
        <v>23</v>
      </c>
      <c r="E1687">
        <v>9</v>
      </c>
      <c r="F1687">
        <v>157.86000000000001</v>
      </c>
      <c r="G1687">
        <v>183.75</v>
      </c>
      <c r="H1687">
        <v>0.05</v>
      </c>
      <c r="I1687" t="s">
        <v>14</v>
      </c>
      <c r="J1687" t="s">
        <v>19</v>
      </c>
      <c r="K1687" t="s">
        <v>20</v>
      </c>
    </row>
    <row r="1688" spans="1:11" x14ac:dyDescent="0.25">
      <c r="A1688" t="s">
        <v>1702</v>
      </c>
      <c r="B1688" s="1">
        <v>45400</v>
      </c>
      <c r="C1688" t="s">
        <v>12</v>
      </c>
      <c r="D1688" t="s">
        <v>13</v>
      </c>
      <c r="E1688">
        <v>4</v>
      </c>
      <c r="F1688">
        <v>334.8</v>
      </c>
      <c r="G1688">
        <v>543.21</v>
      </c>
      <c r="H1688">
        <v>0</v>
      </c>
      <c r="I1688" t="s">
        <v>14</v>
      </c>
      <c r="J1688" t="s">
        <v>27</v>
      </c>
      <c r="K1688" t="s">
        <v>20</v>
      </c>
    </row>
    <row r="1689" spans="1:11" x14ac:dyDescent="0.25">
      <c r="A1689" t="s">
        <v>1703</v>
      </c>
      <c r="B1689" s="1">
        <v>45218</v>
      </c>
      <c r="C1689" t="s">
        <v>12</v>
      </c>
      <c r="D1689" t="s">
        <v>13</v>
      </c>
      <c r="E1689">
        <v>1</v>
      </c>
      <c r="F1689">
        <v>33.369999999999997</v>
      </c>
      <c r="G1689">
        <v>46.44</v>
      </c>
      <c r="H1689">
        <v>0</v>
      </c>
      <c r="I1689" t="s">
        <v>40</v>
      </c>
      <c r="J1689" t="s">
        <v>15</v>
      </c>
      <c r="K1689" t="s">
        <v>16</v>
      </c>
    </row>
    <row r="1690" spans="1:11" x14ac:dyDescent="0.25">
      <c r="A1690" t="s">
        <v>1704</v>
      </c>
      <c r="B1690" s="1">
        <v>44927</v>
      </c>
      <c r="C1690" t="s">
        <v>42</v>
      </c>
      <c r="D1690" t="s">
        <v>23</v>
      </c>
      <c r="E1690">
        <v>3</v>
      </c>
      <c r="F1690">
        <v>13.25</v>
      </c>
      <c r="G1690">
        <v>14.83</v>
      </c>
      <c r="H1690">
        <v>0.15</v>
      </c>
      <c r="I1690" t="s">
        <v>40</v>
      </c>
      <c r="J1690" t="s">
        <v>27</v>
      </c>
      <c r="K1690" t="s">
        <v>20</v>
      </c>
    </row>
    <row r="1691" spans="1:11" x14ac:dyDescent="0.25">
      <c r="A1691" t="s">
        <v>1705</v>
      </c>
      <c r="B1691" s="1">
        <v>45091</v>
      </c>
      <c r="C1691" t="s">
        <v>46</v>
      </c>
      <c r="D1691" t="s">
        <v>47</v>
      </c>
      <c r="E1691">
        <v>7</v>
      </c>
      <c r="F1691">
        <v>159.53</v>
      </c>
      <c r="G1691">
        <v>251.16</v>
      </c>
      <c r="H1691">
        <v>0.05</v>
      </c>
      <c r="I1691" t="s">
        <v>40</v>
      </c>
      <c r="J1691" t="s">
        <v>27</v>
      </c>
      <c r="K1691" t="s">
        <v>20</v>
      </c>
    </row>
    <row r="1692" spans="1:11" x14ac:dyDescent="0.25">
      <c r="A1692" t="s">
        <v>1706</v>
      </c>
      <c r="B1692" s="1">
        <v>45539</v>
      </c>
      <c r="C1692" t="s">
        <v>56</v>
      </c>
      <c r="D1692" t="s">
        <v>38</v>
      </c>
      <c r="E1692">
        <v>8</v>
      </c>
      <c r="F1692">
        <v>391.27</v>
      </c>
      <c r="G1692">
        <v>490.03</v>
      </c>
      <c r="H1692">
        <v>0.15</v>
      </c>
      <c r="I1692" t="s">
        <v>14</v>
      </c>
      <c r="J1692" t="s">
        <v>15</v>
      </c>
      <c r="K1692" t="s">
        <v>16</v>
      </c>
    </row>
    <row r="1693" spans="1:11" x14ac:dyDescent="0.25">
      <c r="A1693" t="s">
        <v>1707</v>
      </c>
      <c r="B1693" s="1">
        <v>45532</v>
      </c>
      <c r="C1693" t="s">
        <v>37</v>
      </c>
      <c r="D1693" t="s">
        <v>38</v>
      </c>
      <c r="E1693">
        <v>9</v>
      </c>
      <c r="F1693">
        <v>233.98</v>
      </c>
      <c r="G1693">
        <v>329.93</v>
      </c>
      <c r="H1693">
        <v>0</v>
      </c>
      <c r="I1693" t="s">
        <v>40</v>
      </c>
      <c r="J1693" t="s">
        <v>27</v>
      </c>
      <c r="K1693" t="s">
        <v>16</v>
      </c>
    </row>
    <row r="1694" spans="1:11" x14ac:dyDescent="0.25">
      <c r="A1694" t="s">
        <v>1708</v>
      </c>
      <c r="B1694" s="1">
        <v>45043</v>
      </c>
      <c r="C1694" t="s">
        <v>12</v>
      </c>
      <c r="D1694" t="s">
        <v>13</v>
      </c>
      <c r="E1694">
        <v>1</v>
      </c>
      <c r="F1694">
        <v>475.66</v>
      </c>
      <c r="G1694">
        <v>761.15</v>
      </c>
      <c r="H1694">
        <v>0</v>
      </c>
      <c r="I1694" t="s">
        <v>24</v>
      </c>
      <c r="K1694" t="s">
        <v>35</v>
      </c>
    </row>
    <row r="1695" spans="1:11" x14ac:dyDescent="0.25">
      <c r="A1695" t="s">
        <v>1709</v>
      </c>
      <c r="B1695" s="1">
        <v>45599</v>
      </c>
      <c r="C1695" t="s">
        <v>42</v>
      </c>
      <c r="D1695" t="s">
        <v>23</v>
      </c>
      <c r="E1695">
        <v>2</v>
      </c>
      <c r="F1695">
        <v>431.94</v>
      </c>
      <c r="G1695">
        <v>491.37</v>
      </c>
      <c r="H1695">
        <v>0.15</v>
      </c>
      <c r="I1695" t="s">
        <v>18</v>
      </c>
      <c r="J1695" t="s">
        <v>15</v>
      </c>
      <c r="K1695" t="s">
        <v>16</v>
      </c>
    </row>
    <row r="1696" spans="1:11" x14ac:dyDescent="0.25">
      <c r="A1696" t="s">
        <v>1710</v>
      </c>
      <c r="B1696" s="1">
        <v>45194</v>
      </c>
      <c r="C1696" t="s">
        <v>22</v>
      </c>
      <c r="D1696" t="s">
        <v>23</v>
      </c>
      <c r="E1696">
        <v>3</v>
      </c>
      <c r="F1696">
        <v>119.52</v>
      </c>
      <c r="G1696">
        <v>211.61</v>
      </c>
      <c r="H1696">
        <v>0</v>
      </c>
      <c r="I1696" t="s">
        <v>40</v>
      </c>
      <c r="J1696" t="s">
        <v>19</v>
      </c>
      <c r="K1696" t="s">
        <v>35</v>
      </c>
    </row>
    <row r="1697" spans="1:11" x14ac:dyDescent="0.25">
      <c r="A1697" t="s">
        <v>1711</v>
      </c>
      <c r="B1697" s="1">
        <v>45381</v>
      </c>
      <c r="C1697" t="s">
        <v>26</v>
      </c>
      <c r="D1697" t="s">
        <v>13</v>
      </c>
      <c r="E1697">
        <v>3</v>
      </c>
      <c r="F1697">
        <v>370.68</v>
      </c>
      <c r="G1697">
        <v>637.86</v>
      </c>
      <c r="H1697">
        <v>0</v>
      </c>
      <c r="I1697" t="s">
        <v>40</v>
      </c>
      <c r="J1697" t="s">
        <v>15</v>
      </c>
      <c r="K1697" t="s">
        <v>35</v>
      </c>
    </row>
    <row r="1698" spans="1:11" x14ac:dyDescent="0.25">
      <c r="A1698" t="s">
        <v>1712</v>
      </c>
      <c r="B1698" s="1">
        <v>45344</v>
      </c>
      <c r="C1698" t="s">
        <v>12</v>
      </c>
      <c r="D1698" t="s">
        <v>13</v>
      </c>
      <c r="E1698">
        <v>5</v>
      </c>
      <c r="F1698">
        <v>28.81</v>
      </c>
      <c r="G1698">
        <v>34.22</v>
      </c>
      <c r="H1698">
        <v>0</v>
      </c>
      <c r="I1698" t="s">
        <v>14</v>
      </c>
      <c r="J1698" t="s">
        <v>15</v>
      </c>
      <c r="K1698" t="s">
        <v>16</v>
      </c>
    </row>
    <row r="1699" spans="1:11" x14ac:dyDescent="0.25">
      <c r="A1699" t="s">
        <v>1713</v>
      </c>
      <c r="B1699" s="1">
        <v>45348</v>
      </c>
      <c r="C1699" t="s">
        <v>49</v>
      </c>
      <c r="D1699" t="s">
        <v>47</v>
      </c>
      <c r="E1699">
        <v>6</v>
      </c>
      <c r="F1699">
        <v>438.72</v>
      </c>
      <c r="G1699">
        <v>560.03</v>
      </c>
      <c r="H1699">
        <v>0.05</v>
      </c>
      <c r="I1699" t="s">
        <v>18</v>
      </c>
      <c r="J1699" t="s">
        <v>27</v>
      </c>
      <c r="K1699" t="s">
        <v>20</v>
      </c>
    </row>
    <row r="1700" spans="1:11" x14ac:dyDescent="0.25">
      <c r="A1700" t="s">
        <v>1714</v>
      </c>
      <c r="B1700" s="1">
        <v>45122</v>
      </c>
      <c r="C1700" t="s">
        <v>30</v>
      </c>
      <c r="D1700" t="s">
        <v>31</v>
      </c>
      <c r="E1700">
        <v>1</v>
      </c>
      <c r="F1700">
        <v>443.82</v>
      </c>
      <c r="G1700">
        <v>706.4</v>
      </c>
      <c r="H1700">
        <v>0</v>
      </c>
      <c r="I1700" t="s">
        <v>14</v>
      </c>
      <c r="J1700" t="s">
        <v>52</v>
      </c>
      <c r="K1700" t="s">
        <v>16</v>
      </c>
    </row>
    <row r="1701" spans="1:11" x14ac:dyDescent="0.25">
      <c r="A1701" t="s">
        <v>1715</v>
      </c>
      <c r="B1701" s="1">
        <v>45209</v>
      </c>
      <c r="C1701" t="s">
        <v>42</v>
      </c>
      <c r="D1701" t="s">
        <v>23</v>
      </c>
      <c r="E1701">
        <v>3</v>
      </c>
      <c r="F1701">
        <v>159.4</v>
      </c>
      <c r="G1701">
        <v>266.64999999999998</v>
      </c>
      <c r="H1701">
        <v>0</v>
      </c>
      <c r="I1701" t="s">
        <v>40</v>
      </c>
      <c r="J1701" t="s">
        <v>27</v>
      </c>
      <c r="K1701" t="s">
        <v>35</v>
      </c>
    </row>
    <row r="1702" spans="1:11" x14ac:dyDescent="0.25">
      <c r="A1702" t="s">
        <v>1716</v>
      </c>
      <c r="B1702" s="1">
        <v>45618</v>
      </c>
      <c r="C1702" t="s">
        <v>37</v>
      </c>
      <c r="D1702" t="s">
        <v>38</v>
      </c>
      <c r="E1702">
        <v>6</v>
      </c>
      <c r="F1702">
        <v>443.53</v>
      </c>
      <c r="G1702">
        <v>772.77</v>
      </c>
      <c r="H1702">
        <v>0.15</v>
      </c>
      <c r="I1702" t="s">
        <v>14</v>
      </c>
      <c r="J1702" t="s">
        <v>52</v>
      </c>
      <c r="K1702" t="s">
        <v>16</v>
      </c>
    </row>
    <row r="1703" spans="1:11" x14ac:dyDescent="0.25">
      <c r="A1703" t="s">
        <v>1717</v>
      </c>
      <c r="B1703" s="1">
        <v>45643</v>
      </c>
      <c r="C1703" t="s">
        <v>54</v>
      </c>
      <c r="D1703" t="s">
        <v>38</v>
      </c>
      <c r="E1703">
        <v>7</v>
      </c>
      <c r="F1703">
        <v>139.96</v>
      </c>
      <c r="G1703">
        <v>171.09</v>
      </c>
      <c r="H1703">
        <v>0</v>
      </c>
      <c r="I1703" t="s">
        <v>169</v>
      </c>
      <c r="J1703" t="s">
        <v>19</v>
      </c>
      <c r="K1703" t="s">
        <v>20</v>
      </c>
    </row>
    <row r="1704" spans="1:11" x14ac:dyDescent="0.25">
      <c r="A1704" t="s">
        <v>1718</v>
      </c>
      <c r="B1704" s="1">
        <v>45314</v>
      </c>
      <c r="C1704" t="s">
        <v>56</v>
      </c>
      <c r="D1704" t="s">
        <v>38</v>
      </c>
      <c r="E1704">
        <v>8</v>
      </c>
      <c r="F1704">
        <v>432.25</v>
      </c>
      <c r="G1704">
        <v>739.2</v>
      </c>
      <c r="H1704">
        <v>0</v>
      </c>
      <c r="I1704" t="s">
        <v>14</v>
      </c>
      <c r="J1704" t="s">
        <v>15</v>
      </c>
      <c r="K1704" t="s">
        <v>35</v>
      </c>
    </row>
    <row r="1705" spans="1:11" x14ac:dyDescent="0.25">
      <c r="A1705" t="s">
        <v>1719</v>
      </c>
      <c r="B1705" s="1">
        <v>45568</v>
      </c>
      <c r="C1705" t="s">
        <v>62</v>
      </c>
      <c r="D1705" t="s">
        <v>47</v>
      </c>
      <c r="E1705">
        <v>6</v>
      </c>
      <c r="F1705">
        <v>128.5</v>
      </c>
      <c r="G1705">
        <v>142.41999999999999</v>
      </c>
      <c r="H1705">
        <v>0</v>
      </c>
      <c r="I1705" t="s">
        <v>24</v>
      </c>
      <c r="J1705" t="s">
        <v>27</v>
      </c>
      <c r="K1705" t="s">
        <v>35</v>
      </c>
    </row>
    <row r="1706" spans="1:11" x14ac:dyDescent="0.25">
      <c r="A1706" t="s">
        <v>1720</v>
      </c>
      <c r="B1706" s="1">
        <v>45052</v>
      </c>
      <c r="C1706" t="s">
        <v>22</v>
      </c>
      <c r="D1706" t="s">
        <v>23</v>
      </c>
      <c r="E1706">
        <v>1</v>
      </c>
      <c r="F1706">
        <v>364.43</v>
      </c>
      <c r="G1706">
        <v>646.9</v>
      </c>
      <c r="H1706">
        <v>0.15</v>
      </c>
      <c r="I1706" t="s">
        <v>14</v>
      </c>
      <c r="J1706" t="s">
        <v>52</v>
      </c>
      <c r="K1706" t="s">
        <v>35</v>
      </c>
    </row>
    <row r="1707" spans="1:11" x14ac:dyDescent="0.25">
      <c r="A1707" t="s">
        <v>1721</v>
      </c>
      <c r="B1707" s="1">
        <v>45490</v>
      </c>
      <c r="C1707" t="s">
        <v>46</v>
      </c>
      <c r="D1707" t="s">
        <v>47</v>
      </c>
      <c r="E1707">
        <v>3</v>
      </c>
      <c r="F1707">
        <v>391.58</v>
      </c>
      <c r="G1707">
        <v>523.45000000000005</v>
      </c>
      <c r="H1707">
        <v>0</v>
      </c>
      <c r="I1707" t="s">
        <v>24</v>
      </c>
      <c r="J1707" t="s">
        <v>52</v>
      </c>
      <c r="K1707" t="s">
        <v>20</v>
      </c>
    </row>
    <row r="1708" spans="1:11" x14ac:dyDescent="0.25">
      <c r="A1708" t="s">
        <v>1722</v>
      </c>
      <c r="B1708" s="1">
        <v>45328</v>
      </c>
      <c r="C1708" t="s">
        <v>49</v>
      </c>
      <c r="D1708" t="s">
        <v>47</v>
      </c>
      <c r="E1708">
        <v>4</v>
      </c>
      <c r="F1708">
        <v>57.18</v>
      </c>
      <c r="G1708">
        <v>67.02</v>
      </c>
      <c r="H1708">
        <v>0</v>
      </c>
      <c r="I1708" t="s">
        <v>40</v>
      </c>
      <c r="J1708" t="s">
        <v>15</v>
      </c>
      <c r="K1708" t="s">
        <v>20</v>
      </c>
    </row>
    <row r="1709" spans="1:11" x14ac:dyDescent="0.25">
      <c r="A1709" t="s">
        <v>1723</v>
      </c>
      <c r="B1709" s="1">
        <v>45007</v>
      </c>
      <c r="C1709" t="s">
        <v>44</v>
      </c>
      <c r="D1709" t="s">
        <v>31</v>
      </c>
      <c r="E1709">
        <v>4</v>
      </c>
      <c r="F1709">
        <v>470.41</v>
      </c>
      <c r="G1709">
        <v>563.33000000000004</v>
      </c>
      <c r="H1709">
        <v>0</v>
      </c>
      <c r="I1709" t="s">
        <v>14</v>
      </c>
      <c r="J1709" t="s">
        <v>52</v>
      </c>
      <c r="K1709" t="s">
        <v>35</v>
      </c>
    </row>
    <row r="1710" spans="1:11" x14ac:dyDescent="0.25">
      <c r="A1710" t="s">
        <v>1724</v>
      </c>
      <c r="B1710" s="1">
        <v>45480</v>
      </c>
      <c r="C1710" t="s">
        <v>42</v>
      </c>
      <c r="D1710" t="s">
        <v>23</v>
      </c>
      <c r="E1710">
        <v>4</v>
      </c>
      <c r="F1710">
        <v>452.11</v>
      </c>
      <c r="G1710">
        <v>650.45000000000005</v>
      </c>
      <c r="H1710">
        <v>0.1</v>
      </c>
      <c r="I1710" t="s">
        <v>24</v>
      </c>
      <c r="J1710" t="s">
        <v>19</v>
      </c>
      <c r="K1710" t="s">
        <v>16</v>
      </c>
    </row>
    <row r="1711" spans="1:11" x14ac:dyDescent="0.25">
      <c r="A1711" t="s">
        <v>1725</v>
      </c>
      <c r="B1711" s="1">
        <v>45639</v>
      </c>
      <c r="C1711" t="s">
        <v>60</v>
      </c>
      <c r="D1711" t="s">
        <v>23</v>
      </c>
      <c r="E1711">
        <v>5</v>
      </c>
      <c r="F1711">
        <v>431.93</v>
      </c>
      <c r="G1711">
        <v>644.38</v>
      </c>
      <c r="H1711">
        <v>0</v>
      </c>
      <c r="I1711" t="s">
        <v>14</v>
      </c>
      <c r="J1711" t="s">
        <v>19</v>
      </c>
      <c r="K1711" t="s">
        <v>35</v>
      </c>
    </row>
    <row r="1712" spans="1:11" x14ac:dyDescent="0.25">
      <c r="A1712" t="s">
        <v>1726</v>
      </c>
      <c r="B1712" s="1">
        <v>45318</v>
      </c>
      <c r="C1712" t="s">
        <v>44</v>
      </c>
      <c r="D1712" t="s">
        <v>31</v>
      </c>
      <c r="E1712">
        <v>4</v>
      </c>
      <c r="F1712">
        <v>375.34</v>
      </c>
      <c r="G1712">
        <v>600.59</v>
      </c>
      <c r="H1712">
        <v>0.1</v>
      </c>
      <c r="I1712" t="s">
        <v>40</v>
      </c>
      <c r="J1712" t="s">
        <v>19</v>
      </c>
      <c r="K1712" t="s">
        <v>20</v>
      </c>
    </row>
    <row r="1713" spans="1:11" x14ac:dyDescent="0.25">
      <c r="A1713" t="s">
        <v>1727</v>
      </c>
      <c r="B1713" s="1">
        <v>45571</v>
      </c>
      <c r="C1713" t="s">
        <v>34</v>
      </c>
      <c r="D1713" t="s">
        <v>31</v>
      </c>
      <c r="E1713">
        <v>1</v>
      </c>
      <c r="F1713">
        <v>157.4</v>
      </c>
      <c r="G1713">
        <v>266.63</v>
      </c>
      <c r="H1713">
        <v>0</v>
      </c>
      <c r="I1713" t="s">
        <v>18</v>
      </c>
      <c r="J1713" t="s">
        <v>52</v>
      </c>
      <c r="K1713" t="s">
        <v>20</v>
      </c>
    </row>
    <row r="1714" spans="1:11" x14ac:dyDescent="0.25">
      <c r="A1714" t="s">
        <v>1728</v>
      </c>
      <c r="B1714" s="1">
        <v>44961</v>
      </c>
      <c r="C1714" t="s">
        <v>22</v>
      </c>
      <c r="D1714" t="s">
        <v>23</v>
      </c>
      <c r="E1714">
        <v>3</v>
      </c>
      <c r="F1714">
        <v>327.69</v>
      </c>
      <c r="G1714">
        <v>372.11</v>
      </c>
      <c r="H1714">
        <v>0.1</v>
      </c>
      <c r="I1714" t="s">
        <v>14</v>
      </c>
      <c r="J1714" t="s">
        <v>32</v>
      </c>
      <c r="K1714" t="s">
        <v>20</v>
      </c>
    </row>
    <row r="1715" spans="1:11" x14ac:dyDescent="0.25">
      <c r="A1715" t="s">
        <v>1729</v>
      </c>
      <c r="B1715" s="1">
        <v>45004</v>
      </c>
      <c r="C1715" t="s">
        <v>26</v>
      </c>
      <c r="D1715" t="s">
        <v>13</v>
      </c>
      <c r="E1715">
        <v>2</v>
      </c>
      <c r="F1715">
        <v>415.55</v>
      </c>
      <c r="G1715">
        <v>732.82</v>
      </c>
      <c r="H1715">
        <v>0.05</v>
      </c>
      <c r="I1715" t="s">
        <v>40</v>
      </c>
      <c r="J1715" t="s">
        <v>52</v>
      </c>
      <c r="K1715" t="s">
        <v>16</v>
      </c>
    </row>
    <row r="1716" spans="1:11" x14ac:dyDescent="0.25">
      <c r="A1716" t="s">
        <v>1730</v>
      </c>
      <c r="B1716" s="1">
        <v>45113</v>
      </c>
      <c r="C1716" t="s">
        <v>34</v>
      </c>
      <c r="D1716" t="s">
        <v>31</v>
      </c>
      <c r="E1716">
        <v>9</v>
      </c>
      <c r="F1716">
        <v>212.83</v>
      </c>
      <c r="G1716">
        <v>262.33999999999997</v>
      </c>
      <c r="H1716">
        <v>0</v>
      </c>
      <c r="I1716" t="s">
        <v>14</v>
      </c>
      <c r="J1716" t="s">
        <v>32</v>
      </c>
      <c r="K1716" t="s">
        <v>16</v>
      </c>
    </row>
    <row r="1717" spans="1:11" x14ac:dyDescent="0.25">
      <c r="A1717" t="s">
        <v>1731</v>
      </c>
      <c r="B1717" s="1">
        <v>45527</v>
      </c>
      <c r="C1717" t="s">
        <v>22</v>
      </c>
      <c r="D1717" t="s">
        <v>23</v>
      </c>
      <c r="E1717">
        <v>6</v>
      </c>
      <c r="F1717">
        <v>471.06</v>
      </c>
      <c r="G1717">
        <v>741.45</v>
      </c>
      <c r="H1717">
        <v>0.05</v>
      </c>
      <c r="I1717" t="s">
        <v>18</v>
      </c>
      <c r="J1717" t="s">
        <v>19</v>
      </c>
      <c r="K1717" t="s">
        <v>20</v>
      </c>
    </row>
    <row r="1718" spans="1:11" x14ac:dyDescent="0.25">
      <c r="A1718" t="s">
        <v>1732</v>
      </c>
      <c r="B1718" s="1">
        <v>45307</v>
      </c>
      <c r="C1718" t="s">
        <v>37</v>
      </c>
      <c r="D1718" t="s">
        <v>38</v>
      </c>
      <c r="E1718">
        <v>7</v>
      </c>
      <c r="F1718">
        <v>399.34</v>
      </c>
      <c r="G1718">
        <v>696.77</v>
      </c>
      <c r="H1718">
        <v>0</v>
      </c>
      <c r="I1718" t="s">
        <v>24</v>
      </c>
      <c r="J1718" t="s">
        <v>27</v>
      </c>
      <c r="K1718" t="s">
        <v>16</v>
      </c>
    </row>
    <row r="1719" spans="1:11" x14ac:dyDescent="0.25">
      <c r="A1719" t="s">
        <v>1733</v>
      </c>
      <c r="B1719" s="1">
        <v>45416</v>
      </c>
      <c r="C1719" t="s">
        <v>46</v>
      </c>
      <c r="D1719" t="s">
        <v>47</v>
      </c>
      <c r="E1719">
        <v>2</v>
      </c>
      <c r="F1719">
        <v>453.59</v>
      </c>
      <c r="G1719">
        <v>601.57000000000005</v>
      </c>
      <c r="H1719">
        <v>0</v>
      </c>
      <c r="I1719" t="s">
        <v>24</v>
      </c>
      <c r="J1719" t="s">
        <v>15</v>
      </c>
      <c r="K1719" t="s">
        <v>35</v>
      </c>
    </row>
    <row r="1720" spans="1:11" x14ac:dyDescent="0.25">
      <c r="A1720" t="s">
        <v>1734</v>
      </c>
      <c r="B1720" s="1">
        <v>45429</v>
      </c>
      <c r="C1720" t="s">
        <v>22</v>
      </c>
      <c r="D1720" t="s">
        <v>23</v>
      </c>
      <c r="E1720">
        <v>1</v>
      </c>
      <c r="F1720">
        <v>336.33</v>
      </c>
      <c r="G1720">
        <v>530.66999999999996</v>
      </c>
      <c r="H1720">
        <v>0.1</v>
      </c>
      <c r="I1720" t="s">
        <v>18</v>
      </c>
      <c r="J1720" t="s">
        <v>52</v>
      </c>
      <c r="K1720" t="s">
        <v>35</v>
      </c>
    </row>
    <row r="1721" spans="1:11" x14ac:dyDescent="0.25">
      <c r="A1721" t="s">
        <v>1735</v>
      </c>
      <c r="B1721" s="1">
        <v>45060</v>
      </c>
      <c r="C1721" t="s">
        <v>22</v>
      </c>
      <c r="D1721" t="s">
        <v>23</v>
      </c>
      <c r="E1721">
        <v>1</v>
      </c>
      <c r="F1721">
        <v>235.73</v>
      </c>
      <c r="G1721">
        <v>337.61</v>
      </c>
      <c r="H1721">
        <v>0</v>
      </c>
      <c r="I1721" t="s">
        <v>40</v>
      </c>
      <c r="J1721" t="s">
        <v>15</v>
      </c>
      <c r="K1721" t="s">
        <v>20</v>
      </c>
    </row>
    <row r="1722" spans="1:11" x14ac:dyDescent="0.25">
      <c r="A1722" t="s">
        <v>1736</v>
      </c>
      <c r="B1722" s="1">
        <v>45289</v>
      </c>
      <c r="C1722" t="s">
        <v>30</v>
      </c>
      <c r="D1722" t="s">
        <v>31</v>
      </c>
      <c r="E1722">
        <v>6</v>
      </c>
      <c r="F1722">
        <v>135.05000000000001</v>
      </c>
      <c r="G1722">
        <v>155.47999999999999</v>
      </c>
      <c r="H1722">
        <v>0</v>
      </c>
      <c r="I1722" t="s">
        <v>40</v>
      </c>
      <c r="J1722" t="s">
        <v>32</v>
      </c>
      <c r="K1722" t="s">
        <v>35</v>
      </c>
    </row>
    <row r="1723" spans="1:11" x14ac:dyDescent="0.25">
      <c r="A1723" t="s">
        <v>1737</v>
      </c>
      <c r="B1723" s="1">
        <v>44981</v>
      </c>
      <c r="C1723" t="s">
        <v>30</v>
      </c>
      <c r="D1723" t="s">
        <v>31</v>
      </c>
      <c r="E1723">
        <v>9</v>
      </c>
      <c r="F1723">
        <v>365.79</v>
      </c>
      <c r="G1723">
        <v>574.65</v>
      </c>
      <c r="H1723">
        <v>0.15</v>
      </c>
      <c r="I1723" t="s">
        <v>24</v>
      </c>
      <c r="J1723" t="s">
        <v>15</v>
      </c>
      <c r="K1723" t="s">
        <v>20</v>
      </c>
    </row>
    <row r="1724" spans="1:11" x14ac:dyDescent="0.25">
      <c r="A1724" t="s">
        <v>1738</v>
      </c>
      <c r="B1724" s="1">
        <v>45490</v>
      </c>
      <c r="C1724" t="s">
        <v>56</v>
      </c>
      <c r="D1724" t="s">
        <v>38</v>
      </c>
      <c r="E1724">
        <v>4</v>
      </c>
      <c r="F1724">
        <v>328.53</v>
      </c>
      <c r="G1724">
        <v>374.77</v>
      </c>
      <c r="H1724">
        <v>0</v>
      </c>
      <c r="I1724" t="s">
        <v>24</v>
      </c>
      <c r="J1724" t="s">
        <v>32</v>
      </c>
      <c r="K1724" t="s">
        <v>16</v>
      </c>
    </row>
    <row r="1725" spans="1:11" x14ac:dyDescent="0.25">
      <c r="A1725" t="s">
        <v>1739</v>
      </c>
      <c r="B1725" s="1">
        <v>44947</v>
      </c>
      <c r="C1725" t="s">
        <v>12</v>
      </c>
      <c r="D1725" t="s">
        <v>13</v>
      </c>
      <c r="E1725">
        <v>3</v>
      </c>
      <c r="F1725">
        <v>25.54</v>
      </c>
      <c r="G1725">
        <v>32.79</v>
      </c>
      <c r="H1725">
        <v>0.05</v>
      </c>
      <c r="I1725" t="s">
        <v>18</v>
      </c>
      <c r="J1725" t="s">
        <v>52</v>
      </c>
      <c r="K1725" t="s">
        <v>35</v>
      </c>
    </row>
    <row r="1726" spans="1:11" x14ac:dyDescent="0.25">
      <c r="A1726" t="s">
        <v>1740</v>
      </c>
      <c r="B1726" s="1">
        <v>45599</v>
      </c>
      <c r="C1726" t="s">
        <v>56</v>
      </c>
      <c r="D1726" t="s">
        <v>38</v>
      </c>
      <c r="E1726">
        <v>6</v>
      </c>
      <c r="F1726">
        <v>259.02999999999997</v>
      </c>
      <c r="G1726">
        <v>323</v>
      </c>
      <c r="H1726">
        <v>0</v>
      </c>
      <c r="I1726" t="s">
        <v>18</v>
      </c>
      <c r="J1726" t="s">
        <v>52</v>
      </c>
      <c r="K1726" t="s">
        <v>20</v>
      </c>
    </row>
    <row r="1727" spans="1:11" x14ac:dyDescent="0.25">
      <c r="A1727" t="s">
        <v>1741</v>
      </c>
      <c r="B1727" s="1">
        <v>45222</v>
      </c>
      <c r="C1727" t="s">
        <v>49</v>
      </c>
      <c r="D1727" t="s">
        <v>47</v>
      </c>
      <c r="E1727">
        <v>1</v>
      </c>
      <c r="F1727">
        <v>409.72</v>
      </c>
      <c r="G1727">
        <v>457.46</v>
      </c>
      <c r="H1727">
        <v>0</v>
      </c>
      <c r="I1727" t="s">
        <v>18</v>
      </c>
      <c r="J1727" t="s">
        <v>15</v>
      </c>
      <c r="K1727" t="s">
        <v>35</v>
      </c>
    </row>
    <row r="1728" spans="1:11" x14ac:dyDescent="0.25">
      <c r="A1728" t="s">
        <v>1742</v>
      </c>
      <c r="B1728" s="1">
        <v>45471</v>
      </c>
      <c r="D1728" t="s">
        <v>38</v>
      </c>
      <c r="E1728">
        <v>7</v>
      </c>
      <c r="F1728">
        <v>215.84</v>
      </c>
      <c r="G1728">
        <v>346.1</v>
      </c>
      <c r="H1728">
        <v>0</v>
      </c>
      <c r="I1728" t="s">
        <v>40</v>
      </c>
      <c r="J1728" t="s">
        <v>52</v>
      </c>
      <c r="K1728" t="s">
        <v>35</v>
      </c>
    </row>
    <row r="1729" spans="1:11" x14ac:dyDescent="0.25">
      <c r="A1729" t="s">
        <v>1743</v>
      </c>
      <c r="B1729" s="1">
        <v>45546</v>
      </c>
      <c r="D1729" t="s">
        <v>31</v>
      </c>
      <c r="E1729">
        <v>9</v>
      </c>
      <c r="F1729">
        <v>200.07</v>
      </c>
      <c r="G1729">
        <v>260.52999999999997</v>
      </c>
      <c r="H1729">
        <v>0.1</v>
      </c>
      <c r="I1729" t="s">
        <v>24</v>
      </c>
      <c r="J1729" t="s">
        <v>32</v>
      </c>
      <c r="K1729" t="s">
        <v>16</v>
      </c>
    </row>
    <row r="1730" spans="1:11" x14ac:dyDescent="0.25">
      <c r="A1730" t="s">
        <v>1744</v>
      </c>
      <c r="B1730" s="1">
        <v>45165</v>
      </c>
      <c r="C1730" t="s">
        <v>60</v>
      </c>
      <c r="D1730" t="s">
        <v>23</v>
      </c>
      <c r="E1730">
        <v>1</v>
      </c>
      <c r="F1730">
        <v>16</v>
      </c>
      <c r="G1730">
        <v>25.76</v>
      </c>
      <c r="H1730">
        <v>0</v>
      </c>
      <c r="I1730" t="s">
        <v>24</v>
      </c>
      <c r="J1730" t="s">
        <v>15</v>
      </c>
      <c r="K1730" t="s">
        <v>20</v>
      </c>
    </row>
    <row r="1731" spans="1:11" x14ac:dyDescent="0.25">
      <c r="A1731" t="s">
        <v>1745</v>
      </c>
      <c r="B1731" s="1">
        <v>45206</v>
      </c>
      <c r="C1731" t="s">
        <v>54</v>
      </c>
      <c r="E1731">
        <v>9</v>
      </c>
      <c r="F1731">
        <v>153.34</v>
      </c>
      <c r="G1731">
        <v>238.05</v>
      </c>
      <c r="H1731">
        <v>0</v>
      </c>
      <c r="I1731" t="s">
        <v>24</v>
      </c>
      <c r="J1731" t="s">
        <v>27</v>
      </c>
      <c r="K173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01AF1-4AEF-45EC-8424-0E9236AA3F78}">
  <dimension ref="A1:P1704"/>
  <sheetViews>
    <sheetView topLeftCell="D1" workbookViewId="0">
      <pane ySplit="1" topLeftCell="A1686" activePane="bottomLeft" state="frozen"/>
      <selection pane="bottomLeft" activeCell="J1704" sqref="J1704"/>
    </sheetView>
  </sheetViews>
  <sheetFormatPr defaultRowHeight="15" x14ac:dyDescent="0.25"/>
  <cols>
    <col min="1" max="1" width="10.7109375" bestFit="1" customWidth="1"/>
    <col min="2" max="2" width="13" bestFit="1" customWidth="1"/>
    <col min="3" max="3" width="13.140625" bestFit="1" customWidth="1"/>
    <col min="4" max="4" width="16.5703125" bestFit="1" customWidth="1"/>
    <col min="5" max="5" width="11" bestFit="1" customWidth="1"/>
    <col min="6" max="6" width="11.42578125" style="2" bestFit="1" customWidth="1"/>
    <col min="7" max="7" width="11.42578125" style="2" customWidth="1"/>
    <col min="8" max="8" width="12" style="2" bestFit="1" customWidth="1"/>
    <col min="9" max="9" width="12" style="2" customWidth="1"/>
    <col min="10" max="10" width="11" style="4" bestFit="1" customWidth="1"/>
    <col min="11" max="13" width="16.140625" customWidth="1"/>
    <col min="14" max="14" width="9.42578125" bestFit="1" customWidth="1"/>
    <col min="15" max="15" width="18.85546875" bestFit="1" customWidth="1"/>
    <col min="16" max="16" width="20.42578125" bestFit="1" customWidth="1"/>
  </cols>
  <sheetData>
    <row r="1" spans="1:16" x14ac:dyDescent="0.25">
      <c r="A1" t="s">
        <v>0</v>
      </c>
      <c r="B1" t="s">
        <v>1</v>
      </c>
      <c r="C1" t="s">
        <v>2</v>
      </c>
      <c r="D1" t="s">
        <v>3</v>
      </c>
      <c r="E1" t="s">
        <v>4</v>
      </c>
      <c r="F1" s="2" t="s">
        <v>5</v>
      </c>
      <c r="G1" s="2" t="s">
        <v>1746</v>
      </c>
      <c r="H1" s="2" t="s">
        <v>6</v>
      </c>
      <c r="I1" s="2" t="s">
        <v>1747</v>
      </c>
      <c r="J1" s="4" t="s">
        <v>7</v>
      </c>
      <c r="K1" t="s">
        <v>1748</v>
      </c>
      <c r="L1" t="s">
        <v>1749</v>
      </c>
      <c r="M1" t="s">
        <v>1750</v>
      </c>
      <c r="N1" t="s">
        <v>8</v>
      </c>
      <c r="O1" t="s">
        <v>9</v>
      </c>
      <c r="P1" t="s">
        <v>10</v>
      </c>
    </row>
    <row r="2" spans="1:16" x14ac:dyDescent="0.25">
      <c r="A2" t="s">
        <v>11</v>
      </c>
      <c r="B2" s="1">
        <v>44987</v>
      </c>
      <c r="C2" t="s">
        <v>12</v>
      </c>
      <c r="D2" t="s">
        <v>13</v>
      </c>
      <c r="E2">
        <v>1</v>
      </c>
      <c r="F2" s="2">
        <v>65.239999999999995</v>
      </c>
      <c r="G2" s="2">
        <f>Table14[[#This Row],[Unit Cost]]*Table14[[#This Row],[Quantity]]</f>
        <v>65.239999999999995</v>
      </c>
      <c r="H2" s="2">
        <v>88.28</v>
      </c>
      <c r="I2" s="2">
        <f>Table14[[#This Row],[Unit Price]]*Table14[[#This Row],[Quantity]]</f>
        <v>88.28</v>
      </c>
      <c r="J2" s="4">
        <v>0</v>
      </c>
      <c r="K2">
        <f>Table14[[#This Row],[Revenue]]*Table14[[#This Row],[Discount]]</f>
        <v>0</v>
      </c>
      <c r="L2" s="2">
        <f>Table14[[#This Row],[Revenue]]-Table14[[#This Row],[Discount Amount]]</f>
        <v>88.28</v>
      </c>
      <c r="M2" s="2">
        <f>Table14[[#This Row],[Total_Revenue]]-Table14[[#This Row],[Total Cost]]</f>
        <v>23.040000000000006</v>
      </c>
      <c r="N2" t="s">
        <v>14</v>
      </c>
      <c r="O2" t="s">
        <v>15</v>
      </c>
      <c r="P2" t="s">
        <v>16</v>
      </c>
    </row>
    <row r="3" spans="1:16" x14ac:dyDescent="0.25">
      <c r="A3" t="s">
        <v>17</v>
      </c>
      <c r="B3" s="1">
        <v>45262</v>
      </c>
      <c r="C3" t="s">
        <v>12</v>
      </c>
      <c r="D3" t="s">
        <v>13</v>
      </c>
      <c r="E3">
        <v>6</v>
      </c>
      <c r="F3" s="2">
        <v>44.21</v>
      </c>
      <c r="G3" s="2">
        <f>Table14[[#This Row],[Unit Cost]]*Table14[[#This Row],[Quantity]]</f>
        <v>265.26</v>
      </c>
      <c r="H3" s="2">
        <v>70.099999999999994</v>
      </c>
      <c r="I3" s="2">
        <f>Table14[[#This Row],[Unit Price]]*Table14[[#This Row],[Quantity]]</f>
        <v>420.59999999999997</v>
      </c>
      <c r="J3" s="4">
        <v>0</v>
      </c>
      <c r="K3">
        <f>Table14[[#This Row],[Revenue]]*Table14[[#This Row],[Discount]]</f>
        <v>0</v>
      </c>
      <c r="L3" s="2">
        <f>Table14[[#This Row],[Revenue]]-Table14[[#This Row],[Discount Amount]]</f>
        <v>420.59999999999997</v>
      </c>
      <c r="M3" s="2">
        <f>Table14[[#This Row],[Total_Revenue]]-Table14[[#This Row],[Total Cost]]</f>
        <v>155.33999999999997</v>
      </c>
      <c r="N3" t="s">
        <v>18</v>
      </c>
      <c r="O3" t="s">
        <v>19</v>
      </c>
      <c r="P3" t="s">
        <v>20</v>
      </c>
    </row>
    <row r="4" spans="1:16" x14ac:dyDescent="0.25">
      <c r="A4" t="s">
        <v>21</v>
      </c>
      <c r="B4" s="1">
        <v>45208</v>
      </c>
      <c r="C4" t="s">
        <v>22</v>
      </c>
      <c r="D4" t="s">
        <v>23</v>
      </c>
      <c r="E4">
        <v>4</v>
      </c>
      <c r="F4" s="2">
        <v>245.4</v>
      </c>
      <c r="G4" s="2">
        <f>Table14[[#This Row],[Unit Cost]]*Table14[[#This Row],[Quantity]]</f>
        <v>981.6</v>
      </c>
      <c r="H4" s="2">
        <v>366.47</v>
      </c>
      <c r="I4" s="2">
        <f>Table14[[#This Row],[Unit Price]]*Table14[[#This Row],[Quantity]]</f>
        <v>1465.88</v>
      </c>
      <c r="J4" s="4">
        <v>0.1</v>
      </c>
      <c r="K4">
        <f>Table14[[#This Row],[Revenue]]*Table14[[#This Row],[Discount]]</f>
        <v>146.58800000000002</v>
      </c>
      <c r="L4" s="2">
        <f>Table14[[#This Row],[Revenue]]-Table14[[#This Row],[Discount Amount]]</f>
        <v>1319.2920000000001</v>
      </c>
      <c r="M4" s="2">
        <f>Table14[[#This Row],[Total_Revenue]]-Table14[[#This Row],[Total Cost]]</f>
        <v>337.69200000000012</v>
      </c>
      <c r="N4" t="s">
        <v>24</v>
      </c>
      <c r="O4" t="s">
        <v>19</v>
      </c>
      <c r="P4" t="s">
        <v>20</v>
      </c>
    </row>
    <row r="5" spans="1:16" x14ac:dyDescent="0.25">
      <c r="A5" t="s">
        <v>25</v>
      </c>
      <c r="B5" s="1">
        <v>44966</v>
      </c>
      <c r="C5" t="s">
        <v>26</v>
      </c>
      <c r="D5" t="s">
        <v>13</v>
      </c>
      <c r="E5">
        <v>1</v>
      </c>
      <c r="F5" s="2">
        <v>114.25</v>
      </c>
      <c r="G5" s="2">
        <f>Table14[[#This Row],[Unit Cost]]*Table14[[#This Row],[Quantity]]</f>
        <v>114.25</v>
      </c>
      <c r="H5" s="2">
        <v>151.19</v>
      </c>
      <c r="I5" s="2">
        <f>Table14[[#This Row],[Unit Price]]*Table14[[#This Row],[Quantity]]</f>
        <v>151.19</v>
      </c>
      <c r="J5" s="4">
        <v>0.2</v>
      </c>
      <c r="K5">
        <f>Table14[[#This Row],[Revenue]]*Table14[[#This Row],[Discount]]</f>
        <v>30.238</v>
      </c>
      <c r="L5" s="2">
        <f>Table14[[#This Row],[Revenue]]-Table14[[#This Row],[Discount Amount]]</f>
        <v>120.952</v>
      </c>
      <c r="M5" s="2">
        <f>Table14[[#This Row],[Total_Revenue]]-Table14[[#This Row],[Total Cost]]</f>
        <v>6.7019999999999982</v>
      </c>
      <c r="N5" t="s">
        <v>14</v>
      </c>
      <c r="O5" t="s">
        <v>27</v>
      </c>
      <c r="P5" t="s">
        <v>20</v>
      </c>
    </row>
    <row r="6" spans="1:16" x14ac:dyDescent="0.25">
      <c r="A6" t="s">
        <v>28</v>
      </c>
      <c r="B6" s="1">
        <v>45091</v>
      </c>
      <c r="C6" t="s">
        <v>26</v>
      </c>
      <c r="D6" t="s">
        <v>13</v>
      </c>
      <c r="E6">
        <v>8</v>
      </c>
      <c r="F6" s="2">
        <v>104.38</v>
      </c>
      <c r="G6" s="2">
        <f>Table14[[#This Row],[Unit Cost]]*Table14[[#This Row],[Quantity]]</f>
        <v>835.04</v>
      </c>
      <c r="H6" s="2">
        <v>120.94</v>
      </c>
      <c r="I6" s="2">
        <f>Table14[[#This Row],[Unit Price]]*Table14[[#This Row],[Quantity]]</f>
        <v>967.52</v>
      </c>
      <c r="J6" s="4">
        <v>0.1</v>
      </c>
      <c r="K6">
        <f>Table14[[#This Row],[Revenue]]*Table14[[#This Row],[Discount]]</f>
        <v>96.75200000000001</v>
      </c>
      <c r="L6" s="2">
        <f>Table14[[#This Row],[Revenue]]-Table14[[#This Row],[Discount Amount]]</f>
        <v>870.76800000000003</v>
      </c>
      <c r="M6" s="2">
        <f>Table14[[#This Row],[Total_Revenue]]-Table14[[#This Row],[Total Cost]]</f>
        <v>35.728000000000065</v>
      </c>
      <c r="N6" t="s">
        <v>24</v>
      </c>
      <c r="O6" t="s">
        <v>19</v>
      </c>
      <c r="P6" t="s">
        <v>20</v>
      </c>
    </row>
    <row r="7" spans="1:16" x14ac:dyDescent="0.25">
      <c r="A7" t="s">
        <v>29</v>
      </c>
      <c r="B7" s="1">
        <v>45608</v>
      </c>
      <c r="C7" t="s">
        <v>30</v>
      </c>
      <c r="D7" t="s">
        <v>31</v>
      </c>
      <c r="E7">
        <v>1</v>
      </c>
      <c r="F7" s="2">
        <v>7.68</v>
      </c>
      <c r="G7" s="2">
        <f>Table14[[#This Row],[Unit Cost]]*Table14[[#This Row],[Quantity]]</f>
        <v>7.68</v>
      </c>
      <c r="H7" s="2">
        <v>12.11</v>
      </c>
      <c r="I7" s="2">
        <f>Table14[[#This Row],[Unit Price]]*Table14[[#This Row],[Quantity]]</f>
        <v>12.11</v>
      </c>
      <c r="J7" s="4">
        <v>0.05</v>
      </c>
      <c r="K7">
        <f>Table14[[#This Row],[Revenue]]*Table14[[#This Row],[Discount]]</f>
        <v>0.60550000000000004</v>
      </c>
      <c r="L7" s="2">
        <f>Table14[[#This Row],[Revenue]]-Table14[[#This Row],[Discount Amount]]</f>
        <v>11.5045</v>
      </c>
      <c r="M7" s="2">
        <f>Table14[[#This Row],[Total_Revenue]]-Table14[[#This Row],[Total Cost]]</f>
        <v>3.8245000000000005</v>
      </c>
      <c r="N7" t="s">
        <v>24</v>
      </c>
      <c r="O7" t="s">
        <v>32</v>
      </c>
      <c r="P7" t="s">
        <v>16</v>
      </c>
    </row>
    <row r="8" spans="1:16" x14ac:dyDescent="0.25">
      <c r="A8" t="s">
        <v>33</v>
      </c>
      <c r="B8" s="1">
        <v>45021</v>
      </c>
      <c r="C8" t="s">
        <v>34</v>
      </c>
      <c r="D8" t="s">
        <v>31</v>
      </c>
      <c r="E8">
        <v>8</v>
      </c>
      <c r="F8" s="2">
        <v>21.47</v>
      </c>
      <c r="G8" s="2">
        <f>Table14[[#This Row],[Unit Cost]]*Table14[[#This Row],[Quantity]]</f>
        <v>171.76</v>
      </c>
      <c r="H8" s="2">
        <v>32.049999999999997</v>
      </c>
      <c r="I8" s="2">
        <f>Table14[[#This Row],[Unit Price]]*Table14[[#This Row],[Quantity]]</f>
        <v>256.39999999999998</v>
      </c>
      <c r="J8" s="4">
        <v>0.15</v>
      </c>
      <c r="K8">
        <f>Table14[[#This Row],[Revenue]]*Table14[[#This Row],[Discount]]</f>
        <v>38.459999999999994</v>
      </c>
      <c r="L8" s="2">
        <f>Table14[[#This Row],[Revenue]]-Table14[[#This Row],[Discount Amount]]</f>
        <v>217.94</v>
      </c>
      <c r="M8" s="2">
        <f>Table14[[#This Row],[Total_Revenue]]-Table14[[#This Row],[Total Cost]]</f>
        <v>46.180000000000007</v>
      </c>
      <c r="N8" t="s">
        <v>18</v>
      </c>
      <c r="O8" t="s">
        <v>27</v>
      </c>
      <c r="P8" t="s">
        <v>35</v>
      </c>
    </row>
    <row r="9" spans="1:16" x14ac:dyDescent="0.25">
      <c r="A9" t="s">
        <v>36</v>
      </c>
      <c r="B9" s="1">
        <v>44998</v>
      </c>
      <c r="C9" t="s">
        <v>37</v>
      </c>
      <c r="D9" t="s">
        <v>38</v>
      </c>
      <c r="E9">
        <v>6</v>
      </c>
      <c r="F9" s="2">
        <v>169.44</v>
      </c>
      <c r="G9" s="2">
        <f>Table14[[#This Row],[Unit Cost]]*Table14[[#This Row],[Quantity]]</f>
        <v>1016.64</v>
      </c>
      <c r="H9" s="2">
        <v>232.5</v>
      </c>
      <c r="I9" s="2">
        <f>Table14[[#This Row],[Unit Price]]*Table14[[#This Row],[Quantity]]</f>
        <v>1395</v>
      </c>
      <c r="J9" s="4">
        <v>0</v>
      </c>
      <c r="K9">
        <f>Table14[[#This Row],[Revenue]]*Table14[[#This Row],[Discount]]</f>
        <v>0</v>
      </c>
      <c r="L9" s="2">
        <f>Table14[[#This Row],[Revenue]]-Table14[[#This Row],[Discount Amount]]</f>
        <v>1395</v>
      </c>
      <c r="M9" s="2">
        <f>Table14[[#This Row],[Total_Revenue]]-Table14[[#This Row],[Total Cost]]</f>
        <v>378.36</v>
      </c>
      <c r="N9" t="s">
        <v>18</v>
      </c>
      <c r="O9" t="s">
        <v>19</v>
      </c>
      <c r="P9" t="s">
        <v>20</v>
      </c>
    </row>
    <row r="10" spans="1:16" x14ac:dyDescent="0.25">
      <c r="A10" t="s">
        <v>39</v>
      </c>
      <c r="B10" s="1">
        <v>45319</v>
      </c>
      <c r="C10" t="s">
        <v>12</v>
      </c>
      <c r="D10" t="s">
        <v>13</v>
      </c>
      <c r="E10">
        <v>9</v>
      </c>
      <c r="F10" s="2">
        <v>71.86</v>
      </c>
      <c r="G10" s="2">
        <f>Table14[[#This Row],[Unit Cost]]*Table14[[#This Row],[Quantity]]</f>
        <v>646.74</v>
      </c>
      <c r="H10" s="2">
        <v>79.23</v>
      </c>
      <c r="I10" s="2">
        <f>Table14[[#This Row],[Unit Price]]*Table14[[#This Row],[Quantity]]</f>
        <v>713.07</v>
      </c>
      <c r="J10" s="4">
        <v>0</v>
      </c>
      <c r="K10">
        <f>Table14[[#This Row],[Revenue]]*Table14[[#This Row],[Discount]]</f>
        <v>0</v>
      </c>
      <c r="L10" s="2">
        <f>Table14[[#This Row],[Revenue]]-Table14[[#This Row],[Discount Amount]]</f>
        <v>713.07</v>
      </c>
      <c r="M10" s="2">
        <f>Table14[[#This Row],[Total_Revenue]]-Table14[[#This Row],[Total Cost]]</f>
        <v>66.330000000000041</v>
      </c>
      <c r="N10" t="s">
        <v>40</v>
      </c>
      <c r="O10" t="s">
        <v>19</v>
      </c>
      <c r="P10" t="s">
        <v>16</v>
      </c>
    </row>
    <row r="11" spans="1:16" x14ac:dyDescent="0.25">
      <c r="A11" t="s">
        <v>41</v>
      </c>
      <c r="B11" s="1">
        <v>45221</v>
      </c>
      <c r="C11" t="s">
        <v>42</v>
      </c>
      <c r="D11" t="s">
        <v>23</v>
      </c>
      <c r="E11">
        <v>1</v>
      </c>
      <c r="F11" s="2">
        <v>366.35</v>
      </c>
      <c r="G11" s="2">
        <f>Table14[[#This Row],[Unit Cost]]*Table14[[#This Row],[Quantity]]</f>
        <v>366.35</v>
      </c>
      <c r="H11" s="2">
        <v>561.17999999999995</v>
      </c>
      <c r="I11" s="2">
        <f>Table14[[#This Row],[Unit Price]]*Table14[[#This Row],[Quantity]]</f>
        <v>561.17999999999995</v>
      </c>
      <c r="J11" s="4">
        <v>0</v>
      </c>
      <c r="K11">
        <f>Table14[[#This Row],[Revenue]]*Table14[[#This Row],[Discount]]</f>
        <v>0</v>
      </c>
      <c r="L11" s="2">
        <f>Table14[[#This Row],[Revenue]]-Table14[[#This Row],[Discount Amount]]</f>
        <v>561.17999999999995</v>
      </c>
      <c r="M11" s="2">
        <f>Table14[[#This Row],[Total_Revenue]]-Table14[[#This Row],[Total Cost]]</f>
        <v>194.82999999999993</v>
      </c>
      <c r="N11" t="s">
        <v>18</v>
      </c>
      <c r="O11" t="s">
        <v>19</v>
      </c>
      <c r="P11" t="s">
        <v>16</v>
      </c>
    </row>
    <row r="12" spans="1:16" x14ac:dyDescent="0.25">
      <c r="A12" t="s">
        <v>43</v>
      </c>
      <c r="B12" s="1">
        <v>45289</v>
      </c>
      <c r="C12" t="s">
        <v>44</v>
      </c>
      <c r="D12" t="s">
        <v>31</v>
      </c>
      <c r="E12">
        <v>5</v>
      </c>
      <c r="F12" s="2">
        <v>466.19</v>
      </c>
      <c r="G12" s="2">
        <f>Table14[[#This Row],[Unit Cost]]*Table14[[#This Row],[Quantity]]</f>
        <v>2330.9499999999998</v>
      </c>
      <c r="H12" s="2">
        <v>715.77</v>
      </c>
      <c r="I12" s="2">
        <f>Table14[[#This Row],[Unit Price]]*Table14[[#This Row],[Quantity]]</f>
        <v>3578.85</v>
      </c>
      <c r="J12" s="4">
        <v>0</v>
      </c>
      <c r="K12">
        <f>Table14[[#This Row],[Revenue]]*Table14[[#This Row],[Discount]]</f>
        <v>0</v>
      </c>
      <c r="L12" s="2">
        <f>Table14[[#This Row],[Revenue]]-Table14[[#This Row],[Discount Amount]]</f>
        <v>3578.85</v>
      </c>
      <c r="M12" s="2">
        <f>Table14[[#This Row],[Total_Revenue]]-Table14[[#This Row],[Total Cost]]</f>
        <v>1247.9000000000001</v>
      </c>
      <c r="N12" t="s">
        <v>14</v>
      </c>
      <c r="O12" t="s">
        <v>15</v>
      </c>
      <c r="P12" t="s">
        <v>20</v>
      </c>
    </row>
    <row r="13" spans="1:16" x14ac:dyDescent="0.25">
      <c r="A13" t="s">
        <v>45</v>
      </c>
      <c r="B13" s="1">
        <v>45327</v>
      </c>
      <c r="C13" t="s">
        <v>46</v>
      </c>
      <c r="D13" t="s">
        <v>47</v>
      </c>
      <c r="E13">
        <v>3</v>
      </c>
      <c r="F13" s="2">
        <v>275.97000000000003</v>
      </c>
      <c r="G13" s="2">
        <f>Table14[[#This Row],[Unit Cost]]*Table14[[#This Row],[Quantity]]</f>
        <v>827.91000000000008</v>
      </c>
      <c r="H13" s="2">
        <v>392.01</v>
      </c>
      <c r="I13" s="2">
        <f>Table14[[#This Row],[Unit Price]]*Table14[[#This Row],[Quantity]]</f>
        <v>1176.03</v>
      </c>
      <c r="J13" s="4">
        <v>0.05</v>
      </c>
      <c r="K13" s="3">
        <f>Table14[[#This Row],[Revenue]]*Table14[[#This Row],[Discount]]</f>
        <v>58.801500000000004</v>
      </c>
      <c r="L13" s="3">
        <f>Table14[[#This Row],[Revenue]]-Table14[[#This Row],[Discount Amount]]</f>
        <v>1117.2284999999999</v>
      </c>
      <c r="M13" s="3">
        <f>Table14[[#This Row],[Total_Revenue]]-Table14[[#This Row],[Total Cost]]</f>
        <v>289.31849999999986</v>
      </c>
      <c r="N13" t="s">
        <v>40</v>
      </c>
      <c r="O13" t="s">
        <v>19</v>
      </c>
      <c r="P13" t="s">
        <v>20</v>
      </c>
    </row>
    <row r="14" spans="1:16" x14ac:dyDescent="0.25">
      <c r="A14" t="s">
        <v>48</v>
      </c>
      <c r="B14" s="1">
        <v>45091</v>
      </c>
      <c r="C14" t="s">
        <v>49</v>
      </c>
      <c r="D14" t="s">
        <v>47</v>
      </c>
      <c r="E14">
        <v>6</v>
      </c>
      <c r="F14" s="2">
        <v>332.1</v>
      </c>
      <c r="G14" s="2">
        <f>Table14[[#This Row],[Unit Cost]]*Table14[[#This Row],[Quantity]]</f>
        <v>1992.6000000000001</v>
      </c>
      <c r="H14" s="2">
        <v>437.61</v>
      </c>
      <c r="I14" s="2">
        <f>Table14[[#This Row],[Unit Price]]*Table14[[#This Row],[Quantity]]</f>
        <v>2625.66</v>
      </c>
      <c r="J14" s="4">
        <v>0</v>
      </c>
      <c r="K14">
        <f>Table14[[#This Row],[Revenue]]*Table14[[#This Row],[Discount]]</f>
        <v>0</v>
      </c>
      <c r="L14" s="2">
        <f>Table14[[#This Row],[Revenue]]-Table14[[#This Row],[Discount Amount]]</f>
        <v>2625.66</v>
      </c>
      <c r="M14" s="2">
        <f>Table14[[#This Row],[Total_Revenue]]-Table14[[#This Row],[Total Cost]]</f>
        <v>633.05999999999972</v>
      </c>
      <c r="N14" t="s">
        <v>18</v>
      </c>
      <c r="O14" t="s">
        <v>15</v>
      </c>
      <c r="P14" t="s">
        <v>35</v>
      </c>
    </row>
    <row r="15" spans="1:16" x14ac:dyDescent="0.25">
      <c r="A15" t="s">
        <v>50</v>
      </c>
      <c r="B15" s="1">
        <v>45466</v>
      </c>
      <c r="C15" t="s">
        <v>22</v>
      </c>
      <c r="D15" t="s">
        <v>23</v>
      </c>
      <c r="E15">
        <v>4</v>
      </c>
      <c r="F15" s="2">
        <v>168.54</v>
      </c>
      <c r="G15" s="2">
        <f>Table14[[#This Row],[Unit Cost]]*Table14[[#This Row],[Quantity]]</f>
        <v>674.16</v>
      </c>
      <c r="H15" s="2">
        <v>296.92</v>
      </c>
      <c r="I15" s="2">
        <f>Table14[[#This Row],[Unit Price]]*Table14[[#This Row],[Quantity]]</f>
        <v>1187.68</v>
      </c>
      <c r="J15" s="4">
        <v>0.15</v>
      </c>
      <c r="K15">
        <f>Table14[[#This Row],[Revenue]]*Table14[[#This Row],[Discount]]</f>
        <v>178.15200000000002</v>
      </c>
      <c r="L15" s="2">
        <f>Table14[[#This Row],[Revenue]]-Table14[[#This Row],[Discount Amount]]</f>
        <v>1009.528</v>
      </c>
      <c r="M15" s="2">
        <f>Table14[[#This Row],[Total_Revenue]]-Table14[[#This Row],[Total Cost]]</f>
        <v>335.36800000000005</v>
      </c>
      <c r="N15" t="s">
        <v>14</v>
      </c>
      <c r="O15" t="s">
        <v>19</v>
      </c>
      <c r="P15" t="s">
        <v>20</v>
      </c>
    </row>
    <row r="16" spans="1:16" x14ac:dyDescent="0.25">
      <c r="A16" t="s">
        <v>51</v>
      </c>
      <c r="B16" s="1">
        <v>45118</v>
      </c>
      <c r="C16" t="s">
        <v>22</v>
      </c>
      <c r="D16" t="s">
        <v>23</v>
      </c>
      <c r="E16">
        <v>5</v>
      </c>
      <c r="F16" s="2">
        <v>269.89999999999998</v>
      </c>
      <c r="G16" s="2">
        <f>Table14[[#This Row],[Unit Cost]]*Table14[[#This Row],[Quantity]]</f>
        <v>1349.5</v>
      </c>
      <c r="H16" s="2">
        <v>313.29000000000002</v>
      </c>
      <c r="I16" s="2">
        <f>Table14[[#This Row],[Unit Price]]*Table14[[#This Row],[Quantity]]</f>
        <v>1566.45</v>
      </c>
      <c r="J16" s="4">
        <v>0.15</v>
      </c>
      <c r="K16">
        <f>Table14[[#This Row],[Revenue]]*Table14[[#This Row],[Discount]]</f>
        <v>234.9675</v>
      </c>
      <c r="L16" s="2">
        <f>Table14[[#This Row],[Revenue]]-Table14[[#This Row],[Discount Amount]]</f>
        <v>1331.4825000000001</v>
      </c>
      <c r="M16" s="2">
        <f>Table14[[#This Row],[Total_Revenue]]-Table14[[#This Row],[Total Cost]]</f>
        <v>-18.017499999999927</v>
      </c>
      <c r="N16" t="s">
        <v>18</v>
      </c>
      <c r="O16" t="s">
        <v>52</v>
      </c>
      <c r="P16" t="s">
        <v>20</v>
      </c>
    </row>
    <row r="17" spans="1:16" x14ac:dyDescent="0.25">
      <c r="A17" t="s">
        <v>53</v>
      </c>
      <c r="B17" s="1">
        <v>45569</v>
      </c>
      <c r="C17" t="s">
        <v>54</v>
      </c>
      <c r="D17" t="s">
        <v>38</v>
      </c>
      <c r="E17">
        <v>1</v>
      </c>
      <c r="F17" s="2">
        <v>123.91</v>
      </c>
      <c r="G17" s="2">
        <f>Table14[[#This Row],[Unit Cost]]*Table14[[#This Row],[Quantity]]</f>
        <v>123.91</v>
      </c>
      <c r="H17" s="2">
        <v>204.12</v>
      </c>
      <c r="I17" s="2">
        <f>Table14[[#This Row],[Unit Price]]*Table14[[#This Row],[Quantity]]</f>
        <v>204.12</v>
      </c>
      <c r="J17" s="4">
        <v>0.1</v>
      </c>
      <c r="K17">
        <f>Table14[[#This Row],[Revenue]]*Table14[[#This Row],[Discount]]</f>
        <v>20.412000000000003</v>
      </c>
      <c r="L17" s="2">
        <f>Table14[[#This Row],[Revenue]]-Table14[[#This Row],[Discount Amount]]</f>
        <v>183.708</v>
      </c>
      <c r="M17" s="2">
        <f>Table14[[#This Row],[Total_Revenue]]-Table14[[#This Row],[Total Cost]]</f>
        <v>59.798000000000002</v>
      </c>
      <c r="N17" t="s">
        <v>14</v>
      </c>
      <c r="O17" t="s">
        <v>52</v>
      </c>
      <c r="P17" t="s">
        <v>35</v>
      </c>
    </row>
    <row r="18" spans="1:16" x14ac:dyDescent="0.25">
      <c r="A18" t="s">
        <v>55</v>
      </c>
      <c r="B18" s="1">
        <v>45316</v>
      </c>
      <c r="C18" t="s">
        <v>56</v>
      </c>
      <c r="D18" t="s">
        <v>38</v>
      </c>
      <c r="E18">
        <v>9</v>
      </c>
      <c r="F18" s="2">
        <v>90.8</v>
      </c>
      <c r="G18" s="2">
        <f>Table14[[#This Row],[Unit Cost]]*Table14[[#This Row],[Quantity]]</f>
        <v>817.19999999999993</v>
      </c>
      <c r="H18" s="2">
        <v>128.13</v>
      </c>
      <c r="I18" s="2">
        <f>Table14[[#This Row],[Unit Price]]*Table14[[#This Row],[Quantity]]</f>
        <v>1153.17</v>
      </c>
      <c r="J18" s="4">
        <v>0</v>
      </c>
      <c r="K18">
        <f>Table14[[#This Row],[Revenue]]*Table14[[#This Row],[Discount]]</f>
        <v>0</v>
      </c>
      <c r="L18" s="2">
        <f>Table14[[#This Row],[Revenue]]-Table14[[#This Row],[Discount Amount]]</f>
        <v>1153.17</v>
      </c>
      <c r="M18" s="2">
        <f>Table14[[#This Row],[Total_Revenue]]-Table14[[#This Row],[Total Cost]]</f>
        <v>335.97000000000014</v>
      </c>
      <c r="N18" t="s">
        <v>24</v>
      </c>
      <c r="O18" t="s">
        <v>27</v>
      </c>
      <c r="P18" t="s">
        <v>20</v>
      </c>
    </row>
    <row r="19" spans="1:16" x14ac:dyDescent="0.25">
      <c r="A19" t="s">
        <v>57</v>
      </c>
      <c r="B19" s="1">
        <v>44979</v>
      </c>
      <c r="C19" t="s">
        <v>56</v>
      </c>
      <c r="D19" t="s">
        <v>38</v>
      </c>
      <c r="E19">
        <v>7</v>
      </c>
      <c r="F19" s="2">
        <v>268.02</v>
      </c>
      <c r="G19" s="2">
        <f>Table14[[#This Row],[Unit Cost]]*Table14[[#This Row],[Quantity]]</f>
        <v>1876.1399999999999</v>
      </c>
      <c r="H19" s="2">
        <v>469.8</v>
      </c>
      <c r="I19" s="2">
        <f>Table14[[#This Row],[Unit Price]]*Table14[[#This Row],[Quantity]]</f>
        <v>3288.6</v>
      </c>
      <c r="J19" s="4">
        <v>0.2</v>
      </c>
      <c r="K19">
        <f>Table14[[#This Row],[Revenue]]*Table14[[#This Row],[Discount]]</f>
        <v>657.72</v>
      </c>
      <c r="L19" s="2">
        <f>Table14[[#This Row],[Revenue]]-Table14[[#This Row],[Discount Amount]]</f>
        <v>2630.88</v>
      </c>
      <c r="M19" s="2">
        <f>Table14[[#This Row],[Total_Revenue]]-Table14[[#This Row],[Total Cost]]</f>
        <v>754.74000000000024</v>
      </c>
      <c r="N19" t="s">
        <v>14</v>
      </c>
      <c r="O19" t="s">
        <v>15</v>
      </c>
      <c r="P19" t="s">
        <v>16</v>
      </c>
    </row>
    <row r="20" spans="1:16" x14ac:dyDescent="0.25">
      <c r="A20" t="s">
        <v>58</v>
      </c>
      <c r="B20" s="1">
        <v>45439</v>
      </c>
      <c r="C20" t="s">
        <v>49</v>
      </c>
      <c r="D20" t="s">
        <v>47</v>
      </c>
      <c r="E20">
        <v>9</v>
      </c>
      <c r="F20" s="2">
        <v>195.63</v>
      </c>
      <c r="G20" s="2">
        <f>Table14[[#This Row],[Unit Cost]]*Table14[[#This Row],[Quantity]]</f>
        <v>1760.67</v>
      </c>
      <c r="H20" s="2">
        <v>238.55</v>
      </c>
      <c r="I20" s="2">
        <f>Table14[[#This Row],[Unit Price]]*Table14[[#This Row],[Quantity]]</f>
        <v>2146.9500000000003</v>
      </c>
      <c r="J20" s="4">
        <v>0</v>
      </c>
      <c r="K20">
        <f>Table14[[#This Row],[Revenue]]*Table14[[#This Row],[Discount]]</f>
        <v>0</v>
      </c>
      <c r="L20" s="2">
        <f>Table14[[#This Row],[Revenue]]-Table14[[#This Row],[Discount Amount]]</f>
        <v>2146.9500000000003</v>
      </c>
      <c r="M20" s="2">
        <f>Table14[[#This Row],[Total_Revenue]]-Table14[[#This Row],[Total Cost]]</f>
        <v>386.2800000000002</v>
      </c>
      <c r="N20" t="s">
        <v>24</v>
      </c>
      <c r="O20" t="s">
        <v>15</v>
      </c>
      <c r="P20" t="s">
        <v>35</v>
      </c>
    </row>
    <row r="21" spans="1:16" x14ac:dyDescent="0.25">
      <c r="A21" t="s">
        <v>59</v>
      </c>
      <c r="B21" s="1">
        <v>44998</v>
      </c>
      <c r="C21" t="s">
        <v>60</v>
      </c>
      <c r="D21" t="s">
        <v>23</v>
      </c>
      <c r="E21">
        <v>3</v>
      </c>
      <c r="F21" s="2">
        <v>445.62</v>
      </c>
      <c r="G21" s="2">
        <f>Table14[[#This Row],[Unit Cost]]*Table14[[#This Row],[Quantity]]</f>
        <v>1336.8600000000001</v>
      </c>
      <c r="H21" s="2">
        <v>722.77</v>
      </c>
      <c r="I21" s="2">
        <f>Table14[[#This Row],[Unit Price]]*Table14[[#This Row],[Quantity]]</f>
        <v>2168.31</v>
      </c>
      <c r="J21" s="4">
        <v>0</v>
      </c>
      <c r="K21">
        <f>Table14[[#This Row],[Revenue]]*Table14[[#This Row],[Discount]]</f>
        <v>0</v>
      </c>
      <c r="L21" s="2">
        <f>Table14[[#This Row],[Revenue]]-Table14[[#This Row],[Discount Amount]]</f>
        <v>2168.31</v>
      </c>
      <c r="M21" s="2">
        <f>Table14[[#This Row],[Total_Revenue]]-Table14[[#This Row],[Total Cost]]</f>
        <v>831.44999999999982</v>
      </c>
      <c r="N21" t="s">
        <v>40</v>
      </c>
      <c r="O21" t="s">
        <v>15</v>
      </c>
      <c r="P21" t="s">
        <v>16</v>
      </c>
    </row>
    <row r="22" spans="1:16" x14ac:dyDescent="0.25">
      <c r="A22" t="s">
        <v>61</v>
      </c>
      <c r="B22" s="1">
        <v>45142</v>
      </c>
      <c r="C22" t="s">
        <v>62</v>
      </c>
      <c r="D22" t="s">
        <v>47</v>
      </c>
      <c r="E22">
        <v>4</v>
      </c>
      <c r="F22" s="2">
        <v>65.33</v>
      </c>
      <c r="G22" s="2">
        <f>Table14[[#This Row],[Unit Cost]]*Table14[[#This Row],[Quantity]]</f>
        <v>261.32</v>
      </c>
      <c r="H22" s="2">
        <v>108.29</v>
      </c>
      <c r="I22" s="2">
        <f>Table14[[#This Row],[Unit Price]]*Table14[[#This Row],[Quantity]]</f>
        <v>433.16</v>
      </c>
      <c r="J22" s="4">
        <v>0</v>
      </c>
      <c r="K22">
        <f>Table14[[#This Row],[Revenue]]*Table14[[#This Row],[Discount]]</f>
        <v>0</v>
      </c>
      <c r="L22" s="2">
        <f>Table14[[#This Row],[Revenue]]-Table14[[#This Row],[Discount Amount]]</f>
        <v>433.16</v>
      </c>
      <c r="M22" s="2">
        <f>Table14[[#This Row],[Total_Revenue]]-Table14[[#This Row],[Total Cost]]</f>
        <v>171.84000000000003</v>
      </c>
      <c r="N22" t="s">
        <v>24</v>
      </c>
      <c r="O22" t="s">
        <v>32</v>
      </c>
      <c r="P22" t="s">
        <v>20</v>
      </c>
    </row>
    <row r="23" spans="1:16" x14ac:dyDescent="0.25">
      <c r="A23" t="s">
        <v>63</v>
      </c>
      <c r="B23" s="1">
        <v>45484</v>
      </c>
      <c r="C23" t="s">
        <v>56</v>
      </c>
      <c r="D23" t="s">
        <v>38</v>
      </c>
      <c r="E23">
        <v>6</v>
      </c>
      <c r="F23" s="2">
        <v>268.45</v>
      </c>
      <c r="G23" s="2">
        <f>Table14[[#This Row],[Unit Cost]]*Table14[[#This Row],[Quantity]]</f>
        <v>1610.6999999999998</v>
      </c>
      <c r="H23" s="2">
        <v>298.54000000000002</v>
      </c>
      <c r="I23" s="2">
        <f>Table14[[#This Row],[Unit Price]]*Table14[[#This Row],[Quantity]]</f>
        <v>1791.2400000000002</v>
      </c>
      <c r="J23" s="4">
        <v>0.05</v>
      </c>
      <c r="K23">
        <f>Table14[[#This Row],[Revenue]]*Table14[[#This Row],[Discount]]</f>
        <v>89.562000000000012</v>
      </c>
      <c r="L23" s="2">
        <f>Table14[[#This Row],[Revenue]]-Table14[[#This Row],[Discount Amount]]</f>
        <v>1701.6780000000003</v>
      </c>
      <c r="M23" s="2">
        <f>Table14[[#This Row],[Total_Revenue]]-Table14[[#This Row],[Total Cost]]</f>
        <v>90.97800000000052</v>
      </c>
      <c r="N23" t="s">
        <v>24</v>
      </c>
      <c r="O23" t="s">
        <v>27</v>
      </c>
      <c r="P23" t="s">
        <v>20</v>
      </c>
    </row>
    <row r="24" spans="1:16" x14ac:dyDescent="0.25">
      <c r="A24" t="s">
        <v>64</v>
      </c>
      <c r="B24" s="1">
        <v>45033</v>
      </c>
      <c r="C24" t="s">
        <v>37</v>
      </c>
      <c r="D24" t="s">
        <v>38</v>
      </c>
      <c r="E24">
        <v>4</v>
      </c>
      <c r="F24" s="2">
        <v>432.42</v>
      </c>
      <c r="G24" s="2">
        <f>Table14[[#This Row],[Unit Cost]]*Table14[[#This Row],[Quantity]]</f>
        <v>1729.68</v>
      </c>
      <c r="H24" s="2">
        <v>478.86</v>
      </c>
      <c r="I24" s="2">
        <f>Table14[[#This Row],[Unit Price]]*Table14[[#This Row],[Quantity]]</f>
        <v>1915.44</v>
      </c>
      <c r="J24" s="4">
        <v>0.1</v>
      </c>
      <c r="K24">
        <f>Table14[[#This Row],[Revenue]]*Table14[[#This Row],[Discount]]</f>
        <v>191.54400000000001</v>
      </c>
      <c r="L24" s="2">
        <f>Table14[[#This Row],[Revenue]]-Table14[[#This Row],[Discount Amount]]</f>
        <v>1723.896</v>
      </c>
      <c r="M24" s="2">
        <f>Table14[[#This Row],[Total_Revenue]]-Table14[[#This Row],[Total Cost]]</f>
        <v>-5.7840000000001055</v>
      </c>
      <c r="N24" t="s">
        <v>18</v>
      </c>
      <c r="O24" t="s">
        <v>32</v>
      </c>
      <c r="P24" t="s">
        <v>16</v>
      </c>
    </row>
    <row r="25" spans="1:16" x14ac:dyDescent="0.25">
      <c r="A25" t="s">
        <v>65</v>
      </c>
      <c r="B25" s="1">
        <v>45582</v>
      </c>
      <c r="C25" t="s">
        <v>44</v>
      </c>
      <c r="D25" t="s">
        <v>31</v>
      </c>
      <c r="E25">
        <v>2</v>
      </c>
      <c r="F25" s="2">
        <v>138.96</v>
      </c>
      <c r="G25" s="2">
        <f>Table14[[#This Row],[Unit Cost]]*Table14[[#This Row],[Quantity]]</f>
        <v>277.92</v>
      </c>
      <c r="H25" s="2">
        <v>238.19</v>
      </c>
      <c r="I25" s="2">
        <f>Table14[[#This Row],[Unit Price]]*Table14[[#This Row],[Quantity]]</f>
        <v>476.38</v>
      </c>
      <c r="J25" s="4">
        <v>0.05</v>
      </c>
      <c r="K25">
        <f>Table14[[#This Row],[Revenue]]*Table14[[#This Row],[Discount]]</f>
        <v>23.819000000000003</v>
      </c>
      <c r="L25" s="2">
        <f>Table14[[#This Row],[Revenue]]-Table14[[#This Row],[Discount Amount]]</f>
        <v>452.56099999999998</v>
      </c>
      <c r="M25" s="2">
        <f>Table14[[#This Row],[Total_Revenue]]-Table14[[#This Row],[Total Cost]]</f>
        <v>174.64099999999996</v>
      </c>
      <c r="N25" t="s">
        <v>14</v>
      </c>
      <c r="O25" t="s">
        <v>15</v>
      </c>
      <c r="P25" t="s">
        <v>20</v>
      </c>
    </row>
    <row r="26" spans="1:16" x14ac:dyDescent="0.25">
      <c r="A26" t="s">
        <v>66</v>
      </c>
      <c r="B26" s="1">
        <v>45442</v>
      </c>
      <c r="C26" t="s">
        <v>34</v>
      </c>
      <c r="D26" t="s">
        <v>31</v>
      </c>
      <c r="E26">
        <v>2</v>
      </c>
      <c r="F26" s="2">
        <v>247.07</v>
      </c>
      <c r="G26" s="2">
        <f>Table14[[#This Row],[Unit Cost]]*Table14[[#This Row],[Quantity]]</f>
        <v>494.14</v>
      </c>
      <c r="H26" s="2">
        <v>281.42</v>
      </c>
      <c r="I26" s="2">
        <f>Table14[[#This Row],[Unit Price]]*Table14[[#This Row],[Quantity]]</f>
        <v>562.84</v>
      </c>
      <c r="J26" s="4">
        <v>0</v>
      </c>
      <c r="K26">
        <f>Table14[[#This Row],[Revenue]]*Table14[[#This Row],[Discount]]</f>
        <v>0</v>
      </c>
      <c r="L26" s="2">
        <f>Table14[[#This Row],[Revenue]]-Table14[[#This Row],[Discount Amount]]</f>
        <v>562.84</v>
      </c>
      <c r="M26" s="2">
        <f>Table14[[#This Row],[Total_Revenue]]-Table14[[#This Row],[Total Cost]]</f>
        <v>68.700000000000045</v>
      </c>
      <c r="N26" t="s">
        <v>18</v>
      </c>
      <c r="O26" t="s">
        <v>27</v>
      </c>
      <c r="P26" t="s">
        <v>16</v>
      </c>
    </row>
    <row r="27" spans="1:16" x14ac:dyDescent="0.25">
      <c r="A27" t="s">
        <v>67</v>
      </c>
      <c r="B27" s="1">
        <v>45282</v>
      </c>
      <c r="C27" t="s">
        <v>44</v>
      </c>
      <c r="D27" t="s">
        <v>31</v>
      </c>
      <c r="E27">
        <v>4</v>
      </c>
      <c r="F27" s="2">
        <v>355.96</v>
      </c>
      <c r="G27" s="2">
        <f>Table14[[#This Row],[Unit Cost]]*Table14[[#This Row],[Quantity]]</f>
        <v>1423.84</v>
      </c>
      <c r="H27" s="2">
        <v>605.53</v>
      </c>
      <c r="I27" s="2">
        <f>Table14[[#This Row],[Unit Price]]*Table14[[#This Row],[Quantity]]</f>
        <v>2422.12</v>
      </c>
      <c r="J27" s="4">
        <v>0.1</v>
      </c>
      <c r="K27">
        <f>Table14[[#This Row],[Revenue]]*Table14[[#This Row],[Discount]]</f>
        <v>242.21199999999999</v>
      </c>
      <c r="L27" s="2">
        <f>Table14[[#This Row],[Revenue]]-Table14[[#This Row],[Discount Amount]]</f>
        <v>2179.9079999999999</v>
      </c>
      <c r="M27" s="2">
        <f>Table14[[#This Row],[Total_Revenue]]-Table14[[#This Row],[Total Cost]]</f>
        <v>756.06799999999998</v>
      </c>
      <c r="N27" t="s">
        <v>24</v>
      </c>
      <c r="O27" t="s">
        <v>27</v>
      </c>
      <c r="P27" t="s">
        <v>16</v>
      </c>
    </row>
    <row r="28" spans="1:16" x14ac:dyDescent="0.25">
      <c r="A28" t="s">
        <v>68</v>
      </c>
      <c r="B28" s="1">
        <v>45167</v>
      </c>
      <c r="C28" t="s">
        <v>30</v>
      </c>
      <c r="D28" t="s">
        <v>31</v>
      </c>
      <c r="E28">
        <v>1</v>
      </c>
      <c r="F28" s="2">
        <v>141.5</v>
      </c>
      <c r="G28" s="2">
        <f>Table14[[#This Row],[Unit Cost]]*Table14[[#This Row],[Quantity]]</f>
        <v>141.5</v>
      </c>
      <c r="H28" s="2">
        <v>165.87</v>
      </c>
      <c r="I28" s="2">
        <f>Table14[[#This Row],[Unit Price]]*Table14[[#This Row],[Quantity]]</f>
        <v>165.87</v>
      </c>
      <c r="J28" s="4">
        <v>0</v>
      </c>
      <c r="K28">
        <f>Table14[[#This Row],[Revenue]]*Table14[[#This Row],[Discount]]</f>
        <v>0</v>
      </c>
      <c r="L28" s="2">
        <f>Table14[[#This Row],[Revenue]]-Table14[[#This Row],[Discount Amount]]</f>
        <v>165.87</v>
      </c>
      <c r="M28" s="2">
        <f>Table14[[#This Row],[Total_Revenue]]-Table14[[#This Row],[Total Cost]]</f>
        <v>24.370000000000005</v>
      </c>
      <c r="N28" t="s">
        <v>14</v>
      </c>
      <c r="O28" t="s">
        <v>15</v>
      </c>
      <c r="P28" t="s">
        <v>16</v>
      </c>
    </row>
    <row r="29" spans="1:16" x14ac:dyDescent="0.25">
      <c r="A29" t="s">
        <v>69</v>
      </c>
      <c r="B29" s="1">
        <v>45387</v>
      </c>
      <c r="C29" t="s">
        <v>54</v>
      </c>
      <c r="D29" t="s">
        <v>38</v>
      </c>
      <c r="E29">
        <v>3</v>
      </c>
      <c r="F29" s="2">
        <v>379.6</v>
      </c>
      <c r="G29" s="2">
        <f>Table14[[#This Row],[Unit Cost]]*Table14[[#This Row],[Quantity]]</f>
        <v>1138.8000000000002</v>
      </c>
      <c r="H29" s="2">
        <v>635.69000000000005</v>
      </c>
      <c r="I29" s="2">
        <f>Table14[[#This Row],[Unit Price]]*Table14[[#This Row],[Quantity]]</f>
        <v>1907.0700000000002</v>
      </c>
      <c r="J29" s="4">
        <v>0.1</v>
      </c>
      <c r="K29">
        <f>Table14[[#This Row],[Revenue]]*Table14[[#This Row],[Discount]]</f>
        <v>190.70700000000002</v>
      </c>
      <c r="L29" s="2">
        <f>Table14[[#This Row],[Revenue]]-Table14[[#This Row],[Discount Amount]]</f>
        <v>1716.3630000000001</v>
      </c>
      <c r="M29" s="2">
        <f>Table14[[#This Row],[Total_Revenue]]-Table14[[#This Row],[Total Cost]]</f>
        <v>577.56299999999987</v>
      </c>
      <c r="N29" t="s">
        <v>24</v>
      </c>
      <c r="O29" t="s">
        <v>15</v>
      </c>
      <c r="P29" t="s">
        <v>16</v>
      </c>
    </row>
    <row r="30" spans="1:16" x14ac:dyDescent="0.25">
      <c r="A30" t="s">
        <v>70</v>
      </c>
      <c r="B30" s="1">
        <v>45088</v>
      </c>
      <c r="C30" t="s">
        <v>56</v>
      </c>
      <c r="D30" t="s">
        <v>38</v>
      </c>
      <c r="E30">
        <v>3</v>
      </c>
      <c r="F30" s="2">
        <v>144.77000000000001</v>
      </c>
      <c r="G30" s="2">
        <f>Table14[[#This Row],[Unit Cost]]*Table14[[#This Row],[Quantity]]</f>
        <v>434.31000000000006</v>
      </c>
      <c r="H30" s="2">
        <v>168.04</v>
      </c>
      <c r="I30" s="2">
        <f>Table14[[#This Row],[Unit Price]]*Table14[[#This Row],[Quantity]]</f>
        <v>504.12</v>
      </c>
      <c r="J30" s="4">
        <v>0.2</v>
      </c>
      <c r="K30">
        <f>Table14[[#This Row],[Revenue]]*Table14[[#This Row],[Discount]]</f>
        <v>100.82400000000001</v>
      </c>
      <c r="L30" s="2">
        <f>Table14[[#This Row],[Revenue]]-Table14[[#This Row],[Discount Amount]]</f>
        <v>403.29599999999999</v>
      </c>
      <c r="M30" s="2">
        <f>Table14[[#This Row],[Total_Revenue]]-Table14[[#This Row],[Total Cost]]</f>
        <v>-31.014000000000067</v>
      </c>
      <c r="N30" t="s">
        <v>24</v>
      </c>
      <c r="O30" t="s">
        <v>15</v>
      </c>
      <c r="P30" t="s">
        <v>16</v>
      </c>
    </row>
    <row r="31" spans="1:16" x14ac:dyDescent="0.25">
      <c r="A31" t="s">
        <v>71</v>
      </c>
      <c r="B31" s="1">
        <v>45211</v>
      </c>
      <c r="C31" t="s">
        <v>12</v>
      </c>
      <c r="D31" t="s">
        <v>13</v>
      </c>
      <c r="E31">
        <v>8</v>
      </c>
      <c r="F31" s="2">
        <v>123.62</v>
      </c>
      <c r="G31" s="2">
        <f>Table14[[#This Row],[Unit Cost]]*Table14[[#This Row],[Quantity]]</f>
        <v>988.96</v>
      </c>
      <c r="H31" s="2">
        <v>220.18</v>
      </c>
      <c r="I31" s="2">
        <f>Table14[[#This Row],[Unit Price]]*Table14[[#This Row],[Quantity]]</f>
        <v>1761.44</v>
      </c>
      <c r="J31" s="4">
        <v>0</v>
      </c>
      <c r="K31">
        <f>Table14[[#This Row],[Revenue]]*Table14[[#This Row],[Discount]]</f>
        <v>0</v>
      </c>
      <c r="L31" s="2">
        <f>Table14[[#This Row],[Revenue]]-Table14[[#This Row],[Discount Amount]]</f>
        <v>1761.44</v>
      </c>
      <c r="M31" s="2">
        <f>Table14[[#This Row],[Total_Revenue]]-Table14[[#This Row],[Total Cost]]</f>
        <v>772.48</v>
      </c>
      <c r="N31" t="s">
        <v>24</v>
      </c>
      <c r="O31" t="s">
        <v>15</v>
      </c>
      <c r="P31" t="s">
        <v>16</v>
      </c>
    </row>
    <row r="32" spans="1:16" x14ac:dyDescent="0.25">
      <c r="A32" t="s">
        <v>72</v>
      </c>
      <c r="B32" s="1">
        <v>44948</v>
      </c>
      <c r="C32" t="s">
        <v>37</v>
      </c>
      <c r="D32" t="s">
        <v>38</v>
      </c>
      <c r="E32">
        <v>1</v>
      </c>
      <c r="F32" s="2">
        <v>294.5</v>
      </c>
      <c r="G32" s="2">
        <f>Table14[[#This Row],[Unit Cost]]*Table14[[#This Row],[Quantity]]</f>
        <v>294.5</v>
      </c>
      <c r="H32" s="2">
        <v>369.94</v>
      </c>
      <c r="I32" s="2">
        <f>Table14[[#This Row],[Unit Price]]*Table14[[#This Row],[Quantity]]</f>
        <v>369.94</v>
      </c>
      <c r="J32" s="4">
        <v>0</v>
      </c>
      <c r="K32">
        <f>Table14[[#This Row],[Revenue]]*Table14[[#This Row],[Discount]]</f>
        <v>0</v>
      </c>
      <c r="L32" s="2">
        <f>Table14[[#This Row],[Revenue]]-Table14[[#This Row],[Discount Amount]]</f>
        <v>369.94</v>
      </c>
      <c r="M32" s="2">
        <f>Table14[[#This Row],[Total_Revenue]]-Table14[[#This Row],[Total Cost]]</f>
        <v>75.44</v>
      </c>
      <c r="N32" t="s">
        <v>40</v>
      </c>
      <c r="O32" t="s">
        <v>32</v>
      </c>
      <c r="P32" t="s">
        <v>20</v>
      </c>
    </row>
    <row r="33" spans="1:16" x14ac:dyDescent="0.25">
      <c r="A33" t="s">
        <v>73</v>
      </c>
      <c r="B33" s="1">
        <v>44938</v>
      </c>
      <c r="C33" t="s">
        <v>49</v>
      </c>
      <c r="D33" t="s">
        <v>47</v>
      </c>
      <c r="E33">
        <v>2</v>
      </c>
      <c r="F33" s="2">
        <v>239.85</v>
      </c>
      <c r="G33" s="2">
        <f>Table14[[#This Row],[Unit Cost]]*Table14[[#This Row],[Quantity]]</f>
        <v>479.7</v>
      </c>
      <c r="H33" s="2">
        <v>277.60000000000002</v>
      </c>
      <c r="I33" s="2">
        <f>Table14[[#This Row],[Unit Price]]*Table14[[#This Row],[Quantity]]</f>
        <v>555.20000000000005</v>
      </c>
      <c r="J33" s="4">
        <v>0</v>
      </c>
      <c r="K33">
        <f>Table14[[#This Row],[Revenue]]*Table14[[#This Row],[Discount]]</f>
        <v>0</v>
      </c>
      <c r="L33" s="2">
        <f>Table14[[#This Row],[Revenue]]-Table14[[#This Row],[Discount Amount]]</f>
        <v>555.20000000000005</v>
      </c>
      <c r="M33" s="2">
        <f>Table14[[#This Row],[Total_Revenue]]-Table14[[#This Row],[Total Cost]]</f>
        <v>75.500000000000057</v>
      </c>
      <c r="N33" t="s">
        <v>40</v>
      </c>
      <c r="O33" t="s">
        <v>15</v>
      </c>
      <c r="P33" t="s">
        <v>16</v>
      </c>
    </row>
    <row r="34" spans="1:16" x14ac:dyDescent="0.25">
      <c r="A34" t="s">
        <v>74</v>
      </c>
      <c r="B34" s="1">
        <v>45171</v>
      </c>
      <c r="C34" t="s">
        <v>60</v>
      </c>
      <c r="D34" t="s">
        <v>23</v>
      </c>
      <c r="E34">
        <v>8</v>
      </c>
      <c r="F34" s="2">
        <v>405.24</v>
      </c>
      <c r="G34" s="2">
        <f>Table14[[#This Row],[Unit Cost]]*Table14[[#This Row],[Quantity]]</f>
        <v>3241.92</v>
      </c>
      <c r="H34" s="2">
        <v>653.65</v>
      </c>
      <c r="I34" s="2">
        <f>Table14[[#This Row],[Unit Price]]*Table14[[#This Row],[Quantity]]</f>
        <v>5229.2</v>
      </c>
      <c r="J34" s="4">
        <v>0</v>
      </c>
      <c r="K34">
        <f>Table14[[#This Row],[Revenue]]*Table14[[#This Row],[Discount]]</f>
        <v>0</v>
      </c>
      <c r="L34" s="2">
        <f>Table14[[#This Row],[Revenue]]-Table14[[#This Row],[Discount Amount]]</f>
        <v>5229.2</v>
      </c>
      <c r="M34" s="2">
        <f>Table14[[#This Row],[Total_Revenue]]-Table14[[#This Row],[Total Cost]]</f>
        <v>1987.2799999999997</v>
      </c>
      <c r="N34" t="s">
        <v>18</v>
      </c>
      <c r="O34" t="s">
        <v>32</v>
      </c>
      <c r="P34" t="s">
        <v>35</v>
      </c>
    </row>
    <row r="35" spans="1:16" x14ac:dyDescent="0.25">
      <c r="A35" t="s">
        <v>75</v>
      </c>
      <c r="B35" s="1">
        <v>45139</v>
      </c>
      <c r="C35" t="s">
        <v>34</v>
      </c>
      <c r="D35" t="s">
        <v>31</v>
      </c>
      <c r="E35">
        <v>4</v>
      </c>
      <c r="F35" s="2">
        <v>241.78</v>
      </c>
      <c r="G35" s="2">
        <f>Table14[[#This Row],[Unit Cost]]*Table14[[#This Row],[Quantity]]</f>
        <v>967.12</v>
      </c>
      <c r="H35" s="2">
        <v>323.27</v>
      </c>
      <c r="I35" s="2">
        <f>Table14[[#This Row],[Unit Price]]*Table14[[#This Row],[Quantity]]</f>
        <v>1293.08</v>
      </c>
      <c r="J35" s="4">
        <v>0.05</v>
      </c>
      <c r="K35">
        <f>Table14[[#This Row],[Revenue]]*Table14[[#This Row],[Discount]]</f>
        <v>64.653999999999996</v>
      </c>
      <c r="L35" s="2">
        <f>Table14[[#This Row],[Revenue]]-Table14[[#This Row],[Discount Amount]]</f>
        <v>1228.4259999999999</v>
      </c>
      <c r="M35" s="2">
        <f>Table14[[#This Row],[Total_Revenue]]-Table14[[#This Row],[Total Cost]]</f>
        <v>261.30599999999993</v>
      </c>
      <c r="N35" t="s">
        <v>14</v>
      </c>
      <c r="O35" t="s">
        <v>52</v>
      </c>
      <c r="P35" t="s">
        <v>20</v>
      </c>
    </row>
    <row r="36" spans="1:16" x14ac:dyDescent="0.25">
      <c r="A36" t="s">
        <v>76</v>
      </c>
      <c r="B36" s="1">
        <v>44937</v>
      </c>
      <c r="C36" t="s">
        <v>30</v>
      </c>
      <c r="D36" t="s">
        <v>31</v>
      </c>
      <c r="E36">
        <v>2</v>
      </c>
      <c r="F36" s="2">
        <v>420.8</v>
      </c>
      <c r="G36" s="2">
        <f>Table14[[#This Row],[Unit Cost]]*Table14[[#This Row],[Quantity]]</f>
        <v>841.6</v>
      </c>
      <c r="H36" s="2">
        <v>482.26</v>
      </c>
      <c r="I36" s="2">
        <f>Table14[[#This Row],[Unit Price]]*Table14[[#This Row],[Quantity]]</f>
        <v>964.52</v>
      </c>
      <c r="J36" s="4">
        <v>0</v>
      </c>
      <c r="K36">
        <f>Table14[[#This Row],[Revenue]]*Table14[[#This Row],[Discount]]</f>
        <v>0</v>
      </c>
      <c r="L36" s="2">
        <f>Table14[[#This Row],[Revenue]]-Table14[[#This Row],[Discount Amount]]</f>
        <v>964.52</v>
      </c>
      <c r="M36" s="2">
        <f>Table14[[#This Row],[Total_Revenue]]-Table14[[#This Row],[Total Cost]]</f>
        <v>122.91999999999996</v>
      </c>
      <c r="N36" t="s">
        <v>40</v>
      </c>
      <c r="O36" t="s">
        <v>19</v>
      </c>
      <c r="P36" t="s">
        <v>35</v>
      </c>
    </row>
    <row r="37" spans="1:16" x14ac:dyDescent="0.25">
      <c r="A37" t="s">
        <v>77</v>
      </c>
      <c r="B37" s="1">
        <v>45596</v>
      </c>
      <c r="C37" t="s">
        <v>56</v>
      </c>
      <c r="D37" t="s">
        <v>38</v>
      </c>
      <c r="E37">
        <v>2</v>
      </c>
      <c r="F37" s="2">
        <v>165.54</v>
      </c>
      <c r="G37" s="2">
        <f>Table14[[#This Row],[Unit Cost]]*Table14[[#This Row],[Quantity]]</f>
        <v>331.08</v>
      </c>
      <c r="H37" s="2">
        <v>208.53</v>
      </c>
      <c r="I37" s="2">
        <f>Table14[[#This Row],[Unit Price]]*Table14[[#This Row],[Quantity]]</f>
        <v>417.06</v>
      </c>
      <c r="J37" s="4">
        <v>0.1</v>
      </c>
      <c r="K37">
        <f>Table14[[#This Row],[Revenue]]*Table14[[#This Row],[Discount]]</f>
        <v>41.706000000000003</v>
      </c>
      <c r="L37" s="2">
        <f>Table14[[#This Row],[Revenue]]-Table14[[#This Row],[Discount Amount]]</f>
        <v>375.35399999999998</v>
      </c>
      <c r="M37" s="2">
        <f>Table14[[#This Row],[Total_Revenue]]-Table14[[#This Row],[Total Cost]]</f>
        <v>44.274000000000001</v>
      </c>
      <c r="N37" t="s">
        <v>24</v>
      </c>
      <c r="O37" t="s">
        <v>15</v>
      </c>
      <c r="P37" t="s">
        <v>35</v>
      </c>
    </row>
    <row r="38" spans="1:16" x14ac:dyDescent="0.25">
      <c r="A38" t="s">
        <v>78</v>
      </c>
      <c r="B38" s="1">
        <v>45327</v>
      </c>
      <c r="C38" t="s">
        <v>42</v>
      </c>
      <c r="D38" t="s">
        <v>23</v>
      </c>
      <c r="E38">
        <v>2</v>
      </c>
      <c r="F38" s="2">
        <v>229.93</v>
      </c>
      <c r="G38" s="2">
        <f>Table14[[#This Row],[Unit Cost]]*Table14[[#This Row],[Quantity]]</f>
        <v>459.86</v>
      </c>
      <c r="H38" s="2">
        <v>368.92</v>
      </c>
      <c r="I38" s="2">
        <f>Table14[[#This Row],[Unit Price]]*Table14[[#This Row],[Quantity]]</f>
        <v>737.84</v>
      </c>
      <c r="J38" s="4">
        <v>0</v>
      </c>
      <c r="K38">
        <f>Table14[[#This Row],[Revenue]]*Table14[[#This Row],[Discount]]</f>
        <v>0</v>
      </c>
      <c r="L38" s="2">
        <f>Table14[[#This Row],[Revenue]]-Table14[[#This Row],[Discount Amount]]</f>
        <v>737.84</v>
      </c>
      <c r="M38" s="2">
        <f>Table14[[#This Row],[Total_Revenue]]-Table14[[#This Row],[Total Cost]]</f>
        <v>277.98</v>
      </c>
      <c r="N38" t="s">
        <v>18</v>
      </c>
      <c r="O38" t="s">
        <v>15</v>
      </c>
      <c r="P38" t="s">
        <v>35</v>
      </c>
    </row>
    <row r="39" spans="1:16" x14ac:dyDescent="0.25">
      <c r="A39" t="s">
        <v>79</v>
      </c>
      <c r="B39" s="1">
        <v>45176</v>
      </c>
      <c r="C39" t="s">
        <v>46</v>
      </c>
      <c r="D39" t="s">
        <v>47</v>
      </c>
      <c r="E39">
        <v>1</v>
      </c>
      <c r="F39" s="2">
        <v>339.5</v>
      </c>
      <c r="G39" s="2">
        <f>Table14[[#This Row],[Unit Cost]]*Table14[[#This Row],[Quantity]]</f>
        <v>339.5</v>
      </c>
      <c r="H39" s="2">
        <v>490.73</v>
      </c>
      <c r="I39" s="2">
        <f>Table14[[#This Row],[Unit Price]]*Table14[[#This Row],[Quantity]]</f>
        <v>490.73</v>
      </c>
      <c r="J39" s="4">
        <v>0</v>
      </c>
      <c r="K39">
        <f>Table14[[#This Row],[Revenue]]*Table14[[#This Row],[Discount]]</f>
        <v>0</v>
      </c>
      <c r="L39" s="2">
        <f>Table14[[#This Row],[Revenue]]-Table14[[#This Row],[Discount Amount]]</f>
        <v>490.73</v>
      </c>
      <c r="M39" s="2">
        <f>Table14[[#This Row],[Total_Revenue]]-Table14[[#This Row],[Total Cost]]</f>
        <v>151.23000000000002</v>
      </c>
      <c r="N39" t="s">
        <v>40</v>
      </c>
      <c r="O39" t="s">
        <v>32</v>
      </c>
      <c r="P39" t="s">
        <v>20</v>
      </c>
    </row>
    <row r="40" spans="1:16" x14ac:dyDescent="0.25">
      <c r="A40" t="s">
        <v>80</v>
      </c>
      <c r="B40" s="1">
        <v>45313</v>
      </c>
      <c r="C40" t="s">
        <v>54</v>
      </c>
      <c r="D40" t="s">
        <v>38</v>
      </c>
      <c r="E40">
        <v>9</v>
      </c>
      <c r="F40" s="2">
        <v>330.74</v>
      </c>
      <c r="G40" s="2">
        <f>Table14[[#This Row],[Unit Cost]]*Table14[[#This Row],[Quantity]]</f>
        <v>2976.66</v>
      </c>
      <c r="H40" s="2">
        <v>552.94000000000005</v>
      </c>
      <c r="I40" s="2">
        <f>Table14[[#This Row],[Unit Price]]*Table14[[#This Row],[Quantity]]</f>
        <v>4976.4600000000009</v>
      </c>
      <c r="J40" s="4">
        <v>0.05</v>
      </c>
      <c r="K40">
        <f>Table14[[#This Row],[Revenue]]*Table14[[#This Row],[Discount]]</f>
        <v>248.82300000000006</v>
      </c>
      <c r="L40" s="2">
        <f>Table14[[#This Row],[Revenue]]-Table14[[#This Row],[Discount Amount]]</f>
        <v>4727.6370000000006</v>
      </c>
      <c r="M40" s="2">
        <f>Table14[[#This Row],[Total_Revenue]]-Table14[[#This Row],[Total Cost]]</f>
        <v>1750.9770000000008</v>
      </c>
      <c r="N40" t="s">
        <v>24</v>
      </c>
      <c r="O40" t="s">
        <v>32</v>
      </c>
      <c r="P40" t="s">
        <v>20</v>
      </c>
    </row>
    <row r="41" spans="1:16" x14ac:dyDescent="0.25">
      <c r="A41" t="s">
        <v>82</v>
      </c>
      <c r="B41" s="1">
        <v>45290</v>
      </c>
      <c r="C41" t="s">
        <v>54</v>
      </c>
      <c r="D41" t="s">
        <v>38</v>
      </c>
      <c r="E41">
        <v>2</v>
      </c>
      <c r="F41" s="2">
        <v>403.77</v>
      </c>
      <c r="G41" s="2">
        <f>Table14[[#This Row],[Unit Cost]]*Table14[[#This Row],[Quantity]]</f>
        <v>807.54</v>
      </c>
      <c r="H41" s="2">
        <v>523.04</v>
      </c>
      <c r="I41" s="2">
        <f>Table14[[#This Row],[Unit Price]]*Table14[[#This Row],[Quantity]]</f>
        <v>1046.08</v>
      </c>
      <c r="J41" s="4">
        <v>0</v>
      </c>
      <c r="K41">
        <f>Table14[[#This Row],[Revenue]]*Table14[[#This Row],[Discount]]</f>
        <v>0</v>
      </c>
      <c r="L41" s="2">
        <f>Table14[[#This Row],[Revenue]]-Table14[[#This Row],[Discount Amount]]</f>
        <v>1046.08</v>
      </c>
      <c r="M41" s="2">
        <f>Table14[[#This Row],[Total_Revenue]]-Table14[[#This Row],[Total Cost]]</f>
        <v>238.53999999999996</v>
      </c>
      <c r="N41" t="s">
        <v>18</v>
      </c>
      <c r="O41" t="s">
        <v>52</v>
      </c>
      <c r="P41" t="s">
        <v>20</v>
      </c>
    </row>
    <row r="42" spans="1:16" x14ac:dyDescent="0.25">
      <c r="A42" t="s">
        <v>83</v>
      </c>
      <c r="B42" s="1">
        <v>45387</v>
      </c>
      <c r="C42" t="s">
        <v>37</v>
      </c>
      <c r="D42" t="s">
        <v>38</v>
      </c>
      <c r="E42">
        <v>6</v>
      </c>
      <c r="F42" s="2">
        <v>61.8</v>
      </c>
      <c r="G42" s="2">
        <f>Table14[[#This Row],[Unit Cost]]*Table14[[#This Row],[Quantity]]</f>
        <v>370.79999999999995</v>
      </c>
      <c r="H42" s="2">
        <v>105.41</v>
      </c>
      <c r="I42" s="2">
        <f>Table14[[#This Row],[Unit Price]]*Table14[[#This Row],[Quantity]]</f>
        <v>632.46</v>
      </c>
      <c r="J42" s="4">
        <v>0.15</v>
      </c>
      <c r="K42">
        <f>Table14[[#This Row],[Revenue]]*Table14[[#This Row],[Discount]]</f>
        <v>94.869</v>
      </c>
      <c r="L42" s="2">
        <f>Table14[[#This Row],[Revenue]]-Table14[[#This Row],[Discount Amount]]</f>
        <v>537.59100000000001</v>
      </c>
      <c r="M42" s="2">
        <f>Table14[[#This Row],[Total_Revenue]]-Table14[[#This Row],[Total Cost]]</f>
        <v>166.79100000000005</v>
      </c>
      <c r="N42" t="s">
        <v>40</v>
      </c>
      <c r="O42" t="s">
        <v>15</v>
      </c>
      <c r="P42" t="s">
        <v>35</v>
      </c>
    </row>
    <row r="43" spans="1:16" x14ac:dyDescent="0.25">
      <c r="A43" t="s">
        <v>84</v>
      </c>
      <c r="B43" s="1">
        <v>45153</v>
      </c>
      <c r="C43" t="s">
        <v>22</v>
      </c>
      <c r="D43" t="s">
        <v>23</v>
      </c>
      <c r="E43">
        <v>6</v>
      </c>
      <c r="F43" s="2">
        <v>167.55</v>
      </c>
      <c r="G43" s="2">
        <f>Table14[[#This Row],[Unit Cost]]*Table14[[#This Row],[Quantity]]</f>
        <v>1005.3000000000001</v>
      </c>
      <c r="H43" s="2">
        <v>259.27999999999997</v>
      </c>
      <c r="I43" s="2">
        <f>Table14[[#This Row],[Unit Price]]*Table14[[#This Row],[Quantity]]</f>
        <v>1555.6799999999998</v>
      </c>
      <c r="J43" s="4">
        <v>0.05</v>
      </c>
      <c r="K43">
        <f>Table14[[#This Row],[Revenue]]*Table14[[#This Row],[Discount]]</f>
        <v>77.783999999999992</v>
      </c>
      <c r="L43" s="2">
        <f>Table14[[#This Row],[Revenue]]-Table14[[#This Row],[Discount Amount]]</f>
        <v>1477.8959999999997</v>
      </c>
      <c r="M43" s="2">
        <f>Table14[[#This Row],[Total_Revenue]]-Table14[[#This Row],[Total Cost]]</f>
        <v>472.59599999999966</v>
      </c>
      <c r="N43" t="s">
        <v>18</v>
      </c>
      <c r="O43" t="s">
        <v>52</v>
      </c>
      <c r="P43" t="s">
        <v>35</v>
      </c>
    </row>
    <row r="44" spans="1:16" x14ac:dyDescent="0.25">
      <c r="A44" t="s">
        <v>85</v>
      </c>
      <c r="B44" s="1">
        <v>44973</v>
      </c>
      <c r="C44" t="s">
        <v>37</v>
      </c>
      <c r="D44" t="s">
        <v>38</v>
      </c>
      <c r="E44">
        <v>9</v>
      </c>
      <c r="F44" s="2">
        <v>412.69</v>
      </c>
      <c r="G44" s="2">
        <f>Table14[[#This Row],[Unit Cost]]*Table14[[#This Row],[Quantity]]</f>
        <v>3714.21</v>
      </c>
      <c r="H44" s="2">
        <v>636.57000000000005</v>
      </c>
      <c r="I44" s="2">
        <f>Table14[[#This Row],[Unit Price]]*Table14[[#This Row],[Quantity]]</f>
        <v>5729.13</v>
      </c>
      <c r="J44" s="4">
        <v>0.05</v>
      </c>
      <c r="K44">
        <f>Table14[[#This Row],[Revenue]]*Table14[[#This Row],[Discount]]</f>
        <v>286.45650000000001</v>
      </c>
      <c r="L44" s="2">
        <f>Table14[[#This Row],[Revenue]]-Table14[[#This Row],[Discount Amount]]</f>
        <v>5442.6734999999999</v>
      </c>
      <c r="M44" s="2">
        <f>Table14[[#This Row],[Total_Revenue]]-Table14[[#This Row],[Total Cost]]</f>
        <v>1728.4634999999998</v>
      </c>
      <c r="N44" t="s">
        <v>40</v>
      </c>
      <c r="O44" t="s">
        <v>27</v>
      </c>
      <c r="P44" t="s">
        <v>35</v>
      </c>
    </row>
    <row r="45" spans="1:16" x14ac:dyDescent="0.25">
      <c r="A45" t="s">
        <v>86</v>
      </c>
      <c r="B45" s="1">
        <v>45256</v>
      </c>
      <c r="C45" t="s">
        <v>30</v>
      </c>
      <c r="D45" t="s">
        <v>31</v>
      </c>
      <c r="E45">
        <v>8</v>
      </c>
      <c r="F45" s="2">
        <v>148.18</v>
      </c>
      <c r="G45" s="2">
        <f>Table14[[#This Row],[Unit Cost]]*Table14[[#This Row],[Quantity]]</f>
        <v>1185.44</v>
      </c>
      <c r="H45" s="2">
        <v>252.83</v>
      </c>
      <c r="I45" s="2">
        <f>Table14[[#This Row],[Unit Price]]*Table14[[#This Row],[Quantity]]</f>
        <v>2022.64</v>
      </c>
      <c r="J45" s="4">
        <v>0.1</v>
      </c>
      <c r="K45">
        <f>Table14[[#This Row],[Revenue]]*Table14[[#This Row],[Discount]]</f>
        <v>202.26400000000001</v>
      </c>
      <c r="L45" s="2">
        <f>Table14[[#This Row],[Revenue]]-Table14[[#This Row],[Discount Amount]]</f>
        <v>1820.3760000000002</v>
      </c>
      <c r="M45" s="2">
        <f>Table14[[#This Row],[Total_Revenue]]-Table14[[#This Row],[Total Cost]]</f>
        <v>634.93600000000015</v>
      </c>
      <c r="N45" t="s">
        <v>14</v>
      </c>
      <c r="O45" t="s">
        <v>32</v>
      </c>
      <c r="P45" t="s">
        <v>20</v>
      </c>
    </row>
    <row r="46" spans="1:16" x14ac:dyDescent="0.25">
      <c r="A46" t="s">
        <v>87</v>
      </c>
      <c r="B46" s="1">
        <v>45636</v>
      </c>
      <c r="C46" t="s">
        <v>54</v>
      </c>
      <c r="D46" t="s">
        <v>38</v>
      </c>
      <c r="E46">
        <v>9</v>
      </c>
      <c r="F46" s="2">
        <v>109.39</v>
      </c>
      <c r="G46" s="2">
        <f>Table14[[#This Row],[Unit Cost]]*Table14[[#This Row],[Quantity]]</f>
        <v>984.51</v>
      </c>
      <c r="H46" s="2">
        <v>147.28</v>
      </c>
      <c r="I46" s="2">
        <f>Table14[[#This Row],[Unit Price]]*Table14[[#This Row],[Quantity]]</f>
        <v>1325.52</v>
      </c>
      <c r="J46" s="4">
        <v>0.05</v>
      </c>
      <c r="K46">
        <f>Table14[[#This Row],[Revenue]]*Table14[[#This Row],[Discount]]</f>
        <v>66.275999999999996</v>
      </c>
      <c r="L46" s="2">
        <f>Table14[[#This Row],[Revenue]]-Table14[[#This Row],[Discount Amount]]</f>
        <v>1259.2439999999999</v>
      </c>
      <c r="M46" s="2">
        <f>Table14[[#This Row],[Total_Revenue]]-Table14[[#This Row],[Total Cost]]</f>
        <v>274.73399999999992</v>
      </c>
      <c r="N46" t="s">
        <v>24</v>
      </c>
      <c r="O46" t="s">
        <v>32</v>
      </c>
      <c r="P46" t="s">
        <v>20</v>
      </c>
    </row>
    <row r="47" spans="1:16" x14ac:dyDescent="0.25">
      <c r="A47" t="s">
        <v>88</v>
      </c>
      <c r="B47" s="1">
        <v>45114</v>
      </c>
      <c r="C47" t="s">
        <v>22</v>
      </c>
      <c r="D47" t="s">
        <v>23</v>
      </c>
      <c r="E47">
        <v>1</v>
      </c>
      <c r="F47" s="2">
        <v>130.69999999999999</v>
      </c>
      <c r="G47" s="2">
        <f>Table14[[#This Row],[Unit Cost]]*Table14[[#This Row],[Quantity]]</f>
        <v>130.69999999999999</v>
      </c>
      <c r="H47" s="2">
        <v>227</v>
      </c>
      <c r="I47" s="2">
        <f>Table14[[#This Row],[Unit Price]]*Table14[[#This Row],[Quantity]]</f>
        <v>227</v>
      </c>
      <c r="J47" s="4">
        <v>0</v>
      </c>
      <c r="K47">
        <f>Table14[[#This Row],[Revenue]]*Table14[[#This Row],[Discount]]</f>
        <v>0</v>
      </c>
      <c r="L47" s="2">
        <f>Table14[[#This Row],[Revenue]]-Table14[[#This Row],[Discount Amount]]</f>
        <v>227</v>
      </c>
      <c r="M47" s="2">
        <f>Table14[[#This Row],[Total_Revenue]]-Table14[[#This Row],[Total Cost]]</f>
        <v>96.300000000000011</v>
      </c>
      <c r="N47" t="s">
        <v>18</v>
      </c>
      <c r="O47" t="s">
        <v>52</v>
      </c>
      <c r="P47" t="s">
        <v>16</v>
      </c>
    </row>
    <row r="48" spans="1:16" x14ac:dyDescent="0.25">
      <c r="A48" t="s">
        <v>89</v>
      </c>
      <c r="B48" s="1">
        <v>45590</v>
      </c>
      <c r="C48" t="s">
        <v>37</v>
      </c>
      <c r="D48" t="s">
        <v>38</v>
      </c>
      <c r="E48">
        <v>5</v>
      </c>
      <c r="F48" s="2">
        <v>367.53</v>
      </c>
      <c r="G48" s="2">
        <f>Table14[[#This Row],[Unit Cost]]*Table14[[#This Row],[Quantity]]</f>
        <v>1837.6499999999999</v>
      </c>
      <c r="H48" s="2">
        <v>541.49</v>
      </c>
      <c r="I48" s="2">
        <f>Table14[[#This Row],[Unit Price]]*Table14[[#This Row],[Quantity]]</f>
        <v>2707.45</v>
      </c>
      <c r="J48" s="4">
        <v>0.15</v>
      </c>
      <c r="K48">
        <f>Table14[[#This Row],[Revenue]]*Table14[[#This Row],[Discount]]</f>
        <v>406.11749999999995</v>
      </c>
      <c r="L48" s="2">
        <f>Table14[[#This Row],[Revenue]]-Table14[[#This Row],[Discount Amount]]</f>
        <v>2301.3325</v>
      </c>
      <c r="M48" s="2">
        <f>Table14[[#This Row],[Total_Revenue]]-Table14[[#This Row],[Total Cost]]</f>
        <v>463.68250000000012</v>
      </c>
      <c r="N48" t="s">
        <v>18</v>
      </c>
      <c r="O48" t="s">
        <v>15</v>
      </c>
      <c r="P48" t="s">
        <v>16</v>
      </c>
    </row>
    <row r="49" spans="1:16" x14ac:dyDescent="0.25">
      <c r="A49" t="s">
        <v>90</v>
      </c>
      <c r="B49" s="1">
        <v>44941</v>
      </c>
      <c r="C49" t="s">
        <v>60</v>
      </c>
      <c r="D49" t="s">
        <v>23</v>
      </c>
      <c r="E49">
        <v>4</v>
      </c>
      <c r="F49" s="2">
        <v>95.42</v>
      </c>
      <c r="G49" s="2">
        <f>Table14[[#This Row],[Unit Cost]]*Table14[[#This Row],[Quantity]]</f>
        <v>381.68</v>
      </c>
      <c r="H49" s="2">
        <v>124.77</v>
      </c>
      <c r="I49" s="2">
        <f>Table14[[#This Row],[Unit Price]]*Table14[[#This Row],[Quantity]]</f>
        <v>499.08</v>
      </c>
      <c r="J49" s="4">
        <v>0.05</v>
      </c>
      <c r="K49">
        <f>Table14[[#This Row],[Revenue]]*Table14[[#This Row],[Discount]]</f>
        <v>24.954000000000001</v>
      </c>
      <c r="L49" s="2">
        <f>Table14[[#This Row],[Revenue]]-Table14[[#This Row],[Discount Amount]]</f>
        <v>474.12599999999998</v>
      </c>
      <c r="M49" s="2">
        <f>Table14[[#This Row],[Total_Revenue]]-Table14[[#This Row],[Total Cost]]</f>
        <v>92.44599999999997</v>
      </c>
      <c r="N49" t="s">
        <v>24</v>
      </c>
      <c r="O49" t="s">
        <v>32</v>
      </c>
      <c r="P49" t="s">
        <v>20</v>
      </c>
    </row>
    <row r="50" spans="1:16" x14ac:dyDescent="0.25">
      <c r="A50" t="s">
        <v>91</v>
      </c>
      <c r="B50" s="1">
        <v>45339</v>
      </c>
      <c r="C50" t="s">
        <v>37</v>
      </c>
      <c r="D50" t="s">
        <v>38</v>
      </c>
      <c r="E50">
        <v>5</v>
      </c>
      <c r="F50" s="2">
        <v>81.19</v>
      </c>
      <c r="G50" s="2">
        <f>Table14[[#This Row],[Unit Cost]]*Table14[[#This Row],[Quantity]]</f>
        <v>405.95</v>
      </c>
      <c r="H50" s="2">
        <v>106.73</v>
      </c>
      <c r="I50" s="2">
        <f>Table14[[#This Row],[Unit Price]]*Table14[[#This Row],[Quantity]]</f>
        <v>533.65</v>
      </c>
      <c r="J50" s="4">
        <v>0</v>
      </c>
      <c r="K50">
        <f>Table14[[#This Row],[Revenue]]*Table14[[#This Row],[Discount]]</f>
        <v>0</v>
      </c>
      <c r="L50" s="2">
        <f>Table14[[#This Row],[Revenue]]-Table14[[#This Row],[Discount Amount]]</f>
        <v>533.65</v>
      </c>
      <c r="M50" s="2">
        <f>Table14[[#This Row],[Total_Revenue]]-Table14[[#This Row],[Total Cost]]</f>
        <v>127.69999999999999</v>
      </c>
      <c r="N50" t="s">
        <v>18</v>
      </c>
      <c r="O50" t="s">
        <v>15</v>
      </c>
      <c r="P50" t="s">
        <v>20</v>
      </c>
    </row>
    <row r="51" spans="1:16" x14ac:dyDescent="0.25">
      <c r="A51" t="s">
        <v>92</v>
      </c>
      <c r="B51" s="1">
        <v>44941</v>
      </c>
      <c r="C51" t="s">
        <v>30</v>
      </c>
      <c r="D51" t="s">
        <v>31</v>
      </c>
      <c r="E51">
        <v>1</v>
      </c>
      <c r="F51" s="2">
        <v>196.04</v>
      </c>
      <c r="G51" s="2">
        <f>Table14[[#This Row],[Unit Cost]]*Table14[[#This Row],[Quantity]]</f>
        <v>196.04</v>
      </c>
      <c r="H51" s="2">
        <v>325.95999999999998</v>
      </c>
      <c r="I51" s="2">
        <f>Table14[[#This Row],[Unit Price]]*Table14[[#This Row],[Quantity]]</f>
        <v>325.95999999999998</v>
      </c>
      <c r="J51" s="4">
        <v>0.05</v>
      </c>
      <c r="K51">
        <f>Table14[[#This Row],[Revenue]]*Table14[[#This Row],[Discount]]</f>
        <v>16.297999999999998</v>
      </c>
      <c r="L51" s="2">
        <f>Table14[[#This Row],[Revenue]]-Table14[[#This Row],[Discount Amount]]</f>
        <v>309.66199999999998</v>
      </c>
      <c r="M51" s="2">
        <f>Table14[[#This Row],[Total_Revenue]]-Table14[[#This Row],[Total Cost]]</f>
        <v>113.62199999999999</v>
      </c>
      <c r="N51" t="s">
        <v>14</v>
      </c>
      <c r="O51" t="s">
        <v>15</v>
      </c>
      <c r="P51" t="s">
        <v>16</v>
      </c>
    </row>
    <row r="52" spans="1:16" x14ac:dyDescent="0.25">
      <c r="A52" t="s">
        <v>93</v>
      </c>
      <c r="B52" s="1">
        <v>45245</v>
      </c>
      <c r="C52" t="s">
        <v>42</v>
      </c>
      <c r="D52" t="s">
        <v>23</v>
      </c>
      <c r="E52">
        <v>2</v>
      </c>
      <c r="F52" s="2">
        <v>172.71</v>
      </c>
      <c r="G52" s="2">
        <f>Table14[[#This Row],[Unit Cost]]*Table14[[#This Row],[Quantity]]</f>
        <v>345.42</v>
      </c>
      <c r="H52" s="2">
        <v>282.20999999999998</v>
      </c>
      <c r="I52" s="2">
        <f>Table14[[#This Row],[Unit Price]]*Table14[[#This Row],[Quantity]]</f>
        <v>564.41999999999996</v>
      </c>
      <c r="J52" s="4">
        <v>0.15</v>
      </c>
      <c r="K52">
        <f>Table14[[#This Row],[Revenue]]*Table14[[#This Row],[Discount]]</f>
        <v>84.662999999999997</v>
      </c>
      <c r="L52" s="2">
        <f>Table14[[#This Row],[Revenue]]-Table14[[#This Row],[Discount Amount]]</f>
        <v>479.75699999999995</v>
      </c>
      <c r="M52" s="2">
        <f>Table14[[#This Row],[Total_Revenue]]-Table14[[#This Row],[Total Cost]]</f>
        <v>134.33699999999993</v>
      </c>
      <c r="N52" t="s">
        <v>14</v>
      </c>
      <c r="O52" t="s">
        <v>32</v>
      </c>
      <c r="P52" t="s">
        <v>16</v>
      </c>
    </row>
    <row r="53" spans="1:16" x14ac:dyDescent="0.25">
      <c r="A53" t="s">
        <v>94</v>
      </c>
      <c r="B53" s="1">
        <v>45434</v>
      </c>
      <c r="C53" t="s">
        <v>30</v>
      </c>
      <c r="D53" t="s">
        <v>31</v>
      </c>
      <c r="E53">
        <v>5</v>
      </c>
      <c r="F53" s="2">
        <v>312.08</v>
      </c>
      <c r="G53" s="2">
        <f>Table14[[#This Row],[Unit Cost]]*Table14[[#This Row],[Quantity]]</f>
        <v>1560.3999999999999</v>
      </c>
      <c r="H53" s="2">
        <v>475.85</v>
      </c>
      <c r="I53" s="2">
        <f>Table14[[#This Row],[Unit Price]]*Table14[[#This Row],[Quantity]]</f>
        <v>2379.25</v>
      </c>
      <c r="J53" s="4">
        <v>0</v>
      </c>
      <c r="K53">
        <f>Table14[[#This Row],[Revenue]]*Table14[[#This Row],[Discount]]</f>
        <v>0</v>
      </c>
      <c r="L53" s="2">
        <f>Table14[[#This Row],[Revenue]]-Table14[[#This Row],[Discount Amount]]</f>
        <v>2379.25</v>
      </c>
      <c r="M53" s="2">
        <f>Table14[[#This Row],[Total_Revenue]]-Table14[[#This Row],[Total Cost]]</f>
        <v>818.85000000000014</v>
      </c>
      <c r="N53" t="s">
        <v>18</v>
      </c>
      <c r="O53" t="s">
        <v>19</v>
      </c>
      <c r="P53" t="s">
        <v>35</v>
      </c>
    </row>
    <row r="54" spans="1:16" x14ac:dyDescent="0.25">
      <c r="A54" t="s">
        <v>95</v>
      </c>
      <c r="B54" s="1">
        <v>45268</v>
      </c>
      <c r="C54" t="s">
        <v>60</v>
      </c>
      <c r="D54" t="s">
        <v>23</v>
      </c>
      <c r="E54">
        <v>7</v>
      </c>
      <c r="F54" s="2">
        <v>389.84</v>
      </c>
      <c r="G54" s="2">
        <f>Table14[[#This Row],[Unit Cost]]*Table14[[#This Row],[Quantity]]</f>
        <v>2728.8799999999997</v>
      </c>
      <c r="H54" s="2">
        <v>571.20000000000005</v>
      </c>
      <c r="I54" s="2">
        <f>Table14[[#This Row],[Unit Price]]*Table14[[#This Row],[Quantity]]</f>
        <v>3998.4000000000005</v>
      </c>
      <c r="J54" s="4">
        <v>0.05</v>
      </c>
      <c r="K54">
        <f>Table14[[#This Row],[Revenue]]*Table14[[#This Row],[Discount]]</f>
        <v>199.92000000000004</v>
      </c>
      <c r="L54" s="2">
        <f>Table14[[#This Row],[Revenue]]-Table14[[#This Row],[Discount Amount]]</f>
        <v>3798.4800000000005</v>
      </c>
      <c r="M54" s="2">
        <f>Table14[[#This Row],[Total_Revenue]]-Table14[[#This Row],[Total Cost]]</f>
        <v>1069.6000000000008</v>
      </c>
      <c r="N54" t="s">
        <v>40</v>
      </c>
      <c r="O54" t="s">
        <v>27</v>
      </c>
      <c r="P54" t="s">
        <v>35</v>
      </c>
    </row>
    <row r="55" spans="1:16" x14ac:dyDescent="0.25">
      <c r="A55" t="s">
        <v>96</v>
      </c>
      <c r="B55" s="1">
        <v>45354</v>
      </c>
      <c r="C55" t="s">
        <v>22</v>
      </c>
      <c r="D55" t="s">
        <v>23</v>
      </c>
      <c r="E55">
        <v>5</v>
      </c>
      <c r="F55" s="2">
        <v>152.93</v>
      </c>
      <c r="G55" s="2">
        <f>Table14[[#This Row],[Unit Cost]]*Table14[[#This Row],[Quantity]]</f>
        <v>764.65000000000009</v>
      </c>
      <c r="H55" s="2">
        <v>249.62</v>
      </c>
      <c r="I55" s="2">
        <f>Table14[[#This Row],[Unit Price]]*Table14[[#This Row],[Quantity]]</f>
        <v>1248.0999999999999</v>
      </c>
      <c r="J55" s="4">
        <v>0</v>
      </c>
      <c r="K55">
        <f>Table14[[#This Row],[Revenue]]*Table14[[#This Row],[Discount]]</f>
        <v>0</v>
      </c>
      <c r="L55" s="2">
        <f>Table14[[#This Row],[Revenue]]-Table14[[#This Row],[Discount Amount]]</f>
        <v>1248.0999999999999</v>
      </c>
      <c r="M55" s="2">
        <f>Table14[[#This Row],[Total_Revenue]]-Table14[[#This Row],[Total Cost]]</f>
        <v>483.44999999999982</v>
      </c>
      <c r="N55" t="s">
        <v>18</v>
      </c>
      <c r="O55" t="s">
        <v>27</v>
      </c>
      <c r="P55" t="s">
        <v>16</v>
      </c>
    </row>
    <row r="56" spans="1:16" x14ac:dyDescent="0.25">
      <c r="A56" t="s">
        <v>97</v>
      </c>
      <c r="B56" s="1">
        <v>45550</v>
      </c>
      <c r="C56" t="s">
        <v>22</v>
      </c>
      <c r="D56" t="s">
        <v>23</v>
      </c>
      <c r="E56">
        <v>6</v>
      </c>
      <c r="F56" s="2">
        <v>463.82</v>
      </c>
      <c r="G56" s="2">
        <f>Table14[[#This Row],[Unit Cost]]*Table14[[#This Row],[Quantity]]</f>
        <v>2782.92</v>
      </c>
      <c r="H56" s="2">
        <v>711.42</v>
      </c>
      <c r="I56" s="2">
        <f>Table14[[#This Row],[Unit Price]]*Table14[[#This Row],[Quantity]]</f>
        <v>4268.5199999999995</v>
      </c>
      <c r="J56" s="4">
        <v>0.1</v>
      </c>
      <c r="K56">
        <f>Table14[[#This Row],[Revenue]]*Table14[[#This Row],[Discount]]</f>
        <v>426.85199999999998</v>
      </c>
      <c r="L56" s="2">
        <f>Table14[[#This Row],[Revenue]]-Table14[[#This Row],[Discount Amount]]</f>
        <v>3841.6679999999997</v>
      </c>
      <c r="M56" s="2">
        <f>Table14[[#This Row],[Total_Revenue]]-Table14[[#This Row],[Total Cost]]</f>
        <v>1058.7479999999996</v>
      </c>
      <c r="N56" t="s">
        <v>24</v>
      </c>
      <c r="O56" t="s">
        <v>52</v>
      </c>
      <c r="P56" t="s">
        <v>35</v>
      </c>
    </row>
    <row r="57" spans="1:16" x14ac:dyDescent="0.25">
      <c r="A57" t="s">
        <v>98</v>
      </c>
      <c r="B57" s="1">
        <v>44977</v>
      </c>
      <c r="C57" t="s">
        <v>54</v>
      </c>
      <c r="D57" t="s">
        <v>38</v>
      </c>
      <c r="E57">
        <v>3</v>
      </c>
      <c r="F57" s="2">
        <v>95.81</v>
      </c>
      <c r="G57" s="2">
        <f>Table14[[#This Row],[Unit Cost]]*Table14[[#This Row],[Quantity]]</f>
        <v>287.43</v>
      </c>
      <c r="H57" s="2">
        <v>150.91999999999999</v>
      </c>
      <c r="I57" s="2">
        <f>Table14[[#This Row],[Unit Price]]*Table14[[#This Row],[Quantity]]</f>
        <v>452.76</v>
      </c>
      <c r="J57" s="4">
        <v>0.05</v>
      </c>
      <c r="K57">
        <f>Table14[[#This Row],[Revenue]]*Table14[[#This Row],[Discount]]</f>
        <v>22.638000000000002</v>
      </c>
      <c r="L57" s="2">
        <f>Table14[[#This Row],[Revenue]]-Table14[[#This Row],[Discount Amount]]</f>
        <v>430.12200000000001</v>
      </c>
      <c r="M57" s="2">
        <f>Table14[[#This Row],[Total_Revenue]]-Table14[[#This Row],[Total Cost]]</f>
        <v>142.69200000000001</v>
      </c>
      <c r="N57" t="s">
        <v>18</v>
      </c>
      <c r="O57" t="s">
        <v>19</v>
      </c>
      <c r="P57" t="s">
        <v>20</v>
      </c>
    </row>
    <row r="58" spans="1:16" x14ac:dyDescent="0.25">
      <c r="A58" t="s">
        <v>99</v>
      </c>
      <c r="B58" s="1">
        <v>45122</v>
      </c>
      <c r="C58" t="s">
        <v>34</v>
      </c>
      <c r="D58" t="s">
        <v>31</v>
      </c>
      <c r="E58">
        <v>9</v>
      </c>
      <c r="F58" s="2">
        <v>441.89</v>
      </c>
      <c r="G58" s="2">
        <f>Table14[[#This Row],[Unit Cost]]*Table14[[#This Row],[Quantity]]</f>
        <v>3977.0099999999998</v>
      </c>
      <c r="H58" s="2">
        <v>629.47</v>
      </c>
      <c r="I58" s="2">
        <f>Table14[[#This Row],[Unit Price]]*Table14[[#This Row],[Quantity]]</f>
        <v>5665.2300000000005</v>
      </c>
      <c r="J58" s="4">
        <v>0</v>
      </c>
      <c r="K58">
        <f>Table14[[#This Row],[Revenue]]*Table14[[#This Row],[Discount]]</f>
        <v>0</v>
      </c>
      <c r="L58" s="2">
        <f>Table14[[#This Row],[Revenue]]-Table14[[#This Row],[Discount Amount]]</f>
        <v>5665.2300000000005</v>
      </c>
      <c r="M58" s="2">
        <f>Table14[[#This Row],[Total_Revenue]]-Table14[[#This Row],[Total Cost]]</f>
        <v>1688.2200000000007</v>
      </c>
      <c r="N58" t="s">
        <v>40</v>
      </c>
      <c r="O58" t="s">
        <v>27</v>
      </c>
      <c r="P58" t="s">
        <v>16</v>
      </c>
    </row>
    <row r="59" spans="1:16" x14ac:dyDescent="0.25">
      <c r="A59" t="s">
        <v>100</v>
      </c>
      <c r="B59" s="1">
        <v>45150</v>
      </c>
      <c r="C59" t="s">
        <v>49</v>
      </c>
      <c r="D59" t="s">
        <v>47</v>
      </c>
      <c r="E59">
        <v>9</v>
      </c>
      <c r="F59" s="2">
        <v>8.5399999999999991</v>
      </c>
      <c r="G59" s="2">
        <f>Table14[[#This Row],[Unit Cost]]*Table14[[#This Row],[Quantity]]</f>
        <v>76.859999999999985</v>
      </c>
      <c r="H59" s="2">
        <v>13.41</v>
      </c>
      <c r="I59" s="2">
        <f>Table14[[#This Row],[Unit Price]]*Table14[[#This Row],[Quantity]]</f>
        <v>120.69</v>
      </c>
      <c r="J59" s="4">
        <v>0.15</v>
      </c>
      <c r="K59">
        <f>Table14[[#This Row],[Revenue]]*Table14[[#This Row],[Discount]]</f>
        <v>18.1035</v>
      </c>
      <c r="L59" s="2">
        <f>Table14[[#This Row],[Revenue]]-Table14[[#This Row],[Discount Amount]]</f>
        <v>102.5865</v>
      </c>
      <c r="M59" s="2">
        <f>Table14[[#This Row],[Total_Revenue]]-Table14[[#This Row],[Total Cost]]</f>
        <v>25.726500000000016</v>
      </c>
      <c r="N59" t="s">
        <v>18</v>
      </c>
      <c r="O59" t="s">
        <v>15</v>
      </c>
      <c r="P59" t="s">
        <v>20</v>
      </c>
    </row>
    <row r="60" spans="1:16" x14ac:dyDescent="0.25">
      <c r="A60" t="s">
        <v>101</v>
      </c>
      <c r="B60" s="1">
        <v>45535</v>
      </c>
      <c r="C60" t="s">
        <v>34</v>
      </c>
      <c r="D60" t="s">
        <v>31</v>
      </c>
      <c r="E60">
        <v>9</v>
      </c>
      <c r="F60" s="2">
        <v>438.18</v>
      </c>
      <c r="G60" s="2">
        <f>Table14[[#This Row],[Unit Cost]]*Table14[[#This Row],[Quantity]]</f>
        <v>3943.62</v>
      </c>
      <c r="H60" s="2">
        <v>639.42999999999995</v>
      </c>
      <c r="I60" s="2">
        <f>Table14[[#This Row],[Unit Price]]*Table14[[#This Row],[Quantity]]</f>
        <v>5754.87</v>
      </c>
      <c r="J60" s="4">
        <v>0</v>
      </c>
      <c r="K60">
        <f>Table14[[#This Row],[Revenue]]*Table14[[#This Row],[Discount]]</f>
        <v>0</v>
      </c>
      <c r="L60" s="2">
        <f>Table14[[#This Row],[Revenue]]-Table14[[#This Row],[Discount Amount]]</f>
        <v>5754.87</v>
      </c>
      <c r="M60" s="2">
        <f>Table14[[#This Row],[Total_Revenue]]-Table14[[#This Row],[Total Cost]]</f>
        <v>1811.25</v>
      </c>
      <c r="N60" t="s">
        <v>14</v>
      </c>
      <c r="O60" t="s">
        <v>19</v>
      </c>
      <c r="P60" t="s">
        <v>20</v>
      </c>
    </row>
    <row r="61" spans="1:16" x14ac:dyDescent="0.25">
      <c r="A61" t="s">
        <v>102</v>
      </c>
      <c r="B61" s="1">
        <v>44965</v>
      </c>
      <c r="C61" t="s">
        <v>42</v>
      </c>
      <c r="D61" t="s">
        <v>23</v>
      </c>
      <c r="E61">
        <v>8</v>
      </c>
      <c r="F61" s="2">
        <v>171.95</v>
      </c>
      <c r="G61" s="2">
        <f>Table14[[#This Row],[Unit Cost]]*Table14[[#This Row],[Quantity]]</f>
        <v>1375.6</v>
      </c>
      <c r="H61" s="2">
        <v>286.25</v>
      </c>
      <c r="I61" s="2">
        <f>Table14[[#This Row],[Unit Price]]*Table14[[#This Row],[Quantity]]</f>
        <v>2290</v>
      </c>
      <c r="J61" s="4">
        <v>0.1</v>
      </c>
      <c r="K61">
        <f>Table14[[#This Row],[Revenue]]*Table14[[#This Row],[Discount]]</f>
        <v>229</v>
      </c>
      <c r="L61" s="2">
        <f>Table14[[#This Row],[Revenue]]-Table14[[#This Row],[Discount Amount]]</f>
        <v>2061</v>
      </c>
      <c r="M61" s="2">
        <f>Table14[[#This Row],[Total_Revenue]]-Table14[[#This Row],[Total Cost]]</f>
        <v>685.40000000000009</v>
      </c>
      <c r="N61" t="s">
        <v>40</v>
      </c>
      <c r="O61" t="s">
        <v>19</v>
      </c>
      <c r="P61" t="s">
        <v>20</v>
      </c>
    </row>
    <row r="62" spans="1:16" x14ac:dyDescent="0.25">
      <c r="A62" t="s">
        <v>103</v>
      </c>
      <c r="B62" s="1">
        <v>44927</v>
      </c>
      <c r="C62" t="s">
        <v>62</v>
      </c>
      <c r="D62" t="s">
        <v>47</v>
      </c>
      <c r="E62">
        <v>4</v>
      </c>
      <c r="F62" s="2">
        <v>453.24</v>
      </c>
      <c r="G62" s="2">
        <f>Table14[[#This Row],[Unit Cost]]*Table14[[#This Row],[Quantity]]</f>
        <v>1812.96</v>
      </c>
      <c r="H62" s="2">
        <v>631.15</v>
      </c>
      <c r="I62" s="2">
        <f>Table14[[#This Row],[Unit Price]]*Table14[[#This Row],[Quantity]]</f>
        <v>2524.6</v>
      </c>
      <c r="J62" s="4">
        <v>0</v>
      </c>
      <c r="K62">
        <f>Table14[[#This Row],[Revenue]]*Table14[[#This Row],[Discount]]</f>
        <v>0</v>
      </c>
      <c r="L62" s="2">
        <f>Table14[[#This Row],[Revenue]]-Table14[[#This Row],[Discount Amount]]</f>
        <v>2524.6</v>
      </c>
      <c r="M62" s="2">
        <f>Table14[[#This Row],[Total_Revenue]]-Table14[[#This Row],[Total Cost]]</f>
        <v>711.63999999999987</v>
      </c>
      <c r="N62" t="s">
        <v>18</v>
      </c>
      <c r="O62" t="s">
        <v>15</v>
      </c>
      <c r="P62" t="s">
        <v>16</v>
      </c>
    </row>
    <row r="63" spans="1:16" x14ac:dyDescent="0.25">
      <c r="A63" t="s">
        <v>104</v>
      </c>
      <c r="B63" s="1">
        <v>45371</v>
      </c>
      <c r="C63" t="s">
        <v>46</v>
      </c>
      <c r="D63" t="s">
        <v>47</v>
      </c>
      <c r="E63">
        <v>7</v>
      </c>
      <c r="F63" s="2">
        <v>10.19</v>
      </c>
      <c r="G63" s="2">
        <f>Table14[[#This Row],[Unit Cost]]*Table14[[#This Row],[Quantity]]</f>
        <v>71.33</v>
      </c>
      <c r="H63" s="2">
        <v>11.21</v>
      </c>
      <c r="I63" s="2">
        <f>Table14[[#This Row],[Unit Price]]*Table14[[#This Row],[Quantity]]</f>
        <v>78.47</v>
      </c>
      <c r="J63" s="4">
        <v>0</v>
      </c>
      <c r="K63">
        <f>Table14[[#This Row],[Revenue]]*Table14[[#This Row],[Discount]]</f>
        <v>0</v>
      </c>
      <c r="L63" s="2">
        <f>Table14[[#This Row],[Revenue]]-Table14[[#This Row],[Discount Amount]]</f>
        <v>78.47</v>
      </c>
      <c r="M63" s="2">
        <f>Table14[[#This Row],[Total_Revenue]]-Table14[[#This Row],[Total Cost]]</f>
        <v>7.1400000000000006</v>
      </c>
      <c r="N63" t="s">
        <v>40</v>
      </c>
      <c r="O63" t="s">
        <v>32</v>
      </c>
      <c r="P63" t="s">
        <v>20</v>
      </c>
    </row>
    <row r="64" spans="1:16" x14ac:dyDescent="0.25">
      <c r="A64" t="s">
        <v>105</v>
      </c>
      <c r="B64" s="1">
        <v>45586</v>
      </c>
      <c r="C64" t="s">
        <v>54</v>
      </c>
      <c r="D64" t="s">
        <v>38</v>
      </c>
      <c r="E64">
        <v>9</v>
      </c>
      <c r="F64" s="2">
        <v>67.91</v>
      </c>
      <c r="G64" s="2">
        <f>Table14[[#This Row],[Unit Cost]]*Table14[[#This Row],[Quantity]]</f>
        <v>611.18999999999994</v>
      </c>
      <c r="H64" s="2">
        <v>89.92</v>
      </c>
      <c r="I64" s="2">
        <f>Table14[[#This Row],[Unit Price]]*Table14[[#This Row],[Quantity]]</f>
        <v>809.28</v>
      </c>
      <c r="J64" s="4">
        <v>0.05</v>
      </c>
      <c r="K64">
        <f>Table14[[#This Row],[Revenue]]*Table14[[#This Row],[Discount]]</f>
        <v>40.463999999999999</v>
      </c>
      <c r="L64" s="2">
        <f>Table14[[#This Row],[Revenue]]-Table14[[#This Row],[Discount Amount]]</f>
        <v>768.81600000000003</v>
      </c>
      <c r="M64" s="2">
        <f>Table14[[#This Row],[Total_Revenue]]-Table14[[#This Row],[Total Cost]]</f>
        <v>157.62600000000009</v>
      </c>
      <c r="N64" t="s">
        <v>18</v>
      </c>
      <c r="O64" t="s">
        <v>52</v>
      </c>
      <c r="P64" t="s">
        <v>16</v>
      </c>
    </row>
    <row r="65" spans="1:16" x14ac:dyDescent="0.25">
      <c r="A65" t="s">
        <v>106</v>
      </c>
      <c r="B65" s="1">
        <v>45619</v>
      </c>
      <c r="C65" t="s">
        <v>34</v>
      </c>
      <c r="D65" t="s">
        <v>31</v>
      </c>
      <c r="E65">
        <v>2</v>
      </c>
      <c r="F65" s="2">
        <v>243.73</v>
      </c>
      <c r="G65" s="2">
        <f>Table14[[#This Row],[Unit Cost]]*Table14[[#This Row],[Quantity]]</f>
        <v>487.46</v>
      </c>
      <c r="H65" s="2">
        <v>269.98</v>
      </c>
      <c r="I65" s="2">
        <f>Table14[[#This Row],[Unit Price]]*Table14[[#This Row],[Quantity]]</f>
        <v>539.96</v>
      </c>
      <c r="J65" s="4">
        <v>0</v>
      </c>
      <c r="K65">
        <f>Table14[[#This Row],[Revenue]]*Table14[[#This Row],[Discount]]</f>
        <v>0</v>
      </c>
      <c r="L65" s="2">
        <f>Table14[[#This Row],[Revenue]]-Table14[[#This Row],[Discount Amount]]</f>
        <v>539.96</v>
      </c>
      <c r="M65" s="2">
        <f>Table14[[#This Row],[Total_Revenue]]-Table14[[#This Row],[Total Cost]]</f>
        <v>52.500000000000057</v>
      </c>
      <c r="N65" t="s">
        <v>18</v>
      </c>
      <c r="O65" t="s">
        <v>52</v>
      </c>
      <c r="P65" t="s">
        <v>16</v>
      </c>
    </row>
    <row r="66" spans="1:16" x14ac:dyDescent="0.25">
      <c r="A66" t="s">
        <v>107</v>
      </c>
      <c r="B66" s="1">
        <v>45325</v>
      </c>
      <c r="C66" t="s">
        <v>44</v>
      </c>
      <c r="D66" t="s">
        <v>31</v>
      </c>
      <c r="E66">
        <v>5</v>
      </c>
      <c r="F66" s="2">
        <v>121.62</v>
      </c>
      <c r="G66" s="2">
        <f>Table14[[#This Row],[Unit Cost]]*Table14[[#This Row],[Quantity]]</f>
        <v>608.1</v>
      </c>
      <c r="H66" s="2">
        <v>143.29</v>
      </c>
      <c r="I66" s="2">
        <f>Table14[[#This Row],[Unit Price]]*Table14[[#This Row],[Quantity]]</f>
        <v>716.44999999999993</v>
      </c>
      <c r="J66" s="4">
        <v>0.15</v>
      </c>
      <c r="K66">
        <f>Table14[[#This Row],[Revenue]]*Table14[[#This Row],[Discount]]</f>
        <v>107.46749999999999</v>
      </c>
      <c r="L66" s="2">
        <f>Table14[[#This Row],[Revenue]]-Table14[[#This Row],[Discount Amount]]</f>
        <v>608.98249999999996</v>
      </c>
      <c r="M66" s="2">
        <f>Table14[[#This Row],[Total_Revenue]]-Table14[[#This Row],[Total Cost]]</f>
        <v>0.88249999999993634</v>
      </c>
      <c r="N66" t="s">
        <v>14</v>
      </c>
      <c r="O66" t="s">
        <v>27</v>
      </c>
      <c r="P66" t="s">
        <v>16</v>
      </c>
    </row>
    <row r="67" spans="1:16" x14ac:dyDescent="0.25">
      <c r="A67" t="s">
        <v>108</v>
      </c>
      <c r="B67" s="1">
        <v>45343</v>
      </c>
      <c r="C67" t="s">
        <v>22</v>
      </c>
      <c r="D67" t="s">
        <v>23</v>
      </c>
      <c r="E67">
        <v>5</v>
      </c>
      <c r="F67" s="2">
        <v>157.22999999999999</v>
      </c>
      <c r="G67" s="2">
        <f>Table14[[#This Row],[Unit Cost]]*Table14[[#This Row],[Quantity]]</f>
        <v>786.15</v>
      </c>
      <c r="H67" s="2">
        <v>223.93</v>
      </c>
      <c r="I67" s="2">
        <f>Table14[[#This Row],[Unit Price]]*Table14[[#This Row],[Quantity]]</f>
        <v>1119.6500000000001</v>
      </c>
      <c r="J67" s="4">
        <v>0</v>
      </c>
      <c r="K67">
        <f>Table14[[#This Row],[Revenue]]*Table14[[#This Row],[Discount]]</f>
        <v>0</v>
      </c>
      <c r="L67" s="2">
        <f>Table14[[#This Row],[Revenue]]-Table14[[#This Row],[Discount Amount]]</f>
        <v>1119.6500000000001</v>
      </c>
      <c r="M67" s="2">
        <f>Table14[[#This Row],[Total_Revenue]]-Table14[[#This Row],[Total Cost]]</f>
        <v>333.50000000000011</v>
      </c>
      <c r="N67" t="s">
        <v>40</v>
      </c>
      <c r="O67" t="s">
        <v>15</v>
      </c>
      <c r="P67" t="s">
        <v>35</v>
      </c>
    </row>
    <row r="68" spans="1:16" x14ac:dyDescent="0.25">
      <c r="A68" t="s">
        <v>109</v>
      </c>
      <c r="B68" s="1">
        <v>45156</v>
      </c>
      <c r="C68" t="s">
        <v>56</v>
      </c>
      <c r="D68" t="s">
        <v>38</v>
      </c>
      <c r="E68">
        <v>2</v>
      </c>
      <c r="F68" s="2">
        <v>127.03</v>
      </c>
      <c r="G68" s="2">
        <f>Table14[[#This Row],[Unit Cost]]*Table14[[#This Row],[Quantity]]</f>
        <v>254.06</v>
      </c>
      <c r="H68" s="2">
        <v>156.65</v>
      </c>
      <c r="I68" s="2">
        <f>Table14[[#This Row],[Unit Price]]*Table14[[#This Row],[Quantity]]</f>
        <v>313.3</v>
      </c>
      <c r="J68" s="4">
        <v>0</v>
      </c>
      <c r="K68">
        <f>Table14[[#This Row],[Revenue]]*Table14[[#This Row],[Discount]]</f>
        <v>0</v>
      </c>
      <c r="L68" s="2">
        <f>Table14[[#This Row],[Revenue]]-Table14[[#This Row],[Discount Amount]]</f>
        <v>313.3</v>
      </c>
      <c r="M68" s="2">
        <f>Table14[[#This Row],[Total_Revenue]]-Table14[[#This Row],[Total Cost]]</f>
        <v>59.240000000000009</v>
      </c>
      <c r="N68" t="s">
        <v>14</v>
      </c>
      <c r="O68" t="s">
        <v>19</v>
      </c>
      <c r="P68" t="s">
        <v>20</v>
      </c>
    </row>
    <row r="69" spans="1:16" x14ac:dyDescent="0.25">
      <c r="A69" t="s">
        <v>110</v>
      </c>
      <c r="B69" s="1">
        <v>45615</v>
      </c>
      <c r="C69" t="s">
        <v>44</v>
      </c>
      <c r="D69" t="s">
        <v>31</v>
      </c>
      <c r="E69">
        <v>6</v>
      </c>
      <c r="F69" s="2">
        <v>398.85</v>
      </c>
      <c r="G69" s="2">
        <f>Table14[[#This Row],[Unit Cost]]*Table14[[#This Row],[Quantity]]</f>
        <v>2393.1000000000004</v>
      </c>
      <c r="H69" s="2">
        <v>621.35</v>
      </c>
      <c r="I69" s="2">
        <f>Table14[[#This Row],[Unit Price]]*Table14[[#This Row],[Quantity]]</f>
        <v>3728.1000000000004</v>
      </c>
      <c r="J69" s="4">
        <v>0</v>
      </c>
      <c r="K69">
        <f>Table14[[#This Row],[Revenue]]*Table14[[#This Row],[Discount]]</f>
        <v>0</v>
      </c>
      <c r="L69" s="2">
        <f>Table14[[#This Row],[Revenue]]-Table14[[#This Row],[Discount Amount]]</f>
        <v>3728.1000000000004</v>
      </c>
      <c r="M69" s="2">
        <f>Table14[[#This Row],[Total_Revenue]]-Table14[[#This Row],[Total Cost]]</f>
        <v>1335</v>
      </c>
      <c r="N69" t="s">
        <v>18</v>
      </c>
      <c r="O69" t="s">
        <v>19</v>
      </c>
      <c r="P69" t="s">
        <v>20</v>
      </c>
    </row>
    <row r="70" spans="1:16" x14ac:dyDescent="0.25">
      <c r="A70" t="s">
        <v>112</v>
      </c>
      <c r="B70" s="1">
        <v>44953</v>
      </c>
      <c r="C70" t="s">
        <v>49</v>
      </c>
      <c r="D70" t="s">
        <v>47</v>
      </c>
      <c r="E70">
        <v>2</v>
      </c>
      <c r="F70" s="2">
        <v>65.45</v>
      </c>
      <c r="G70" s="2">
        <f>Table14[[#This Row],[Unit Cost]]*Table14[[#This Row],[Quantity]]</f>
        <v>130.9</v>
      </c>
      <c r="H70" s="2">
        <v>87.37</v>
      </c>
      <c r="I70" s="2">
        <f>Table14[[#This Row],[Unit Price]]*Table14[[#This Row],[Quantity]]</f>
        <v>174.74</v>
      </c>
      <c r="J70" s="4">
        <v>0</v>
      </c>
      <c r="K70">
        <f>Table14[[#This Row],[Revenue]]*Table14[[#This Row],[Discount]]</f>
        <v>0</v>
      </c>
      <c r="L70" s="2">
        <f>Table14[[#This Row],[Revenue]]-Table14[[#This Row],[Discount Amount]]</f>
        <v>174.74</v>
      </c>
      <c r="M70" s="2">
        <f>Table14[[#This Row],[Total_Revenue]]-Table14[[#This Row],[Total Cost]]</f>
        <v>43.84</v>
      </c>
      <c r="N70" t="s">
        <v>18</v>
      </c>
      <c r="O70" t="s">
        <v>32</v>
      </c>
      <c r="P70" t="s">
        <v>20</v>
      </c>
    </row>
    <row r="71" spans="1:16" x14ac:dyDescent="0.25">
      <c r="A71" t="s">
        <v>113</v>
      </c>
      <c r="B71" s="1">
        <v>45044</v>
      </c>
      <c r="C71" t="s">
        <v>22</v>
      </c>
      <c r="D71" t="s">
        <v>23</v>
      </c>
      <c r="E71">
        <v>8</v>
      </c>
      <c r="F71" s="2">
        <v>320.98</v>
      </c>
      <c r="G71" s="2">
        <f>Table14[[#This Row],[Unit Cost]]*Table14[[#This Row],[Quantity]]</f>
        <v>2567.84</v>
      </c>
      <c r="H71" s="2">
        <v>413.35</v>
      </c>
      <c r="I71" s="2">
        <f>Table14[[#This Row],[Unit Price]]*Table14[[#This Row],[Quantity]]</f>
        <v>3306.8</v>
      </c>
      <c r="J71" s="4">
        <v>0.1</v>
      </c>
      <c r="K71">
        <f>Table14[[#This Row],[Revenue]]*Table14[[#This Row],[Discount]]</f>
        <v>330.68000000000006</v>
      </c>
      <c r="L71" s="2">
        <f>Table14[[#This Row],[Revenue]]-Table14[[#This Row],[Discount Amount]]</f>
        <v>2976.12</v>
      </c>
      <c r="M71" s="2">
        <f>Table14[[#This Row],[Total_Revenue]]-Table14[[#This Row],[Total Cost]]</f>
        <v>408.27999999999975</v>
      </c>
      <c r="N71" t="s">
        <v>14</v>
      </c>
      <c r="O71" t="s">
        <v>27</v>
      </c>
      <c r="P71" t="s">
        <v>20</v>
      </c>
    </row>
    <row r="72" spans="1:16" x14ac:dyDescent="0.25">
      <c r="A72" t="s">
        <v>114</v>
      </c>
      <c r="B72" s="1">
        <v>44972</v>
      </c>
      <c r="C72" t="s">
        <v>56</v>
      </c>
      <c r="D72" t="s">
        <v>38</v>
      </c>
      <c r="E72">
        <v>8</v>
      </c>
      <c r="F72" s="2">
        <v>296.88</v>
      </c>
      <c r="G72" s="2">
        <f>Table14[[#This Row],[Unit Cost]]*Table14[[#This Row],[Quantity]]</f>
        <v>2375.04</v>
      </c>
      <c r="H72" s="2">
        <v>359.64</v>
      </c>
      <c r="I72" s="2">
        <f>Table14[[#This Row],[Unit Price]]*Table14[[#This Row],[Quantity]]</f>
        <v>2877.12</v>
      </c>
      <c r="J72" s="4">
        <v>0</v>
      </c>
      <c r="K72">
        <f>Table14[[#This Row],[Revenue]]*Table14[[#This Row],[Discount]]</f>
        <v>0</v>
      </c>
      <c r="L72" s="2">
        <f>Table14[[#This Row],[Revenue]]-Table14[[#This Row],[Discount Amount]]</f>
        <v>2877.12</v>
      </c>
      <c r="M72" s="2">
        <f>Table14[[#This Row],[Total_Revenue]]-Table14[[#This Row],[Total Cost]]</f>
        <v>502.07999999999993</v>
      </c>
      <c r="N72" t="s">
        <v>24</v>
      </c>
      <c r="O72" t="s">
        <v>19</v>
      </c>
      <c r="P72" t="s">
        <v>16</v>
      </c>
    </row>
    <row r="73" spans="1:16" x14ac:dyDescent="0.25">
      <c r="A73" t="s">
        <v>115</v>
      </c>
      <c r="B73" s="1">
        <v>45551</v>
      </c>
      <c r="C73" t="s">
        <v>62</v>
      </c>
      <c r="D73" t="s">
        <v>47</v>
      </c>
      <c r="E73">
        <v>3</v>
      </c>
      <c r="F73" s="2">
        <v>332.97</v>
      </c>
      <c r="G73" s="2">
        <f>Table14[[#This Row],[Unit Cost]]*Table14[[#This Row],[Quantity]]</f>
        <v>998.91000000000008</v>
      </c>
      <c r="H73" s="2">
        <v>456.85</v>
      </c>
      <c r="I73" s="2">
        <f>Table14[[#This Row],[Unit Price]]*Table14[[#This Row],[Quantity]]</f>
        <v>1370.5500000000002</v>
      </c>
      <c r="J73" s="4">
        <v>0.1</v>
      </c>
      <c r="K73">
        <f>Table14[[#This Row],[Revenue]]*Table14[[#This Row],[Discount]]</f>
        <v>137.05500000000004</v>
      </c>
      <c r="L73" s="2">
        <f>Table14[[#This Row],[Revenue]]-Table14[[#This Row],[Discount Amount]]</f>
        <v>1233.4950000000001</v>
      </c>
      <c r="M73" s="2">
        <f>Table14[[#This Row],[Total_Revenue]]-Table14[[#This Row],[Total Cost]]</f>
        <v>234.58500000000004</v>
      </c>
      <c r="N73" t="s">
        <v>18</v>
      </c>
      <c r="O73" t="s">
        <v>15</v>
      </c>
      <c r="P73" t="s">
        <v>20</v>
      </c>
    </row>
    <row r="74" spans="1:16" x14ac:dyDescent="0.25">
      <c r="A74" t="s">
        <v>116</v>
      </c>
      <c r="B74" s="1">
        <v>45272</v>
      </c>
      <c r="C74" t="s">
        <v>30</v>
      </c>
      <c r="D74" t="s">
        <v>31</v>
      </c>
      <c r="E74">
        <v>1</v>
      </c>
      <c r="F74" s="2">
        <v>223.91</v>
      </c>
      <c r="G74" s="2">
        <f>Table14[[#This Row],[Unit Cost]]*Table14[[#This Row],[Quantity]]</f>
        <v>223.91</v>
      </c>
      <c r="H74" s="2">
        <v>263.45999999999998</v>
      </c>
      <c r="I74" s="2">
        <f>Table14[[#This Row],[Unit Price]]*Table14[[#This Row],[Quantity]]</f>
        <v>263.45999999999998</v>
      </c>
      <c r="J74" s="4">
        <v>0</v>
      </c>
      <c r="K74">
        <f>Table14[[#This Row],[Revenue]]*Table14[[#This Row],[Discount]]</f>
        <v>0</v>
      </c>
      <c r="L74" s="2">
        <f>Table14[[#This Row],[Revenue]]-Table14[[#This Row],[Discount Amount]]</f>
        <v>263.45999999999998</v>
      </c>
      <c r="M74" s="2">
        <f>Table14[[#This Row],[Total_Revenue]]-Table14[[#This Row],[Total Cost]]</f>
        <v>39.549999999999983</v>
      </c>
      <c r="N74" t="s">
        <v>40</v>
      </c>
      <c r="O74" t="s">
        <v>52</v>
      </c>
      <c r="P74" t="s">
        <v>20</v>
      </c>
    </row>
    <row r="75" spans="1:16" x14ac:dyDescent="0.25">
      <c r="A75" t="s">
        <v>117</v>
      </c>
      <c r="B75" s="1">
        <v>45002</v>
      </c>
      <c r="C75" t="s">
        <v>42</v>
      </c>
      <c r="D75" t="s">
        <v>23</v>
      </c>
      <c r="E75">
        <v>1</v>
      </c>
      <c r="F75" s="2">
        <v>57.64</v>
      </c>
      <c r="G75" s="2">
        <f>Table14[[#This Row],[Unit Cost]]*Table14[[#This Row],[Quantity]]</f>
        <v>57.64</v>
      </c>
      <c r="H75" s="2">
        <v>99.68</v>
      </c>
      <c r="I75" s="2">
        <f>Table14[[#This Row],[Unit Price]]*Table14[[#This Row],[Quantity]]</f>
        <v>99.68</v>
      </c>
      <c r="J75" s="4">
        <v>0</v>
      </c>
      <c r="K75">
        <f>Table14[[#This Row],[Revenue]]*Table14[[#This Row],[Discount]]</f>
        <v>0</v>
      </c>
      <c r="L75" s="2">
        <f>Table14[[#This Row],[Revenue]]-Table14[[#This Row],[Discount Amount]]</f>
        <v>99.68</v>
      </c>
      <c r="M75" s="2">
        <f>Table14[[#This Row],[Total_Revenue]]-Table14[[#This Row],[Total Cost]]</f>
        <v>42.040000000000006</v>
      </c>
      <c r="N75" t="s">
        <v>18</v>
      </c>
      <c r="O75" t="s">
        <v>27</v>
      </c>
      <c r="P75" t="s">
        <v>16</v>
      </c>
    </row>
    <row r="76" spans="1:16" x14ac:dyDescent="0.25">
      <c r="A76" t="s">
        <v>118</v>
      </c>
      <c r="B76" s="1">
        <v>45232</v>
      </c>
      <c r="C76" t="s">
        <v>22</v>
      </c>
      <c r="D76" t="s">
        <v>23</v>
      </c>
      <c r="E76">
        <v>1</v>
      </c>
      <c r="F76" s="2">
        <v>409.51</v>
      </c>
      <c r="G76" s="2">
        <f>Table14[[#This Row],[Unit Cost]]*Table14[[#This Row],[Quantity]]</f>
        <v>409.51</v>
      </c>
      <c r="H76" s="2">
        <v>715.47</v>
      </c>
      <c r="I76" s="2">
        <f>Table14[[#This Row],[Unit Price]]*Table14[[#This Row],[Quantity]]</f>
        <v>715.47</v>
      </c>
      <c r="J76" s="4">
        <v>0.05</v>
      </c>
      <c r="K76">
        <f>Table14[[#This Row],[Revenue]]*Table14[[#This Row],[Discount]]</f>
        <v>35.773500000000006</v>
      </c>
      <c r="L76" s="2">
        <f>Table14[[#This Row],[Revenue]]-Table14[[#This Row],[Discount Amount]]</f>
        <v>679.69650000000001</v>
      </c>
      <c r="M76" s="2">
        <f>Table14[[#This Row],[Total_Revenue]]-Table14[[#This Row],[Total Cost]]</f>
        <v>270.18650000000002</v>
      </c>
      <c r="N76" t="s">
        <v>24</v>
      </c>
      <c r="O76" t="s">
        <v>15</v>
      </c>
      <c r="P76" t="s">
        <v>35</v>
      </c>
    </row>
    <row r="77" spans="1:16" x14ac:dyDescent="0.25">
      <c r="A77" t="s">
        <v>119</v>
      </c>
      <c r="B77" s="1">
        <v>45567</v>
      </c>
      <c r="C77" t="s">
        <v>54</v>
      </c>
      <c r="D77" t="s">
        <v>38</v>
      </c>
      <c r="E77">
        <v>8</v>
      </c>
      <c r="F77" s="2">
        <v>200.26</v>
      </c>
      <c r="G77" s="2">
        <f>Table14[[#This Row],[Unit Cost]]*Table14[[#This Row],[Quantity]]</f>
        <v>1602.08</v>
      </c>
      <c r="H77" s="2">
        <v>250.46</v>
      </c>
      <c r="I77" s="2">
        <f>Table14[[#This Row],[Unit Price]]*Table14[[#This Row],[Quantity]]</f>
        <v>2003.68</v>
      </c>
      <c r="J77" s="4">
        <v>0.2</v>
      </c>
      <c r="K77">
        <f>Table14[[#This Row],[Revenue]]*Table14[[#This Row],[Discount]]</f>
        <v>400.73600000000005</v>
      </c>
      <c r="L77" s="2">
        <f>Table14[[#This Row],[Revenue]]-Table14[[#This Row],[Discount Amount]]</f>
        <v>1602.944</v>
      </c>
      <c r="M77" s="2">
        <f>Table14[[#This Row],[Total_Revenue]]-Table14[[#This Row],[Total Cost]]</f>
        <v>0.86400000000003274</v>
      </c>
      <c r="N77" t="s">
        <v>24</v>
      </c>
      <c r="O77" t="s">
        <v>19</v>
      </c>
      <c r="P77" t="s">
        <v>16</v>
      </c>
    </row>
    <row r="78" spans="1:16" x14ac:dyDescent="0.25">
      <c r="A78" t="s">
        <v>120</v>
      </c>
      <c r="B78" s="1">
        <v>45448</v>
      </c>
      <c r="C78" t="s">
        <v>54</v>
      </c>
      <c r="D78" t="s">
        <v>38</v>
      </c>
      <c r="E78">
        <v>8</v>
      </c>
      <c r="F78" s="2">
        <v>205.34</v>
      </c>
      <c r="G78" s="2">
        <f>Table14[[#This Row],[Unit Cost]]*Table14[[#This Row],[Quantity]]</f>
        <v>1642.72</v>
      </c>
      <c r="H78" s="2">
        <v>235.84</v>
      </c>
      <c r="I78" s="2">
        <f>Table14[[#This Row],[Unit Price]]*Table14[[#This Row],[Quantity]]</f>
        <v>1886.72</v>
      </c>
      <c r="J78" s="4">
        <v>0.1</v>
      </c>
      <c r="K78">
        <f>Table14[[#This Row],[Revenue]]*Table14[[#This Row],[Discount]]</f>
        <v>188.67200000000003</v>
      </c>
      <c r="L78" s="2">
        <f>Table14[[#This Row],[Revenue]]-Table14[[#This Row],[Discount Amount]]</f>
        <v>1698.048</v>
      </c>
      <c r="M78" s="2">
        <f>Table14[[#This Row],[Total_Revenue]]-Table14[[#This Row],[Total Cost]]</f>
        <v>55.327999999999975</v>
      </c>
      <c r="N78" t="s">
        <v>14</v>
      </c>
      <c r="O78" t="s">
        <v>15</v>
      </c>
      <c r="P78" t="s">
        <v>35</v>
      </c>
    </row>
    <row r="79" spans="1:16" x14ac:dyDescent="0.25">
      <c r="A79" t="s">
        <v>121</v>
      </c>
      <c r="B79" s="1">
        <v>45025</v>
      </c>
      <c r="C79" t="s">
        <v>46</v>
      </c>
      <c r="D79" t="s">
        <v>47</v>
      </c>
      <c r="E79">
        <v>2</v>
      </c>
      <c r="F79" s="2">
        <v>144.75</v>
      </c>
      <c r="G79" s="2">
        <f>Table14[[#This Row],[Unit Cost]]*Table14[[#This Row],[Quantity]]</f>
        <v>289.5</v>
      </c>
      <c r="H79" s="2">
        <v>175.33</v>
      </c>
      <c r="I79" s="2">
        <f>Table14[[#This Row],[Unit Price]]*Table14[[#This Row],[Quantity]]</f>
        <v>350.66</v>
      </c>
      <c r="J79" s="4">
        <v>0.05</v>
      </c>
      <c r="K79">
        <f>Table14[[#This Row],[Revenue]]*Table14[[#This Row],[Discount]]</f>
        <v>17.533000000000001</v>
      </c>
      <c r="L79" s="2">
        <f>Table14[[#This Row],[Revenue]]-Table14[[#This Row],[Discount Amount]]</f>
        <v>333.12700000000001</v>
      </c>
      <c r="M79" s="2">
        <f>Table14[[#This Row],[Total_Revenue]]-Table14[[#This Row],[Total Cost]]</f>
        <v>43.62700000000001</v>
      </c>
      <c r="N79" t="s">
        <v>24</v>
      </c>
      <c r="O79" t="s">
        <v>27</v>
      </c>
      <c r="P79" t="s">
        <v>20</v>
      </c>
    </row>
    <row r="80" spans="1:16" x14ac:dyDescent="0.25">
      <c r="A80" t="s">
        <v>122</v>
      </c>
      <c r="B80" s="1">
        <v>45312</v>
      </c>
      <c r="C80" t="s">
        <v>12</v>
      </c>
      <c r="D80" t="s">
        <v>13</v>
      </c>
      <c r="E80">
        <v>6</v>
      </c>
      <c r="F80" s="2">
        <v>398.27</v>
      </c>
      <c r="G80" s="2">
        <f>Table14[[#This Row],[Unit Cost]]*Table14[[#This Row],[Quantity]]</f>
        <v>2389.62</v>
      </c>
      <c r="H80" s="2">
        <v>667.19</v>
      </c>
      <c r="I80" s="2">
        <f>Table14[[#This Row],[Unit Price]]*Table14[[#This Row],[Quantity]]</f>
        <v>4003.1400000000003</v>
      </c>
      <c r="J80" s="4">
        <v>0.1</v>
      </c>
      <c r="K80">
        <f>Table14[[#This Row],[Revenue]]*Table14[[#This Row],[Discount]]</f>
        <v>400.31400000000008</v>
      </c>
      <c r="L80" s="2">
        <f>Table14[[#This Row],[Revenue]]-Table14[[#This Row],[Discount Amount]]</f>
        <v>3602.826</v>
      </c>
      <c r="M80" s="2">
        <f>Table14[[#This Row],[Total_Revenue]]-Table14[[#This Row],[Total Cost]]</f>
        <v>1213.2060000000001</v>
      </c>
      <c r="N80" t="s">
        <v>14</v>
      </c>
      <c r="O80" t="s">
        <v>52</v>
      </c>
      <c r="P80" t="s">
        <v>16</v>
      </c>
    </row>
    <row r="81" spans="1:16" x14ac:dyDescent="0.25">
      <c r="A81" t="s">
        <v>123</v>
      </c>
      <c r="B81" s="1">
        <v>45348</v>
      </c>
      <c r="C81" t="s">
        <v>12</v>
      </c>
      <c r="D81" t="s">
        <v>13</v>
      </c>
      <c r="E81">
        <v>3</v>
      </c>
      <c r="F81" s="2">
        <v>257.27999999999997</v>
      </c>
      <c r="G81" s="2">
        <f>Table14[[#This Row],[Unit Cost]]*Table14[[#This Row],[Quantity]]</f>
        <v>771.83999999999992</v>
      </c>
      <c r="H81" s="2">
        <v>301.25</v>
      </c>
      <c r="I81" s="2">
        <f>Table14[[#This Row],[Unit Price]]*Table14[[#This Row],[Quantity]]</f>
        <v>903.75</v>
      </c>
      <c r="J81" s="4">
        <v>0.05</v>
      </c>
      <c r="K81">
        <f>Table14[[#This Row],[Revenue]]*Table14[[#This Row],[Discount]]</f>
        <v>45.1875</v>
      </c>
      <c r="L81" s="2">
        <f>Table14[[#This Row],[Revenue]]-Table14[[#This Row],[Discount Amount]]</f>
        <v>858.5625</v>
      </c>
      <c r="M81" s="2">
        <f>Table14[[#This Row],[Total_Revenue]]-Table14[[#This Row],[Total Cost]]</f>
        <v>86.722500000000082</v>
      </c>
      <c r="N81" t="s">
        <v>18</v>
      </c>
      <c r="O81" t="s">
        <v>15</v>
      </c>
      <c r="P81" t="s">
        <v>35</v>
      </c>
    </row>
    <row r="82" spans="1:16" x14ac:dyDescent="0.25">
      <c r="A82" t="s">
        <v>124</v>
      </c>
      <c r="B82" s="1">
        <v>45075</v>
      </c>
      <c r="C82" t="s">
        <v>46</v>
      </c>
      <c r="D82" t="s">
        <v>47</v>
      </c>
      <c r="E82">
        <v>8</v>
      </c>
      <c r="F82" s="2">
        <v>210.49</v>
      </c>
      <c r="G82" s="2">
        <f>Table14[[#This Row],[Unit Cost]]*Table14[[#This Row],[Quantity]]</f>
        <v>1683.92</v>
      </c>
      <c r="H82" s="2">
        <v>281.77999999999997</v>
      </c>
      <c r="I82" s="2">
        <f>Table14[[#This Row],[Unit Price]]*Table14[[#This Row],[Quantity]]</f>
        <v>2254.2399999999998</v>
      </c>
      <c r="J82" s="4">
        <v>0.05</v>
      </c>
      <c r="K82">
        <f>Table14[[#This Row],[Revenue]]*Table14[[#This Row],[Discount]]</f>
        <v>112.71199999999999</v>
      </c>
      <c r="L82" s="2">
        <f>Table14[[#This Row],[Revenue]]-Table14[[#This Row],[Discount Amount]]</f>
        <v>2141.5279999999998</v>
      </c>
      <c r="M82" s="2">
        <f>Table14[[#This Row],[Total_Revenue]]-Table14[[#This Row],[Total Cost]]</f>
        <v>457.60799999999972</v>
      </c>
      <c r="N82" t="s">
        <v>18</v>
      </c>
      <c r="O82" t="s">
        <v>15</v>
      </c>
      <c r="P82" t="s">
        <v>35</v>
      </c>
    </row>
    <row r="83" spans="1:16" x14ac:dyDescent="0.25">
      <c r="A83" t="s">
        <v>125</v>
      </c>
      <c r="B83" s="1">
        <v>45590</v>
      </c>
      <c r="C83" t="s">
        <v>37</v>
      </c>
      <c r="D83" t="s">
        <v>38</v>
      </c>
      <c r="E83">
        <v>8</v>
      </c>
      <c r="F83" s="2">
        <v>159.96</v>
      </c>
      <c r="G83" s="2">
        <f>Table14[[#This Row],[Unit Cost]]*Table14[[#This Row],[Quantity]]</f>
        <v>1279.68</v>
      </c>
      <c r="H83" s="2">
        <v>183.15</v>
      </c>
      <c r="I83" s="2">
        <f>Table14[[#This Row],[Unit Price]]*Table14[[#This Row],[Quantity]]</f>
        <v>1465.2</v>
      </c>
      <c r="J83" s="4">
        <v>0.15</v>
      </c>
      <c r="K83">
        <f>Table14[[#This Row],[Revenue]]*Table14[[#This Row],[Discount]]</f>
        <v>219.78</v>
      </c>
      <c r="L83" s="2">
        <f>Table14[[#This Row],[Revenue]]-Table14[[#This Row],[Discount Amount]]</f>
        <v>1245.42</v>
      </c>
      <c r="M83" s="2">
        <f>Table14[[#This Row],[Total_Revenue]]-Table14[[#This Row],[Total Cost]]</f>
        <v>-34.259999999999991</v>
      </c>
      <c r="N83" t="s">
        <v>18</v>
      </c>
      <c r="O83" t="s">
        <v>19</v>
      </c>
      <c r="P83" t="s">
        <v>35</v>
      </c>
    </row>
    <row r="84" spans="1:16" x14ac:dyDescent="0.25">
      <c r="A84" t="s">
        <v>126</v>
      </c>
      <c r="B84" s="1">
        <v>44969</v>
      </c>
      <c r="C84" t="s">
        <v>49</v>
      </c>
      <c r="D84" t="s">
        <v>47</v>
      </c>
      <c r="E84">
        <v>9</v>
      </c>
      <c r="F84" s="2">
        <v>399.27</v>
      </c>
      <c r="G84" s="2">
        <f>Table14[[#This Row],[Unit Cost]]*Table14[[#This Row],[Quantity]]</f>
        <v>3593.43</v>
      </c>
      <c r="H84" s="2">
        <v>700.49</v>
      </c>
      <c r="I84" s="2">
        <f>Table14[[#This Row],[Unit Price]]*Table14[[#This Row],[Quantity]]</f>
        <v>6304.41</v>
      </c>
      <c r="J84" s="4">
        <v>0</v>
      </c>
      <c r="K84">
        <f>Table14[[#This Row],[Revenue]]*Table14[[#This Row],[Discount]]</f>
        <v>0</v>
      </c>
      <c r="L84" s="2">
        <f>Table14[[#This Row],[Revenue]]-Table14[[#This Row],[Discount Amount]]</f>
        <v>6304.41</v>
      </c>
      <c r="M84" s="2">
        <f>Table14[[#This Row],[Total_Revenue]]-Table14[[#This Row],[Total Cost]]</f>
        <v>2710.98</v>
      </c>
      <c r="N84" t="s">
        <v>14</v>
      </c>
      <c r="O84" t="s">
        <v>15</v>
      </c>
      <c r="P84" t="s">
        <v>35</v>
      </c>
    </row>
    <row r="85" spans="1:16" x14ac:dyDescent="0.25">
      <c r="A85" t="s">
        <v>127</v>
      </c>
      <c r="B85" s="1">
        <v>45364</v>
      </c>
      <c r="C85" t="s">
        <v>22</v>
      </c>
      <c r="D85" t="s">
        <v>23</v>
      </c>
      <c r="E85">
        <v>1</v>
      </c>
      <c r="F85" s="2">
        <v>171.97</v>
      </c>
      <c r="G85" s="2">
        <f>Table14[[#This Row],[Unit Cost]]*Table14[[#This Row],[Quantity]]</f>
        <v>171.97</v>
      </c>
      <c r="H85" s="2">
        <v>197.72</v>
      </c>
      <c r="I85" s="2">
        <f>Table14[[#This Row],[Unit Price]]*Table14[[#This Row],[Quantity]]</f>
        <v>197.72</v>
      </c>
      <c r="J85" s="4">
        <v>0</v>
      </c>
      <c r="K85">
        <f>Table14[[#This Row],[Revenue]]*Table14[[#This Row],[Discount]]</f>
        <v>0</v>
      </c>
      <c r="L85" s="2">
        <f>Table14[[#This Row],[Revenue]]-Table14[[#This Row],[Discount Amount]]</f>
        <v>197.72</v>
      </c>
      <c r="M85" s="2">
        <f>Table14[[#This Row],[Total_Revenue]]-Table14[[#This Row],[Total Cost]]</f>
        <v>25.75</v>
      </c>
      <c r="N85" t="s">
        <v>40</v>
      </c>
      <c r="O85" t="s">
        <v>52</v>
      </c>
      <c r="P85" t="s">
        <v>20</v>
      </c>
    </row>
    <row r="86" spans="1:16" x14ac:dyDescent="0.25">
      <c r="A86" t="s">
        <v>128</v>
      </c>
      <c r="B86" s="1">
        <v>44963</v>
      </c>
      <c r="C86" t="s">
        <v>12</v>
      </c>
      <c r="D86" t="s">
        <v>13</v>
      </c>
      <c r="E86">
        <v>7</v>
      </c>
      <c r="F86" s="2">
        <v>359.11</v>
      </c>
      <c r="G86" s="2">
        <f>Table14[[#This Row],[Unit Cost]]*Table14[[#This Row],[Quantity]]</f>
        <v>2513.77</v>
      </c>
      <c r="H86" s="2">
        <v>556.55999999999995</v>
      </c>
      <c r="I86" s="2">
        <f>Table14[[#This Row],[Unit Price]]*Table14[[#This Row],[Quantity]]</f>
        <v>3895.9199999999996</v>
      </c>
      <c r="J86" s="4">
        <v>0.05</v>
      </c>
      <c r="K86">
        <f>Table14[[#This Row],[Revenue]]*Table14[[#This Row],[Discount]]</f>
        <v>194.79599999999999</v>
      </c>
      <c r="L86" s="2">
        <f>Table14[[#This Row],[Revenue]]-Table14[[#This Row],[Discount Amount]]</f>
        <v>3701.1239999999998</v>
      </c>
      <c r="M86" s="2">
        <f>Table14[[#This Row],[Total_Revenue]]-Table14[[#This Row],[Total Cost]]</f>
        <v>1187.3539999999998</v>
      </c>
      <c r="N86" t="s">
        <v>40</v>
      </c>
      <c r="O86" t="s">
        <v>19</v>
      </c>
      <c r="P86" t="s">
        <v>20</v>
      </c>
    </row>
    <row r="87" spans="1:16" x14ac:dyDescent="0.25">
      <c r="A87" t="s">
        <v>129</v>
      </c>
      <c r="B87" s="1">
        <v>45266</v>
      </c>
      <c r="C87" t="s">
        <v>56</v>
      </c>
      <c r="D87" t="s">
        <v>38</v>
      </c>
      <c r="E87">
        <v>3</v>
      </c>
      <c r="F87" s="2">
        <v>342.27</v>
      </c>
      <c r="G87" s="2">
        <f>Table14[[#This Row],[Unit Cost]]*Table14[[#This Row],[Quantity]]</f>
        <v>1026.81</v>
      </c>
      <c r="H87" s="2">
        <v>599.88</v>
      </c>
      <c r="I87" s="2">
        <f>Table14[[#This Row],[Unit Price]]*Table14[[#This Row],[Quantity]]</f>
        <v>1799.6399999999999</v>
      </c>
      <c r="J87" s="4">
        <v>0.2</v>
      </c>
      <c r="K87">
        <f>Table14[[#This Row],[Revenue]]*Table14[[#This Row],[Discount]]</f>
        <v>359.928</v>
      </c>
      <c r="L87" s="2">
        <f>Table14[[#This Row],[Revenue]]-Table14[[#This Row],[Discount Amount]]</f>
        <v>1439.712</v>
      </c>
      <c r="M87" s="2">
        <f>Table14[[#This Row],[Total_Revenue]]-Table14[[#This Row],[Total Cost]]</f>
        <v>412.90200000000004</v>
      </c>
      <c r="N87" t="s">
        <v>14</v>
      </c>
      <c r="O87" t="s">
        <v>15</v>
      </c>
      <c r="P87" t="s">
        <v>35</v>
      </c>
    </row>
    <row r="88" spans="1:16" x14ac:dyDescent="0.25">
      <c r="A88" t="s">
        <v>130</v>
      </c>
      <c r="B88" s="1">
        <v>45416</v>
      </c>
      <c r="C88" t="s">
        <v>62</v>
      </c>
      <c r="D88" t="s">
        <v>47</v>
      </c>
      <c r="E88">
        <v>3</v>
      </c>
      <c r="F88" s="2">
        <v>20.73</v>
      </c>
      <c r="G88" s="2">
        <f>Table14[[#This Row],[Unit Cost]]*Table14[[#This Row],[Quantity]]</f>
        <v>62.19</v>
      </c>
      <c r="H88" s="2">
        <v>36.29</v>
      </c>
      <c r="I88" s="2">
        <f>Table14[[#This Row],[Unit Price]]*Table14[[#This Row],[Quantity]]</f>
        <v>108.87</v>
      </c>
      <c r="J88" s="4">
        <v>0</v>
      </c>
      <c r="K88">
        <f>Table14[[#This Row],[Revenue]]*Table14[[#This Row],[Discount]]</f>
        <v>0</v>
      </c>
      <c r="L88" s="2">
        <f>Table14[[#This Row],[Revenue]]-Table14[[#This Row],[Discount Amount]]</f>
        <v>108.87</v>
      </c>
      <c r="M88" s="2">
        <f>Table14[[#This Row],[Total_Revenue]]-Table14[[#This Row],[Total Cost]]</f>
        <v>46.680000000000007</v>
      </c>
      <c r="N88" t="s">
        <v>40</v>
      </c>
      <c r="O88" t="s">
        <v>27</v>
      </c>
      <c r="P88" t="s">
        <v>20</v>
      </c>
    </row>
    <row r="89" spans="1:16" x14ac:dyDescent="0.25">
      <c r="A89" t="s">
        <v>132</v>
      </c>
      <c r="B89" s="1">
        <v>45602</v>
      </c>
      <c r="C89" t="s">
        <v>54</v>
      </c>
      <c r="D89" t="s">
        <v>38</v>
      </c>
      <c r="E89">
        <v>8</v>
      </c>
      <c r="F89" s="2">
        <v>459.18</v>
      </c>
      <c r="G89" s="2">
        <f>Table14[[#This Row],[Unit Cost]]*Table14[[#This Row],[Quantity]]</f>
        <v>3673.44</v>
      </c>
      <c r="H89" s="2">
        <v>529.73</v>
      </c>
      <c r="I89" s="2">
        <f>Table14[[#This Row],[Unit Price]]*Table14[[#This Row],[Quantity]]</f>
        <v>4237.84</v>
      </c>
      <c r="J89" s="4">
        <v>0.05</v>
      </c>
      <c r="K89">
        <f>Table14[[#This Row],[Revenue]]*Table14[[#This Row],[Discount]]</f>
        <v>211.89200000000002</v>
      </c>
      <c r="L89" s="2">
        <f>Table14[[#This Row],[Revenue]]-Table14[[#This Row],[Discount Amount]]</f>
        <v>4025.9480000000003</v>
      </c>
      <c r="M89" s="2">
        <f>Table14[[#This Row],[Total_Revenue]]-Table14[[#This Row],[Total Cost]]</f>
        <v>352.50800000000027</v>
      </c>
      <c r="N89" t="s">
        <v>18</v>
      </c>
      <c r="O89" t="s">
        <v>19</v>
      </c>
      <c r="P89" t="s">
        <v>35</v>
      </c>
    </row>
    <row r="90" spans="1:16" x14ac:dyDescent="0.25">
      <c r="A90" t="s">
        <v>133</v>
      </c>
      <c r="B90" s="1">
        <v>45007</v>
      </c>
      <c r="C90" t="s">
        <v>44</v>
      </c>
      <c r="D90" t="s">
        <v>31</v>
      </c>
      <c r="E90">
        <v>4</v>
      </c>
      <c r="F90" s="2">
        <v>58.27</v>
      </c>
      <c r="G90" s="2">
        <f>Table14[[#This Row],[Unit Cost]]*Table14[[#This Row],[Quantity]]</f>
        <v>233.08</v>
      </c>
      <c r="H90" s="2">
        <v>66.430000000000007</v>
      </c>
      <c r="I90" s="2">
        <f>Table14[[#This Row],[Unit Price]]*Table14[[#This Row],[Quantity]]</f>
        <v>265.72000000000003</v>
      </c>
      <c r="J90" s="4">
        <v>0.05</v>
      </c>
      <c r="K90">
        <f>Table14[[#This Row],[Revenue]]*Table14[[#This Row],[Discount]]</f>
        <v>13.286000000000001</v>
      </c>
      <c r="L90" s="2">
        <f>Table14[[#This Row],[Revenue]]-Table14[[#This Row],[Discount Amount]]</f>
        <v>252.43400000000003</v>
      </c>
      <c r="M90" s="2">
        <f>Table14[[#This Row],[Total_Revenue]]-Table14[[#This Row],[Total Cost]]</f>
        <v>19.354000000000013</v>
      </c>
      <c r="N90" t="s">
        <v>40</v>
      </c>
      <c r="O90" t="s">
        <v>32</v>
      </c>
      <c r="P90" t="s">
        <v>20</v>
      </c>
    </row>
    <row r="91" spans="1:16" x14ac:dyDescent="0.25">
      <c r="A91" t="s">
        <v>134</v>
      </c>
      <c r="B91" s="1">
        <v>45291</v>
      </c>
      <c r="C91" t="s">
        <v>62</v>
      </c>
      <c r="D91" t="s">
        <v>47</v>
      </c>
      <c r="E91">
        <v>4</v>
      </c>
      <c r="F91" s="2">
        <v>488.14</v>
      </c>
      <c r="G91" s="2">
        <f>Table14[[#This Row],[Unit Cost]]*Table14[[#This Row],[Quantity]]</f>
        <v>1952.56</v>
      </c>
      <c r="H91" s="2">
        <v>714.94</v>
      </c>
      <c r="I91" s="2">
        <f>Table14[[#This Row],[Unit Price]]*Table14[[#This Row],[Quantity]]</f>
        <v>2859.76</v>
      </c>
      <c r="J91" s="4">
        <v>0.05</v>
      </c>
      <c r="K91">
        <f>Table14[[#This Row],[Revenue]]*Table14[[#This Row],[Discount]]</f>
        <v>142.98800000000003</v>
      </c>
      <c r="L91" s="2">
        <f>Table14[[#This Row],[Revenue]]-Table14[[#This Row],[Discount Amount]]</f>
        <v>2716.7720000000004</v>
      </c>
      <c r="M91" s="2">
        <f>Table14[[#This Row],[Total_Revenue]]-Table14[[#This Row],[Total Cost]]</f>
        <v>764.21200000000044</v>
      </c>
      <c r="N91" t="s">
        <v>24</v>
      </c>
      <c r="O91" t="s">
        <v>27</v>
      </c>
      <c r="P91" t="s">
        <v>35</v>
      </c>
    </row>
    <row r="92" spans="1:16" x14ac:dyDescent="0.25">
      <c r="A92" t="s">
        <v>135</v>
      </c>
      <c r="B92" s="1">
        <v>45004</v>
      </c>
      <c r="C92" t="s">
        <v>60</v>
      </c>
      <c r="D92" t="s">
        <v>23</v>
      </c>
      <c r="E92">
        <v>7</v>
      </c>
      <c r="F92" s="2">
        <v>371.14</v>
      </c>
      <c r="G92" s="2">
        <f>Table14[[#This Row],[Unit Cost]]*Table14[[#This Row],[Quantity]]</f>
        <v>2597.98</v>
      </c>
      <c r="H92" s="2">
        <v>604.79999999999995</v>
      </c>
      <c r="I92" s="2">
        <f>Table14[[#This Row],[Unit Price]]*Table14[[#This Row],[Quantity]]</f>
        <v>4233.5999999999995</v>
      </c>
      <c r="J92" s="4">
        <v>0.1</v>
      </c>
      <c r="K92">
        <f>Table14[[#This Row],[Revenue]]*Table14[[#This Row],[Discount]]</f>
        <v>423.35999999999996</v>
      </c>
      <c r="L92" s="2">
        <f>Table14[[#This Row],[Revenue]]-Table14[[#This Row],[Discount Amount]]</f>
        <v>3810.2399999999993</v>
      </c>
      <c r="M92" s="2">
        <f>Table14[[#This Row],[Total_Revenue]]-Table14[[#This Row],[Total Cost]]</f>
        <v>1212.2599999999993</v>
      </c>
      <c r="N92" t="s">
        <v>40</v>
      </c>
      <c r="O92" t="s">
        <v>52</v>
      </c>
      <c r="P92" t="s">
        <v>16</v>
      </c>
    </row>
    <row r="93" spans="1:16" x14ac:dyDescent="0.25">
      <c r="A93" t="s">
        <v>136</v>
      </c>
      <c r="B93" s="1">
        <v>45120</v>
      </c>
      <c r="C93" t="s">
        <v>37</v>
      </c>
      <c r="D93" t="s">
        <v>38</v>
      </c>
      <c r="E93">
        <v>8</v>
      </c>
      <c r="F93" s="2">
        <v>425.22</v>
      </c>
      <c r="G93" s="2">
        <f>Table14[[#This Row],[Unit Cost]]*Table14[[#This Row],[Quantity]]</f>
        <v>3401.76</v>
      </c>
      <c r="H93" s="2">
        <v>600.6</v>
      </c>
      <c r="I93" s="2">
        <f>Table14[[#This Row],[Unit Price]]*Table14[[#This Row],[Quantity]]</f>
        <v>4804.8</v>
      </c>
      <c r="J93" s="4">
        <v>0</v>
      </c>
      <c r="K93">
        <f>Table14[[#This Row],[Revenue]]*Table14[[#This Row],[Discount]]</f>
        <v>0</v>
      </c>
      <c r="L93" s="2">
        <f>Table14[[#This Row],[Revenue]]-Table14[[#This Row],[Discount Amount]]</f>
        <v>4804.8</v>
      </c>
      <c r="M93" s="2">
        <f>Table14[[#This Row],[Total_Revenue]]-Table14[[#This Row],[Total Cost]]</f>
        <v>1403.04</v>
      </c>
      <c r="N93" t="s">
        <v>14</v>
      </c>
      <c r="O93" t="s">
        <v>27</v>
      </c>
      <c r="P93" t="s">
        <v>35</v>
      </c>
    </row>
    <row r="94" spans="1:16" x14ac:dyDescent="0.25">
      <c r="A94" t="s">
        <v>137</v>
      </c>
      <c r="B94" s="1">
        <v>45636</v>
      </c>
      <c r="C94" t="s">
        <v>42</v>
      </c>
      <c r="D94" t="s">
        <v>23</v>
      </c>
      <c r="E94">
        <v>1</v>
      </c>
      <c r="F94" s="2">
        <v>459.67</v>
      </c>
      <c r="G94" s="2">
        <f>Table14[[#This Row],[Unit Cost]]*Table14[[#This Row],[Quantity]]</f>
        <v>459.67</v>
      </c>
      <c r="H94" s="2">
        <v>781.99</v>
      </c>
      <c r="I94" s="2">
        <f>Table14[[#This Row],[Unit Price]]*Table14[[#This Row],[Quantity]]</f>
        <v>781.99</v>
      </c>
      <c r="J94" s="4">
        <v>0.1</v>
      </c>
      <c r="K94">
        <f>Table14[[#This Row],[Revenue]]*Table14[[#This Row],[Discount]]</f>
        <v>78.199000000000012</v>
      </c>
      <c r="L94" s="2">
        <f>Table14[[#This Row],[Revenue]]-Table14[[#This Row],[Discount Amount]]</f>
        <v>703.79099999999994</v>
      </c>
      <c r="M94" s="2">
        <f>Table14[[#This Row],[Total_Revenue]]-Table14[[#This Row],[Total Cost]]</f>
        <v>244.12099999999992</v>
      </c>
      <c r="N94" t="s">
        <v>24</v>
      </c>
      <c r="O94" t="s">
        <v>27</v>
      </c>
      <c r="P94" t="s">
        <v>35</v>
      </c>
    </row>
    <row r="95" spans="1:16" x14ac:dyDescent="0.25">
      <c r="A95" t="s">
        <v>138</v>
      </c>
      <c r="B95" s="1">
        <v>45080</v>
      </c>
      <c r="C95" t="s">
        <v>60</v>
      </c>
      <c r="D95" t="s">
        <v>23</v>
      </c>
      <c r="E95">
        <v>1</v>
      </c>
      <c r="F95" s="2">
        <v>446.14</v>
      </c>
      <c r="G95" s="2">
        <f>Table14[[#This Row],[Unit Cost]]*Table14[[#This Row],[Quantity]]</f>
        <v>446.14</v>
      </c>
      <c r="H95" s="2">
        <v>790.27</v>
      </c>
      <c r="I95" s="2">
        <f>Table14[[#This Row],[Unit Price]]*Table14[[#This Row],[Quantity]]</f>
        <v>790.27</v>
      </c>
      <c r="J95" s="4">
        <v>0.05</v>
      </c>
      <c r="K95">
        <f>Table14[[#This Row],[Revenue]]*Table14[[#This Row],[Discount]]</f>
        <v>39.513500000000001</v>
      </c>
      <c r="L95" s="2">
        <f>Table14[[#This Row],[Revenue]]-Table14[[#This Row],[Discount Amount]]</f>
        <v>750.75649999999996</v>
      </c>
      <c r="M95" s="2">
        <f>Table14[[#This Row],[Total_Revenue]]-Table14[[#This Row],[Total Cost]]</f>
        <v>304.61649999999997</v>
      </c>
      <c r="N95" t="s">
        <v>24</v>
      </c>
      <c r="O95" t="s">
        <v>15</v>
      </c>
      <c r="P95" t="s">
        <v>20</v>
      </c>
    </row>
    <row r="96" spans="1:16" x14ac:dyDescent="0.25">
      <c r="A96" t="s">
        <v>139</v>
      </c>
      <c r="B96" s="1">
        <v>45501</v>
      </c>
      <c r="C96" t="s">
        <v>49</v>
      </c>
      <c r="D96" t="s">
        <v>47</v>
      </c>
      <c r="E96">
        <v>1</v>
      </c>
      <c r="F96" s="2">
        <v>119.76</v>
      </c>
      <c r="G96" s="2">
        <f>Table14[[#This Row],[Unit Cost]]*Table14[[#This Row],[Quantity]]</f>
        <v>119.76</v>
      </c>
      <c r="H96" s="2">
        <v>138.07</v>
      </c>
      <c r="I96" s="2">
        <f>Table14[[#This Row],[Unit Price]]*Table14[[#This Row],[Quantity]]</f>
        <v>138.07</v>
      </c>
      <c r="J96" s="4">
        <v>0.1</v>
      </c>
      <c r="K96">
        <f>Table14[[#This Row],[Revenue]]*Table14[[#This Row],[Discount]]</f>
        <v>13.807</v>
      </c>
      <c r="L96" s="2">
        <f>Table14[[#This Row],[Revenue]]-Table14[[#This Row],[Discount Amount]]</f>
        <v>124.26299999999999</v>
      </c>
      <c r="M96" s="2">
        <f>Table14[[#This Row],[Total_Revenue]]-Table14[[#This Row],[Total Cost]]</f>
        <v>4.5029999999999859</v>
      </c>
      <c r="N96" t="s">
        <v>40</v>
      </c>
      <c r="O96" t="s">
        <v>27</v>
      </c>
      <c r="P96" t="s">
        <v>16</v>
      </c>
    </row>
    <row r="97" spans="1:16" x14ac:dyDescent="0.25">
      <c r="A97" t="s">
        <v>140</v>
      </c>
      <c r="B97" s="1">
        <v>45560</v>
      </c>
      <c r="C97" t="s">
        <v>26</v>
      </c>
      <c r="D97" t="s">
        <v>13</v>
      </c>
      <c r="E97">
        <v>1</v>
      </c>
      <c r="F97" s="2">
        <v>264.20999999999998</v>
      </c>
      <c r="G97" s="2">
        <f>Table14[[#This Row],[Unit Cost]]*Table14[[#This Row],[Quantity]]</f>
        <v>264.20999999999998</v>
      </c>
      <c r="H97" s="2">
        <v>389.86</v>
      </c>
      <c r="I97" s="2">
        <f>Table14[[#This Row],[Unit Price]]*Table14[[#This Row],[Quantity]]</f>
        <v>389.86</v>
      </c>
      <c r="J97" s="4">
        <v>0</v>
      </c>
      <c r="K97">
        <f>Table14[[#This Row],[Revenue]]*Table14[[#This Row],[Discount]]</f>
        <v>0</v>
      </c>
      <c r="L97" s="2">
        <f>Table14[[#This Row],[Revenue]]-Table14[[#This Row],[Discount Amount]]</f>
        <v>389.86</v>
      </c>
      <c r="M97" s="2">
        <f>Table14[[#This Row],[Total_Revenue]]-Table14[[#This Row],[Total Cost]]</f>
        <v>125.65000000000003</v>
      </c>
      <c r="N97" t="s">
        <v>18</v>
      </c>
      <c r="O97" t="s">
        <v>52</v>
      </c>
      <c r="P97" t="s">
        <v>35</v>
      </c>
    </row>
    <row r="98" spans="1:16" x14ac:dyDescent="0.25">
      <c r="A98" t="s">
        <v>141</v>
      </c>
      <c r="B98" s="1">
        <v>45653</v>
      </c>
      <c r="C98" t="s">
        <v>26</v>
      </c>
      <c r="D98" t="s">
        <v>13</v>
      </c>
      <c r="E98">
        <v>8</v>
      </c>
      <c r="F98" s="2">
        <v>498.47</v>
      </c>
      <c r="G98" s="2">
        <f>Table14[[#This Row],[Unit Cost]]*Table14[[#This Row],[Quantity]]</f>
        <v>3987.76</v>
      </c>
      <c r="H98" s="2">
        <v>692.67</v>
      </c>
      <c r="I98" s="2">
        <f>Table14[[#This Row],[Unit Price]]*Table14[[#This Row],[Quantity]]</f>
        <v>5541.36</v>
      </c>
      <c r="J98" s="4">
        <v>0.15</v>
      </c>
      <c r="K98">
        <f>Table14[[#This Row],[Revenue]]*Table14[[#This Row],[Discount]]</f>
        <v>831.20399999999995</v>
      </c>
      <c r="L98" s="2">
        <f>Table14[[#This Row],[Revenue]]-Table14[[#This Row],[Discount Amount]]</f>
        <v>4710.1559999999999</v>
      </c>
      <c r="M98" s="2">
        <f>Table14[[#This Row],[Total_Revenue]]-Table14[[#This Row],[Total Cost]]</f>
        <v>722.39599999999973</v>
      </c>
      <c r="N98" t="s">
        <v>24</v>
      </c>
      <c r="O98" t="s">
        <v>19</v>
      </c>
      <c r="P98" t="s">
        <v>20</v>
      </c>
    </row>
    <row r="99" spans="1:16" x14ac:dyDescent="0.25">
      <c r="A99" t="s">
        <v>142</v>
      </c>
      <c r="B99" s="1">
        <v>45583</v>
      </c>
      <c r="C99" t="s">
        <v>54</v>
      </c>
      <c r="D99" t="s">
        <v>38</v>
      </c>
      <c r="E99">
        <v>5</v>
      </c>
      <c r="F99" s="2">
        <v>164.93</v>
      </c>
      <c r="G99" s="2">
        <f>Table14[[#This Row],[Unit Cost]]*Table14[[#This Row],[Quantity]]</f>
        <v>824.65000000000009</v>
      </c>
      <c r="H99" s="2">
        <v>289.3</v>
      </c>
      <c r="I99" s="2">
        <f>Table14[[#This Row],[Unit Price]]*Table14[[#This Row],[Quantity]]</f>
        <v>1446.5</v>
      </c>
      <c r="J99" s="4">
        <v>0</v>
      </c>
      <c r="K99">
        <f>Table14[[#This Row],[Revenue]]*Table14[[#This Row],[Discount]]</f>
        <v>0</v>
      </c>
      <c r="L99" s="2">
        <f>Table14[[#This Row],[Revenue]]-Table14[[#This Row],[Discount Amount]]</f>
        <v>1446.5</v>
      </c>
      <c r="M99" s="2">
        <f>Table14[[#This Row],[Total_Revenue]]-Table14[[#This Row],[Total Cost]]</f>
        <v>621.84999999999991</v>
      </c>
      <c r="N99" t="s">
        <v>24</v>
      </c>
      <c r="O99" t="s">
        <v>52</v>
      </c>
      <c r="P99" t="s">
        <v>35</v>
      </c>
    </row>
    <row r="100" spans="1:16" x14ac:dyDescent="0.25">
      <c r="A100" t="s">
        <v>143</v>
      </c>
      <c r="B100" s="1">
        <v>45533</v>
      </c>
      <c r="C100" t="s">
        <v>30</v>
      </c>
      <c r="D100" t="s">
        <v>31</v>
      </c>
      <c r="E100">
        <v>5</v>
      </c>
      <c r="F100" s="2">
        <v>7.54</v>
      </c>
      <c r="G100" s="2">
        <f>Table14[[#This Row],[Unit Cost]]*Table14[[#This Row],[Quantity]]</f>
        <v>37.700000000000003</v>
      </c>
      <c r="H100" s="2">
        <v>10.52</v>
      </c>
      <c r="I100" s="2">
        <f>Table14[[#This Row],[Unit Price]]*Table14[[#This Row],[Quantity]]</f>
        <v>52.599999999999994</v>
      </c>
      <c r="J100" s="4">
        <v>0.15</v>
      </c>
      <c r="K100">
        <f>Table14[[#This Row],[Revenue]]*Table14[[#This Row],[Discount]]</f>
        <v>7.8899999999999988</v>
      </c>
      <c r="L100" s="2">
        <f>Table14[[#This Row],[Revenue]]-Table14[[#This Row],[Discount Amount]]</f>
        <v>44.709999999999994</v>
      </c>
      <c r="M100" s="2">
        <f>Table14[[#This Row],[Total_Revenue]]-Table14[[#This Row],[Total Cost]]</f>
        <v>7.0099999999999909</v>
      </c>
      <c r="N100" t="s">
        <v>14</v>
      </c>
      <c r="O100" t="s">
        <v>52</v>
      </c>
      <c r="P100" t="s">
        <v>35</v>
      </c>
    </row>
    <row r="101" spans="1:16" x14ac:dyDescent="0.25">
      <c r="A101" t="s">
        <v>144</v>
      </c>
      <c r="B101" s="1">
        <v>45613</v>
      </c>
      <c r="C101" t="s">
        <v>56</v>
      </c>
      <c r="D101" t="s">
        <v>38</v>
      </c>
      <c r="E101">
        <v>8</v>
      </c>
      <c r="F101" s="2">
        <v>19.329999999999998</v>
      </c>
      <c r="G101" s="2">
        <f>Table14[[#This Row],[Unit Cost]]*Table14[[#This Row],[Quantity]]</f>
        <v>154.63999999999999</v>
      </c>
      <c r="H101" s="2">
        <v>21.53</v>
      </c>
      <c r="I101" s="2">
        <f>Table14[[#This Row],[Unit Price]]*Table14[[#This Row],[Quantity]]</f>
        <v>172.24</v>
      </c>
      <c r="J101" s="4">
        <v>0</v>
      </c>
      <c r="K101">
        <f>Table14[[#This Row],[Revenue]]*Table14[[#This Row],[Discount]]</f>
        <v>0</v>
      </c>
      <c r="L101" s="2">
        <f>Table14[[#This Row],[Revenue]]-Table14[[#This Row],[Discount Amount]]</f>
        <v>172.24</v>
      </c>
      <c r="M101" s="2">
        <f>Table14[[#This Row],[Total_Revenue]]-Table14[[#This Row],[Total Cost]]</f>
        <v>17.600000000000023</v>
      </c>
      <c r="N101" t="s">
        <v>14</v>
      </c>
      <c r="O101" t="s">
        <v>15</v>
      </c>
      <c r="P101" t="s">
        <v>16</v>
      </c>
    </row>
    <row r="102" spans="1:16" x14ac:dyDescent="0.25">
      <c r="A102" t="s">
        <v>145</v>
      </c>
      <c r="B102" s="1">
        <v>45614</v>
      </c>
      <c r="C102" t="s">
        <v>60</v>
      </c>
      <c r="D102" t="s">
        <v>23</v>
      </c>
      <c r="E102">
        <v>3</v>
      </c>
      <c r="F102" s="2">
        <v>104.7</v>
      </c>
      <c r="G102" s="2">
        <f>Table14[[#This Row],[Unit Cost]]*Table14[[#This Row],[Quantity]]</f>
        <v>314.10000000000002</v>
      </c>
      <c r="H102" s="2">
        <v>136.61000000000001</v>
      </c>
      <c r="I102" s="2">
        <f>Table14[[#This Row],[Unit Price]]*Table14[[#This Row],[Quantity]]</f>
        <v>409.83000000000004</v>
      </c>
      <c r="J102" s="4">
        <v>0</v>
      </c>
      <c r="K102">
        <f>Table14[[#This Row],[Revenue]]*Table14[[#This Row],[Discount]]</f>
        <v>0</v>
      </c>
      <c r="L102" s="2">
        <f>Table14[[#This Row],[Revenue]]-Table14[[#This Row],[Discount Amount]]</f>
        <v>409.83000000000004</v>
      </c>
      <c r="M102" s="2">
        <f>Table14[[#This Row],[Total_Revenue]]-Table14[[#This Row],[Total Cost]]</f>
        <v>95.730000000000018</v>
      </c>
      <c r="N102" t="s">
        <v>40</v>
      </c>
      <c r="O102" t="s">
        <v>52</v>
      </c>
      <c r="P102" t="s">
        <v>16</v>
      </c>
    </row>
    <row r="103" spans="1:16" x14ac:dyDescent="0.25">
      <c r="A103" t="s">
        <v>146</v>
      </c>
      <c r="B103" s="1">
        <v>44936</v>
      </c>
      <c r="C103" t="s">
        <v>60</v>
      </c>
      <c r="D103" t="s">
        <v>23</v>
      </c>
      <c r="E103">
        <v>4</v>
      </c>
      <c r="F103" s="2">
        <v>349.12</v>
      </c>
      <c r="G103" s="2">
        <f>Table14[[#This Row],[Unit Cost]]*Table14[[#This Row],[Quantity]]</f>
        <v>1396.48</v>
      </c>
      <c r="H103" s="2">
        <v>426.47</v>
      </c>
      <c r="I103" s="2">
        <f>Table14[[#This Row],[Unit Price]]*Table14[[#This Row],[Quantity]]</f>
        <v>1705.88</v>
      </c>
      <c r="J103" s="4">
        <v>0</v>
      </c>
      <c r="K103">
        <f>Table14[[#This Row],[Revenue]]*Table14[[#This Row],[Discount]]</f>
        <v>0</v>
      </c>
      <c r="L103" s="2">
        <f>Table14[[#This Row],[Revenue]]-Table14[[#This Row],[Discount Amount]]</f>
        <v>1705.88</v>
      </c>
      <c r="M103" s="2">
        <f>Table14[[#This Row],[Total_Revenue]]-Table14[[#This Row],[Total Cost]]</f>
        <v>309.40000000000009</v>
      </c>
      <c r="N103" t="s">
        <v>14</v>
      </c>
      <c r="O103" t="s">
        <v>19</v>
      </c>
      <c r="P103" t="s">
        <v>35</v>
      </c>
    </row>
    <row r="104" spans="1:16" x14ac:dyDescent="0.25">
      <c r="A104" t="s">
        <v>147</v>
      </c>
      <c r="B104" s="1">
        <v>45451</v>
      </c>
      <c r="C104" t="s">
        <v>12</v>
      </c>
      <c r="D104" t="s">
        <v>13</v>
      </c>
      <c r="E104">
        <v>9</v>
      </c>
      <c r="F104" s="2">
        <v>328.81</v>
      </c>
      <c r="G104" s="2">
        <f>Table14[[#This Row],[Unit Cost]]*Table14[[#This Row],[Quantity]]</f>
        <v>2959.29</v>
      </c>
      <c r="H104" s="2">
        <v>509.71</v>
      </c>
      <c r="I104" s="2">
        <f>Table14[[#This Row],[Unit Price]]*Table14[[#This Row],[Quantity]]</f>
        <v>4587.3899999999994</v>
      </c>
      <c r="J104" s="4">
        <v>0.1</v>
      </c>
      <c r="K104">
        <f>Table14[[#This Row],[Revenue]]*Table14[[#This Row],[Discount]]</f>
        <v>458.73899999999998</v>
      </c>
      <c r="L104" s="2">
        <f>Table14[[#This Row],[Revenue]]-Table14[[#This Row],[Discount Amount]]</f>
        <v>4128.6509999999998</v>
      </c>
      <c r="M104" s="2">
        <f>Table14[[#This Row],[Total_Revenue]]-Table14[[#This Row],[Total Cost]]</f>
        <v>1169.3609999999999</v>
      </c>
      <c r="N104" t="s">
        <v>40</v>
      </c>
      <c r="O104" t="s">
        <v>52</v>
      </c>
      <c r="P104" t="s">
        <v>35</v>
      </c>
    </row>
    <row r="105" spans="1:16" x14ac:dyDescent="0.25">
      <c r="A105" t="s">
        <v>148</v>
      </c>
      <c r="B105" s="1">
        <v>45030</v>
      </c>
      <c r="C105" t="s">
        <v>56</v>
      </c>
      <c r="D105" t="s">
        <v>38</v>
      </c>
      <c r="E105">
        <v>3</v>
      </c>
      <c r="F105" s="2">
        <v>121.08</v>
      </c>
      <c r="G105" s="2">
        <f>Table14[[#This Row],[Unit Cost]]*Table14[[#This Row],[Quantity]]</f>
        <v>363.24</v>
      </c>
      <c r="H105" s="2">
        <v>193.67</v>
      </c>
      <c r="I105" s="2">
        <f>Table14[[#This Row],[Unit Price]]*Table14[[#This Row],[Quantity]]</f>
        <v>581.01</v>
      </c>
      <c r="J105" s="4">
        <v>0</v>
      </c>
      <c r="K105">
        <f>Table14[[#This Row],[Revenue]]*Table14[[#This Row],[Discount]]</f>
        <v>0</v>
      </c>
      <c r="L105" s="2">
        <f>Table14[[#This Row],[Revenue]]-Table14[[#This Row],[Discount Amount]]</f>
        <v>581.01</v>
      </c>
      <c r="M105" s="2">
        <f>Table14[[#This Row],[Total_Revenue]]-Table14[[#This Row],[Total Cost]]</f>
        <v>217.76999999999998</v>
      </c>
      <c r="N105" t="s">
        <v>18</v>
      </c>
      <c r="O105" t="s">
        <v>52</v>
      </c>
      <c r="P105" t="s">
        <v>16</v>
      </c>
    </row>
    <row r="106" spans="1:16" x14ac:dyDescent="0.25">
      <c r="A106" t="s">
        <v>149</v>
      </c>
      <c r="B106" s="1">
        <v>45303</v>
      </c>
      <c r="C106" t="s">
        <v>60</v>
      </c>
      <c r="D106" t="s">
        <v>23</v>
      </c>
      <c r="E106">
        <v>8</v>
      </c>
      <c r="F106" s="2">
        <v>271.2</v>
      </c>
      <c r="G106" s="2">
        <f>Table14[[#This Row],[Unit Cost]]*Table14[[#This Row],[Quantity]]</f>
        <v>2169.6</v>
      </c>
      <c r="H106" s="2">
        <v>340.66</v>
      </c>
      <c r="I106" s="2">
        <f>Table14[[#This Row],[Unit Price]]*Table14[[#This Row],[Quantity]]</f>
        <v>2725.28</v>
      </c>
      <c r="J106" s="4">
        <v>0</v>
      </c>
      <c r="K106">
        <f>Table14[[#This Row],[Revenue]]*Table14[[#This Row],[Discount]]</f>
        <v>0</v>
      </c>
      <c r="L106" s="2">
        <f>Table14[[#This Row],[Revenue]]-Table14[[#This Row],[Discount Amount]]</f>
        <v>2725.28</v>
      </c>
      <c r="M106" s="2">
        <f>Table14[[#This Row],[Total_Revenue]]-Table14[[#This Row],[Total Cost]]</f>
        <v>555.68000000000029</v>
      </c>
      <c r="N106" t="s">
        <v>14</v>
      </c>
      <c r="O106" t="s">
        <v>15</v>
      </c>
      <c r="P106" t="s">
        <v>16</v>
      </c>
    </row>
    <row r="107" spans="1:16" x14ac:dyDescent="0.25">
      <c r="A107" t="s">
        <v>150</v>
      </c>
      <c r="B107" s="1">
        <v>45533</v>
      </c>
      <c r="C107" t="s">
        <v>37</v>
      </c>
      <c r="D107" t="s">
        <v>38</v>
      </c>
      <c r="E107">
        <v>4</v>
      </c>
      <c r="F107" s="2">
        <v>144.72</v>
      </c>
      <c r="G107" s="2">
        <f>Table14[[#This Row],[Unit Cost]]*Table14[[#This Row],[Quantity]]</f>
        <v>578.88</v>
      </c>
      <c r="H107" s="2">
        <v>253.4</v>
      </c>
      <c r="I107" s="2">
        <f>Table14[[#This Row],[Unit Price]]*Table14[[#This Row],[Quantity]]</f>
        <v>1013.6</v>
      </c>
      <c r="J107" s="4">
        <v>0.1</v>
      </c>
      <c r="K107">
        <f>Table14[[#This Row],[Revenue]]*Table14[[#This Row],[Discount]]</f>
        <v>101.36000000000001</v>
      </c>
      <c r="L107" s="2">
        <f>Table14[[#This Row],[Revenue]]-Table14[[#This Row],[Discount Amount]]</f>
        <v>912.24</v>
      </c>
      <c r="M107" s="2">
        <f>Table14[[#This Row],[Total_Revenue]]-Table14[[#This Row],[Total Cost]]</f>
        <v>333.36</v>
      </c>
      <c r="N107" t="s">
        <v>18</v>
      </c>
      <c r="O107" t="s">
        <v>15</v>
      </c>
      <c r="P107" t="s">
        <v>20</v>
      </c>
    </row>
    <row r="108" spans="1:16" x14ac:dyDescent="0.25">
      <c r="A108" t="s">
        <v>151</v>
      </c>
      <c r="B108" s="1">
        <v>45206</v>
      </c>
      <c r="C108" t="s">
        <v>37</v>
      </c>
      <c r="D108" t="s">
        <v>38</v>
      </c>
      <c r="E108">
        <v>5</v>
      </c>
      <c r="F108" s="2">
        <v>492.66</v>
      </c>
      <c r="G108" s="2">
        <f>Table14[[#This Row],[Unit Cost]]*Table14[[#This Row],[Quantity]]</f>
        <v>2463.3000000000002</v>
      </c>
      <c r="H108" s="2">
        <v>590.41</v>
      </c>
      <c r="I108" s="2">
        <f>Table14[[#This Row],[Unit Price]]*Table14[[#This Row],[Quantity]]</f>
        <v>2952.0499999999997</v>
      </c>
      <c r="J108" s="4">
        <v>0</v>
      </c>
      <c r="K108">
        <f>Table14[[#This Row],[Revenue]]*Table14[[#This Row],[Discount]]</f>
        <v>0</v>
      </c>
      <c r="L108" s="2">
        <f>Table14[[#This Row],[Revenue]]-Table14[[#This Row],[Discount Amount]]</f>
        <v>2952.0499999999997</v>
      </c>
      <c r="M108" s="2">
        <f>Table14[[#This Row],[Total_Revenue]]-Table14[[#This Row],[Total Cost]]</f>
        <v>488.74999999999955</v>
      </c>
      <c r="N108" t="s">
        <v>40</v>
      </c>
      <c r="O108" t="s">
        <v>32</v>
      </c>
      <c r="P108" t="s">
        <v>35</v>
      </c>
    </row>
    <row r="109" spans="1:16" x14ac:dyDescent="0.25">
      <c r="A109" t="s">
        <v>152</v>
      </c>
      <c r="B109" s="1">
        <v>45498</v>
      </c>
      <c r="C109" t="s">
        <v>34</v>
      </c>
      <c r="D109" t="s">
        <v>31</v>
      </c>
      <c r="E109">
        <v>5</v>
      </c>
      <c r="F109" s="2">
        <v>110.78</v>
      </c>
      <c r="G109" s="2">
        <f>Table14[[#This Row],[Unit Cost]]*Table14[[#This Row],[Quantity]]</f>
        <v>553.9</v>
      </c>
      <c r="H109" s="2">
        <v>127.86</v>
      </c>
      <c r="I109" s="2">
        <f>Table14[[#This Row],[Unit Price]]*Table14[[#This Row],[Quantity]]</f>
        <v>639.29999999999995</v>
      </c>
      <c r="J109" s="4">
        <v>0.1</v>
      </c>
      <c r="K109">
        <f>Table14[[#This Row],[Revenue]]*Table14[[#This Row],[Discount]]</f>
        <v>63.93</v>
      </c>
      <c r="L109" s="2">
        <f>Table14[[#This Row],[Revenue]]-Table14[[#This Row],[Discount Amount]]</f>
        <v>575.37</v>
      </c>
      <c r="M109" s="2">
        <f>Table14[[#This Row],[Total_Revenue]]-Table14[[#This Row],[Total Cost]]</f>
        <v>21.470000000000027</v>
      </c>
      <c r="N109" t="s">
        <v>40</v>
      </c>
      <c r="O109" t="s">
        <v>19</v>
      </c>
      <c r="P109" t="s">
        <v>16</v>
      </c>
    </row>
    <row r="110" spans="1:16" x14ac:dyDescent="0.25">
      <c r="A110" t="s">
        <v>153</v>
      </c>
      <c r="B110" s="1">
        <v>45562</v>
      </c>
      <c r="C110" t="s">
        <v>12</v>
      </c>
      <c r="D110" t="s">
        <v>13</v>
      </c>
      <c r="E110">
        <v>9</v>
      </c>
      <c r="F110" s="2">
        <v>495.77</v>
      </c>
      <c r="G110" s="2">
        <f>Table14[[#This Row],[Unit Cost]]*Table14[[#This Row],[Quantity]]</f>
        <v>4461.93</v>
      </c>
      <c r="H110" s="2">
        <v>651.5</v>
      </c>
      <c r="I110" s="2">
        <f>Table14[[#This Row],[Unit Price]]*Table14[[#This Row],[Quantity]]</f>
        <v>5863.5</v>
      </c>
      <c r="J110" s="4">
        <v>0</v>
      </c>
      <c r="K110">
        <f>Table14[[#This Row],[Revenue]]*Table14[[#This Row],[Discount]]</f>
        <v>0</v>
      </c>
      <c r="L110" s="2">
        <f>Table14[[#This Row],[Revenue]]-Table14[[#This Row],[Discount Amount]]</f>
        <v>5863.5</v>
      </c>
      <c r="M110" s="2">
        <f>Table14[[#This Row],[Total_Revenue]]-Table14[[#This Row],[Total Cost]]</f>
        <v>1401.5699999999997</v>
      </c>
      <c r="N110" t="s">
        <v>18</v>
      </c>
      <c r="O110" t="s">
        <v>15</v>
      </c>
      <c r="P110" t="s">
        <v>35</v>
      </c>
    </row>
    <row r="111" spans="1:16" x14ac:dyDescent="0.25">
      <c r="A111" t="s">
        <v>154</v>
      </c>
      <c r="B111" s="1">
        <v>45416</v>
      </c>
      <c r="C111" t="s">
        <v>62</v>
      </c>
      <c r="D111" t="s">
        <v>47</v>
      </c>
      <c r="E111">
        <v>8</v>
      </c>
      <c r="F111" s="2">
        <v>467.32</v>
      </c>
      <c r="G111" s="2">
        <f>Table14[[#This Row],[Unit Cost]]*Table14[[#This Row],[Quantity]]</f>
        <v>3738.56</v>
      </c>
      <c r="H111" s="2">
        <v>530.20000000000005</v>
      </c>
      <c r="I111" s="2">
        <f>Table14[[#This Row],[Unit Price]]*Table14[[#This Row],[Quantity]]</f>
        <v>4241.6000000000004</v>
      </c>
      <c r="J111" s="4">
        <v>0.05</v>
      </c>
      <c r="K111">
        <f>Table14[[#This Row],[Revenue]]*Table14[[#This Row],[Discount]]</f>
        <v>212.08000000000004</v>
      </c>
      <c r="L111" s="2">
        <f>Table14[[#This Row],[Revenue]]-Table14[[#This Row],[Discount Amount]]</f>
        <v>4029.5200000000004</v>
      </c>
      <c r="M111" s="2">
        <f>Table14[[#This Row],[Total_Revenue]]-Table14[[#This Row],[Total Cost]]</f>
        <v>290.96000000000049</v>
      </c>
      <c r="N111" t="s">
        <v>14</v>
      </c>
      <c r="O111" t="s">
        <v>52</v>
      </c>
      <c r="P111" t="s">
        <v>35</v>
      </c>
    </row>
    <row r="112" spans="1:16" x14ac:dyDescent="0.25">
      <c r="A112" t="s">
        <v>155</v>
      </c>
      <c r="B112" s="1">
        <v>45581</v>
      </c>
      <c r="C112" t="s">
        <v>49</v>
      </c>
      <c r="D112" t="s">
        <v>47</v>
      </c>
      <c r="E112">
        <v>5</v>
      </c>
      <c r="F112" s="2">
        <v>302.83</v>
      </c>
      <c r="G112" s="2">
        <f>Table14[[#This Row],[Unit Cost]]*Table14[[#This Row],[Quantity]]</f>
        <v>1514.1499999999999</v>
      </c>
      <c r="H112" s="2">
        <v>526.16</v>
      </c>
      <c r="I112" s="2">
        <f>Table14[[#This Row],[Unit Price]]*Table14[[#This Row],[Quantity]]</f>
        <v>2630.7999999999997</v>
      </c>
      <c r="J112" s="4">
        <v>0.1</v>
      </c>
      <c r="K112">
        <f>Table14[[#This Row],[Revenue]]*Table14[[#This Row],[Discount]]</f>
        <v>263.08</v>
      </c>
      <c r="L112" s="2">
        <f>Table14[[#This Row],[Revenue]]-Table14[[#This Row],[Discount Amount]]</f>
        <v>2367.7199999999998</v>
      </c>
      <c r="M112" s="2">
        <f>Table14[[#This Row],[Total_Revenue]]-Table14[[#This Row],[Total Cost]]</f>
        <v>853.56999999999994</v>
      </c>
      <c r="N112" t="s">
        <v>24</v>
      </c>
      <c r="O112" t="s">
        <v>52</v>
      </c>
      <c r="P112" t="s">
        <v>20</v>
      </c>
    </row>
    <row r="113" spans="1:16" x14ac:dyDescent="0.25">
      <c r="A113" t="s">
        <v>156</v>
      </c>
      <c r="B113" s="1">
        <v>45362</v>
      </c>
      <c r="C113" t="s">
        <v>46</v>
      </c>
      <c r="D113" t="s">
        <v>47</v>
      </c>
      <c r="E113">
        <v>8</v>
      </c>
      <c r="F113" s="2">
        <v>114.15</v>
      </c>
      <c r="G113" s="2">
        <f>Table14[[#This Row],[Unit Cost]]*Table14[[#This Row],[Quantity]]</f>
        <v>913.2</v>
      </c>
      <c r="H113" s="2">
        <v>165.49</v>
      </c>
      <c r="I113" s="2">
        <f>Table14[[#This Row],[Unit Price]]*Table14[[#This Row],[Quantity]]</f>
        <v>1323.92</v>
      </c>
      <c r="J113" s="4">
        <v>0.15</v>
      </c>
      <c r="K113">
        <f>Table14[[#This Row],[Revenue]]*Table14[[#This Row],[Discount]]</f>
        <v>198.58799999999999</v>
      </c>
      <c r="L113" s="2">
        <f>Table14[[#This Row],[Revenue]]-Table14[[#This Row],[Discount Amount]]</f>
        <v>1125.3320000000001</v>
      </c>
      <c r="M113" s="2">
        <f>Table14[[#This Row],[Total_Revenue]]-Table14[[#This Row],[Total Cost]]</f>
        <v>212.13200000000006</v>
      </c>
      <c r="N113" t="s">
        <v>18</v>
      </c>
      <c r="O113" t="s">
        <v>19</v>
      </c>
      <c r="P113" t="s">
        <v>35</v>
      </c>
    </row>
    <row r="114" spans="1:16" x14ac:dyDescent="0.25">
      <c r="A114" t="s">
        <v>157</v>
      </c>
      <c r="B114" s="1">
        <v>45144</v>
      </c>
      <c r="C114" t="s">
        <v>26</v>
      </c>
      <c r="D114" t="s">
        <v>13</v>
      </c>
      <c r="E114">
        <v>4</v>
      </c>
      <c r="F114" s="2">
        <v>166.51</v>
      </c>
      <c r="G114" s="2">
        <f>Table14[[#This Row],[Unit Cost]]*Table14[[#This Row],[Quantity]]</f>
        <v>666.04</v>
      </c>
      <c r="H114" s="2">
        <v>253.99</v>
      </c>
      <c r="I114" s="2">
        <f>Table14[[#This Row],[Unit Price]]*Table14[[#This Row],[Quantity]]</f>
        <v>1015.96</v>
      </c>
      <c r="J114" s="4">
        <v>0</v>
      </c>
      <c r="K114">
        <f>Table14[[#This Row],[Revenue]]*Table14[[#This Row],[Discount]]</f>
        <v>0</v>
      </c>
      <c r="L114" s="2">
        <f>Table14[[#This Row],[Revenue]]-Table14[[#This Row],[Discount Amount]]</f>
        <v>1015.96</v>
      </c>
      <c r="M114" s="2">
        <f>Table14[[#This Row],[Total_Revenue]]-Table14[[#This Row],[Total Cost]]</f>
        <v>349.92000000000007</v>
      </c>
      <c r="N114" t="s">
        <v>18</v>
      </c>
      <c r="O114" t="s">
        <v>32</v>
      </c>
      <c r="P114" t="s">
        <v>35</v>
      </c>
    </row>
    <row r="115" spans="1:16" x14ac:dyDescent="0.25">
      <c r="A115" t="s">
        <v>158</v>
      </c>
      <c r="B115" s="1">
        <v>44937</v>
      </c>
      <c r="C115" t="s">
        <v>26</v>
      </c>
      <c r="D115" t="s">
        <v>13</v>
      </c>
      <c r="E115">
        <v>2</v>
      </c>
      <c r="F115" s="2">
        <v>293.43</v>
      </c>
      <c r="G115" s="2">
        <f>Table14[[#This Row],[Unit Cost]]*Table14[[#This Row],[Quantity]]</f>
        <v>586.86</v>
      </c>
      <c r="H115" s="2">
        <v>505.28</v>
      </c>
      <c r="I115" s="2">
        <f>Table14[[#This Row],[Unit Price]]*Table14[[#This Row],[Quantity]]</f>
        <v>1010.56</v>
      </c>
      <c r="J115" s="4">
        <v>0.1</v>
      </c>
      <c r="K115">
        <f>Table14[[#This Row],[Revenue]]*Table14[[#This Row],[Discount]]</f>
        <v>101.056</v>
      </c>
      <c r="L115" s="2">
        <f>Table14[[#This Row],[Revenue]]-Table14[[#This Row],[Discount Amount]]</f>
        <v>909.50399999999991</v>
      </c>
      <c r="M115" s="2">
        <f>Table14[[#This Row],[Total_Revenue]]-Table14[[#This Row],[Total Cost]]</f>
        <v>322.64399999999989</v>
      </c>
      <c r="N115" t="s">
        <v>40</v>
      </c>
      <c r="O115" t="s">
        <v>52</v>
      </c>
      <c r="P115" t="s">
        <v>16</v>
      </c>
    </row>
    <row r="116" spans="1:16" x14ac:dyDescent="0.25">
      <c r="A116" t="s">
        <v>159</v>
      </c>
      <c r="B116" s="1">
        <v>45118</v>
      </c>
      <c r="C116" t="s">
        <v>42</v>
      </c>
      <c r="D116" t="s">
        <v>23</v>
      </c>
      <c r="E116">
        <v>4</v>
      </c>
      <c r="F116" s="2">
        <v>142.66999999999999</v>
      </c>
      <c r="G116" s="2">
        <f>Table14[[#This Row],[Unit Cost]]*Table14[[#This Row],[Quantity]]</f>
        <v>570.67999999999995</v>
      </c>
      <c r="H116" s="2">
        <v>170.82</v>
      </c>
      <c r="I116" s="2">
        <f>Table14[[#This Row],[Unit Price]]*Table14[[#This Row],[Quantity]]</f>
        <v>683.28</v>
      </c>
      <c r="J116" s="4">
        <v>0</v>
      </c>
      <c r="K116">
        <f>Table14[[#This Row],[Revenue]]*Table14[[#This Row],[Discount]]</f>
        <v>0</v>
      </c>
      <c r="L116" s="2">
        <f>Table14[[#This Row],[Revenue]]-Table14[[#This Row],[Discount Amount]]</f>
        <v>683.28</v>
      </c>
      <c r="M116" s="2">
        <f>Table14[[#This Row],[Total_Revenue]]-Table14[[#This Row],[Total Cost]]</f>
        <v>112.60000000000002</v>
      </c>
      <c r="N116" t="s">
        <v>14</v>
      </c>
      <c r="O116" t="s">
        <v>27</v>
      </c>
      <c r="P116" t="s">
        <v>20</v>
      </c>
    </row>
    <row r="117" spans="1:16" x14ac:dyDescent="0.25">
      <c r="A117" t="s">
        <v>160</v>
      </c>
      <c r="B117" s="1">
        <v>45418</v>
      </c>
      <c r="C117" t="s">
        <v>54</v>
      </c>
      <c r="D117" t="s">
        <v>38</v>
      </c>
      <c r="E117">
        <v>3</v>
      </c>
      <c r="F117" s="2">
        <v>340.8</v>
      </c>
      <c r="G117" s="2">
        <f>Table14[[#This Row],[Unit Cost]]*Table14[[#This Row],[Quantity]]</f>
        <v>1022.4000000000001</v>
      </c>
      <c r="H117" s="2">
        <v>590.35</v>
      </c>
      <c r="I117" s="2">
        <f>Table14[[#This Row],[Unit Price]]*Table14[[#This Row],[Quantity]]</f>
        <v>1771.0500000000002</v>
      </c>
      <c r="J117" s="4">
        <v>0</v>
      </c>
      <c r="K117">
        <f>Table14[[#This Row],[Revenue]]*Table14[[#This Row],[Discount]]</f>
        <v>0</v>
      </c>
      <c r="L117" s="2">
        <f>Table14[[#This Row],[Revenue]]-Table14[[#This Row],[Discount Amount]]</f>
        <v>1771.0500000000002</v>
      </c>
      <c r="M117" s="2">
        <f>Table14[[#This Row],[Total_Revenue]]-Table14[[#This Row],[Total Cost]]</f>
        <v>748.65000000000009</v>
      </c>
      <c r="N117" t="s">
        <v>40</v>
      </c>
      <c r="O117" t="s">
        <v>52</v>
      </c>
      <c r="P117" t="s">
        <v>35</v>
      </c>
    </row>
    <row r="118" spans="1:16" x14ac:dyDescent="0.25">
      <c r="A118" t="s">
        <v>161</v>
      </c>
      <c r="B118" s="1">
        <v>45596</v>
      </c>
      <c r="C118" t="s">
        <v>44</v>
      </c>
      <c r="D118" t="s">
        <v>31</v>
      </c>
      <c r="E118">
        <v>7</v>
      </c>
      <c r="F118" s="2">
        <v>103.68</v>
      </c>
      <c r="G118" s="2">
        <f>Table14[[#This Row],[Unit Cost]]*Table14[[#This Row],[Quantity]]</f>
        <v>725.76</v>
      </c>
      <c r="H118" s="2">
        <v>166.23</v>
      </c>
      <c r="I118" s="2">
        <f>Table14[[#This Row],[Unit Price]]*Table14[[#This Row],[Quantity]]</f>
        <v>1163.6099999999999</v>
      </c>
      <c r="J118" s="4">
        <v>0.15</v>
      </c>
      <c r="K118">
        <f>Table14[[#This Row],[Revenue]]*Table14[[#This Row],[Discount]]</f>
        <v>174.54149999999998</v>
      </c>
      <c r="L118" s="2">
        <f>Table14[[#This Row],[Revenue]]-Table14[[#This Row],[Discount Amount]]</f>
        <v>989.06849999999986</v>
      </c>
      <c r="M118" s="2">
        <f>Table14[[#This Row],[Total_Revenue]]-Table14[[#This Row],[Total Cost]]</f>
        <v>263.30849999999987</v>
      </c>
      <c r="N118" t="s">
        <v>24</v>
      </c>
      <c r="O118" t="s">
        <v>15</v>
      </c>
      <c r="P118" t="s">
        <v>20</v>
      </c>
    </row>
    <row r="119" spans="1:16" x14ac:dyDescent="0.25">
      <c r="A119" t="s">
        <v>162</v>
      </c>
      <c r="B119" s="1">
        <v>45602</v>
      </c>
      <c r="C119" t="s">
        <v>34</v>
      </c>
      <c r="D119" t="s">
        <v>31</v>
      </c>
      <c r="E119">
        <v>8</v>
      </c>
      <c r="F119" s="2">
        <v>171.24</v>
      </c>
      <c r="G119" s="2">
        <f>Table14[[#This Row],[Unit Cost]]*Table14[[#This Row],[Quantity]]</f>
        <v>1369.92</v>
      </c>
      <c r="H119" s="2">
        <v>284.93</v>
      </c>
      <c r="I119" s="2">
        <f>Table14[[#This Row],[Unit Price]]*Table14[[#This Row],[Quantity]]</f>
        <v>2279.44</v>
      </c>
      <c r="J119" s="4">
        <v>0.1</v>
      </c>
      <c r="K119">
        <f>Table14[[#This Row],[Revenue]]*Table14[[#This Row],[Discount]]</f>
        <v>227.94400000000002</v>
      </c>
      <c r="L119" s="2">
        <f>Table14[[#This Row],[Revenue]]-Table14[[#This Row],[Discount Amount]]</f>
        <v>2051.4960000000001</v>
      </c>
      <c r="M119" s="2">
        <f>Table14[[#This Row],[Total_Revenue]]-Table14[[#This Row],[Total Cost]]</f>
        <v>681.57600000000002</v>
      </c>
      <c r="N119" t="s">
        <v>24</v>
      </c>
      <c r="O119" t="s">
        <v>32</v>
      </c>
      <c r="P119" t="s">
        <v>35</v>
      </c>
    </row>
    <row r="120" spans="1:16" x14ac:dyDescent="0.25">
      <c r="A120" t="s">
        <v>163</v>
      </c>
      <c r="B120" s="1">
        <v>45007</v>
      </c>
      <c r="C120" t="s">
        <v>60</v>
      </c>
      <c r="D120" t="s">
        <v>23</v>
      </c>
      <c r="E120">
        <v>8</v>
      </c>
      <c r="F120" s="2">
        <v>209.14</v>
      </c>
      <c r="G120" s="2">
        <f>Table14[[#This Row],[Unit Cost]]*Table14[[#This Row],[Quantity]]</f>
        <v>1673.12</v>
      </c>
      <c r="H120" s="2">
        <v>376.43</v>
      </c>
      <c r="I120" s="2">
        <f>Table14[[#This Row],[Unit Price]]*Table14[[#This Row],[Quantity]]</f>
        <v>3011.44</v>
      </c>
      <c r="J120" s="4">
        <v>0</v>
      </c>
      <c r="K120">
        <f>Table14[[#This Row],[Revenue]]*Table14[[#This Row],[Discount]]</f>
        <v>0</v>
      </c>
      <c r="L120" s="2">
        <f>Table14[[#This Row],[Revenue]]-Table14[[#This Row],[Discount Amount]]</f>
        <v>3011.44</v>
      </c>
      <c r="M120" s="2">
        <f>Table14[[#This Row],[Total_Revenue]]-Table14[[#This Row],[Total Cost]]</f>
        <v>1338.3200000000002</v>
      </c>
      <c r="N120" t="s">
        <v>18</v>
      </c>
      <c r="O120" t="s">
        <v>27</v>
      </c>
      <c r="P120" t="s">
        <v>16</v>
      </c>
    </row>
    <row r="121" spans="1:16" x14ac:dyDescent="0.25">
      <c r="A121" t="s">
        <v>164</v>
      </c>
      <c r="B121" s="1">
        <v>45440</v>
      </c>
      <c r="C121" t="s">
        <v>56</v>
      </c>
      <c r="D121" t="s">
        <v>38</v>
      </c>
      <c r="E121">
        <v>6</v>
      </c>
      <c r="F121" s="2">
        <v>293.79000000000002</v>
      </c>
      <c r="G121" s="2">
        <f>Table14[[#This Row],[Unit Cost]]*Table14[[#This Row],[Quantity]]</f>
        <v>1762.7400000000002</v>
      </c>
      <c r="H121" s="2">
        <v>443.59</v>
      </c>
      <c r="I121" s="2">
        <f>Table14[[#This Row],[Unit Price]]*Table14[[#This Row],[Quantity]]</f>
        <v>2661.54</v>
      </c>
      <c r="J121" s="4">
        <v>0.1</v>
      </c>
      <c r="K121">
        <f>Table14[[#This Row],[Revenue]]*Table14[[#This Row],[Discount]]</f>
        <v>266.154</v>
      </c>
      <c r="L121" s="2">
        <f>Table14[[#This Row],[Revenue]]-Table14[[#This Row],[Discount Amount]]</f>
        <v>2395.386</v>
      </c>
      <c r="M121" s="2">
        <f>Table14[[#This Row],[Total_Revenue]]-Table14[[#This Row],[Total Cost]]</f>
        <v>632.64599999999973</v>
      </c>
      <c r="N121" t="s">
        <v>40</v>
      </c>
      <c r="O121" t="s">
        <v>52</v>
      </c>
      <c r="P121" t="s">
        <v>20</v>
      </c>
    </row>
    <row r="122" spans="1:16" x14ac:dyDescent="0.25">
      <c r="A122" t="s">
        <v>165</v>
      </c>
      <c r="B122" s="1">
        <v>45484</v>
      </c>
      <c r="C122" t="s">
        <v>37</v>
      </c>
      <c r="D122" t="s">
        <v>38</v>
      </c>
      <c r="E122">
        <v>7</v>
      </c>
      <c r="F122" s="2">
        <v>341.88</v>
      </c>
      <c r="G122" s="2">
        <f>Table14[[#This Row],[Unit Cost]]*Table14[[#This Row],[Quantity]]</f>
        <v>2393.16</v>
      </c>
      <c r="H122" s="2">
        <v>478.71</v>
      </c>
      <c r="I122" s="2">
        <f>Table14[[#This Row],[Unit Price]]*Table14[[#This Row],[Quantity]]</f>
        <v>3350.97</v>
      </c>
      <c r="J122" s="4">
        <v>0</v>
      </c>
      <c r="K122">
        <f>Table14[[#This Row],[Revenue]]*Table14[[#This Row],[Discount]]</f>
        <v>0</v>
      </c>
      <c r="L122" s="2">
        <f>Table14[[#This Row],[Revenue]]-Table14[[#This Row],[Discount Amount]]</f>
        <v>3350.97</v>
      </c>
      <c r="M122" s="2">
        <f>Table14[[#This Row],[Total_Revenue]]-Table14[[#This Row],[Total Cost]]</f>
        <v>957.81</v>
      </c>
      <c r="N122" t="s">
        <v>14</v>
      </c>
      <c r="O122" t="s">
        <v>19</v>
      </c>
      <c r="P122" t="s">
        <v>20</v>
      </c>
    </row>
    <row r="123" spans="1:16" x14ac:dyDescent="0.25">
      <c r="A123" t="s">
        <v>166</v>
      </c>
      <c r="B123" s="1">
        <v>44985</v>
      </c>
      <c r="C123" t="s">
        <v>60</v>
      </c>
      <c r="D123" t="s">
        <v>23</v>
      </c>
      <c r="E123">
        <v>2</v>
      </c>
      <c r="F123" s="2">
        <v>335.03</v>
      </c>
      <c r="G123" s="2">
        <f>Table14[[#This Row],[Unit Cost]]*Table14[[#This Row],[Quantity]]</f>
        <v>670.06</v>
      </c>
      <c r="H123" s="2">
        <v>511</v>
      </c>
      <c r="I123" s="2">
        <f>Table14[[#This Row],[Unit Price]]*Table14[[#This Row],[Quantity]]</f>
        <v>1022</v>
      </c>
      <c r="J123" s="4">
        <v>0</v>
      </c>
      <c r="K123">
        <f>Table14[[#This Row],[Revenue]]*Table14[[#This Row],[Discount]]</f>
        <v>0</v>
      </c>
      <c r="L123" s="2">
        <f>Table14[[#This Row],[Revenue]]-Table14[[#This Row],[Discount Amount]]</f>
        <v>1022</v>
      </c>
      <c r="M123" s="2">
        <f>Table14[[#This Row],[Total_Revenue]]-Table14[[#This Row],[Total Cost]]</f>
        <v>351.94000000000005</v>
      </c>
      <c r="N123" t="s">
        <v>14</v>
      </c>
      <c r="O123" t="s">
        <v>32</v>
      </c>
      <c r="P123" t="s">
        <v>16</v>
      </c>
    </row>
    <row r="124" spans="1:16" x14ac:dyDescent="0.25">
      <c r="A124" t="s">
        <v>167</v>
      </c>
      <c r="B124" s="1">
        <v>45222</v>
      </c>
      <c r="C124" t="s">
        <v>62</v>
      </c>
      <c r="D124" t="s">
        <v>47</v>
      </c>
      <c r="E124">
        <v>3</v>
      </c>
      <c r="F124" s="2">
        <v>279.14</v>
      </c>
      <c r="G124" s="2">
        <f>Table14[[#This Row],[Unit Cost]]*Table14[[#This Row],[Quantity]]</f>
        <v>837.42</v>
      </c>
      <c r="H124" s="2">
        <v>449.72</v>
      </c>
      <c r="I124" s="2">
        <f>Table14[[#This Row],[Unit Price]]*Table14[[#This Row],[Quantity]]</f>
        <v>1349.16</v>
      </c>
      <c r="J124" s="4">
        <v>0</v>
      </c>
      <c r="K124">
        <f>Table14[[#This Row],[Revenue]]*Table14[[#This Row],[Discount]]</f>
        <v>0</v>
      </c>
      <c r="L124" s="2">
        <f>Table14[[#This Row],[Revenue]]-Table14[[#This Row],[Discount Amount]]</f>
        <v>1349.16</v>
      </c>
      <c r="M124" s="2">
        <f>Table14[[#This Row],[Total_Revenue]]-Table14[[#This Row],[Total Cost]]</f>
        <v>511.74000000000012</v>
      </c>
      <c r="N124" t="s">
        <v>24</v>
      </c>
      <c r="O124" t="s">
        <v>27</v>
      </c>
      <c r="P124" t="s">
        <v>20</v>
      </c>
    </row>
    <row r="125" spans="1:16" x14ac:dyDescent="0.25">
      <c r="A125" t="s">
        <v>168</v>
      </c>
      <c r="B125" s="1">
        <v>45207</v>
      </c>
      <c r="C125" t="s">
        <v>37</v>
      </c>
      <c r="D125" t="s">
        <v>38</v>
      </c>
      <c r="E125">
        <v>9</v>
      </c>
      <c r="F125" s="2">
        <v>429.2</v>
      </c>
      <c r="G125" s="2">
        <f>Table14[[#This Row],[Unit Cost]]*Table14[[#This Row],[Quantity]]</f>
        <v>3862.7999999999997</v>
      </c>
      <c r="H125" s="2">
        <v>592.55999999999995</v>
      </c>
      <c r="I125" s="2">
        <f>Table14[[#This Row],[Unit Price]]*Table14[[#This Row],[Quantity]]</f>
        <v>5333.0399999999991</v>
      </c>
      <c r="J125" s="4">
        <v>0.05</v>
      </c>
      <c r="K125">
        <f>Table14[[#This Row],[Revenue]]*Table14[[#This Row],[Discount]]</f>
        <v>266.65199999999999</v>
      </c>
      <c r="L125" s="2">
        <f>Table14[[#This Row],[Revenue]]-Table14[[#This Row],[Discount Amount]]</f>
        <v>5066.387999999999</v>
      </c>
      <c r="M125" s="2">
        <f>Table14[[#This Row],[Total_Revenue]]-Table14[[#This Row],[Total Cost]]</f>
        <v>1203.5879999999993</v>
      </c>
      <c r="N125" t="s">
        <v>14</v>
      </c>
      <c r="O125" t="s">
        <v>52</v>
      </c>
      <c r="P125" t="s">
        <v>20</v>
      </c>
    </row>
    <row r="126" spans="1:16" x14ac:dyDescent="0.25">
      <c r="A126" t="s">
        <v>170</v>
      </c>
      <c r="B126" s="1">
        <v>45270</v>
      </c>
      <c r="C126" t="s">
        <v>62</v>
      </c>
      <c r="D126" t="s">
        <v>47</v>
      </c>
      <c r="E126">
        <v>6</v>
      </c>
      <c r="F126" s="2">
        <v>448.37</v>
      </c>
      <c r="G126" s="2">
        <f>Table14[[#This Row],[Unit Cost]]*Table14[[#This Row],[Quantity]]</f>
        <v>2690.2200000000003</v>
      </c>
      <c r="H126" s="2">
        <v>628.54999999999995</v>
      </c>
      <c r="I126" s="2">
        <f>Table14[[#This Row],[Unit Price]]*Table14[[#This Row],[Quantity]]</f>
        <v>3771.2999999999997</v>
      </c>
      <c r="J126" s="4">
        <v>0.1</v>
      </c>
      <c r="K126">
        <f>Table14[[#This Row],[Revenue]]*Table14[[#This Row],[Discount]]</f>
        <v>377.13</v>
      </c>
      <c r="L126" s="2">
        <f>Table14[[#This Row],[Revenue]]-Table14[[#This Row],[Discount Amount]]</f>
        <v>3394.1699999999996</v>
      </c>
      <c r="M126" s="2">
        <f>Table14[[#This Row],[Total_Revenue]]-Table14[[#This Row],[Total Cost]]</f>
        <v>703.94999999999936</v>
      </c>
      <c r="N126" t="s">
        <v>18</v>
      </c>
      <c r="O126" t="s">
        <v>32</v>
      </c>
      <c r="P126" t="s">
        <v>20</v>
      </c>
    </row>
    <row r="127" spans="1:16" x14ac:dyDescent="0.25">
      <c r="A127" t="s">
        <v>171</v>
      </c>
      <c r="B127" s="1">
        <v>45426</v>
      </c>
      <c r="C127" t="s">
        <v>12</v>
      </c>
      <c r="D127" t="s">
        <v>13</v>
      </c>
      <c r="E127">
        <v>2</v>
      </c>
      <c r="F127" s="2">
        <v>228.84</v>
      </c>
      <c r="G127" s="2">
        <f>Table14[[#This Row],[Unit Cost]]*Table14[[#This Row],[Quantity]]</f>
        <v>457.68</v>
      </c>
      <c r="H127" s="2">
        <v>348.46</v>
      </c>
      <c r="I127" s="2">
        <f>Table14[[#This Row],[Unit Price]]*Table14[[#This Row],[Quantity]]</f>
        <v>696.92</v>
      </c>
      <c r="J127" s="4">
        <v>0</v>
      </c>
      <c r="K127">
        <f>Table14[[#This Row],[Revenue]]*Table14[[#This Row],[Discount]]</f>
        <v>0</v>
      </c>
      <c r="L127" s="2">
        <f>Table14[[#This Row],[Revenue]]-Table14[[#This Row],[Discount Amount]]</f>
        <v>696.92</v>
      </c>
      <c r="M127" s="2">
        <f>Table14[[#This Row],[Total_Revenue]]-Table14[[#This Row],[Total Cost]]</f>
        <v>239.23999999999995</v>
      </c>
      <c r="N127" t="s">
        <v>24</v>
      </c>
      <c r="O127" t="s">
        <v>52</v>
      </c>
      <c r="P127" t="s">
        <v>20</v>
      </c>
    </row>
    <row r="128" spans="1:16" x14ac:dyDescent="0.25">
      <c r="A128" t="s">
        <v>172</v>
      </c>
      <c r="B128" s="1">
        <v>45026</v>
      </c>
      <c r="C128" t="s">
        <v>26</v>
      </c>
      <c r="D128" t="s">
        <v>13</v>
      </c>
      <c r="E128">
        <v>6</v>
      </c>
      <c r="F128" s="2">
        <v>48.39</v>
      </c>
      <c r="G128" s="2">
        <f>Table14[[#This Row],[Unit Cost]]*Table14[[#This Row],[Quantity]]</f>
        <v>290.34000000000003</v>
      </c>
      <c r="H128" s="2">
        <v>72.81</v>
      </c>
      <c r="I128" s="2">
        <f>Table14[[#This Row],[Unit Price]]*Table14[[#This Row],[Quantity]]</f>
        <v>436.86</v>
      </c>
      <c r="J128" s="4">
        <v>0</v>
      </c>
      <c r="K128">
        <f>Table14[[#This Row],[Revenue]]*Table14[[#This Row],[Discount]]</f>
        <v>0</v>
      </c>
      <c r="L128" s="2">
        <f>Table14[[#This Row],[Revenue]]-Table14[[#This Row],[Discount Amount]]</f>
        <v>436.86</v>
      </c>
      <c r="M128" s="2">
        <f>Table14[[#This Row],[Total_Revenue]]-Table14[[#This Row],[Total Cost]]</f>
        <v>146.51999999999998</v>
      </c>
      <c r="N128" t="s">
        <v>24</v>
      </c>
      <c r="O128" t="s">
        <v>52</v>
      </c>
      <c r="P128" t="s">
        <v>16</v>
      </c>
    </row>
    <row r="129" spans="1:16" x14ac:dyDescent="0.25">
      <c r="A129" t="s">
        <v>173</v>
      </c>
      <c r="B129" s="1">
        <v>45549</v>
      </c>
      <c r="C129" t="s">
        <v>42</v>
      </c>
      <c r="D129" t="s">
        <v>23</v>
      </c>
      <c r="E129">
        <v>1</v>
      </c>
      <c r="F129" s="2">
        <v>322.58</v>
      </c>
      <c r="G129" s="2">
        <f>Table14[[#This Row],[Unit Cost]]*Table14[[#This Row],[Quantity]]</f>
        <v>322.58</v>
      </c>
      <c r="H129" s="2">
        <v>490.57</v>
      </c>
      <c r="I129" s="2">
        <f>Table14[[#This Row],[Unit Price]]*Table14[[#This Row],[Quantity]]</f>
        <v>490.57</v>
      </c>
      <c r="J129" s="4">
        <v>0.05</v>
      </c>
      <c r="K129">
        <f>Table14[[#This Row],[Revenue]]*Table14[[#This Row],[Discount]]</f>
        <v>24.528500000000001</v>
      </c>
      <c r="L129" s="2">
        <f>Table14[[#This Row],[Revenue]]-Table14[[#This Row],[Discount Amount]]</f>
        <v>466.04149999999998</v>
      </c>
      <c r="M129" s="2">
        <f>Table14[[#This Row],[Total_Revenue]]-Table14[[#This Row],[Total Cost]]</f>
        <v>143.4615</v>
      </c>
      <c r="N129" t="s">
        <v>18</v>
      </c>
      <c r="O129" t="s">
        <v>15</v>
      </c>
      <c r="P129" t="s">
        <v>20</v>
      </c>
    </row>
    <row r="130" spans="1:16" x14ac:dyDescent="0.25">
      <c r="A130" t="s">
        <v>174</v>
      </c>
      <c r="B130" s="1">
        <v>45656</v>
      </c>
      <c r="C130" t="s">
        <v>34</v>
      </c>
      <c r="D130" t="s">
        <v>31</v>
      </c>
      <c r="E130">
        <v>5</v>
      </c>
      <c r="F130" s="2">
        <v>165.55</v>
      </c>
      <c r="G130" s="2">
        <f>Table14[[#This Row],[Unit Cost]]*Table14[[#This Row],[Quantity]]</f>
        <v>827.75</v>
      </c>
      <c r="H130" s="2">
        <v>198.01</v>
      </c>
      <c r="I130" s="2">
        <f>Table14[[#This Row],[Unit Price]]*Table14[[#This Row],[Quantity]]</f>
        <v>990.05</v>
      </c>
      <c r="J130" s="4">
        <v>0.05</v>
      </c>
      <c r="K130">
        <f>Table14[[#This Row],[Revenue]]*Table14[[#This Row],[Discount]]</f>
        <v>49.502499999999998</v>
      </c>
      <c r="L130" s="2">
        <f>Table14[[#This Row],[Revenue]]-Table14[[#This Row],[Discount Amount]]</f>
        <v>940.5474999999999</v>
      </c>
      <c r="M130" s="2">
        <f>Table14[[#This Row],[Total_Revenue]]-Table14[[#This Row],[Total Cost]]</f>
        <v>112.7974999999999</v>
      </c>
      <c r="N130" t="s">
        <v>18</v>
      </c>
      <c r="O130" t="s">
        <v>15</v>
      </c>
      <c r="P130" t="s">
        <v>16</v>
      </c>
    </row>
    <row r="131" spans="1:16" x14ac:dyDescent="0.25">
      <c r="A131" t="s">
        <v>175</v>
      </c>
      <c r="B131" s="1">
        <v>45321</v>
      </c>
      <c r="C131" t="s">
        <v>60</v>
      </c>
      <c r="D131" t="s">
        <v>23</v>
      </c>
      <c r="E131">
        <v>1</v>
      </c>
      <c r="F131" s="2">
        <v>412.24</v>
      </c>
      <c r="G131" s="2">
        <f>Table14[[#This Row],[Unit Cost]]*Table14[[#This Row],[Quantity]]</f>
        <v>412.24</v>
      </c>
      <c r="H131" s="2">
        <v>704.71</v>
      </c>
      <c r="I131" s="2">
        <f>Table14[[#This Row],[Unit Price]]*Table14[[#This Row],[Quantity]]</f>
        <v>704.71</v>
      </c>
      <c r="J131" s="4">
        <v>0.15</v>
      </c>
      <c r="K131">
        <f>Table14[[#This Row],[Revenue]]*Table14[[#This Row],[Discount]]</f>
        <v>105.70650000000001</v>
      </c>
      <c r="L131" s="2">
        <f>Table14[[#This Row],[Revenue]]-Table14[[#This Row],[Discount Amount]]</f>
        <v>599.00350000000003</v>
      </c>
      <c r="M131" s="2">
        <f>Table14[[#This Row],[Total_Revenue]]-Table14[[#This Row],[Total Cost]]</f>
        <v>186.76350000000002</v>
      </c>
      <c r="N131" t="s">
        <v>14</v>
      </c>
      <c r="O131" t="s">
        <v>32</v>
      </c>
      <c r="P131" t="s">
        <v>35</v>
      </c>
    </row>
    <row r="132" spans="1:16" x14ac:dyDescent="0.25">
      <c r="A132" t="s">
        <v>176</v>
      </c>
      <c r="B132" s="1">
        <v>45483</v>
      </c>
      <c r="C132" t="s">
        <v>62</v>
      </c>
      <c r="D132" t="s">
        <v>47</v>
      </c>
      <c r="E132">
        <v>4</v>
      </c>
      <c r="F132" s="2">
        <v>472.96</v>
      </c>
      <c r="G132" s="2">
        <f>Table14[[#This Row],[Unit Cost]]*Table14[[#This Row],[Quantity]]</f>
        <v>1891.84</v>
      </c>
      <c r="H132" s="2">
        <v>575.47</v>
      </c>
      <c r="I132" s="2">
        <f>Table14[[#This Row],[Unit Price]]*Table14[[#This Row],[Quantity]]</f>
        <v>2301.88</v>
      </c>
      <c r="J132" s="4">
        <v>0.1</v>
      </c>
      <c r="K132">
        <f>Table14[[#This Row],[Revenue]]*Table14[[#This Row],[Discount]]</f>
        <v>230.18800000000002</v>
      </c>
      <c r="L132" s="2">
        <f>Table14[[#This Row],[Revenue]]-Table14[[#This Row],[Discount Amount]]</f>
        <v>2071.692</v>
      </c>
      <c r="M132" s="2">
        <f>Table14[[#This Row],[Total_Revenue]]-Table14[[#This Row],[Total Cost]]</f>
        <v>179.85200000000009</v>
      </c>
      <c r="N132" t="s">
        <v>18</v>
      </c>
      <c r="O132" t="s">
        <v>52</v>
      </c>
      <c r="P132" t="s">
        <v>20</v>
      </c>
    </row>
    <row r="133" spans="1:16" x14ac:dyDescent="0.25">
      <c r="A133" t="s">
        <v>177</v>
      </c>
      <c r="B133" s="1">
        <v>44977</v>
      </c>
      <c r="C133" t="s">
        <v>49</v>
      </c>
      <c r="D133" t="s">
        <v>47</v>
      </c>
      <c r="E133">
        <v>1</v>
      </c>
      <c r="F133" s="2">
        <v>253.72</v>
      </c>
      <c r="G133" s="2">
        <f>Table14[[#This Row],[Unit Cost]]*Table14[[#This Row],[Quantity]]</f>
        <v>253.72</v>
      </c>
      <c r="H133" s="2">
        <v>391.08</v>
      </c>
      <c r="I133" s="2">
        <f>Table14[[#This Row],[Unit Price]]*Table14[[#This Row],[Quantity]]</f>
        <v>391.08</v>
      </c>
      <c r="J133" s="4">
        <v>0</v>
      </c>
      <c r="K133">
        <f>Table14[[#This Row],[Revenue]]*Table14[[#This Row],[Discount]]</f>
        <v>0</v>
      </c>
      <c r="L133" s="2">
        <f>Table14[[#This Row],[Revenue]]-Table14[[#This Row],[Discount Amount]]</f>
        <v>391.08</v>
      </c>
      <c r="M133" s="2">
        <f>Table14[[#This Row],[Total_Revenue]]-Table14[[#This Row],[Total Cost]]</f>
        <v>137.35999999999999</v>
      </c>
      <c r="N133" t="s">
        <v>14</v>
      </c>
      <c r="O133" t="s">
        <v>32</v>
      </c>
      <c r="P133" t="s">
        <v>16</v>
      </c>
    </row>
    <row r="134" spans="1:16" x14ac:dyDescent="0.25">
      <c r="A134" t="s">
        <v>178</v>
      </c>
      <c r="B134" s="1">
        <v>44964</v>
      </c>
      <c r="C134" t="s">
        <v>54</v>
      </c>
      <c r="D134" t="s">
        <v>38</v>
      </c>
      <c r="E134">
        <v>3</v>
      </c>
      <c r="F134" s="2">
        <v>402.41</v>
      </c>
      <c r="G134" s="2">
        <f>Table14[[#This Row],[Unit Cost]]*Table14[[#This Row],[Quantity]]</f>
        <v>1207.23</v>
      </c>
      <c r="H134" s="2">
        <v>635.32000000000005</v>
      </c>
      <c r="I134" s="2">
        <f>Table14[[#This Row],[Unit Price]]*Table14[[#This Row],[Quantity]]</f>
        <v>1905.96</v>
      </c>
      <c r="J134" s="4">
        <v>0.05</v>
      </c>
      <c r="K134">
        <f>Table14[[#This Row],[Revenue]]*Table14[[#This Row],[Discount]]</f>
        <v>95.298000000000002</v>
      </c>
      <c r="L134" s="2">
        <f>Table14[[#This Row],[Revenue]]-Table14[[#This Row],[Discount Amount]]</f>
        <v>1810.662</v>
      </c>
      <c r="M134" s="2">
        <f>Table14[[#This Row],[Total_Revenue]]-Table14[[#This Row],[Total Cost]]</f>
        <v>603.43200000000002</v>
      </c>
      <c r="N134" t="s">
        <v>18</v>
      </c>
      <c r="O134" t="s">
        <v>32</v>
      </c>
      <c r="P134" t="s">
        <v>16</v>
      </c>
    </row>
    <row r="135" spans="1:16" x14ac:dyDescent="0.25">
      <c r="A135" t="s">
        <v>179</v>
      </c>
      <c r="B135" s="1">
        <v>45015</v>
      </c>
      <c r="C135" t="s">
        <v>37</v>
      </c>
      <c r="D135" t="s">
        <v>38</v>
      </c>
      <c r="E135">
        <v>3</v>
      </c>
      <c r="F135" s="2">
        <v>431.73</v>
      </c>
      <c r="G135" s="2">
        <f>Table14[[#This Row],[Unit Cost]]*Table14[[#This Row],[Quantity]]</f>
        <v>1295.19</v>
      </c>
      <c r="H135" s="2">
        <v>652.22</v>
      </c>
      <c r="I135" s="2">
        <f>Table14[[#This Row],[Unit Price]]*Table14[[#This Row],[Quantity]]</f>
        <v>1956.66</v>
      </c>
      <c r="J135" s="4">
        <v>0</v>
      </c>
      <c r="K135">
        <f>Table14[[#This Row],[Revenue]]*Table14[[#This Row],[Discount]]</f>
        <v>0</v>
      </c>
      <c r="L135" s="2">
        <f>Table14[[#This Row],[Revenue]]-Table14[[#This Row],[Discount Amount]]</f>
        <v>1956.66</v>
      </c>
      <c r="M135" s="2">
        <f>Table14[[#This Row],[Total_Revenue]]-Table14[[#This Row],[Total Cost]]</f>
        <v>661.47</v>
      </c>
      <c r="N135" t="s">
        <v>14</v>
      </c>
      <c r="O135" t="s">
        <v>52</v>
      </c>
      <c r="P135" t="s">
        <v>20</v>
      </c>
    </row>
    <row r="136" spans="1:16" x14ac:dyDescent="0.25">
      <c r="A136" t="s">
        <v>180</v>
      </c>
      <c r="B136" s="1">
        <v>45332</v>
      </c>
      <c r="C136" t="s">
        <v>26</v>
      </c>
      <c r="D136" t="s">
        <v>13</v>
      </c>
      <c r="E136">
        <v>6</v>
      </c>
      <c r="F136" s="2">
        <v>72.5</v>
      </c>
      <c r="G136" s="2">
        <f>Table14[[#This Row],[Unit Cost]]*Table14[[#This Row],[Quantity]]</f>
        <v>435</v>
      </c>
      <c r="H136" s="2">
        <v>130.49</v>
      </c>
      <c r="I136" s="2">
        <f>Table14[[#This Row],[Unit Price]]*Table14[[#This Row],[Quantity]]</f>
        <v>782.94</v>
      </c>
      <c r="J136" s="4">
        <v>0</v>
      </c>
      <c r="K136">
        <f>Table14[[#This Row],[Revenue]]*Table14[[#This Row],[Discount]]</f>
        <v>0</v>
      </c>
      <c r="L136" s="2">
        <f>Table14[[#This Row],[Revenue]]-Table14[[#This Row],[Discount Amount]]</f>
        <v>782.94</v>
      </c>
      <c r="M136" s="2">
        <f>Table14[[#This Row],[Total_Revenue]]-Table14[[#This Row],[Total Cost]]</f>
        <v>347.94000000000005</v>
      </c>
      <c r="N136" t="s">
        <v>14</v>
      </c>
      <c r="O136" t="s">
        <v>32</v>
      </c>
      <c r="P136" t="s">
        <v>16</v>
      </c>
    </row>
    <row r="137" spans="1:16" x14ac:dyDescent="0.25">
      <c r="A137" t="s">
        <v>181</v>
      </c>
      <c r="B137" s="1">
        <v>45423</v>
      </c>
      <c r="C137" t="s">
        <v>30</v>
      </c>
      <c r="D137" t="s">
        <v>31</v>
      </c>
      <c r="E137">
        <v>8</v>
      </c>
      <c r="F137" s="2">
        <v>220.01</v>
      </c>
      <c r="G137" s="2">
        <f>Table14[[#This Row],[Unit Cost]]*Table14[[#This Row],[Quantity]]</f>
        <v>1760.08</v>
      </c>
      <c r="H137" s="2">
        <v>294.64</v>
      </c>
      <c r="I137" s="2">
        <f>Table14[[#This Row],[Unit Price]]*Table14[[#This Row],[Quantity]]</f>
        <v>2357.12</v>
      </c>
      <c r="J137" s="4">
        <v>0.2</v>
      </c>
      <c r="K137">
        <f>Table14[[#This Row],[Revenue]]*Table14[[#This Row],[Discount]]</f>
        <v>471.42399999999998</v>
      </c>
      <c r="L137" s="2">
        <f>Table14[[#This Row],[Revenue]]-Table14[[#This Row],[Discount Amount]]</f>
        <v>1885.6959999999999</v>
      </c>
      <c r="M137" s="2">
        <f>Table14[[#This Row],[Total_Revenue]]-Table14[[#This Row],[Total Cost]]</f>
        <v>125.61599999999999</v>
      </c>
      <c r="N137" t="s">
        <v>18</v>
      </c>
      <c r="O137" t="s">
        <v>27</v>
      </c>
      <c r="P137" t="s">
        <v>16</v>
      </c>
    </row>
    <row r="138" spans="1:16" x14ac:dyDescent="0.25">
      <c r="A138" t="s">
        <v>182</v>
      </c>
      <c r="B138" s="1">
        <v>45397</v>
      </c>
      <c r="C138" t="s">
        <v>62</v>
      </c>
      <c r="D138" t="s">
        <v>47</v>
      </c>
      <c r="E138">
        <v>6</v>
      </c>
      <c r="F138" s="2">
        <v>101.11</v>
      </c>
      <c r="G138" s="2">
        <f>Table14[[#This Row],[Unit Cost]]*Table14[[#This Row],[Quantity]]</f>
        <v>606.66</v>
      </c>
      <c r="H138" s="2">
        <v>131.77000000000001</v>
      </c>
      <c r="I138" s="2">
        <f>Table14[[#This Row],[Unit Price]]*Table14[[#This Row],[Quantity]]</f>
        <v>790.62000000000012</v>
      </c>
      <c r="J138" s="4">
        <v>0.1</v>
      </c>
      <c r="K138">
        <f>Table14[[#This Row],[Revenue]]*Table14[[#This Row],[Discount]]</f>
        <v>79.062000000000012</v>
      </c>
      <c r="L138" s="2">
        <f>Table14[[#This Row],[Revenue]]-Table14[[#This Row],[Discount Amount]]</f>
        <v>711.55800000000011</v>
      </c>
      <c r="M138" s="2">
        <f>Table14[[#This Row],[Total_Revenue]]-Table14[[#This Row],[Total Cost]]</f>
        <v>104.89800000000014</v>
      </c>
      <c r="N138" t="s">
        <v>18</v>
      </c>
      <c r="O138" t="s">
        <v>15</v>
      </c>
      <c r="P138" t="s">
        <v>16</v>
      </c>
    </row>
    <row r="139" spans="1:16" x14ac:dyDescent="0.25">
      <c r="A139" t="s">
        <v>183</v>
      </c>
      <c r="B139" s="1">
        <v>45593</v>
      </c>
      <c r="C139" t="s">
        <v>26</v>
      </c>
      <c r="D139" t="s">
        <v>13</v>
      </c>
      <c r="E139">
        <v>6</v>
      </c>
      <c r="F139" s="2">
        <v>129.18</v>
      </c>
      <c r="G139" s="2">
        <f>Table14[[#This Row],[Unit Cost]]*Table14[[#This Row],[Quantity]]</f>
        <v>775.08</v>
      </c>
      <c r="H139" s="2">
        <v>217.68</v>
      </c>
      <c r="I139" s="2">
        <f>Table14[[#This Row],[Unit Price]]*Table14[[#This Row],[Quantity]]</f>
        <v>1306.08</v>
      </c>
      <c r="J139" s="4">
        <v>0.15</v>
      </c>
      <c r="K139">
        <f>Table14[[#This Row],[Revenue]]*Table14[[#This Row],[Discount]]</f>
        <v>195.91199999999998</v>
      </c>
      <c r="L139" s="2">
        <f>Table14[[#This Row],[Revenue]]-Table14[[#This Row],[Discount Amount]]</f>
        <v>1110.1679999999999</v>
      </c>
      <c r="M139" s="2">
        <f>Table14[[#This Row],[Total_Revenue]]-Table14[[#This Row],[Total Cost]]</f>
        <v>335.08799999999985</v>
      </c>
      <c r="N139" t="s">
        <v>40</v>
      </c>
      <c r="O139" t="s">
        <v>27</v>
      </c>
      <c r="P139" t="s">
        <v>16</v>
      </c>
    </row>
    <row r="140" spans="1:16" x14ac:dyDescent="0.25">
      <c r="A140" t="s">
        <v>184</v>
      </c>
      <c r="B140" s="1">
        <v>45377</v>
      </c>
      <c r="C140" t="s">
        <v>46</v>
      </c>
      <c r="D140" t="s">
        <v>47</v>
      </c>
      <c r="E140">
        <v>8</v>
      </c>
      <c r="F140" s="2">
        <v>117.21</v>
      </c>
      <c r="G140" s="2">
        <f>Table14[[#This Row],[Unit Cost]]*Table14[[#This Row],[Quantity]]</f>
        <v>937.68</v>
      </c>
      <c r="H140" s="2">
        <v>179.49</v>
      </c>
      <c r="I140" s="2">
        <f>Table14[[#This Row],[Unit Price]]*Table14[[#This Row],[Quantity]]</f>
        <v>1435.92</v>
      </c>
      <c r="J140" s="4">
        <v>0.1</v>
      </c>
      <c r="K140">
        <f>Table14[[#This Row],[Revenue]]*Table14[[#This Row],[Discount]]</f>
        <v>143.59200000000001</v>
      </c>
      <c r="L140" s="2">
        <f>Table14[[#This Row],[Revenue]]-Table14[[#This Row],[Discount Amount]]</f>
        <v>1292.328</v>
      </c>
      <c r="M140" s="2">
        <f>Table14[[#This Row],[Total_Revenue]]-Table14[[#This Row],[Total Cost]]</f>
        <v>354.64800000000002</v>
      </c>
      <c r="N140" t="s">
        <v>14</v>
      </c>
      <c r="O140" t="s">
        <v>27</v>
      </c>
      <c r="P140" t="s">
        <v>35</v>
      </c>
    </row>
    <row r="141" spans="1:16" x14ac:dyDescent="0.25">
      <c r="A141" t="s">
        <v>185</v>
      </c>
      <c r="B141" s="1">
        <v>45314</v>
      </c>
      <c r="C141" t="s">
        <v>37</v>
      </c>
      <c r="D141" t="s">
        <v>38</v>
      </c>
      <c r="E141">
        <v>8</v>
      </c>
      <c r="F141" s="2">
        <v>61.82</v>
      </c>
      <c r="G141" s="2">
        <f>Table14[[#This Row],[Unit Cost]]*Table14[[#This Row],[Quantity]]</f>
        <v>494.56</v>
      </c>
      <c r="H141" s="2">
        <v>108.59</v>
      </c>
      <c r="I141" s="2">
        <f>Table14[[#This Row],[Unit Price]]*Table14[[#This Row],[Quantity]]</f>
        <v>868.72</v>
      </c>
      <c r="J141" s="4">
        <v>0</v>
      </c>
      <c r="K141">
        <f>Table14[[#This Row],[Revenue]]*Table14[[#This Row],[Discount]]</f>
        <v>0</v>
      </c>
      <c r="L141" s="2">
        <f>Table14[[#This Row],[Revenue]]-Table14[[#This Row],[Discount Amount]]</f>
        <v>868.72</v>
      </c>
      <c r="M141" s="2">
        <f>Table14[[#This Row],[Total_Revenue]]-Table14[[#This Row],[Total Cost]]</f>
        <v>374.16</v>
      </c>
      <c r="N141" t="s">
        <v>24</v>
      </c>
      <c r="O141" t="s">
        <v>27</v>
      </c>
      <c r="P141" t="s">
        <v>16</v>
      </c>
    </row>
    <row r="142" spans="1:16" x14ac:dyDescent="0.25">
      <c r="A142" t="s">
        <v>186</v>
      </c>
      <c r="B142" s="1">
        <v>45116</v>
      </c>
      <c r="C142" t="s">
        <v>37</v>
      </c>
      <c r="D142" t="s">
        <v>38</v>
      </c>
      <c r="E142">
        <v>7</v>
      </c>
      <c r="F142" s="2">
        <v>223.37</v>
      </c>
      <c r="G142" s="2">
        <f>Table14[[#This Row],[Unit Cost]]*Table14[[#This Row],[Quantity]]</f>
        <v>1563.5900000000001</v>
      </c>
      <c r="H142" s="2">
        <v>316.27</v>
      </c>
      <c r="I142" s="2">
        <f>Table14[[#This Row],[Unit Price]]*Table14[[#This Row],[Quantity]]</f>
        <v>2213.89</v>
      </c>
      <c r="J142" s="4">
        <v>0.1</v>
      </c>
      <c r="K142">
        <f>Table14[[#This Row],[Revenue]]*Table14[[#This Row],[Discount]]</f>
        <v>221.38900000000001</v>
      </c>
      <c r="L142" s="2">
        <f>Table14[[#This Row],[Revenue]]-Table14[[#This Row],[Discount Amount]]</f>
        <v>1992.5009999999997</v>
      </c>
      <c r="M142" s="2">
        <f>Table14[[#This Row],[Total_Revenue]]-Table14[[#This Row],[Total Cost]]</f>
        <v>428.9109999999996</v>
      </c>
      <c r="N142" t="s">
        <v>24</v>
      </c>
      <c r="O142" t="s">
        <v>19</v>
      </c>
      <c r="P142" t="s">
        <v>16</v>
      </c>
    </row>
    <row r="143" spans="1:16" x14ac:dyDescent="0.25">
      <c r="A143" t="s">
        <v>187</v>
      </c>
      <c r="B143" s="1">
        <v>44968</v>
      </c>
      <c r="C143" t="s">
        <v>49</v>
      </c>
      <c r="D143" t="s">
        <v>47</v>
      </c>
      <c r="E143">
        <v>4</v>
      </c>
      <c r="F143" s="2">
        <v>241.96</v>
      </c>
      <c r="G143" s="2">
        <f>Table14[[#This Row],[Unit Cost]]*Table14[[#This Row],[Quantity]]</f>
        <v>967.84</v>
      </c>
      <c r="H143" s="2">
        <v>323.12</v>
      </c>
      <c r="I143" s="2">
        <f>Table14[[#This Row],[Unit Price]]*Table14[[#This Row],[Quantity]]</f>
        <v>1292.48</v>
      </c>
      <c r="J143" s="4">
        <v>0.2</v>
      </c>
      <c r="K143">
        <f>Table14[[#This Row],[Revenue]]*Table14[[#This Row],[Discount]]</f>
        <v>258.49600000000004</v>
      </c>
      <c r="L143" s="2">
        <f>Table14[[#This Row],[Revenue]]-Table14[[#This Row],[Discount Amount]]</f>
        <v>1033.9839999999999</v>
      </c>
      <c r="M143" s="2">
        <f>Table14[[#This Row],[Total_Revenue]]-Table14[[#This Row],[Total Cost]]</f>
        <v>66.143999999999892</v>
      </c>
      <c r="N143" t="s">
        <v>18</v>
      </c>
      <c r="O143" t="s">
        <v>15</v>
      </c>
      <c r="P143" t="s">
        <v>20</v>
      </c>
    </row>
    <row r="144" spans="1:16" x14ac:dyDescent="0.25">
      <c r="A144" t="s">
        <v>188</v>
      </c>
      <c r="B144" s="1">
        <v>45319</v>
      </c>
      <c r="C144" t="s">
        <v>46</v>
      </c>
      <c r="D144" t="s">
        <v>47</v>
      </c>
      <c r="E144">
        <v>8</v>
      </c>
      <c r="F144" s="2">
        <v>456.88</v>
      </c>
      <c r="G144" s="2">
        <f>Table14[[#This Row],[Unit Cost]]*Table14[[#This Row],[Quantity]]</f>
        <v>3655.04</v>
      </c>
      <c r="H144" s="2">
        <v>779.59</v>
      </c>
      <c r="I144" s="2">
        <f>Table14[[#This Row],[Unit Price]]*Table14[[#This Row],[Quantity]]</f>
        <v>6236.72</v>
      </c>
      <c r="J144" s="4">
        <v>0.05</v>
      </c>
      <c r="K144">
        <f>Table14[[#This Row],[Revenue]]*Table14[[#This Row],[Discount]]</f>
        <v>311.83600000000001</v>
      </c>
      <c r="L144" s="2">
        <f>Table14[[#This Row],[Revenue]]-Table14[[#This Row],[Discount Amount]]</f>
        <v>5924.884</v>
      </c>
      <c r="M144" s="2">
        <f>Table14[[#This Row],[Total_Revenue]]-Table14[[#This Row],[Total Cost]]</f>
        <v>2269.8440000000001</v>
      </c>
      <c r="N144" t="s">
        <v>14</v>
      </c>
      <c r="O144" t="s">
        <v>19</v>
      </c>
      <c r="P144" t="s">
        <v>16</v>
      </c>
    </row>
    <row r="145" spans="1:16" x14ac:dyDescent="0.25">
      <c r="A145" t="s">
        <v>189</v>
      </c>
      <c r="B145" s="1">
        <v>45453</v>
      </c>
      <c r="C145" t="s">
        <v>30</v>
      </c>
      <c r="D145" t="s">
        <v>31</v>
      </c>
      <c r="E145">
        <v>4</v>
      </c>
      <c r="F145" s="2">
        <v>100.02</v>
      </c>
      <c r="G145" s="2">
        <f>Table14[[#This Row],[Unit Cost]]*Table14[[#This Row],[Quantity]]</f>
        <v>400.08</v>
      </c>
      <c r="H145" s="2">
        <v>131.72</v>
      </c>
      <c r="I145" s="2">
        <f>Table14[[#This Row],[Unit Price]]*Table14[[#This Row],[Quantity]]</f>
        <v>526.88</v>
      </c>
      <c r="J145" s="4">
        <v>0.1</v>
      </c>
      <c r="K145">
        <f>Table14[[#This Row],[Revenue]]*Table14[[#This Row],[Discount]]</f>
        <v>52.688000000000002</v>
      </c>
      <c r="L145" s="2">
        <f>Table14[[#This Row],[Revenue]]-Table14[[#This Row],[Discount Amount]]</f>
        <v>474.19200000000001</v>
      </c>
      <c r="M145" s="2">
        <f>Table14[[#This Row],[Total_Revenue]]-Table14[[#This Row],[Total Cost]]</f>
        <v>74.112000000000023</v>
      </c>
      <c r="N145" t="s">
        <v>14</v>
      </c>
      <c r="O145" t="s">
        <v>27</v>
      </c>
      <c r="P145" t="s">
        <v>20</v>
      </c>
    </row>
    <row r="146" spans="1:16" x14ac:dyDescent="0.25">
      <c r="A146" t="s">
        <v>190</v>
      </c>
      <c r="B146" s="1">
        <v>45215</v>
      </c>
      <c r="C146" t="s">
        <v>62</v>
      </c>
      <c r="D146" t="s">
        <v>47</v>
      </c>
      <c r="E146">
        <v>6</v>
      </c>
      <c r="F146" s="2">
        <v>143.33000000000001</v>
      </c>
      <c r="G146" s="2">
        <f>Table14[[#This Row],[Unit Cost]]*Table14[[#This Row],[Quantity]]</f>
        <v>859.98</v>
      </c>
      <c r="H146" s="2">
        <v>252.8</v>
      </c>
      <c r="I146" s="2">
        <f>Table14[[#This Row],[Unit Price]]*Table14[[#This Row],[Quantity]]</f>
        <v>1516.8000000000002</v>
      </c>
      <c r="J146" s="4">
        <v>0.1</v>
      </c>
      <c r="K146">
        <f>Table14[[#This Row],[Revenue]]*Table14[[#This Row],[Discount]]</f>
        <v>151.68000000000004</v>
      </c>
      <c r="L146" s="2">
        <f>Table14[[#This Row],[Revenue]]-Table14[[#This Row],[Discount Amount]]</f>
        <v>1365.1200000000001</v>
      </c>
      <c r="M146" s="2">
        <f>Table14[[#This Row],[Total_Revenue]]-Table14[[#This Row],[Total Cost]]</f>
        <v>505.1400000000001</v>
      </c>
      <c r="N146" t="s">
        <v>24</v>
      </c>
      <c r="O146" t="s">
        <v>19</v>
      </c>
      <c r="P146" t="s">
        <v>35</v>
      </c>
    </row>
    <row r="147" spans="1:16" x14ac:dyDescent="0.25">
      <c r="A147" t="s">
        <v>191</v>
      </c>
      <c r="B147" s="1">
        <v>45402</v>
      </c>
      <c r="C147" t="s">
        <v>46</v>
      </c>
      <c r="D147" t="s">
        <v>47</v>
      </c>
      <c r="E147">
        <v>2</v>
      </c>
      <c r="F147" s="2">
        <v>98.7</v>
      </c>
      <c r="G147" s="2">
        <f>Table14[[#This Row],[Unit Cost]]*Table14[[#This Row],[Quantity]]</f>
        <v>197.4</v>
      </c>
      <c r="H147" s="2">
        <v>161.30000000000001</v>
      </c>
      <c r="I147" s="2">
        <f>Table14[[#This Row],[Unit Price]]*Table14[[#This Row],[Quantity]]</f>
        <v>322.60000000000002</v>
      </c>
      <c r="J147" s="4">
        <v>0.05</v>
      </c>
      <c r="K147">
        <f>Table14[[#This Row],[Revenue]]*Table14[[#This Row],[Discount]]</f>
        <v>16.130000000000003</v>
      </c>
      <c r="L147" s="2">
        <f>Table14[[#This Row],[Revenue]]-Table14[[#This Row],[Discount Amount]]</f>
        <v>306.47000000000003</v>
      </c>
      <c r="M147" s="2">
        <f>Table14[[#This Row],[Total_Revenue]]-Table14[[#This Row],[Total Cost]]</f>
        <v>109.07000000000002</v>
      </c>
      <c r="N147" t="s">
        <v>40</v>
      </c>
      <c r="O147" t="s">
        <v>27</v>
      </c>
      <c r="P147" t="s">
        <v>16</v>
      </c>
    </row>
    <row r="148" spans="1:16" x14ac:dyDescent="0.25">
      <c r="A148" t="s">
        <v>192</v>
      </c>
      <c r="B148" s="1">
        <v>45211</v>
      </c>
      <c r="C148" t="s">
        <v>60</v>
      </c>
      <c r="D148" t="s">
        <v>23</v>
      </c>
      <c r="E148">
        <v>3</v>
      </c>
      <c r="F148" s="2">
        <v>116.89</v>
      </c>
      <c r="G148" s="2">
        <f>Table14[[#This Row],[Unit Cost]]*Table14[[#This Row],[Quantity]]</f>
        <v>350.67</v>
      </c>
      <c r="H148" s="2">
        <v>202.11</v>
      </c>
      <c r="I148" s="2">
        <f>Table14[[#This Row],[Unit Price]]*Table14[[#This Row],[Quantity]]</f>
        <v>606.33000000000004</v>
      </c>
      <c r="J148" s="4">
        <v>0.1</v>
      </c>
      <c r="K148">
        <f>Table14[[#This Row],[Revenue]]*Table14[[#This Row],[Discount]]</f>
        <v>60.63300000000001</v>
      </c>
      <c r="L148" s="2">
        <f>Table14[[#This Row],[Revenue]]-Table14[[#This Row],[Discount Amount]]</f>
        <v>545.697</v>
      </c>
      <c r="M148" s="2">
        <f>Table14[[#This Row],[Total_Revenue]]-Table14[[#This Row],[Total Cost]]</f>
        <v>195.02699999999999</v>
      </c>
      <c r="N148" t="s">
        <v>40</v>
      </c>
      <c r="O148" t="s">
        <v>52</v>
      </c>
      <c r="P148" t="s">
        <v>16</v>
      </c>
    </row>
    <row r="149" spans="1:16" x14ac:dyDescent="0.25">
      <c r="A149" t="s">
        <v>193</v>
      </c>
      <c r="B149" s="1">
        <v>45132</v>
      </c>
      <c r="C149" t="s">
        <v>26</v>
      </c>
      <c r="D149" t="s">
        <v>13</v>
      </c>
      <c r="E149">
        <v>9</v>
      </c>
      <c r="F149" s="2">
        <v>366.21</v>
      </c>
      <c r="G149" s="2">
        <f>Table14[[#This Row],[Unit Cost]]*Table14[[#This Row],[Quantity]]</f>
        <v>3295.89</v>
      </c>
      <c r="H149" s="2">
        <v>533.35</v>
      </c>
      <c r="I149" s="2">
        <f>Table14[[#This Row],[Unit Price]]*Table14[[#This Row],[Quantity]]</f>
        <v>4800.1500000000005</v>
      </c>
      <c r="J149" s="4">
        <v>0.05</v>
      </c>
      <c r="K149">
        <f>Table14[[#This Row],[Revenue]]*Table14[[#This Row],[Discount]]</f>
        <v>240.00750000000005</v>
      </c>
      <c r="L149" s="2">
        <f>Table14[[#This Row],[Revenue]]-Table14[[#This Row],[Discount Amount]]</f>
        <v>4560.1425000000008</v>
      </c>
      <c r="M149" s="2">
        <f>Table14[[#This Row],[Total_Revenue]]-Table14[[#This Row],[Total Cost]]</f>
        <v>1264.252500000001</v>
      </c>
      <c r="N149" t="s">
        <v>24</v>
      </c>
      <c r="O149" t="s">
        <v>27</v>
      </c>
      <c r="P149" t="s">
        <v>20</v>
      </c>
    </row>
    <row r="150" spans="1:16" x14ac:dyDescent="0.25">
      <c r="A150" t="s">
        <v>194</v>
      </c>
      <c r="B150" s="1">
        <v>45159</v>
      </c>
      <c r="C150" t="s">
        <v>54</v>
      </c>
      <c r="D150" t="s">
        <v>38</v>
      </c>
      <c r="E150">
        <v>2</v>
      </c>
      <c r="F150" s="2">
        <v>16.899999999999999</v>
      </c>
      <c r="G150" s="2">
        <f>Table14[[#This Row],[Unit Cost]]*Table14[[#This Row],[Quantity]]</f>
        <v>33.799999999999997</v>
      </c>
      <c r="H150" s="2">
        <v>27.88</v>
      </c>
      <c r="I150" s="2">
        <f>Table14[[#This Row],[Unit Price]]*Table14[[#This Row],[Quantity]]</f>
        <v>55.76</v>
      </c>
      <c r="J150" s="4">
        <v>0.1</v>
      </c>
      <c r="K150">
        <f>Table14[[#This Row],[Revenue]]*Table14[[#This Row],[Discount]]</f>
        <v>5.5760000000000005</v>
      </c>
      <c r="L150" s="2">
        <f>Table14[[#This Row],[Revenue]]-Table14[[#This Row],[Discount Amount]]</f>
        <v>50.183999999999997</v>
      </c>
      <c r="M150" s="2">
        <f>Table14[[#This Row],[Total_Revenue]]-Table14[[#This Row],[Total Cost]]</f>
        <v>16.384</v>
      </c>
      <c r="N150" t="s">
        <v>24</v>
      </c>
      <c r="O150" t="s">
        <v>32</v>
      </c>
      <c r="P150" t="s">
        <v>16</v>
      </c>
    </row>
    <row r="151" spans="1:16" x14ac:dyDescent="0.25">
      <c r="A151" t="s">
        <v>195</v>
      </c>
      <c r="B151" s="1">
        <v>45432</v>
      </c>
      <c r="C151" t="s">
        <v>49</v>
      </c>
      <c r="D151" t="s">
        <v>47</v>
      </c>
      <c r="E151">
        <v>6</v>
      </c>
      <c r="F151" s="2">
        <v>14.1</v>
      </c>
      <c r="G151" s="2">
        <f>Table14[[#This Row],[Unit Cost]]*Table14[[#This Row],[Quantity]]</f>
        <v>84.6</v>
      </c>
      <c r="H151" s="2">
        <v>24.37</v>
      </c>
      <c r="I151" s="2">
        <f>Table14[[#This Row],[Unit Price]]*Table14[[#This Row],[Quantity]]</f>
        <v>146.22</v>
      </c>
      <c r="J151" s="4">
        <v>0</v>
      </c>
      <c r="K151">
        <f>Table14[[#This Row],[Revenue]]*Table14[[#This Row],[Discount]]</f>
        <v>0</v>
      </c>
      <c r="L151" s="2">
        <f>Table14[[#This Row],[Revenue]]-Table14[[#This Row],[Discount Amount]]</f>
        <v>146.22</v>
      </c>
      <c r="M151" s="2">
        <f>Table14[[#This Row],[Total_Revenue]]-Table14[[#This Row],[Total Cost]]</f>
        <v>61.620000000000005</v>
      </c>
      <c r="N151" t="s">
        <v>18</v>
      </c>
      <c r="O151" t="s">
        <v>27</v>
      </c>
      <c r="P151" t="s">
        <v>20</v>
      </c>
    </row>
    <row r="152" spans="1:16" x14ac:dyDescent="0.25">
      <c r="A152" t="s">
        <v>196</v>
      </c>
      <c r="B152" s="1">
        <v>45592</v>
      </c>
      <c r="C152" t="s">
        <v>30</v>
      </c>
      <c r="D152" t="s">
        <v>31</v>
      </c>
      <c r="E152">
        <v>3</v>
      </c>
      <c r="F152" s="2">
        <v>468.68</v>
      </c>
      <c r="G152" s="2">
        <f>Table14[[#This Row],[Unit Cost]]*Table14[[#This Row],[Quantity]]</f>
        <v>1406.04</v>
      </c>
      <c r="H152" s="2">
        <v>608.57000000000005</v>
      </c>
      <c r="I152" s="2">
        <f>Table14[[#This Row],[Unit Price]]*Table14[[#This Row],[Quantity]]</f>
        <v>1825.71</v>
      </c>
      <c r="J152" s="4">
        <v>0.1</v>
      </c>
      <c r="K152">
        <f>Table14[[#This Row],[Revenue]]*Table14[[#This Row],[Discount]]</f>
        <v>182.57100000000003</v>
      </c>
      <c r="L152" s="2">
        <f>Table14[[#This Row],[Revenue]]-Table14[[#This Row],[Discount Amount]]</f>
        <v>1643.1390000000001</v>
      </c>
      <c r="M152" s="2">
        <f>Table14[[#This Row],[Total_Revenue]]-Table14[[#This Row],[Total Cost]]</f>
        <v>237.09900000000016</v>
      </c>
      <c r="N152" t="s">
        <v>14</v>
      </c>
      <c r="O152" t="s">
        <v>52</v>
      </c>
      <c r="P152" t="s">
        <v>20</v>
      </c>
    </row>
    <row r="153" spans="1:16" x14ac:dyDescent="0.25">
      <c r="A153" t="s">
        <v>197</v>
      </c>
      <c r="B153" s="1">
        <v>45159</v>
      </c>
      <c r="C153" t="s">
        <v>56</v>
      </c>
      <c r="D153" t="s">
        <v>38</v>
      </c>
      <c r="E153">
        <v>9</v>
      </c>
      <c r="F153" s="2">
        <v>161.71</v>
      </c>
      <c r="G153" s="2">
        <f>Table14[[#This Row],[Unit Cost]]*Table14[[#This Row],[Quantity]]</f>
        <v>1455.39</v>
      </c>
      <c r="H153" s="2">
        <v>266.66000000000003</v>
      </c>
      <c r="I153" s="2">
        <f>Table14[[#This Row],[Unit Price]]*Table14[[#This Row],[Quantity]]</f>
        <v>2399.94</v>
      </c>
      <c r="J153" s="4">
        <v>0.15</v>
      </c>
      <c r="K153">
        <f>Table14[[#This Row],[Revenue]]*Table14[[#This Row],[Discount]]</f>
        <v>359.99099999999999</v>
      </c>
      <c r="L153" s="2">
        <f>Table14[[#This Row],[Revenue]]-Table14[[#This Row],[Discount Amount]]</f>
        <v>2039.9490000000001</v>
      </c>
      <c r="M153" s="2">
        <f>Table14[[#This Row],[Total_Revenue]]-Table14[[#This Row],[Total Cost]]</f>
        <v>584.55899999999997</v>
      </c>
      <c r="N153" t="s">
        <v>18</v>
      </c>
      <c r="O153" t="s">
        <v>52</v>
      </c>
      <c r="P153" t="s">
        <v>35</v>
      </c>
    </row>
    <row r="154" spans="1:16" x14ac:dyDescent="0.25">
      <c r="A154" t="s">
        <v>198</v>
      </c>
      <c r="B154" s="1">
        <v>45028</v>
      </c>
      <c r="C154" t="s">
        <v>54</v>
      </c>
      <c r="D154" t="s">
        <v>38</v>
      </c>
      <c r="E154">
        <v>6</v>
      </c>
      <c r="F154" s="2">
        <v>423.61</v>
      </c>
      <c r="G154" s="2">
        <f>Table14[[#This Row],[Unit Cost]]*Table14[[#This Row],[Quantity]]</f>
        <v>2541.66</v>
      </c>
      <c r="H154" s="2">
        <v>643.55999999999995</v>
      </c>
      <c r="I154" s="2">
        <f>Table14[[#This Row],[Unit Price]]*Table14[[#This Row],[Quantity]]</f>
        <v>3861.3599999999997</v>
      </c>
      <c r="J154" s="4">
        <v>0</v>
      </c>
      <c r="K154">
        <f>Table14[[#This Row],[Revenue]]*Table14[[#This Row],[Discount]]</f>
        <v>0</v>
      </c>
      <c r="L154" s="2">
        <f>Table14[[#This Row],[Revenue]]-Table14[[#This Row],[Discount Amount]]</f>
        <v>3861.3599999999997</v>
      </c>
      <c r="M154" s="2">
        <f>Table14[[#This Row],[Total_Revenue]]-Table14[[#This Row],[Total Cost]]</f>
        <v>1319.6999999999998</v>
      </c>
      <c r="N154" t="s">
        <v>24</v>
      </c>
      <c r="O154" t="s">
        <v>32</v>
      </c>
      <c r="P154" t="s">
        <v>35</v>
      </c>
    </row>
    <row r="155" spans="1:16" x14ac:dyDescent="0.25">
      <c r="A155" t="s">
        <v>199</v>
      </c>
      <c r="B155" s="1">
        <v>45447</v>
      </c>
      <c r="C155" t="s">
        <v>49</v>
      </c>
      <c r="D155" t="s">
        <v>47</v>
      </c>
      <c r="E155">
        <v>3</v>
      </c>
      <c r="F155" s="2">
        <v>364.8</v>
      </c>
      <c r="G155" s="2">
        <f>Table14[[#This Row],[Unit Cost]]*Table14[[#This Row],[Quantity]]</f>
        <v>1094.4000000000001</v>
      </c>
      <c r="H155" s="2">
        <v>497.07</v>
      </c>
      <c r="I155" s="2">
        <f>Table14[[#This Row],[Unit Price]]*Table14[[#This Row],[Quantity]]</f>
        <v>1491.21</v>
      </c>
      <c r="J155" s="4">
        <v>0.2</v>
      </c>
      <c r="K155">
        <f>Table14[[#This Row],[Revenue]]*Table14[[#This Row],[Discount]]</f>
        <v>298.24200000000002</v>
      </c>
      <c r="L155" s="2">
        <f>Table14[[#This Row],[Revenue]]-Table14[[#This Row],[Discount Amount]]</f>
        <v>1192.9680000000001</v>
      </c>
      <c r="M155" s="2">
        <f>Table14[[#This Row],[Total_Revenue]]-Table14[[#This Row],[Total Cost]]</f>
        <v>98.567999999999984</v>
      </c>
      <c r="N155" t="s">
        <v>14</v>
      </c>
      <c r="O155" t="s">
        <v>32</v>
      </c>
      <c r="P155" t="s">
        <v>16</v>
      </c>
    </row>
    <row r="156" spans="1:16" x14ac:dyDescent="0.25">
      <c r="A156" t="s">
        <v>200</v>
      </c>
      <c r="B156" s="1">
        <v>45150</v>
      </c>
      <c r="C156" t="s">
        <v>60</v>
      </c>
      <c r="D156" t="s">
        <v>23</v>
      </c>
      <c r="E156">
        <v>1</v>
      </c>
      <c r="F156" s="2">
        <v>182.09</v>
      </c>
      <c r="G156" s="2">
        <f>Table14[[#This Row],[Unit Cost]]*Table14[[#This Row],[Quantity]]</f>
        <v>182.09</v>
      </c>
      <c r="H156" s="2">
        <v>200.67</v>
      </c>
      <c r="I156" s="2">
        <f>Table14[[#This Row],[Unit Price]]*Table14[[#This Row],[Quantity]]</f>
        <v>200.67</v>
      </c>
      <c r="J156" s="4">
        <v>0.05</v>
      </c>
      <c r="K156">
        <f>Table14[[#This Row],[Revenue]]*Table14[[#This Row],[Discount]]</f>
        <v>10.0335</v>
      </c>
      <c r="L156" s="2">
        <f>Table14[[#This Row],[Revenue]]-Table14[[#This Row],[Discount Amount]]</f>
        <v>190.63649999999998</v>
      </c>
      <c r="M156" s="2">
        <f>Table14[[#This Row],[Total_Revenue]]-Table14[[#This Row],[Total Cost]]</f>
        <v>8.5464999999999804</v>
      </c>
      <c r="N156" t="s">
        <v>40</v>
      </c>
      <c r="O156" t="s">
        <v>15</v>
      </c>
      <c r="P156" t="s">
        <v>16</v>
      </c>
    </row>
    <row r="157" spans="1:16" x14ac:dyDescent="0.25">
      <c r="A157" t="s">
        <v>201</v>
      </c>
      <c r="B157" s="1">
        <v>45410</v>
      </c>
      <c r="C157" t="s">
        <v>37</v>
      </c>
      <c r="D157" t="s">
        <v>38</v>
      </c>
      <c r="E157">
        <v>6</v>
      </c>
      <c r="F157" s="2">
        <v>72</v>
      </c>
      <c r="G157" s="2">
        <f>Table14[[#This Row],[Unit Cost]]*Table14[[#This Row],[Quantity]]</f>
        <v>432</v>
      </c>
      <c r="H157" s="2">
        <v>90.14</v>
      </c>
      <c r="I157" s="2">
        <f>Table14[[#This Row],[Unit Price]]*Table14[[#This Row],[Quantity]]</f>
        <v>540.84</v>
      </c>
      <c r="J157" s="4">
        <v>0</v>
      </c>
      <c r="K157">
        <f>Table14[[#This Row],[Revenue]]*Table14[[#This Row],[Discount]]</f>
        <v>0</v>
      </c>
      <c r="L157" s="2">
        <f>Table14[[#This Row],[Revenue]]-Table14[[#This Row],[Discount Amount]]</f>
        <v>540.84</v>
      </c>
      <c r="M157" s="2">
        <f>Table14[[#This Row],[Total_Revenue]]-Table14[[#This Row],[Total Cost]]</f>
        <v>108.84000000000003</v>
      </c>
      <c r="N157" t="s">
        <v>18</v>
      </c>
      <c r="O157" t="s">
        <v>15</v>
      </c>
      <c r="P157" t="s">
        <v>20</v>
      </c>
    </row>
    <row r="158" spans="1:16" x14ac:dyDescent="0.25">
      <c r="A158" t="s">
        <v>202</v>
      </c>
      <c r="B158" s="1">
        <v>45244</v>
      </c>
      <c r="C158" t="s">
        <v>42</v>
      </c>
      <c r="D158" t="s">
        <v>23</v>
      </c>
      <c r="E158">
        <v>6</v>
      </c>
      <c r="F158" s="2">
        <v>261.06</v>
      </c>
      <c r="G158" s="2">
        <f>Table14[[#This Row],[Unit Cost]]*Table14[[#This Row],[Quantity]]</f>
        <v>1566.3600000000001</v>
      </c>
      <c r="H158" s="2">
        <v>367.14</v>
      </c>
      <c r="I158" s="2">
        <f>Table14[[#This Row],[Unit Price]]*Table14[[#This Row],[Quantity]]</f>
        <v>2202.84</v>
      </c>
      <c r="J158" s="4">
        <v>0.1</v>
      </c>
      <c r="K158">
        <f>Table14[[#This Row],[Revenue]]*Table14[[#This Row],[Discount]]</f>
        <v>220.28400000000002</v>
      </c>
      <c r="L158" s="2">
        <f>Table14[[#This Row],[Revenue]]-Table14[[#This Row],[Discount Amount]]</f>
        <v>1982.556</v>
      </c>
      <c r="M158" s="2">
        <f>Table14[[#This Row],[Total_Revenue]]-Table14[[#This Row],[Total Cost]]</f>
        <v>416.19599999999991</v>
      </c>
      <c r="N158" t="s">
        <v>14</v>
      </c>
      <c r="O158" t="s">
        <v>27</v>
      </c>
      <c r="P158" t="s">
        <v>35</v>
      </c>
    </row>
    <row r="159" spans="1:16" x14ac:dyDescent="0.25">
      <c r="A159" t="s">
        <v>203</v>
      </c>
      <c r="B159" s="1">
        <v>45472</v>
      </c>
      <c r="C159" t="s">
        <v>54</v>
      </c>
      <c r="D159" t="s">
        <v>38</v>
      </c>
      <c r="E159">
        <v>4</v>
      </c>
      <c r="F159" s="2">
        <v>472.38</v>
      </c>
      <c r="G159" s="2">
        <f>Table14[[#This Row],[Unit Cost]]*Table14[[#This Row],[Quantity]]</f>
        <v>1889.52</v>
      </c>
      <c r="H159" s="2">
        <v>594.4</v>
      </c>
      <c r="I159" s="2">
        <f>Table14[[#This Row],[Unit Price]]*Table14[[#This Row],[Quantity]]</f>
        <v>2377.6</v>
      </c>
      <c r="J159" s="4">
        <v>0</v>
      </c>
      <c r="K159">
        <f>Table14[[#This Row],[Revenue]]*Table14[[#This Row],[Discount]]</f>
        <v>0</v>
      </c>
      <c r="L159" s="2">
        <f>Table14[[#This Row],[Revenue]]-Table14[[#This Row],[Discount Amount]]</f>
        <v>2377.6</v>
      </c>
      <c r="M159" s="2">
        <f>Table14[[#This Row],[Total_Revenue]]-Table14[[#This Row],[Total Cost]]</f>
        <v>488.07999999999993</v>
      </c>
      <c r="N159" t="s">
        <v>18</v>
      </c>
      <c r="O159" t="s">
        <v>19</v>
      </c>
      <c r="P159" t="s">
        <v>16</v>
      </c>
    </row>
    <row r="160" spans="1:16" x14ac:dyDescent="0.25">
      <c r="A160" t="s">
        <v>204</v>
      </c>
      <c r="B160" s="1">
        <v>45058</v>
      </c>
      <c r="C160" t="s">
        <v>44</v>
      </c>
      <c r="D160" t="s">
        <v>31</v>
      </c>
      <c r="E160">
        <v>4</v>
      </c>
      <c r="F160" s="2">
        <v>401.83</v>
      </c>
      <c r="G160" s="2">
        <f>Table14[[#This Row],[Unit Cost]]*Table14[[#This Row],[Quantity]]</f>
        <v>1607.32</v>
      </c>
      <c r="H160" s="2">
        <v>630.26</v>
      </c>
      <c r="I160" s="2">
        <f>Table14[[#This Row],[Unit Price]]*Table14[[#This Row],[Quantity]]</f>
        <v>2521.04</v>
      </c>
      <c r="J160" s="4">
        <v>0</v>
      </c>
      <c r="K160">
        <f>Table14[[#This Row],[Revenue]]*Table14[[#This Row],[Discount]]</f>
        <v>0</v>
      </c>
      <c r="L160" s="2">
        <f>Table14[[#This Row],[Revenue]]-Table14[[#This Row],[Discount Amount]]</f>
        <v>2521.04</v>
      </c>
      <c r="M160" s="2">
        <f>Table14[[#This Row],[Total_Revenue]]-Table14[[#This Row],[Total Cost]]</f>
        <v>913.72</v>
      </c>
      <c r="N160" t="s">
        <v>18</v>
      </c>
      <c r="O160" t="s">
        <v>19</v>
      </c>
      <c r="P160" t="s">
        <v>35</v>
      </c>
    </row>
    <row r="161" spans="1:16" x14ac:dyDescent="0.25">
      <c r="A161" t="s">
        <v>205</v>
      </c>
      <c r="B161" s="1">
        <v>45135</v>
      </c>
      <c r="C161" t="s">
        <v>26</v>
      </c>
      <c r="D161" t="s">
        <v>13</v>
      </c>
      <c r="E161">
        <v>6</v>
      </c>
      <c r="F161" s="2">
        <v>182.19</v>
      </c>
      <c r="G161" s="2">
        <f>Table14[[#This Row],[Unit Cost]]*Table14[[#This Row],[Quantity]]</f>
        <v>1093.1399999999999</v>
      </c>
      <c r="H161" s="2">
        <v>312.10000000000002</v>
      </c>
      <c r="I161" s="2">
        <f>Table14[[#This Row],[Unit Price]]*Table14[[#This Row],[Quantity]]</f>
        <v>1872.6000000000001</v>
      </c>
      <c r="J161" s="4">
        <v>0</v>
      </c>
      <c r="K161">
        <f>Table14[[#This Row],[Revenue]]*Table14[[#This Row],[Discount]]</f>
        <v>0</v>
      </c>
      <c r="L161" s="2">
        <f>Table14[[#This Row],[Revenue]]-Table14[[#This Row],[Discount Amount]]</f>
        <v>1872.6000000000001</v>
      </c>
      <c r="M161" s="2">
        <f>Table14[[#This Row],[Total_Revenue]]-Table14[[#This Row],[Total Cost]]</f>
        <v>779.46000000000026</v>
      </c>
      <c r="N161" t="s">
        <v>40</v>
      </c>
      <c r="O161" t="s">
        <v>19</v>
      </c>
      <c r="P161" t="s">
        <v>35</v>
      </c>
    </row>
    <row r="162" spans="1:16" x14ac:dyDescent="0.25">
      <c r="A162" t="s">
        <v>206</v>
      </c>
      <c r="B162" s="1">
        <v>44937</v>
      </c>
      <c r="C162" t="s">
        <v>49</v>
      </c>
      <c r="D162" t="s">
        <v>47</v>
      </c>
      <c r="E162">
        <v>2</v>
      </c>
      <c r="F162" s="2">
        <v>316.29000000000002</v>
      </c>
      <c r="G162" s="2">
        <f>Table14[[#This Row],[Unit Cost]]*Table14[[#This Row],[Quantity]]</f>
        <v>632.58000000000004</v>
      </c>
      <c r="H162" s="2">
        <v>408.6</v>
      </c>
      <c r="I162" s="2">
        <f>Table14[[#This Row],[Unit Price]]*Table14[[#This Row],[Quantity]]</f>
        <v>817.2</v>
      </c>
      <c r="J162" s="4">
        <v>0</v>
      </c>
      <c r="K162">
        <f>Table14[[#This Row],[Revenue]]*Table14[[#This Row],[Discount]]</f>
        <v>0</v>
      </c>
      <c r="L162" s="2">
        <f>Table14[[#This Row],[Revenue]]-Table14[[#This Row],[Discount Amount]]</f>
        <v>817.2</v>
      </c>
      <c r="M162" s="2">
        <f>Table14[[#This Row],[Total_Revenue]]-Table14[[#This Row],[Total Cost]]</f>
        <v>184.62</v>
      </c>
      <c r="N162" t="s">
        <v>18</v>
      </c>
      <c r="O162" t="s">
        <v>19</v>
      </c>
      <c r="P162" t="s">
        <v>16</v>
      </c>
    </row>
    <row r="163" spans="1:16" x14ac:dyDescent="0.25">
      <c r="A163" t="s">
        <v>207</v>
      </c>
      <c r="B163" s="1">
        <v>45630</v>
      </c>
      <c r="C163" t="s">
        <v>62</v>
      </c>
      <c r="D163" t="s">
        <v>47</v>
      </c>
      <c r="E163">
        <v>2</v>
      </c>
      <c r="F163" s="2">
        <v>178.18</v>
      </c>
      <c r="G163" s="2">
        <f>Table14[[#This Row],[Unit Cost]]*Table14[[#This Row],[Quantity]]</f>
        <v>356.36</v>
      </c>
      <c r="H163" s="2">
        <v>237.36</v>
      </c>
      <c r="I163" s="2">
        <f>Table14[[#This Row],[Unit Price]]*Table14[[#This Row],[Quantity]]</f>
        <v>474.72</v>
      </c>
      <c r="J163" s="4">
        <v>0</v>
      </c>
      <c r="K163">
        <f>Table14[[#This Row],[Revenue]]*Table14[[#This Row],[Discount]]</f>
        <v>0</v>
      </c>
      <c r="L163" s="2">
        <f>Table14[[#This Row],[Revenue]]-Table14[[#This Row],[Discount Amount]]</f>
        <v>474.72</v>
      </c>
      <c r="M163" s="2">
        <f>Table14[[#This Row],[Total_Revenue]]-Table14[[#This Row],[Total Cost]]</f>
        <v>118.36000000000001</v>
      </c>
      <c r="N163" t="s">
        <v>14</v>
      </c>
      <c r="O163" t="s">
        <v>27</v>
      </c>
      <c r="P163" t="s">
        <v>16</v>
      </c>
    </row>
    <row r="164" spans="1:16" x14ac:dyDescent="0.25">
      <c r="A164" t="s">
        <v>208</v>
      </c>
      <c r="B164" s="1">
        <v>45439</v>
      </c>
      <c r="C164" t="s">
        <v>30</v>
      </c>
      <c r="D164" t="s">
        <v>31</v>
      </c>
      <c r="E164">
        <v>2</v>
      </c>
      <c r="F164" s="2">
        <v>26.02</v>
      </c>
      <c r="G164" s="2">
        <f>Table14[[#This Row],[Unit Cost]]*Table14[[#This Row],[Quantity]]</f>
        <v>52.04</v>
      </c>
      <c r="H164" s="2">
        <v>44.85</v>
      </c>
      <c r="I164" s="2">
        <f>Table14[[#This Row],[Unit Price]]*Table14[[#This Row],[Quantity]]</f>
        <v>89.7</v>
      </c>
      <c r="J164" s="4">
        <v>0</v>
      </c>
      <c r="K164">
        <f>Table14[[#This Row],[Revenue]]*Table14[[#This Row],[Discount]]</f>
        <v>0</v>
      </c>
      <c r="L164" s="2">
        <f>Table14[[#This Row],[Revenue]]-Table14[[#This Row],[Discount Amount]]</f>
        <v>89.7</v>
      </c>
      <c r="M164" s="2">
        <f>Table14[[#This Row],[Total_Revenue]]-Table14[[#This Row],[Total Cost]]</f>
        <v>37.660000000000004</v>
      </c>
      <c r="N164" t="s">
        <v>40</v>
      </c>
      <c r="O164" t="s">
        <v>52</v>
      </c>
      <c r="P164" t="s">
        <v>20</v>
      </c>
    </row>
    <row r="165" spans="1:16" x14ac:dyDescent="0.25">
      <c r="A165" t="s">
        <v>209</v>
      </c>
      <c r="B165" s="1">
        <v>45328</v>
      </c>
      <c r="C165" t="s">
        <v>22</v>
      </c>
      <c r="D165" t="s">
        <v>23</v>
      </c>
      <c r="E165">
        <v>7</v>
      </c>
      <c r="F165" s="2">
        <v>55.67</v>
      </c>
      <c r="G165" s="2">
        <f>Table14[[#This Row],[Unit Cost]]*Table14[[#This Row],[Quantity]]</f>
        <v>389.69</v>
      </c>
      <c r="H165" s="2">
        <v>94.48</v>
      </c>
      <c r="I165" s="2">
        <f>Table14[[#This Row],[Unit Price]]*Table14[[#This Row],[Quantity]]</f>
        <v>661.36</v>
      </c>
      <c r="J165" s="4">
        <v>0</v>
      </c>
      <c r="K165">
        <f>Table14[[#This Row],[Revenue]]*Table14[[#This Row],[Discount]]</f>
        <v>0</v>
      </c>
      <c r="L165" s="2">
        <f>Table14[[#This Row],[Revenue]]-Table14[[#This Row],[Discount Amount]]</f>
        <v>661.36</v>
      </c>
      <c r="M165" s="2">
        <f>Table14[[#This Row],[Total_Revenue]]-Table14[[#This Row],[Total Cost]]</f>
        <v>271.67</v>
      </c>
      <c r="N165" t="s">
        <v>40</v>
      </c>
      <c r="O165" t="s">
        <v>52</v>
      </c>
      <c r="P165" t="s">
        <v>35</v>
      </c>
    </row>
    <row r="166" spans="1:16" x14ac:dyDescent="0.25">
      <c r="A166" t="s">
        <v>210</v>
      </c>
      <c r="B166" s="1">
        <v>45074</v>
      </c>
      <c r="C166" t="s">
        <v>30</v>
      </c>
      <c r="D166" t="s">
        <v>31</v>
      </c>
      <c r="E166">
        <v>2</v>
      </c>
      <c r="F166" s="2">
        <v>346.75</v>
      </c>
      <c r="G166" s="2">
        <f>Table14[[#This Row],[Unit Cost]]*Table14[[#This Row],[Quantity]]</f>
        <v>693.5</v>
      </c>
      <c r="H166" s="2">
        <v>512.83000000000004</v>
      </c>
      <c r="I166" s="2">
        <f>Table14[[#This Row],[Unit Price]]*Table14[[#This Row],[Quantity]]</f>
        <v>1025.6600000000001</v>
      </c>
      <c r="J166" s="4">
        <v>0</v>
      </c>
      <c r="K166">
        <f>Table14[[#This Row],[Revenue]]*Table14[[#This Row],[Discount]]</f>
        <v>0</v>
      </c>
      <c r="L166" s="2">
        <f>Table14[[#This Row],[Revenue]]-Table14[[#This Row],[Discount Amount]]</f>
        <v>1025.6600000000001</v>
      </c>
      <c r="M166" s="2">
        <f>Table14[[#This Row],[Total_Revenue]]-Table14[[#This Row],[Total Cost]]</f>
        <v>332.16000000000008</v>
      </c>
      <c r="N166" t="s">
        <v>18</v>
      </c>
      <c r="O166" t="s">
        <v>52</v>
      </c>
      <c r="P166" t="s">
        <v>20</v>
      </c>
    </row>
    <row r="167" spans="1:16" x14ac:dyDescent="0.25">
      <c r="A167" t="s">
        <v>211</v>
      </c>
      <c r="B167" s="1">
        <v>45589</v>
      </c>
      <c r="C167" t="s">
        <v>49</v>
      </c>
      <c r="D167" t="s">
        <v>47</v>
      </c>
      <c r="E167">
        <v>5</v>
      </c>
      <c r="F167" s="2">
        <v>162.75</v>
      </c>
      <c r="G167" s="2">
        <f>Table14[[#This Row],[Unit Cost]]*Table14[[#This Row],[Quantity]]</f>
        <v>813.75</v>
      </c>
      <c r="H167" s="2">
        <v>214.97</v>
      </c>
      <c r="I167" s="2">
        <f>Table14[[#This Row],[Unit Price]]*Table14[[#This Row],[Quantity]]</f>
        <v>1074.8499999999999</v>
      </c>
      <c r="J167" s="4">
        <v>0.1</v>
      </c>
      <c r="K167">
        <f>Table14[[#This Row],[Revenue]]*Table14[[#This Row],[Discount]]</f>
        <v>107.485</v>
      </c>
      <c r="L167" s="2">
        <f>Table14[[#This Row],[Revenue]]-Table14[[#This Row],[Discount Amount]]</f>
        <v>967.3649999999999</v>
      </c>
      <c r="M167" s="2">
        <f>Table14[[#This Row],[Total_Revenue]]-Table14[[#This Row],[Total Cost]]</f>
        <v>153.6149999999999</v>
      </c>
      <c r="N167" t="s">
        <v>14</v>
      </c>
      <c r="O167" t="s">
        <v>19</v>
      </c>
      <c r="P167" t="s">
        <v>35</v>
      </c>
    </row>
    <row r="168" spans="1:16" x14ac:dyDescent="0.25">
      <c r="A168" t="s">
        <v>212</v>
      </c>
      <c r="B168" s="1">
        <v>45257</v>
      </c>
      <c r="C168" t="s">
        <v>42</v>
      </c>
      <c r="D168" t="s">
        <v>23</v>
      </c>
      <c r="E168">
        <v>1</v>
      </c>
      <c r="F168" s="2">
        <v>470.39</v>
      </c>
      <c r="G168" s="2">
        <f>Table14[[#This Row],[Unit Cost]]*Table14[[#This Row],[Quantity]]</f>
        <v>470.39</v>
      </c>
      <c r="H168" s="2">
        <v>800.01</v>
      </c>
      <c r="I168" s="2">
        <f>Table14[[#This Row],[Unit Price]]*Table14[[#This Row],[Quantity]]</f>
        <v>800.01</v>
      </c>
      <c r="J168" s="4">
        <v>0.15</v>
      </c>
      <c r="K168">
        <f>Table14[[#This Row],[Revenue]]*Table14[[#This Row],[Discount]]</f>
        <v>120.00149999999999</v>
      </c>
      <c r="L168" s="2">
        <f>Table14[[#This Row],[Revenue]]-Table14[[#This Row],[Discount Amount]]</f>
        <v>680.00850000000003</v>
      </c>
      <c r="M168" s="2">
        <f>Table14[[#This Row],[Total_Revenue]]-Table14[[#This Row],[Total Cost]]</f>
        <v>209.61850000000004</v>
      </c>
      <c r="N168" t="s">
        <v>24</v>
      </c>
      <c r="O168" t="s">
        <v>27</v>
      </c>
      <c r="P168" t="s">
        <v>35</v>
      </c>
    </row>
    <row r="169" spans="1:16" x14ac:dyDescent="0.25">
      <c r="A169" t="s">
        <v>213</v>
      </c>
      <c r="B169" s="1">
        <v>45337</v>
      </c>
      <c r="C169" t="s">
        <v>30</v>
      </c>
      <c r="D169" t="s">
        <v>31</v>
      </c>
      <c r="E169">
        <v>2</v>
      </c>
      <c r="F169" s="2">
        <v>113.94</v>
      </c>
      <c r="G169" s="2">
        <f>Table14[[#This Row],[Unit Cost]]*Table14[[#This Row],[Quantity]]</f>
        <v>227.88</v>
      </c>
      <c r="H169" s="2">
        <v>168.34</v>
      </c>
      <c r="I169" s="2">
        <f>Table14[[#This Row],[Unit Price]]*Table14[[#This Row],[Quantity]]</f>
        <v>336.68</v>
      </c>
      <c r="J169" s="4">
        <v>0.05</v>
      </c>
      <c r="K169">
        <f>Table14[[#This Row],[Revenue]]*Table14[[#This Row],[Discount]]</f>
        <v>16.834</v>
      </c>
      <c r="L169" s="2">
        <f>Table14[[#This Row],[Revenue]]-Table14[[#This Row],[Discount Amount]]</f>
        <v>319.846</v>
      </c>
      <c r="M169" s="2">
        <f>Table14[[#This Row],[Total_Revenue]]-Table14[[#This Row],[Total Cost]]</f>
        <v>91.966000000000008</v>
      </c>
      <c r="N169" t="s">
        <v>24</v>
      </c>
      <c r="O169" t="s">
        <v>19</v>
      </c>
      <c r="P169" t="s">
        <v>20</v>
      </c>
    </row>
    <row r="170" spans="1:16" x14ac:dyDescent="0.25">
      <c r="A170" t="s">
        <v>214</v>
      </c>
      <c r="B170" s="1">
        <v>45206</v>
      </c>
      <c r="C170" t="s">
        <v>42</v>
      </c>
      <c r="D170" t="s">
        <v>23</v>
      </c>
      <c r="E170">
        <v>3</v>
      </c>
      <c r="F170" s="2">
        <v>498.82</v>
      </c>
      <c r="G170" s="2">
        <f>Table14[[#This Row],[Unit Cost]]*Table14[[#This Row],[Quantity]]</f>
        <v>1496.46</v>
      </c>
      <c r="H170" s="2">
        <v>760.22</v>
      </c>
      <c r="I170" s="2">
        <f>Table14[[#This Row],[Unit Price]]*Table14[[#This Row],[Quantity]]</f>
        <v>2280.66</v>
      </c>
      <c r="J170" s="4">
        <v>0.1</v>
      </c>
      <c r="K170">
        <f>Table14[[#This Row],[Revenue]]*Table14[[#This Row],[Discount]]</f>
        <v>228.066</v>
      </c>
      <c r="L170" s="2">
        <f>Table14[[#This Row],[Revenue]]-Table14[[#This Row],[Discount Amount]]</f>
        <v>2052.5940000000001</v>
      </c>
      <c r="M170" s="2">
        <f>Table14[[#This Row],[Total_Revenue]]-Table14[[#This Row],[Total Cost]]</f>
        <v>556.13400000000001</v>
      </c>
      <c r="N170" t="s">
        <v>14</v>
      </c>
      <c r="O170" t="s">
        <v>32</v>
      </c>
      <c r="P170" t="s">
        <v>20</v>
      </c>
    </row>
    <row r="171" spans="1:16" x14ac:dyDescent="0.25">
      <c r="A171" t="s">
        <v>215</v>
      </c>
      <c r="B171" s="1">
        <v>45247</v>
      </c>
      <c r="C171" t="s">
        <v>54</v>
      </c>
      <c r="D171" t="s">
        <v>38</v>
      </c>
      <c r="E171">
        <v>2</v>
      </c>
      <c r="F171" s="2">
        <v>332.26</v>
      </c>
      <c r="G171" s="2">
        <f>Table14[[#This Row],[Unit Cost]]*Table14[[#This Row],[Quantity]]</f>
        <v>664.52</v>
      </c>
      <c r="H171" s="2">
        <v>405.95</v>
      </c>
      <c r="I171" s="2">
        <f>Table14[[#This Row],[Unit Price]]*Table14[[#This Row],[Quantity]]</f>
        <v>811.9</v>
      </c>
      <c r="J171" s="4">
        <v>0</v>
      </c>
      <c r="K171">
        <f>Table14[[#This Row],[Revenue]]*Table14[[#This Row],[Discount]]</f>
        <v>0</v>
      </c>
      <c r="L171" s="2">
        <f>Table14[[#This Row],[Revenue]]-Table14[[#This Row],[Discount Amount]]</f>
        <v>811.9</v>
      </c>
      <c r="M171" s="2">
        <f>Table14[[#This Row],[Total_Revenue]]-Table14[[#This Row],[Total Cost]]</f>
        <v>147.38</v>
      </c>
      <c r="N171" t="s">
        <v>18</v>
      </c>
      <c r="O171" t="s">
        <v>27</v>
      </c>
      <c r="P171" t="s">
        <v>20</v>
      </c>
    </row>
    <row r="172" spans="1:16" x14ac:dyDescent="0.25">
      <c r="A172" t="s">
        <v>216</v>
      </c>
      <c r="B172" s="1">
        <v>45625</v>
      </c>
      <c r="C172" t="s">
        <v>62</v>
      </c>
      <c r="D172" t="s">
        <v>47</v>
      </c>
      <c r="E172">
        <v>5</v>
      </c>
      <c r="F172" s="2">
        <v>169.39</v>
      </c>
      <c r="G172" s="2">
        <f>Table14[[#This Row],[Unit Cost]]*Table14[[#This Row],[Quantity]]</f>
        <v>846.94999999999993</v>
      </c>
      <c r="H172" s="2">
        <v>260.02</v>
      </c>
      <c r="I172" s="2">
        <f>Table14[[#This Row],[Unit Price]]*Table14[[#This Row],[Quantity]]</f>
        <v>1300.0999999999999</v>
      </c>
      <c r="J172" s="4">
        <v>0</v>
      </c>
      <c r="K172">
        <f>Table14[[#This Row],[Revenue]]*Table14[[#This Row],[Discount]]</f>
        <v>0</v>
      </c>
      <c r="L172" s="2">
        <f>Table14[[#This Row],[Revenue]]-Table14[[#This Row],[Discount Amount]]</f>
        <v>1300.0999999999999</v>
      </c>
      <c r="M172" s="2">
        <f>Table14[[#This Row],[Total_Revenue]]-Table14[[#This Row],[Total Cost]]</f>
        <v>453.15</v>
      </c>
      <c r="N172" t="s">
        <v>24</v>
      </c>
      <c r="O172" t="s">
        <v>52</v>
      </c>
      <c r="P172" t="s">
        <v>35</v>
      </c>
    </row>
    <row r="173" spans="1:16" x14ac:dyDescent="0.25">
      <c r="A173" t="s">
        <v>217</v>
      </c>
      <c r="B173" s="1">
        <v>45228</v>
      </c>
      <c r="C173" t="s">
        <v>62</v>
      </c>
      <c r="D173" t="s">
        <v>47</v>
      </c>
      <c r="E173">
        <v>2</v>
      </c>
      <c r="F173" s="2">
        <v>458.32</v>
      </c>
      <c r="G173" s="2">
        <f>Table14[[#This Row],[Unit Cost]]*Table14[[#This Row],[Quantity]]</f>
        <v>916.64</v>
      </c>
      <c r="H173" s="2">
        <v>550.74</v>
      </c>
      <c r="I173" s="2">
        <f>Table14[[#This Row],[Unit Price]]*Table14[[#This Row],[Quantity]]</f>
        <v>1101.48</v>
      </c>
      <c r="J173" s="4">
        <v>0.05</v>
      </c>
      <c r="K173">
        <f>Table14[[#This Row],[Revenue]]*Table14[[#This Row],[Discount]]</f>
        <v>55.074000000000005</v>
      </c>
      <c r="L173" s="2">
        <f>Table14[[#This Row],[Revenue]]-Table14[[#This Row],[Discount Amount]]</f>
        <v>1046.4059999999999</v>
      </c>
      <c r="M173" s="2">
        <f>Table14[[#This Row],[Total_Revenue]]-Table14[[#This Row],[Total Cost]]</f>
        <v>129.76599999999996</v>
      </c>
      <c r="N173" t="s">
        <v>18</v>
      </c>
      <c r="O173" t="s">
        <v>32</v>
      </c>
      <c r="P173" t="s">
        <v>16</v>
      </c>
    </row>
    <row r="174" spans="1:16" x14ac:dyDescent="0.25">
      <c r="A174" t="s">
        <v>218</v>
      </c>
      <c r="B174" s="1">
        <v>45291</v>
      </c>
      <c r="C174" t="s">
        <v>44</v>
      </c>
      <c r="D174" t="s">
        <v>31</v>
      </c>
      <c r="E174">
        <v>4</v>
      </c>
      <c r="F174" s="2">
        <v>72.739999999999995</v>
      </c>
      <c r="G174" s="2">
        <f>Table14[[#This Row],[Unit Cost]]*Table14[[#This Row],[Quantity]]</f>
        <v>290.95999999999998</v>
      </c>
      <c r="H174" s="2">
        <v>103.7</v>
      </c>
      <c r="I174" s="2">
        <f>Table14[[#This Row],[Unit Price]]*Table14[[#This Row],[Quantity]]</f>
        <v>414.8</v>
      </c>
      <c r="J174" s="4">
        <v>0</v>
      </c>
      <c r="K174">
        <f>Table14[[#This Row],[Revenue]]*Table14[[#This Row],[Discount]]</f>
        <v>0</v>
      </c>
      <c r="L174" s="2">
        <f>Table14[[#This Row],[Revenue]]-Table14[[#This Row],[Discount Amount]]</f>
        <v>414.8</v>
      </c>
      <c r="M174" s="2">
        <f>Table14[[#This Row],[Total_Revenue]]-Table14[[#This Row],[Total Cost]]</f>
        <v>123.84000000000003</v>
      </c>
      <c r="N174" t="s">
        <v>18</v>
      </c>
      <c r="O174" t="s">
        <v>27</v>
      </c>
      <c r="P174" t="s">
        <v>35</v>
      </c>
    </row>
    <row r="175" spans="1:16" x14ac:dyDescent="0.25">
      <c r="A175" t="s">
        <v>219</v>
      </c>
      <c r="B175" s="1">
        <v>45175</v>
      </c>
      <c r="C175" t="s">
        <v>46</v>
      </c>
      <c r="D175" t="s">
        <v>47</v>
      </c>
      <c r="E175">
        <v>5</v>
      </c>
      <c r="F175" s="2">
        <v>414.61</v>
      </c>
      <c r="G175" s="2">
        <f>Table14[[#This Row],[Unit Cost]]*Table14[[#This Row],[Quantity]]</f>
        <v>2073.0500000000002</v>
      </c>
      <c r="H175" s="2">
        <v>460.63</v>
      </c>
      <c r="I175" s="2">
        <f>Table14[[#This Row],[Unit Price]]*Table14[[#This Row],[Quantity]]</f>
        <v>2303.15</v>
      </c>
      <c r="J175" s="4">
        <v>0.1</v>
      </c>
      <c r="K175">
        <f>Table14[[#This Row],[Revenue]]*Table14[[#This Row],[Discount]]</f>
        <v>230.31500000000003</v>
      </c>
      <c r="L175" s="2">
        <f>Table14[[#This Row],[Revenue]]-Table14[[#This Row],[Discount Amount]]</f>
        <v>2072.835</v>
      </c>
      <c r="M175" s="2">
        <f>Table14[[#This Row],[Total_Revenue]]-Table14[[#This Row],[Total Cost]]</f>
        <v>-0.21500000000014552</v>
      </c>
      <c r="N175" t="s">
        <v>40</v>
      </c>
      <c r="O175" t="s">
        <v>32</v>
      </c>
      <c r="P175" t="s">
        <v>16</v>
      </c>
    </row>
    <row r="176" spans="1:16" x14ac:dyDescent="0.25">
      <c r="A176" t="s">
        <v>220</v>
      </c>
      <c r="B176" s="1">
        <v>45593</v>
      </c>
      <c r="C176" t="s">
        <v>44</v>
      </c>
      <c r="D176" t="s">
        <v>31</v>
      </c>
      <c r="E176">
        <v>2</v>
      </c>
      <c r="F176" s="2">
        <v>62.1</v>
      </c>
      <c r="G176" s="2">
        <f>Table14[[#This Row],[Unit Cost]]*Table14[[#This Row],[Quantity]]</f>
        <v>124.2</v>
      </c>
      <c r="H176" s="2">
        <v>79.59</v>
      </c>
      <c r="I176" s="2">
        <f>Table14[[#This Row],[Unit Price]]*Table14[[#This Row],[Quantity]]</f>
        <v>159.18</v>
      </c>
      <c r="J176" s="4">
        <v>0.1</v>
      </c>
      <c r="K176">
        <f>Table14[[#This Row],[Revenue]]*Table14[[#This Row],[Discount]]</f>
        <v>15.918000000000001</v>
      </c>
      <c r="L176" s="2">
        <f>Table14[[#This Row],[Revenue]]-Table14[[#This Row],[Discount Amount]]</f>
        <v>143.262</v>
      </c>
      <c r="M176" s="2">
        <f>Table14[[#This Row],[Total_Revenue]]-Table14[[#This Row],[Total Cost]]</f>
        <v>19.061999999999998</v>
      </c>
      <c r="N176" t="s">
        <v>40</v>
      </c>
      <c r="O176" t="s">
        <v>27</v>
      </c>
      <c r="P176" t="s">
        <v>16</v>
      </c>
    </row>
    <row r="177" spans="1:16" x14ac:dyDescent="0.25">
      <c r="A177" t="s">
        <v>221</v>
      </c>
      <c r="B177" s="1">
        <v>45249</v>
      </c>
      <c r="C177" t="s">
        <v>60</v>
      </c>
      <c r="D177" t="s">
        <v>23</v>
      </c>
      <c r="E177">
        <v>6</v>
      </c>
      <c r="F177" s="2">
        <v>303.58</v>
      </c>
      <c r="G177" s="2">
        <f>Table14[[#This Row],[Unit Cost]]*Table14[[#This Row],[Quantity]]</f>
        <v>1821.48</v>
      </c>
      <c r="H177" s="2">
        <v>507.58</v>
      </c>
      <c r="I177" s="2">
        <f>Table14[[#This Row],[Unit Price]]*Table14[[#This Row],[Quantity]]</f>
        <v>3045.48</v>
      </c>
      <c r="J177" s="4">
        <v>0</v>
      </c>
      <c r="K177">
        <f>Table14[[#This Row],[Revenue]]*Table14[[#This Row],[Discount]]</f>
        <v>0</v>
      </c>
      <c r="L177" s="2">
        <f>Table14[[#This Row],[Revenue]]-Table14[[#This Row],[Discount Amount]]</f>
        <v>3045.48</v>
      </c>
      <c r="M177" s="2">
        <f>Table14[[#This Row],[Total_Revenue]]-Table14[[#This Row],[Total Cost]]</f>
        <v>1224</v>
      </c>
      <c r="N177" t="s">
        <v>14</v>
      </c>
      <c r="O177" t="s">
        <v>27</v>
      </c>
      <c r="P177" t="s">
        <v>20</v>
      </c>
    </row>
    <row r="178" spans="1:16" x14ac:dyDescent="0.25">
      <c r="A178" t="s">
        <v>222</v>
      </c>
      <c r="B178" s="1">
        <v>45644</v>
      </c>
      <c r="C178" t="s">
        <v>56</v>
      </c>
      <c r="D178" t="s">
        <v>38</v>
      </c>
      <c r="E178">
        <v>2</v>
      </c>
      <c r="F178" s="2">
        <v>436.96</v>
      </c>
      <c r="G178" s="2">
        <f>Table14[[#This Row],[Unit Cost]]*Table14[[#This Row],[Quantity]]</f>
        <v>873.92</v>
      </c>
      <c r="H178" s="2">
        <v>516.05999999999995</v>
      </c>
      <c r="I178" s="2">
        <f>Table14[[#This Row],[Unit Price]]*Table14[[#This Row],[Quantity]]</f>
        <v>1032.1199999999999</v>
      </c>
      <c r="J178" s="4">
        <v>0.1</v>
      </c>
      <c r="K178">
        <f>Table14[[#This Row],[Revenue]]*Table14[[#This Row],[Discount]]</f>
        <v>103.21199999999999</v>
      </c>
      <c r="L178" s="2">
        <f>Table14[[#This Row],[Revenue]]-Table14[[#This Row],[Discount Amount]]</f>
        <v>928.9079999999999</v>
      </c>
      <c r="M178" s="2">
        <f>Table14[[#This Row],[Total_Revenue]]-Table14[[#This Row],[Total Cost]]</f>
        <v>54.987999999999943</v>
      </c>
      <c r="N178" t="s">
        <v>14</v>
      </c>
      <c r="O178" t="s">
        <v>52</v>
      </c>
      <c r="P178" t="s">
        <v>20</v>
      </c>
    </row>
    <row r="179" spans="1:16" x14ac:dyDescent="0.25">
      <c r="A179" t="s">
        <v>223</v>
      </c>
      <c r="B179" s="1">
        <v>45530</v>
      </c>
      <c r="C179" t="s">
        <v>34</v>
      </c>
      <c r="D179" t="s">
        <v>31</v>
      </c>
      <c r="E179">
        <v>3</v>
      </c>
      <c r="F179" s="2">
        <v>419.58</v>
      </c>
      <c r="G179" s="2">
        <f>Table14[[#This Row],[Unit Cost]]*Table14[[#This Row],[Quantity]]</f>
        <v>1258.74</v>
      </c>
      <c r="H179" s="2">
        <v>682.65</v>
      </c>
      <c r="I179" s="2">
        <f>Table14[[#This Row],[Unit Price]]*Table14[[#This Row],[Quantity]]</f>
        <v>2047.9499999999998</v>
      </c>
      <c r="J179" s="4">
        <v>0.1</v>
      </c>
      <c r="K179">
        <f>Table14[[#This Row],[Revenue]]*Table14[[#This Row],[Discount]]</f>
        <v>204.79499999999999</v>
      </c>
      <c r="L179" s="2">
        <f>Table14[[#This Row],[Revenue]]-Table14[[#This Row],[Discount Amount]]</f>
        <v>1843.1549999999997</v>
      </c>
      <c r="M179" s="2">
        <f>Table14[[#This Row],[Total_Revenue]]-Table14[[#This Row],[Total Cost]]</f>
        <v>584.41499999999974</v>
      </c>
      <c r="N179" t="s">
        <v>40</v>
      </c>
      <c r="O179" t="s">
        <v>32</v>
      </c>
      <c r="P179" t="s">
        <v>35</v>
      </c>
    </row>
    <row r="180" spans="1:16" x14ac:dyDescent="0.25">
      <c r="A180" t="s">
        <v>224</v>
      </c>
      <c r="B180" s="1">
        <v>45070</v>
      </c>
      <c r="C180" t="s">
        <v>46</v>
      </c>
      <c r="D180" t="s">
        <v>47</v>
      </c>
      <c r="E180">
        <v>4</v>
      </c>
      <c r="F180" s="2">
        <v>310.13</v>
      </c>
      <c r="G180" s="2">
        <f>Table14[[#This Row],[Unit Cost]]*Table14[[#This Row],[Quantity]]</f>
        <v>1240.52</v>
      </c>
      <c r="H180" s="2">
        <v>358.66</v>
      </c>
      <c r="I180" s="2">
        <f>Table14[[#This Row],[Unit Price]]*Table14[[#This Row],[Quantity]]</f>
        <v>1434.64</v>
      </c>
      <c r="J180" s="4">
        <v>0.05</v>
      </c>
      <c r="K180">
        <f>Table14[[#This Row],[Revenue]]*Table14[[#This Row],[Discount]]</f>
        <v>71.732000000000014</v>
      </c>
      <c r="L180" s="2">
        <f>Table14[[#This Row],[Revenue]]-Table14[[#This Row],[Discount Amount]]</f>
        <v>1362.9080000000001</v>
      </c>
      <c r="M180" s="2">
        <f>Table14[[#This Row],[Total_Revenue]]-Table14[[#This Row],[Total Cost]]</f>
        <v>122.38800000000015</v>
      </c>
      <c r="N180" t="s">
        <v>24</v>
      </c>
      <c r="O180" t="s">
        <v>27</v>
      </c>
      <c r="P180" t="s">
        <v>20</v>
      </c>
    </row>
    <row r="181" spans="1:16" x14ac:dyDescent="0.25">
      <c r="A181" t="s">
        <v>225</v>
      </c>
      <c r="B181" s="1">
        <v>45255</v>
      </c>
      <c r="C181" t="s">
        <v>34</v>
      </c>
      <c r="D181" t="s">
        <v>31</v>
      </c>
      <c r="E181">
        <v>8</v>
      </c>
      <c r="F181" s="2">
        <v>266.14</v>
      </c>
      <c r="G181" s="2">
        <f>Table14[[#This Row],[Unit Cost]]*Table14[[#This Row],[Quantity]]</f>
        <v>2129.12</v>
      </c>
      <c r="H181" s="2">
        <v>428.24</v>
      </c>
      <c r="I181" s="2">
        <f>Table14[[#This Row],[Unit Price]]*Table14[[#This Row],[Quantity]]</f>
        <v>3425.92</v>
      </c>
      <c r="J181" s="4">
        <v>0</v>
      </c>
      <c r="K181">
        <f>Table14[[#This Row],[Revenue]]*Table14[[#This Row],[Discount]]</f>
        <v>0</v>
      </c>
      <c r="L181" s="2">
        <f>Table14[[#This Row],[Revenue]]-Table14[[#This Row],[Discount Amount]]</f>
        <v>3425.92</v>
      </c>
      <c r="M181" s="2">
        <f>Table14[[#This Row],[Total_Revenue]]-Table14[[#This Row],[Total Cost]]</f>
        <v>1296.8000000000002</v>
      </c>
      <c r="N181" t="s">
        <v>24</v>
      </c>
      <c r="O181" t="s">
        <v>15</v>
      </c>
      <c r="P181" t="s">
        <v>20</v>
      </c>
    </row>
    <row r="182" spans="1:16" x14ac:dyDescent="0.25">
      <c r="A182" t="s">
        <v>226</v>
      </c>
      <c r="B182" s="1">
        <v>45352</v>
      </c>
      <c r="C182" t="s">
        <v>34</v>
      </c>
      <c r="D182" t="s">
        <v>31</v>
      </c>
      <c r="E182">
        <v>2</v>
      </c>
      <c r="F182" s="2">
        <v>314.61</v>
      </c>
      <c r="G182" s="2">
        <f>Table14[[#This Row],[Unit Cost]]*Table14[[#This Row],[Quantity]]</f>
        <v>629.22</v>
      </c>
      <c r="H182" s="2">
        <v>457.98</v>
      </c>
      <c r="I182" s="2">
        <f>Table14[[#This Row],[Unit Price]]*Table14[[#This Row],[Quantity]]</f>
        <v>915.96</v>
      </c>
      <c r="J182" s="4">
        <v>0.05</v>
      </c>
      <c r="K182">
        <f>Table14[[#This Row],[Revenue]]*Table14[[#This Row],[Discount]]</f>
        <v>45.798000000000002</v>
      </c>
      <c r="L182" s="2">
        <f>Table14[[#This Row],[Revenue]]-Table14[[#This Row],[Discount Amount]]</f>
        <v>870.16200000000003</v>
      </c>
      <c r="M182" s="2">
        <f>Table14[[#This Row],[Total_Revenue]]-Table14[[#This Row],[Total Cost]]</f>
        <v>240.94200000000001</v>
      </c>
      <c r="N182" t="s">
        <v>14</v>
      </c>
      <c r="O182" t="s">
        <v>19</v>
      </c>
      <c r="P182" t="s">
        <v>20</v>
      </c>
    </row>
    <row r="183" spans="1:16" x14ac:dyDescent="0.25">
      <c r="A183" t="s">
        <v>227</v>
      </c>
      <c r="B183" s="1">
        <v>44940</v>
      </c>
      <c r="C183" t="s">
        <v>12</v>
      </c>
      <c r="D183" t="s">
        <v>13</v>
      </c>
      <c r="E183">
        <v>4</v>
      </c>
      <c r="F183" s="2">
        <v>233.88</v>
      </c>
      <c r="G183" s="2">
        <f>Table14[[#This Row],[Unit Cost]]*Table14[[#This Row],[Quantity]]</f>
        <v>935.52</v>
      </c>
      <c r="H183" s="2">
        <v>268.55</v>
      </c>
      <c r="I183" s="2">
        <f>Table14[[#This Row],[Unit Price]]*Table14[[#This Row],[Quantity]]</f>
        <v>1074.2</v>
      </c>
      <c r="J183" s="4">
        <v>0.05</v>
      </c>
      <c r="K183">
        <f>Table14[[#This Row],[Revenue]]*Table14[[#This Row],[Discount]]</f>
        <v>53.710000000000008</v>
      </c>
      <c r="L183" s="2">
        <f>Table14[[#This Row],[Revenue]]-Table14[[#This Row],[Discount Amount]]</f>
        <v>1020.49</v>
      </c>
      <c r="M183" s="2">
        <f>Table14[[#This Row],[Total_Revenue]]-Table14[[#This Row],[Total Cost]]</f>
        <v>84.970000000000027</v>
      </c>
      <c r="N183" t="s">
        <v>18</v>
      </c>
      <c r="O183" t="s">
        <v>32</v>
      </c>
      <c r="P183" t="s">
        <v>16</v>
      </c>
    </row>
    <row r="184" spans="1:16" x14ac:dyDescent="0.25">
      <c r="A184" t="s">
        <v>228</v>
      </c>
      <c r="B184" s="1">
        <v>45184</v>
      </c>
      <c r="C184" t="s">
        <v>44</v>
      </c>
      <c r="D184" t="s">
        <v>31</v>
      </c>
      <c r="E184">
        <v>9</v>
      </c>
      <c r="F184" s="2">
        <v>348.85</v>
      </c>
      <c r="G184" s="2">
        <f>Table14[[#This Row],[Unit Cost]]*Table14[[#This Row],[Quantity]]</f>
        <v>3139.65</v>
      </c>
      <c r="H184" s="2">
        <v>507.64</v>
      </c>
      <c r="I184" s="2">
        <f>Table14[[#This Row],[Unit Price]]*Table14[[#This Row],[Quantity]]</f>
        <v>4568.76</v>
      </c>
      <c r="J184" s="4">
        <v>0.1</v>
      </c>
      <c r="K184">
        <f>Table14[[#This Row],[Revenue]]*Table14[[#This Row],[Discount]]</f>
        <v>456.87600000000003</v>
      </c>
      <c r="L184" s="2">
        <f>Table14[[#This Row],[Revenue]]-Table14[[#This Row],[Discount Amount]]</f>
        <v>4111.884</v>
      </c>
      <c r="M184" s="2">
        <f>Table14[[#This Row],[Total_Revenue]]-Table14[[#This Row],[Total Cost]]</f>
        <v>972.23399999999992</v>
      </c>
      <c r="N184" t="s">
        <v>14</v>
      </c>
      <c r="O184" t="s">
        <v>15</v>
      </c>
      <c r="P184" t="s">
        <v>20</v>
      </c>
    </row>
    <row r="185" spans="1:16" x14ac:dyDescent="0.25">
      <c r="A185" t="s">
        <v>229</v>
      </c>
      <c r="B185" s="1">
        <v>45611</v>
      </c>
      <c r="C185" t="s">
        <v>30</v>
      </c>
      <c r="D185" t="s">
        <v>31</v>
      </c>
      <c r="E185">
        <v>5</v>
      </c>
      <c r="F185" s="2">
        <v>471.82</v>
      </c>
      <c r="G185" s="2">
        <f>Table14[[#This Row],[Unit Cost]]*Table14[[#This Row],[Quantity]]</f>
        <v>2359.1</v>
      </c>
      <c r="H185" s="2">
        <v>842.61</v>
      </c>
      <c r="I185" s="2">
        <f>Table14[[#This Row],[Unit Price]]*Table14[[#This Row],[Quantity]]</f>
        <v>4213.05</v>
      </c>
      <c r="J185" s="4">
        <v>0</v>
      </c>
      <c r="K185">
        <f>Table14[[#This Row],[Revenue]]*Table14[[#This Row],[Discount]]</f>
        <v>0</v>
      </c>
      <c r="L185" s="2">
        <f>Table14[[#This Row],[Revenue]]-Table14[[#This Row],[Discount Amount]]</f>
        <v>4213.05</v>
      </c>
      <c r="M185" s="2">
        <f>Table14[[#This Row],[Total_Revenue]]-Table14[[#This Row],[Total Cost]]</f>
        <v>1853.9500000000003</v>
      </c>
      <c r="N185" t="s">
        <v>14</v>
      </c>
      <c r="O185" t="s">
        <v>27</v>
      </c>
      <c r="P185" t="s">
        <v>35</v>
      </c>
    </row>
    <row r="186" spans="1:16" x14ac:dyDescent="0.25">
      <c r="A186" t="s">
        <v>230</v>
      </c>
      <c r="B186" s="1">
        <v>45039</v>
      </c>
      <c r="C186" t="s">
        <v>26</v>
      </c>
      <c r="D186" t="s">
        <v>13</v>
      </c>
      <c r="E186">
        <v>5</v>
      </c>
      <c r="F186" s="2">
        <v>237.05</v>
      </c>
      <c r="G186" s="2">
        <f>Table14[[#This Row],[Unit Cost]]*Table14[[#This Row],[Quantity]]</f>
        <v>1185.25</v>
      </c>
      <c r="H186" s="2">
        <v>344.31</v>
      </c>
      <c r="I186" s="2">
        <f>Table14[[#This Row],[Unit Price]]*Table14[[#This Row],[Quantity]]</f>
        <v>1721.55</v>
      </c>
      <c r="J186" s="4">
        <v>0.1</v>
      </c>
      <c r="K186">
        <f>Table14[[#This Row],[Revenue]]*Table14[[#This Row],[Discount]]</f>
        <v>172.155</v>
      </c>
      <c r="L186" s="2">
        <f>Table14[[#This Row],[Revenue]]-Table14[[#This Row],[Discount Amount]]</f>
        <v>1549.395</v>
      </c>
      <c r="M186" s="2">
        <f>Table14[[#This Row],[Total_Revenue]]-Table14[[#This Row],[Total Cost]]</f>
        <v>364.14499999999998</v>
      </c>
      <c r="N186" t="s">
        <v>18</v>
      </c>
      <c r="O186" t="s">
        <v>19</v>
      </c>
      <c r="P186" t="s">
        <v>16</v>
      </c>
    </row>
    <row r="187" spans="1:16" x14ac:dyDescent="0.25">
      <c r="A187" t="s">
        <v>231</v>
      </c>
      <c r="B187" s="1">
        <v>45554</v>
      </c>
      <c r="C187" t="s">
        <v>62</v>
      </c>
      <c r="D187" t="s">
        <v>47</v>
      </c>
      <c r="E187">
        <v>7</v>
      </c>
      <c r="F187" s="2">
        <v>147.56</v>
      </c>
      <c r="G187" s="2">
        <f>Table14[[#This Row],[Unit Cost]]*Table14[[#This Row],[Quantity]]</f>
        <v>1032.92</v>
      </c>
      <c r="H187" s="2">
        <v>164.55</v>
      </c>
      <c r="I187" s="2">
        <f>Table14[[#This Row],[Unit Price]]*Table14[[#This Row],[Quantity]]</f>
        <v>1151.8500000000001</v>
      </c>
      <c r="J187" s="4">
        <v>0</v>
      </c>
      <c r="K187">
        <f>Table14[[#This Row],[Revenue]]*Table14[[#This Row],[Discount]]</f>
        <v>0</v>
      </c>
      <c r="L187" s="2">
        <f>Table14[[#This Row],[Revenue]]-Table14[[#This Row],[Discount Amount]]</f>
        <v>1151.8500000000001</v>
      </c>
      <c r="M187" s="2">
        <f>Table14[[#This Row],[Total_Revenue]]-Table14[[#This Row],[Total Cost]]</f>
        <v>118.93000000000006</v>
      </c>
      <c r="N187" t="s">
        <v>14</v>
      </c>
      <c r="O187" t="s">
        <v>19</v>
      </c>
      <c r="P187" t="s">
        <v>16</v>
      </c>
    </row>
    <row r="188" spans="1:16" x14ac:dyDescent="0.25">
      <c r="A188" t="s">
        <v>232</v>
      </c>
      <c r="B188" s="1">
        <v>45536</v>
      </c>
      <c r="C188" t="s">
        <v>62</v>
      </c>
      <c r="D188" t="s">
        <v>47</v>
      </c>
      <c r="E188">
        <v>6</v>
      </c>
      <c r="F188" s="2">
        <v>247.75</v>
      </c>
      <c r="G188" s="2">
        <f>Table14[[#This Row],[Unit Cost]]*Table14[[#This Row],[Quantity]]</f>
        <v>1486.5</v>
      </c>
      <c r="H188" s="2">
        <v>377.07</v>
      </c>
      <c r="I188" s="2">
        <f>Table14[[#This Row],[Unit Price]]*Table14[[#This Row],[Quantity]]</f>
        <v>2262.42</v>
      </c>
      <c r="J188" s="4">
        <v>0.15</v>
      </c>
      <c r="K188">
        <f>Table14[[#This Row],[Revenue]]*Table14[[#This Row],[Discount]]</f>
        <v>339.363</v>
      </c>
      <c r="L188" s="2">
        <f>Table14[[#This Row],[Revenue]]-Table14[[#This Row],[Discount Amount]]</f>
        <v>1923.057</v>
      </c>
      <c r="M188" s="2">
        <f>Table14[[#This Row],[Total_Revenue]]-Table14[[#This Row],[Total Cost]]</f>
        <v>436.55700000000002</v>
      </c>
      <c r="N188" t="s">
        <v>18</v>
      </c>
      <c r="O188" t="s">
        <v>19</v>
      </c>
      <c r="P188" t="s">
        <v>35</v>
      </c>
    </row>
    <row r="189" spans="1:16" x14ac:dyDescent="0.25">
      <c r="A189" t="s">
        <v>233</v>
      </c>
      <c r="B189" s="1">
        <v>45530</v>
      </c>
      <c r="C189" t="s">
        <v>30</v>
      </c>
      <c r="D189" t="s">
        <v>31</v>
      </c>
      <c r="E189">
        <v>5</v>
      </c>
      <c r="F189" s="2">
        <v>151.4</v>
      </c>
      <c r="G189" s="2">
        <f>Table14[[#This Row],[Unit Cost]]*Table14[[#This Row],[Quantity]]</f>
        <v>757</v>
      </c>
      <c r="H189" s="2">
        <v>267.85000000000002</v>
      </c>
      <c r="I189" s="2">
        <f>Table14[[#This Row],[Unit Price]]*Table14[[#This Row],[Quantity]]</f>
        <v>1339.25</v>
      </c>
      <c r="J189" s="4">
        <v>0</v>
      </c>
      <c r="K189">
        <f>Table14[[#This Row],[Revenue]]*Table14[[#This Row],[Discount]]</f>
        <v>0</v>
      </c>
      <c r="L189" s="2">
        <f>Table14[[#This Row],[Revenue]]-Table14[[#This Row],[Discount Amount]]</f>
        <v>1339.25</v>
      </c>
      <c r="M189" s="2">
        <f>Table14[[#This Row],[Total_Revenue]]-Table14[[#This Row],[Total Cost]]</f>
        <v>582.25</v>
      </c>
      <c r="N189" t="s">
        <v>18</v>
      </c>
      <c r="O189" t="s">
        <v>27</v>
      </c>
      <c r="P189" t="s">
        <v>35</v>
      </c>
    </row>
    <row r="190" spans="1:16" x14ac:dyDescent="0.25">
      <c r="A190" t="s">
        <v>234</v>
      </c>
      <c r="B190" s="1">
        <v>45141</v>
      </c>
      <c r="C190" t="s">
        <v>37</v>
      </c>
      <c r="D190" t="s">
        <v>38</v>
      </c>
      <c r="E190">
        <v>2</v>
      </c>
      <c r="F190" s="2">
        <v>185</v>
      </c>
      <c r="G190" s="2">
        <f>Table14[[#This Row],[Unit Cost]]*Table14[[#This Row],[Quantity]]</f>
        <v>370</v>
      </c>
      <c r="H190" s="2">
        <v>294.33</v>
      </c>
      <c r="I190" s="2">
        <f>Table14[[#This Row],[Unit Price]]*Table14[[#This Row],[Quantity]]</f>
        <v>588.66</v>
      </c>
      <c r="J190" s="4">
        <v>0</v>
      </c>
      <c r="K190">
        <f>Table14[[#This Row],[Revenue]]*Table14[[#This Row],[Discount]]</f>
        <v>0</v>
      </c>
      <c r="L190" s="2">
        <f>Table14[[#This Row],[Revenue]]-Table14[[#This Row],[Discount Amount]]</f>
        <v>588.66</v>
      </c>
      <c r="M190" s="2">
        <f>Table14[[#This Row],[Total_Revenue]]-Table14[[#This Row],[Total Cost]]</f>
        <v>218.65999999999997</v>
      </c>
      <c r="N190" t="s">
        <v>24</v>
      </c>
      <c r="O190" t="s">
        <v>15</v>
      </c>
      <c r="P190" t="s">
        <v>16</v>
      </c>
    </row>
    <row r="191" spans="1:16" x14ac:dyDescent="0.25">
      <c r="A191" t="s">
        <v>235</v>
      </c>
      <c r="B191" s="1">
        <v>45159</v>
      </c>
      <c r="C191" t="s">
        <v>56</v>
      </c>
      <c r="D191" t="s">
        <v>38</v>
      </c>
      <c r="E191">
        <v>2</v>
      </c>
      <c r="F191" s="2">
        <v>350.37</v>
      </c>
      <c r="G191" s="2">
        <f>Table14[[#This Row],[Unit Cost]]*Table14[[#This Row],[Quantity]]</f>
        <v>700.74</v>
      </c>
      <c r="H191" s="2">
        <v>583.87</v>
      </c>
      <c r="I191" s="2">
        <f>Table14[[#This Row],[Unit Price]]*Table14[[#This Row],[Quantity]]</f>
        <v>1167.74</v>
      </c>
      <c r="J191" s="4">
        <v>0.05</v>
      </c>
      <c r="K191">
        <f>Table14[[#This Row],[Revenue]]*Table14[[#This Row],[Discount]]</f>
        <v>58.387</v>
      </c>
      <c r="L191" s="2">
        <f>Table14[[#This Row],[Revenue]]-Table14[[#This Row],[Discount Amount]]</f>
        <v>1109.3530000000001</v>
      </c>
      <c r="M191" s="2">
        <f>Table14[[#This Row],[Total_Revenue]]-Table14[[#This Row],[Total Cost]]</f>
        <v>408.61300000000006</v>
      </c>
      <c r="N191" t="s">
        <v>24</v>
      </c>
      <c r="O191" t="s">
        <v>19</v>
      </c>
      <c r="P191" t="s">
        <v>35</v>
      </c>
    </row>
    <row r="192" spans="1:16" x14ac:dyDescent="0.25">
      <c r="A192" t="s">
        <v>236</v>
      </c>
      <c r="B192" s="1">
        <v>45382</v>
      </c>
      <c r="C192" t="s">
        <v>60</v>
      </c>
      <c r="D192" t="s">
        <v>23</v>
      </c>
      <c r="E192">
        <v>5</v>
      </c>
      <c r="F192" s="2">
        <v>112.86</v>
      </c>
      <c r="G192" s="2">
        <f>Table14[[#This Row],[Unit Cost]]*Table14[[#This Row],[Quantity]]</f>
        <v>564.29999999999995</v>
      </c>
      <c r="H192" s="2">
        <v>174.36</v>
      </c>
      <c r="I192" s="2">
        <f>Table14[[#This Row],[Unit Price]]*Table14[[#This Row],[Quantity]]</f>
        <v>871.80000000000007</v>
      </c>
      <c r="J192" s="4">
        <v>0.1</v>
      </c>
      <c r="K192">
        <f>Table14[[#This Row],[Revenue]]*Table14[[#This Row],[Discount]]</f>
        <v>87.18</v>
      </c>
      <c r="L192" s="2">
        <f>Table14[[#This Row],[Revenue]]-Table14[[#This Row],[Discount Amount]]</f>
        <v>784.62000000000012</v>
      </c>
      <c r="M192" s="2">
        <f>Table14[[#This Row],[Total_Revenue]]-Table14[[#This Row],[Total Cost]]</f>
        <v>220.32000000000016</v>
      </c>
      <c r="N192" t="s">
        <v>24</v>
      </c>
      <c r="O192" t="s">
        <v>32</v>
      </c>
      <c r="P192" t="s">
        <v>35</v>
      </c>
    </row>
    <row r="193" spans="1:16" x14ac:dyDescent="0.25">
      <c r="A193" t="s">
        <v>237</v>
      </c>
      <c r="B193" s="1">
        <v>45006</v>
      </c>
      <c r="C193" t="s">
        <v>62</v>
      </c>
      <c r="D193" t="s">
        <v>47</v>
      </c>
      <c r="E193">
        <v>8</v>
      </c>
      <c r="F193" s="2">
        <v>12.09</v>
      </c>
      <c r="G193" s="2">
        <f>Table14[[#This Row],[Unit Cost]]*Table14[[#This Row],[Quantity]]</f>
        <v>96.72</v>
      </c>
      <c r="H193" s="2">
        <v>20.12</v>
      </c>
      <c r="I193" s="2">
        <f>Table14[[#This Row],[Unit Price]]*Table14[[#This Row],[Quantity]]</f>
        <v>160.96</v>
      </c>
      <c r="J193" s="4">
        <v>0.2</v>
      </c>
      <c r="K193">
        <f>Table14[[#This Row],[Revenue]]*Table14[[#This Row],[Discount]]</f>
        <v>32.192</v>
      </c>
      <c r="L193" s="2">
        <f>Table14[[#This Row],[Revenue]]-Table14[[#This Row],[Discount Amount]]</f>
        <v>128.768</v>
      </c>
      <c r="M193" s="2">
        <f>Table14[[#This Row],[Total_Revenue]]-Table14[[#This Row],[Total Cost]]</f>
        <v>32.048000000000002</v>
      </c>
      <c r="N193" t="s">
        <v>40</v>
      </c>
      <c r="O193" t="s">
        <v>32</v>
      </c>
      <c r="P193" t="s">
        <v>16</v>
      </c>
    </row>
    <row r="194" spans="1:16" x14ac:dyDescent="0.25">
      <c r="A194" t="s">
        <v>238</v>
      </c>
      <c r="B194" s="1">
        <v>44938</v>
      </c>
      <c r="C194" t="s">
        <v>26</v>
      </c>
      <c r="D194" t="s">
        <v>13</v>
      </c>
      <c r="E194">
        <v>3</v>
      </c>
      <c r="F194" s="2">
        <v>215.35</v>
      </c>
      <c r="G194" s="2">
        <f>Table14[[#This Row],[Unit Cost]]*Table14[[#This Row],[Quantity]]</f>
        <v>646.04999999999995</v>
      </c>
      <c r="H194" s="2">
        <v>255.72</v>
      </c>
      <c r="I194" s="2">
        <f>Table14[[#This Row],[Unit Price]]*Table14[[#This Row],[Quantity]]</f>
        <v>767.16</v>
      </c>
      <c r="J194" s="4">
        <v>0.15</v>
      </c>
      <c r="K194">
        <f>Table14[[#This Row],[Revenue]]*Table14[[#This Row],[Discount]]</f>
        <v>115.074</v>
      </c>
      <c r="L194" s="2">
        <f>Table14[[#This Row],[Revenue]]-Table14[[#This Row],[Discount Amount]]</f>
        <v>652.08600000000001</v>
      </c>
      <c r="M194" s="2">
        <f>Table14[[#This Row],[Total_Revenue]]-Table14[[#This Row],[Total Cost]]</f>
        <v>6.0360000000000582</v>
      </c>
      <c r="N194" t="s">
        <v>24</v>
      </c>
      <c r="O194" t="s">
        <v>15</v>
      </c>
      <c r="P194" t="s">
        <v>16</v>
      </c>
    </row>
    <row r="195" spans="1:16" x14ac:dyDescent="0.25">
      <c r="A195" t="s">
        <v>239</v>
      </c>
      <c r="B195" s="1">
        <v>45595</v>
      </c>
      <c r="C195" t="s">
        <v>22</v>
      </c>
      <c r="D195" t="s">
        <v>23</v>
      </c>
      <c r="E195">
        <v>1</v>
      </c>
      <c r="F195" s="2">
        <v>408.46</v>
      </c>
      <c r="G195" s="2">
        <f>Table14[[#This Row],[Unit Cost]]*Table14[[#This Row],[Quantity]]</f>
        <v>408.46</v>
      </c>
      <c r="H195" s="2">
        <v>458.7</v>
      </c>
      <c r="I195" s="2">
        <f>Table14[[#This Row],[Unit Price]]*Table14[[#This Row],[Quantity]]</f>
        <v>458.7</v>
      </c>
      <c r="J195" s="4">
        <v>0.15</v>
      </c>
      <c r="K195">
        <f>Table14[[#This Row],[Revenue]]*Table14[[#This Row],[Discount]]</f>
        <v>68.804999999999993</v>
      </c>
      <c r="L195" s="2">
        <f>Table14[[#This Row],[Revenue]]-Table14[[#This Row],[Discount Amount]]</f>
        <v>389.89499999999998</v>
      </c>
      <c r="M195" s="2">
        <f>Table14[[#This Row],[Total_Revenue]]-Table14[[#This Row],[Total Cost]]</f>
        <v>-18.564999999999998</v>
      </c>
      <c r="N195" t="s">
        <v>14</v>
      </c>
      <c r="O195" t="s">
        <v>52</v>
      </c>
      <c r="P195" t="s">
        <v>35</v>
      </c>
    </row>
    <row r="196" spans="1:16" x14ac:dyDescent="0.25">
      <c r="A196" t="s">
        <v>240</v>
      </c>
      <c r="B196" s="1">
        <v>45438</v>
      </c>
      <c r="C196" t="s">
        <v>44</v>
      </c>
      <c r="D196" t="s">
        <v>31</v>
      </c>
      <c r="E196">
        <v>1</v>
      </c>
      <c r="F196" s="2">
        <v>66.430000000000007</v>
      </c>
      <c r="G196" s="2">
        <f>Table14[[#This Row],[Unit Cost]]*Table14[[#This Row],[Quantity]]</f>
        <v>66.430000000000007</v>
      </c>
      <c r="H196" s="2">
        <v>93.62</v>
      </c>
      <c r="I196" s="2">
        <f>Table14[[#This Row],[Unit Price]]*Table14[[#This Row],[Quantity]]</f>
        <v>93.62</v>
      </c>
      <c r="J196" s="4">
        <v>0.05</v>
      </c>
      <c r="K196">
        <f>Table14[[#This Row],[Revenue]]*Table14[[#This Row],[Discount]]</f>
        <v>4.681</v>
      </c>
      <c r="L196" s="2">
        <f>Table14[[#This Row],[Revenue]]-Table14[[#This Row],[Discount Amount]]</f>
        <v>88.939000000000007</v>
      </c>
      <c r="M196" s="2">
        <f>Table14[[#This Row],[Total_Revenue]]-Table14[[#This Row],[Total Cost]]</f>
        <v>22.509</v>
      </c>
      <c r="N196" t="s">
        <v>40</v>
      </c>
      <c r="O196" t="s">
        <v>19</v>
      </c>
      <c r="P196" t="s">
        <v>16</v>
      </c>
    </row>
    <row r="197" spans="1:16" x14ac:dyDescent="0.25">
      <c r="A197" t="s">
        <v>241</v>
      </c>
      <c r="B197" s="1">
        <v>45121</v>
      </c>
      <c r="C197" t="s">
        <v>62</v>
      </c>
      <c r="D197" t="s">
        <v>47</v>
      </c>
      <c r="E197">
        <v>4</v>
      </c>
      <c r="F197" s="2">
        <v>130.54</v>
      </c>
      <c r="G197" s="2">
        <f>Table14[[#This Row],[Unit Cost]]*Table14[[#This Row],[Quantity]]</f>
        <v>522.16</v>
      </c>
      <c r="H197" s="2">
        <v>191.13</v>
      </c>
      <c r="I197" s="2">
        <f>Table14[[#This Row],[Unit Price]]*Table14[[#This Row],[Quantity]]</f>
        <v>764.52</v>
      </c>
      <c r="J197" s="4">
        <v>0</v>
      </c>
      <c r="K197">
        <f>Table14[[#This Row],[Revenue]]*Table14[[#This Row],[Discount]]</f>
        <v>0</v>
      </c>
      <c r="L197" s="2">
        <f>Table14[[#This Row],[Revenue]]-Table14[[#This Row],[Discount Amount]]</f>
        <v>764.52</v>
      </c>
      <c r="M197" s="2">
        <f>Table14[[#This Row],[Total_Revenue]]-Table14[[#This Row],[Total Cost]]</f>
        <v>242.36</v>
      </c>
      <c r="N197" t="s">
        <v>24</v>
      </c>
      <c r="O197" t="s">
        <v>27</v>
      </c>
      <c r="P197" t="s">
        <v>16</v>
      </c>
    </row>
    <row r="198" spans="1:16" x14ac:dyDescent="0.25">
      <c r="A198" t="s">
        <v>242</v>
      </c>
      <c r="B198" s="1">
        <v>45120</v>
      </c>
      <c r="C198" t="s">
        <v>49</v>
      </c>
      <c r="D198" t="s">
        <v>47</v>
      </c>
      <c r="E198">
        <v>4</v>
      </c>
      <c r="F198" s="2">
        <v>162.97</v>
      </c>
      <c r="G198" s="2">
        <f>Table14[[#This Row],[Unit Cost]]*Table14[[#This Row],[Quantity]]</f>
        <v>651.88</v>
      </c>
      <c r="H198" s="2">
        <v>277.37</v>
      </c>
      <c r="I198" s="2">
        <f>Table14[[#This Row],[Unit Price]]*Table14[[#This Row],[Quantity]]</f>
        <v>1109.48</v>
      </c>
      <c r="J198" s="4">
        <v>0</v>
      </c>
      <c r="K198">
        <f>Table14[[#This Row],[Revenue]]*Table14[[#This Row],[Discount]]</f>
        <v>0</v>
      </c>
      <c r="L198" s="2">
        <f>Table14[[#This Row],[Revenue]]-Table14[[#This Row],[Discount Amount]]</f>
        <v>1109.48</v>
      </c>
      <c r="M198" s="2">
        <f>Table14[[#This Row],[Total_Revenue]]-Table14[[#This Row],[Total Cost]]</f>
        <v>457.6</v>
      </c>
      <c r="N198" t="s">
        <v>40</v>
      </c>
      <c r="O198" t="s">
        <v>32</v>
      </c>
      <c r="P198" t="s">
        <v>20</v>
      </c>
    </row>
    <row r="199" spans="1:16" x14ac:dyDescent="0.25">
      <c r="A199" t="s">
        <v>243</v>
      </c>
      <c r="B199" s="1">
        <v>45246</v>
      </c>
      <c r="C199" t="s">
        <v>30</v>
      </c>
      <c r="D199" t="s">
        <v>31</v>
      </c>
      <c r="E199">
        <v>2</v>
      </c>
      <c r="F199" s="2">
        <v>307.94</v>
      </c>
      <c r="G199" s="2">
        <f>Table14[[#This Row],[Unit Cost]]*Table14[[#This Row],[Quantity]]</f>
        <v>615.88</v>
      </c>
      <c r="H199" s="2">
        <v>484.77</v>
      </c>
      <c r="I199" s="2">
        <f>Table14[[#This Row],[Unit Price]]*Table14[[#This Row],[Quantity]]</f>
        <v>969.54</v>
      </c>
      <c r="J199" s="4">
        <v>0</v>
      </c>
      <c r="K199">
        <f>Table14[[#This Row],[Revenue]]*Table14[[#This Row],[Discount]]</f>
        <v>0</v>
      </c>
      <c r="L199" s="2">
        <f>Table14[[#This Row],[Revenue]]-Table14[[#This Row],[Discount Amount]]</f>
        <v>969.54</v>
      </c>
      <c r="M199" s="2">
        <f>Table14[[#This Row],[Total_Revenue]]-Table14[[#This Row],[Total Cost]]</f>
        <v>353.65999999999997</v>
      </c>
      <c r="N199" t="s">
        <v>14</v>
      </c>
      <c r="O199" t="s">
        <v>15</v>
      </c>
      <c r="P199" t="s">
        <v>20</v>
      </c>
    </row>
    <row r="200" spans="1:16" x14ac:dyDescent="0.25">
      <c r="A200" t="s">
        <v>244</v>
      </c>
      <c r="B200" s="1">
        <v>45067</v>
      </c>
      <c r="C200" t="s">
        <v>56</v>
      </c>
      <c r="D200" t="s">
        <v>38</v>
      </c>
      <c r="E200">
        <v>8</v>
      </c>
      <c r="F200" s="2">
        <v>15.28</v>
      </c>
      <c r="G200" s="2">
        <f>Table14[[#This Row],[Unit Cost]]*Table14[[#This Row],[Quantity]]</f>
        <v>122.24</v>
      </c>
      <c r="H200" s="2">
        <v>27.33</v>
      </c>
      <c r="I200" s="2">
        <f>Table14[[#This Row],[Unit Price]]*Table14[[#This Row],[Quantity]]</f>
        <v>218.64</v>
      </c>
      <c r="J200" s="4">
        <v>0.15</v>
      </c>
      <c r="K200">
        <f>Table14[[#This Row],[Revenue]]*Table14[[#This Row],[Discount]]</f>
        <v>32.795999999999999</v>
      </c>
      <c r="L200" s="2">
        <f>Table14[[#This Row],[Revenue]]-Table14[[#This Row],[Discount Amount]]</f>
        <v>185.84399999999999</v>
      </c>
      <c r="M200" s="2">
        <f>Table14[[#This Row],[Total_Revenue]]-Table14[[#This Row],[Total Cost]]</f>
        <v>63.603999999999999</v>
      </c>
      <c r="N200" t="s">
        <v>18</v>
      </c>
      <c r="O200" t="s">
        <v>52</v>
      </c>
      <c r="P200" t="s">
        <v>35</v>
      </c>
    </row>
    <row r="201" spans="1:16" x14ac:dyDescent="0.25">
      <c r="A201" t="s">
        <v>245</v>
      </c>
      <c r="B201" s="1">
        <v>45578</v>
      </c>
      <c r="C201" t="s">
        <v>42</v>
      </c>
      <c r="D201" t="s">
        <v>23</v>
      </c>
      <c r="E201">
        <v>8</v>
      </c>
      <c r="F201" s="2">
        <v>366.92</v>
      </c>
      <c r="G201" s="2">
        <f>Table14[[#This Row],[Unit Cost]]*Table14[[#This Row],[Quantity]]</f>
        <v>2935.36</v>
      </c>
      <c r="H201" s="2">
        <v>558.29999999999995</v>
      </c>
      <c r="I201" s="2">
        <f>Table14[[#This Row],[Unit Price]]*Table14[[#This Row],[Quantity]]</f>
        <v>4466.3999999999996</v>
      </c>
      <c r="J201" s="4">
        <v>0</v>
      </c>
      <c r="K201">
        <f>Table14[[#This Row],[Revenue]]*Table14[[#This Row],[Discount]]</f>
        <v>0</v>
      </c>
      <c r="L201" s="2">
        <f>Table14[[#This Row],[Revenue]]-Table14[[#This Row],[Discount Amount]]</f>
        <v>4466.3999999999996</v>
      </c>
      <c r="M201" s="2">
        <f>Table14[[#This Row],[Total_Revenue]]-Table14[[#This Row],[Total Cost]]</f>
        <v>1531.0399999999995</v>
      </c>
      <c r="N201" t="s">
        <v>14</v>
      </c>
      <c r="O201" t="s">
        <v>52</v>
      </c>
      <c r="P201" t="s">
        <v>35</v>
      </c>
    </row>
    <row r="202" spans="1:16" x14ac:dyDescent="0.25">
      <c r="A202" t="s">
        <v>246</v>
      </c>
      <c r="B202" s="1">
        <v>45168</v>
      </c>
      <c r="C202" t="s">
        <v>60</v>
      </c>
      <c r="D202" t="s">
        <v>23</v>
      </c>
      <c r="E202">
        <v>1</v>
      </c>
      <c r="F202" s="2">
        <v>337.83</v>
      </c>
      <c r="G202" s="2">
        <f>Table14[[#This Row],[Unit Cost]]*Table14[[#This Row],[Quantity]]</f>
        <v>337.83</v>
      </c>
      <c r="H202" s="2">
        <v>545.37</v>
      </c>
      <c r="I202" s="2">
        <f>Table14[[#This Row],[Unit Price]]*Table14[[#This Row],[Quantity]]</f>
        <v>545.37</v>
      </c>
      <c r="J202" s="4">
        <v>0</v>
      </c>
      <c r="K202">
        <f>Table14[[#This Row],[Revenue]]*Table14[[#This Row],[Discount]]</f>
        <v>0</v>
      </c>
      <c r="L202" s="2">
        <f>Table14[[#This Row],[Revenue]]-Table14[[#This Row],[Discount Amount]]</f>
        <v>545.37</v>
      </c>
      <c r="M202" s="2">
        <f>Table14[[#This Row],[Total_Revenue]]-Table14[[#This Row],[Total Cost]]</f>
        <v>207.54000000000002</v>
      </c>
      <c r="N202" t="s">
        <v>18</v>
      </c>
      <c r="O202" t="s">
        <v>27</v>
      </c>
      <c r="P202" t="s">
        <v>35</v>
      </c>
    </row>
    <row r="203" spans="1:16" x14ac:dyDescent="0.25">
      <c r="A203" t="s">
        <v>247</v>
      </c>
      <c r="B203" s="1">
        <v>45585</v>
      </c>
      <c r="C203" t="s">
        <v>56</v>
      </c>
      <c r="D203" t="s">
        <v>38</v>
      </c>
      <c r="E203">
        <v>8</v>
      </c>
      <c r="F203" s="2">
        <v>145.27000000000001</v>
      </c>
      <c r="G203" s="2">
        <f>Table14[[#This Row],[Unit Cost]]*Table14[[#This Row],[Quantity]]</f>
        <v>1162.1600000000001</v>
      </c>
      <c r="H203" s="2">
        <v>233.63</v>
      </c>
      <c r="I203" s="2">
        <f>Table14[[#This Row],[Unit Price]]*Table14[[#This Row],[Quantity]]</f>
        <v>1869.04</v>
      </c>
      <c r="J203" s="4">
        <v>0.15</v>
      </c>
      <c r="K203">
        <f>Table14[[#This Row],[Revenue]]*Table14[[#This Row],[Discount]]</f>
        <v>280.35599999999999</v>
      </c>
      <c r="L203" s="2">
        <f>Table14[[#This Row],[Revenue]]-Table14[[#This Row],[Discount Amount]]</f>
        <v>1588.684</v>
      </c>
      <c r="M203" s="2">
        <f>Table14[[#This Row],[Total_Revenue]]-Table14[[#This Row],[Total Cost]]</f>
        <v>426.52399999999989</v>
      </c>
      <c r="N203" t="s">
        <v>24</v>
      </c>
      <c r="O203" t="s">
        <v>52</v>
      </c>
      <c r="P203" t="s">
        <v>16</v>
      </c>
    </row>
    <row r="204" spans="1:16" x14ac:dyDescent="0.25">
      <c r="A204" t="s">
        <v>248</v>
      </c>
      <c r="B204" s="1">
        <v>44931</v>
      </c>
      <c r="C204" t="s">
        <v>44</v>
      </c>
      <c r="D204" t="s">
        <v>31</v>
      </c>
      <c r="E204">
        <v>2</v>
      </c>
      <c r="F204" s="2">
        <v>32.43</v>
      </c>
      <c r="G204" s="2">
        <f>Table14[[#This Row],[Unit Cost]]*Table14[[#This Row],[Quantity]]</f>
        <v>64.86</v>
      </c>
      <c r="H204" s="2">
        <v>36.46</v>
      </c>
      <c r="I204" s="2">
        <f>Table14[[#This Row],[Unit Price]]*Table14[[#This Row],[Quantity]]</f>
        <v>72.92</v>
      </c>
      <c r="J204" s="4">
        <v>0</v>
      </c>
      <c r="K204">
        <f>Table14[[#This Row],[Revenue]]*Table14[[#This Row],[Discount]]</f>
        <v>0</v>
      </c>
      <c r="L204" s="2">
        <f>Table14[[#This Row],[Revenue]]-Table14[[#This Row],[Discount Amount]]</f>
        <v>72.92</v>
      </c>
      <c r="M204" s="2">
        <f>Table14[[#This Row],[Total_Revenue]]-Table14[[#This Row],[Total Cost]]</f>
        <v>8.0600000000000023</v>
      </c>
      <c r="N204" t="s">
        <v>14</v>
      </c>
      <c r="O204" t="s">
        <v>52</v>
      </c>
      <c r="P204" t="s">
        <v>35</v>
      </c>
    </row>
    <row r="205" spans="1:16" x14ac:dyDescent="0.25">
      <c r="A205" t="s">
        <v>249</v>
      </c>
      <c r="B205" s="1">
        <v>45534</v>
      </c>
      <c r="C205" t="s">
        <v>34</v>
      </c>
      <c r="D205" t="s">
        <v>31</v>
      </c>
      <c r="E205">
        <v>1</v>
      </c>
      <c r="F205" s="2">
        <v>106.97</v>
      </c>
      <c r="G205" s="2">
        <f>Table14[[#This Row],[Unit Cost]]*Table14[[#This Row],[Quantity]]</f>
        <v>106.97</v>
      </c>
      <c r="H205" s="2">
        <v>141.25</v>
      </c>
      <c r="I205" s="2">
        <f>Table14[[#This Row],[Unit Price]]*Table14[[#This Row],[Quantity]]</f>
        <v>141.25</v>
      </c>
      <c r="J205" s="4">
        <v>0</v>
      </c>
      <c r="K205">
        <f>Table14[[#This Row],[Revenue]]*Table14[[#This Row],[Discount]]</f>
        <v>0</v>
      </c>
      <c r="L205" s="2">
        <f>Table14[[#This Row],[Revenue]]-Table14[[#This Row],[Discount Amount]]</f>
        <v>141.25</v>
      </c>
      <c r="M205" s="2">
        <f>Table14[[#This Row],[Total_Revenue]]-Table14[[#This Row],[Total Cost]]</f>
        <v>34.28</v>
      </c>
      <c r="N205" t="s">
        <v>40</v>
      </c>
      <c r="O205" t="s">
        <v>52</v>
      </c>
      <c r="P205" t="s">
        <v>35</v>
      </c>
    </row>
    <row r="206" spans="1:16" x14ac:dyDescent="0.25">
      <c r="A206" t="s">
        <v>250</v>
      </c>
      <c r="B206" s="1">
        <v>45635</v>
      </c>
      <c r="C206" t="s">
        <v>46</v>
      </c>
      <c r="D206" t="s">
        <v>47</v>
      </c>
      <c r="E206">
        <v>4</v>
      </c>
      <c r="F206" s="2">
        <v>464.39</v>
      </c>
      <c r="G206" s="2">
        <f>Table14[[#This Row],[Unit Cost]]*Table14[[#This Row],[Quantity]]</f>
        <v>1857.56</v>
      </c>
      <c r="H206" s="2">
        <v>551</v>
      </c>
      <c r="I206" s="2">
        <f>Table14[[#This Row],[Unit Price]]*Table14[[#This Row],[Quantity]]</f>
        <v>2204</v>
      </c>
      <c r="J206" s="4">
        <v>0.05</v>
      </c>
      <c r="K206">
        <f>Table14[[#This Row],[Revenue]]*Table14[[#This Row],[Discount]]</f>
        <v>110.2</v>
      </c>
      <c r="L206" s="2">
        <f>Table14[[#This Row],[Revenue]]-Table14[[#This Row],[Discount Amount]]</f>
        <v>2093.8000000000002</v>
      </c>
      <c r="M206" s="2">
        <f>Table14[[#This Row],[Total_Revenue]]-Table14[[#This Row],[Total Cost]]</f>
        <v>236.24000000000024</v>
      </c>
      <c r="N206" t="s">
        <v>24</v>
      </c>
      <c r="O206" t="s">
        <v>52</v>
      </c>
      <c r="P206" t="s">
        <v>35</v>
      </c>
    </row>
    <row r="207" spans="1:16" x14ac:dyDescent="0.25">
      <c r="A207" t="s">
        <v>251</v>
      </c>
      <c r="B207" s="1">
        <v>44968</v>
      </c>
      <c r="C207" t="s">
        <v>60</v>
      </c>
      <c r="D207" t="s">
        <v>23</v>
      </c>
      <c r="E207">
        <v>9</v>
      </c>
      <c r="F207" s="2">
        <v>279.97000000000003</v>
      </c>
      <c r="G207" s="2">
        <f>Table14[[#This Row],[Unit Cost]]*Table14[[#This Row],[Quantity]]</f>
        <v>2519.7300000000005</v>
      </c>
      <c r="H207" s="2">
        <v>308.73</v>
      </c>
      <c r="I207" s="2">
        <f>Table14[[#This Row],[Unit Price]]*Table14[[#This Row],[Quantity]]</f>
        <v>2778.57</v>
      </c>
      <c r="J207" s="4">
        <v>0.1</v>
      </c>
      <c r="K207">
        <f>Table14[[#This Row],[Revenue]]*Table14[[#This Row],[Discount]]</f>
        <v>277.85700000000003</v>
      </c>
      <c r="L207" s="2">
        <f>Table14[[#This Row],[Revenue]]-Table14[[#This Row],[Discount Amount]]</f>
        <v>2500.7130000000002</v>
      </c>
      <c r="M207" s="2">
        <f>Table14[[#This Row],[Total_Revenue]]-Table14[[#This Row],[Total Cost]]</f>
        <v>-19.01700000000028</v>
      </c>
      <c r="N207" t="s">
        <v>18</v>
      </c>
      <c r="O207" t="s">
        <v>27</v>
      </c>
      <c r="P207" t="s">
        <v>16</v>
      </c>
    </row>
    <row r="208" spans="1:16" x14ac:dyDescent="0.25">
      <c r="A208" t="s">
        <v>252</v>
      </c>
      <c r="B208" s="1">
        <v>45165</v>
      </c>
      <c r="C208" t="s">
        <v>62</v>
      </c>
      <c r="D208" t="s">
        <v>47</v>
      </c>
      <c r="E208">
        <v>4</v>
      </c>
      <c r="F208" s="2">
        <v>183.39</v>
      </c>
      <c r="G208" s="2">
        <f>Table14[[#This Row],[Unit Cost]]*Table14[[#This Row],[Quantity]]</f>
        <v>733.56</v>
      </c>
      <c r="H208" s="2">
        <v>255.02</v>
      </c>
      <c r="I208" s="2">
        <f>Table14[[#This Row],[Unit Price]]*Table14[[#This Row],[Quantity]]</f>
        <v>1020.08</v>
      </c>
      <c r="J208" s="4">
        <v>0.15</v>
      </c>
      <c r="K208">
        <f>Table14[[#This Row],[Revenue]]*Table14[[#This Row],[Discount]]</f>
        <v>153.012</v>
      </c>
      <c r="L208" s="2">
        <f>Table14[[#This Row],[Revenue]]-Table14[[#This Row],[Discount Amount]]</f>
        <v>867.06799999999998</v>
      </c>
      <c r="M208" s="2">
        <f>Table14[[#This Row],[Total_Revenue]]-Table14[[#This Row],[Total Cost]]</f>
        <v>133.50800000000004</v>
      </c>
      <c r="N208" t="s">
        <v>18</v>
      </c>
      <c r="O208" t="s">
        <v>27</v>
      </c>
      <c r="P208" t="s">
        <v>20</v>
      </c>
    </row>
    <row r="209" spans="1:16" x14ac:dyDescent="0.25">
      <c r="A209" t="s">
        <v>253</v>
      </c>
      <c r="B209" s="1">
        <v>44945</v>
      </c>
      <c r="C209" t="s">
        <v>42</v>
      </c>
      <c r="D209" t="s">
        <v>23</v>
      </c>
      <c r="E209">
        <v>9</v>
      </c>
      <c r="F209" s="2">
        <v>408.81</v>
      </c>
      <c r="G209" s="2">
        <f>Table14[[#This Row],[Unit Cost]]*Table14[[#This Row],[Quantity]]</f>
        <v>3679.29</v>
      </c>
      <c r="H209" s="2">
        <v>730.21</v>
      </c>
      <c r="I209" s="2">
        <f>Table14[[#This Row],[Unit Price]]*Table14[[#This Row],[Quantity]]</f>
        <v>6571.89</v>
      </c>
      <c r="J209" s="4">
        <v>0</v>
      </c>
      <c r="K209">
        <f>Table14[[#This Row],[Revenue]]*Table14[[#This Row],[Discount]]</f>
        <v>0</v>
      </c>
      <c r="L209" s="2">
        <f>Table14[[#This Row],[Revenue]]-Table14[[#This Row],[Discount Amount]]</f>
        <v>6571.89</v>
      </c>
      <c r="M209" s="2">
        <f>Table14[[#This Row],[Total_Revenue]]-Table14[[#This Row],[Total Cost]]</f>
        <v>2892.6000000000004</v>
      </c>
      <c r="N209" t="s">
        <v>24</v>
      </c>
      <c r="O209" t="s">
        <v>32</v>
      </c>
      <c r="P209" t="s">
        <v>20</v>
      </c>
    </row>
    <row r="210" spans="1:16" x14ac:dyDescent="0.25">
      <c r="A210" t="s">
        <v>254</v>
      </c>
      <c r="B210" s="1">
        <v>45625</v>
      </c>
      <c r="C210" t="s">
        <v>26</v>
      </c>
      <c r="D210" t="s">
        <v>13</v>
      </c>
      <c r="E210">
        <v>2</v>
      </c>
      <c r="F210" s="2">
        <v>176.08</v>
      </c>
      <c r="G210" s="2">
        <f>Table14[[#This Row],[Unit Cost]]*Table14[[#This Row],[Quantity]]</f>
        <v>352.16</v>
      </c>
      <c r="H210" s="2">
        <v>243.97</v>
      </c>
      <c r="I210" s="2">
        <f>Table14[[#This Row],[Unit Price]]*Table14[[#This Row],[Quantity]]</f>
        <v>487.94</v>
      </c>
      <c r="J210" s="4">
        <v>0.1</v>
      </c>
      <c r="K210">
        <f>Table14[[#This Row],[Revenue]]*Table14[[#This Row],[Discount]]</f>
        <v>48.794000000000004</v>
      </c>
      <c r="L210" s="2">
        <f>Table14[[#This Row],[Revenue]]-Table14[[#This Row],[Discount Amount]]</f>
        <v>439.14600000000002</v>
      </c>
      <c r="M210" s="2">
        <f>Table14[[#This Row],[Total_Revenue]]-Table14[[#This Row],[Total Cost]]</f>
        <v>86.98599999999999</v>
      </c>
      <c r="N210" t="s">
        <v>40</v>
      </c>
      <c r="O210" t="s">
        <v>32</v>
      </c>
      <c r="P210" t="s">
        <v>16</v>
      </c>
    </row>
    <row r="211" spans="1:16" x14ac:dyDescent="0.25">
      <c r="A211" t="s">
        <v>255</v>
      </c>
      <c r="B211" s="1">
        <v>45031</v>
      </c>
      <c r="C211" t="s">
        <v>46</v>
      </c>
      <c r="D211" t="s">
        <v>47</v>
      </c>
      <c r="E211">
        <v>9</v>
      </c>
      <c r="F211" s="2">
        <v>88.9</v>
      </c>
      <c r="G211" s="2">
        <f>Table14[[#This Row],[Unit Cost]]*Table14[[#This Row],[Quantity]]</f>
        <v>800.1</v>
      </c>
      <c r="H211" s="2">
        <v>143.06</v>
      </c>
      <c r="I211" s="2">
        <f>Table14[[#This Row],[Unit Price]]*Table14[[#This Row],[Quantity]]</f>
        <v>1287.54</v>
      </c>
      <c r="J211" s="4">
        <v>0</v>
      </c>
      <c r="K211">
        <f>Table14[[#This Row],[Revenue]]*Table14[[#This Row],[Discount]]</f>
        <v>0</v>
      </c>
      <c r="L211" s="2">
        <f>Table14[[#This Row],[Revenue]]-Table14[[#This Row],[Discount Amount]]</f>
        <v>1287.54</v>
      </c>
      <c r="M211" s="2">
        <f>Table14[[#This Row],[Total_Revenue]]-Table14[[#This Row],[Total Cost]]</f>
        <v>487.43999999999994</v>
      </c>
      <c r="N211" t="s">
        <v>40</v>
      </c>
      <c r="O211" t="s">
        <v>27</v>
      </c>
      <c r="P211" t="s">
        <v>20</v>
      </c>
    </row>
    <row r="212" spans="1:16" x14ac:dyDescent="0.25">
      <c r="A212" t="s">
        <v>256</v>
      </c>
      <c r="B212" s="1">
        <v>45273</v>
      </c>
      <c r="C212" t="s">
        <v>37</v>
      </c>
      <c r="D212" t="s">
        <v>38</v>
      </c>
      <c r="E212">
        <v>1</v>
      </c>
      <c r="F212" s="2">
        <v>256.52999999999997</v>
      </c>
      <c r="G212" s="2">
        <f>Table14[[#This Row],[Unit Cost]]*Table14[[#This Row],[Quantity]]</f>
        <v>256.52999999999997</v>
      </c>
      <c r="H212" s="2">
        <v>416.91</v>
      </c>
      <c r="I212" s="2">
        <f>Table14[[#This Row],[Unit Price]]*Table14[[#This Row],[Quantity]]</f>
        <v>416.91</v>
      </c>
      <c r="J212" s="4">
        <v>0.1</v>
      </c>
      <c r="K212">
        <f>Table14[[#This Row],[Revenue]]*Table14[[#This Row],[Discount]]</f>
        <v>41.691000000000003</v>
      </c>
      <c r="L212" s="2">
        <f>Table14[[#This Row],[Revenue]]-Table14[[#This Row],[Discount Amount]]</f>
        <v>375.21900000000005</v>
      </c>
      <c r="M212" s="2">
        <f>Table14[[#This Row],[Total_Revenue]]-Table14[[#This Row],[Total Cost]]</f>
        <v>118.68900000000008</v>
      </c>
      <c r="N212" t="s">
        <v>24</v>
      </c>
      <c r="O212" t="s">
        <v>27</v>
      </c>
      <c r="P212" t="s">
        <v>16</v>
      </c>
    </row>
    <row r="213" spans="1:16" x14ac:dyDescent="0.25">
      <c r="A213" t="s">
        <v>257</v>
      </c>
      <c r="B213" s="1">
        <v>45361</v>
      </c>
      <c r="C213" t="s">
        <v>56</v>
      </c>
      <c r="D213" t="s">
        <v>38</v>
      </c>
      <c r="E213">
        <v>8</v>
      </c>
      <c r="F213" s="2">
        <v>376.33</v>
      </c>
      <c r="G213" s="2">
        <f>Table14[[#This Row],[Unit Cost]]*Table14[[#This Row],[Quantity]]</f>
        <v>3010.64</v>
      </c>
      <c r="H213" s="2">
        <v>526.22</v>
      </c>
      <c r="I213" s="2">
        <f>Table14[[#This Row],[Unit Price]]*Table14[[#This Row],[Quantity]]</f>
        <v>4209.76</v>
      </c>
      <c r="J213" s="4">
        <v>0</v>
      </c>
      <c r="K213">
        <f>Table14[[#This Row],[Revenue]]*Table14[[#This Row],[Discount]]</f>
        <v>0</v>
      </c>
      <c r="L213" s="2">
        <f>Table14[[#This Row],[Revenue]]-Table14[[#This Row],[Discount Amount]]</f>
        <v>4209.76</v>
      </c>
      <c r="M213" s="2">
        <f>Table14[[#This Row],[Total_Revenue]]-Table14[[#This Row],[Total Cost]]</f>
        <v>1199.1200000000003</v>
      </c>
      <c r="N213" t="s">
        <v>40</v>
      </c>
      <c r="O213" t="s">
        <v>19</v>
      </c>
      <c r="P213" t="s">
        <v>35</v>
      </c>
    </row>
    <row r="214" spans="1:16" x14ac:dyDescent="0.25">
      <c r="A214" t="s">
        <v>258</v>
      </c>
      <c r="B214" s="1">
        <v>45474</v>
      </c>
      <c r="C214" t="s">
        <v>46</v>
      </c>
      <c r="D214" t="s">
        <v>47</v>
      </c>
      <c r="E214">
        <v>9</v>
      </c>
      <c r="F214" s="2">
        <v>225.75</v>
      </c>
      <c r="G214" s="2">
        <f>Table14[[#This Row],[Unit Cost]]*Table14[[#This Row],[Quantity]]</f>
        <v>2031.75</v>
      </c>
      <c r="H214" s="2">
        <v>279.61</v>
      </c>
      <c r="I214" s="2">
        <f>Table14[[#This Row],[Unit Price]]*Table14[[#This Row],[Quantity]]</f>
        <v>2516.4900000000002</v>
      </c>
      <c r="J214" s="4">
        <v>0.2</v>
      </c>
      <c r="K214">
        <f>Table14[[#This Row],[Revenue]]*Table14[[#This Row],[Discount]]</f>
        <v>503.29800000000006</v>
      </c>
      <c r="L214" s="2">
        <f>Table14[[#This Row],[Revenue]]-Table14[[#This Row],[Discount Amount]]</f>
        <v>2013.1920000000002</v>
      </c>
      <c r="M214" s="2">
        <f>Table14[[#This Row],[Total_Revenue]]-Table14[[#This Row],[Total Cost]]</f>
        <v>-18.557999999999765</v>
      </c>
      <c r="N214" t="s">
        <v>24</v>
      </c>
      <c r="O214" t="s">
        <v>15</v>
      </c>
      <c r="P214" t="s">
        <v>20</v>
      </c>
    </row>
    <row r="215" spans="1:16" x14ac:dyDescent="0.25">
      <c r="A215" t="s">
        <v>259</v>
      </c>
      <c r="B215" s="1">
        <v>45358</v>
      </c>
      <c r="C215" t="s">
        <v>34</v>
      </c>
      <c r="D215" t="s">
        <v>31</v>
      </c>
      <c r="E215">
        <v>8</v>
      </c>
      <c r="F215" s="2">
        <v>494.47</v>
      </c>
      <c r="G215" s="2">
        <f>Table14[[#This Row],[Unit Cost]]*Table14[[#This Row],[Quantity]]</f>
        <v>3955.76</v>
      </c>
      <c r="H215" s="2">
        <v>594.28</v>
      </c>
      <c r="I215" s="2">
        <f>Table14[[#This Row],[Unit Price]]*Table14[[#This Row],[Quantity]]</f>
        <v>4754.24</v>
      </c>
      <c r="J215" s="4">
        <v>0</v>
      </c>
      <c r="K215">
        <f>Table14[[#This Row],[Revenue]]*Table14[[#This Row],[Discount]]</f>
        <v>0</v>
      </c>
      <c r="L215" s="2">
        <f>Table14[[#This Row],[Revenue]]-Table14[[#This Row],[Discount Amount]]</f>
        <v>4754.24</v>
      </c>
      <c r="M215" s="2">
        <f>Table14[[#This Row],[Total_Revenue]]-Table14[[#This Row],[Total Cost]]</f>
        <v>798.47999999999956</v>
      </c>
      <c r="N215" t="s">
        <v>24</v>
      </c>
      <c r="O215" t="s">
        <v>27</v>
      </c>
      <c r="P215" t="s">
        <v>20</v>
      </c>
    </row>
    <row r="216" spans="1:16" x14ac:dyDescent="0.25">
      <c r="A216" t="s">
        <v>260</v>
      </c>
      <c r="B216" s="1">
        <v>44955</v>
      </c>
      <c r="C216" t="s">
        <v>44</v>
      </c>
      <c r="D216" t="s">
        <v>31</v>
      </c>
      <c r="E216">
        <v>5</v>
      </c>
      <c r="F216" s="2">
        <v>97.81</v>
      </c>
      <c r="G216" s="2">
        <f>Table14[[#This Row],[Unit Cost]]*Table14[[#This Row],[Quantity]]</f>
        <v>489.05</v>
      </c>
      <c r="H216" s="2">
        <v>108.21</v>
      </c>
      <c r="I216" s="2">
        <f>Table14[[#This Row],[Unit Price]]*Table14[[#This Row],[Quantity]]</f>
        <v>541.04999999999995</v>
      </c>
      <c r="J216" s="4">
        <v>0</v>
      </c>
      <c r="K216">
        <f>Table14[[#This Row],[Revenue]]*Table14[[#This Row],[Discount]]</f>
        <v>0</v>
      </c>
      <c r="L216" s="2">
        <f>Table14[[#This Row],[Revenue]]-Table14[[#This Row],[Discount Amount]]</f>
        <v>541.04999999999995</v>
      </c>
      <c r="M216" s="2">
        <f>Table14[[#This Row],[Total_Revenue]]-Table14[[#This Row],[Total Cost]]</f>
        <v>51.999999999999943</v>
      </c>
      <c r="N216" t="s">
        <v>40</v>
      </c>
      <c r="O216" t="s">
        <v>27</v>
      </c>
      <c r="P216" t="s">
        <v>16</v>
      </c>
    </row>
    <row r="217" spans="1:16" x14ac:dyDescent="0.25">
      <c r="A217" t="s">
        <v>261</v>
      </c>
      <c r="B217" s="1">
        <v>45534</v>
      </c>
      <c r="C217" t="s">
        <v>44</v>
      </c>
      <c r="D217" t="s">
        <v>31</v>
      </c>
      <c r="E217">
        <v>1</v>
      </c>
      <c r="F217" s="2">
        <v>234.98</v>
      </c>
      <c r="G217" s="2">
        <f>Table14[[#This Row],[Unit Cost]]*Table14[[#This Row],[Quantity]]</f>
        <v>234.98</v>
      </c>
      <c r="H217" s="2">
        <v>399.66</v>
      </c>
      <c r="I217" s="2">
        <f>Table14[[#This Row],[Unit Price]]*Table14[[#This Row],[Quantity]]</f>
        <v>399.66</v>
      </c>
      <c r="J217" s="4">
        <v>0.15</v>
      </c>
      <c r="K217">
        <f>Table14[[#This Row],[Revenue]]*Table14[[#This Row],[Discount]]</f>
        <v>59.948999999999998</v>
      </c>
      <c r="L217" s="2">
        <f>Table14[[#This Row],[Revenue]]-Table14[[#This Row],[Discount Amount]]</f>
        <v>339.71100000000001</v>
      </c>
      <c r="M217" s="2">
        <f>Table14[[#This Row],[Total_Revenue]]-Table14[[#This Row],[Total Cost]]</f>
        <v>104.73100000000002</v>
      </c>
      <c r="N217" t="s">
        <v>18</v>
      </c>
      <c r="O217" t="s">
        <v>52</v>
      </c>
      <c r="P217" t="s">
        <v>35</v>
      </c>
    </row>
    <row r="218" spans="1:16" x14ac:dyDescent="0.25">
      <c r="A218" t="s">
        <v>262</v>
      </c>
      <c r="B218" s="1">
        <v>45438</v>
      </c>
      <c r="C218" t="s">
        <v>54</v>
      </c>
      <c r="D218" t="s">
        <v>38</v>
      </c>
      <c r="E218">
        <v>5</v>
      </c>
      <c r="F218" s="2">
        <v>22.29</v>
      </c>
      <c r="G218" s="2">
        <f>Table14[[#This Row],[Unit Cost]]*Table14[[#This Row],[Quantity]]</f>
        <v>111.44999999999999</v>
      </c>
      <c r="H218" s="2">
        <v>27.09</v>
      </c>
      <c r="I218" s="2">
        <f>Table14[[#This Row],[Unit Price]]*Table14[[#This Row],[Quantity]]</f>
        <v>135.44999999999999</v>
      </c>
      <c r="J218" s="4">
        <v>0</v>
      </c>
      <c r="K218">
        <f>Table14[[#This Row],[Revenue]]*Table14[[#This Row],[Discount]]</f>
        <v>0</v>
      </c>
      <c r="L218" s="2">
        <f>Table14[[#This Row],[Revenue]]-Table14[[#This Row],[Discount Amount]]</f>
        <v>135.44999999999999</v>
      </c>
      <c r="M218" s="2">
        <f>Table14[[#This Row],[Total_Revenue]]-Table14[[#This Row],[Total Cost]]</f>
        <v>24</v>
      </c>
      <c r="N218" t="s">
        <v>24</v>
      </c>
      <c r="O218" t="s">
        <v>27</v>
      </c>
      <c r="P218" t="s">
        <v>20</v>
      </c>
    </row>
    <row r="219" spans="1:16" x14ac:dyDescent="0.25">
      <c r="A219" t="s">
        <v>263</v>
      </c>
      <c r="B219" s="1">
        <v>45203</v>
      </c>
      <c r="C219" t="s">
        <v>49</v>
      </c>
      <c r="D219" t="s">
        <v>47</v>
      </c>
      <c r="E219">
        <v>5</v>
      </c>
      <c r="F219" s="2">
        <v>278.62</v>
      </c>
      <c r="G219" s="2">
        <f>Table14[[#This Row],[Unit Cost]]*Table14[[#This Row],[Quantity]]</f>
        <v>1393.1</v>
      </c>
      <c r="H219" s="2">
        <v>306.94</v>
      </c>
      <c r="I219" s="2">
        <f>Table14[[#This Row],[Unit Price]]*Table14[[#This Row],[Quantity]]</f>
        <v>1534.7</v>
      </c>
      <c r="J219" s="4">
        <v>0.05</v>
      </c>
      <c r="K219">
        <f>Table14[[#This Row],[Revenue]]*Table14[[#This Row],[Discount]]</f>
        <v>76.734999999999999</v>
      </c>
      <c r="L219" s="2">
        <f>Table14[[#This Row],[Revenue]]-Table14[[#This Row],[Discount Amount]]</f>
        <v>1457.9650000000001</v>
      </c>
      <c r="M219" s="2">
        <f>Table14[[#This Row],[Total_Revenue]]-Table14[[#This Row],[Total Cost]]</f>
        <v>64.865000000000236</v>
      </c>
      <c r="N219" t="s">
        <v>24</v>
      </c>
      <c r="O219" t="s">
        <v>27</v>
      </c>
      <c r="P219" t="s">
        <v>16</v>
      </c>
    </row>
    <row r="220" spans="1:16" x14ac:dyDescent="0.25">
      <c r="A220" t="s">
        <v>264</v>
      </c>
      <c r="B220" s="1">
        <v>45282</v>
      </c>
      <c r="C220" t="s">
        <v>54</v>
      </c>
      <c r="D220" t="s">
        <v>38</v>
      </c>
      <c r="E220">
        <v>8</v>
      </c>
      <c r="F220" s="2">
        <v>397.04</v>
      </c>
      <c r="G220" s="2">
        <f>Table14[[#This Row],[Unit Cost]]*Table14[[#This Row],[Quantity]]</f>
        <v>3176.32</v>
      </c>
      <c r="H220" s="2">
        <v>544.35</v>
      </c>
      <c r="I220" s="2">
        <f>Table14[[#This Row],[Unit Price]]*Table14[[#This Row],[Quantity]]</f>
        <v>4354.8</v>
      </c>
      <c r="J220" s="4">
        <v>0.1</v>
      </c>
      <c r="K220">
        <f>Table14[[#This Row],[Revenue]]*Table14[[#This Row],[Discount]]</f>
        <v>435.48</v>
      </c>
      <c r="L220" s="2">
        <f>Table14[[#This Row],[Revenue]]-Table14[[#This Row],[Discount Amount]]</f>
        <v>3919.32</v>
      </c>
      <c r="M220" s="2">
        <f>Table14[[#This Row],[Total_Revenue]]-Table14[[#This Row],[Total Cost]]</f>
        <v>743</v>
      </c>
      <c r="N220" t="s">
        <v>18</v>
      </c>
      <c r="O220" t="s">
        <v>15</v>
      </c>
      <c r="P220" t="s">
        <v>16</v>
      </c>
    </row>
    <row r="221" spans="1:16" x14ac:dyDescent="0.25">
      <c r="A221" t="s">
        <v>265</v>
      </c>
      <c r="B221" s="1">
        <v>45503</v>
      </c>
      <c r="C221" t="s">
        <v>44</v>
      </c>
      <c r="D221" t="s">
        <v>31</v>
      </c>
      <c r="E221">
        <v>6</v>
      </c>
      <c r="F221" s="2">
        <v>384.91</v>
      </c>
      <c r="G221" s="2">
        <f>Table14[[#This Row],[Unit Cost]]*Table14[[#This Row],[Quantity]]</f>
        <v>2309.46</v>
      </c>
      <c r="H221" s="2">
        <v>647.5</v>
      </c>
      <c r="I221" s="2">
        <f>Table14[[#This Row],[Unit Price]]*Table14[[#This Row],[Quantity]]</f>
        <v>3885</v>
      </c>
      <c r="J221" s="4">
        <v>0</v>
      </c>
      <c r="K221">
        <f>Table14[[#This Row],[Revenue]]*Table14[[#This Row],[Discount]]</f>
        <v>0</v>
      </c>
      <c r="L221" s="2">
        <f>Table14[[#This Row],[Revenue]]-Table14[[#This Row],[Discount Amount]]</f>
        <v>3885</v>
      </c>
      <c r="M221" s="2">
        <f>Table14[[#This Row],[Total_Revenue]]-Table14[[#This Row],[Total Cost]]</f>
        <v>1575.54</v>
      </c>
      <c r="N221" t="s">
        <v>18</v>
      </c>
      <c r="O221" t="s">
        <v>19</v>
      </c>
      <c r="P221" t="s">
        <v>35</v>
      </c>
    </row>
    <row r="222" spans="1:16" x14ac:dyDescent="0.25">
      <c r="A222" t="s">
        <v>266</v>
      </c>
      <c r="B222" s="1">
        <v>45497</v>
      </c>
      <c r="C222" t="s">
        <v>12</v>
      </c>
      <c r="D222" t="s">
        <v>13</v>
      </c>
      <c r="E222">
        <v>5</v>
      </c>
      <c r="F222" s="2">
        <v>140.62</v>
      </c>
      <c r="G222" s="2">
        <f>Table14[[#This Row],[Unit Cost]]*Table14[[#This Row],[Quantity]]</f>
        <v>703.1</v>
      </c>
      <c r="H222" s="2">
        <v>245.93</v>
      </c>
      <c r="I222" s="2">
        <f>Table14[[#This Row],[Unit Price]]*Table14[[#This Row],[Quantity]]</f>
        <v>1229.6500000000001</v>
      </c>
      <c r="J222" s="4">
        <v>0.05</v>
      </c>
      <c r="K222">
        <f>Table14[[#This Row],[Revenue]]*Table14[[#This Row],[Discount]]</f>
        <v>61.482500000000009</v>
      </c>
      <c r="L222" s="2">
        <f>Table14[[#This Row],[Revenue]]-Table14[[#This Row],[Discount Amount]]</f>
        <v>1168.1675</v>
      </c>
      <c r="M222" s="2">
        <f>Table14[[#This Row],[Total_Revenue]]-Table14[[#This Row],[Total Cost]]</f>
        <v>465.0675</v>
      </c>
      <c r="N222" t="s">
        <v>14</v>
      </c>
      <c r="O222" t="s">
        <v>15</v>
      </c>
      <c r="P222" t="s">
        <v>20</v>
      </c>
    </row>
    <row r="223" spans="1:16" x14ac:dyDescent="0.25">
      <c r="A223" t="s">
        <v>267</v>
      </c>
      <c r="B223" s="1">
        <v>44963</v>
      </c>
      <c r="C223" t="s">
        <v>49</v>
      </c>
      <c r="D223" t="s">
        <v>47</v>
      </c>
      <c r="E223">
        <v>1</v>
      </c>
      <c r="F223" s="2">
        <v>391.9</v>
      </c>
      <c r="G223" s="2">
        <f>Table14[[#This Row],[Unit Cost]]*Table14[[#This Row],[Quantity]]</f>
        <v>391.9</v>
      </c>
      <c r="H223" s="2">
        <v>644.22</v>
      </c>
      <c r="I223" s="2">
        <f>Table14[[#This Row],[Unit Price]]*Table14[[#This Row],[Quantity]]</f>
        <v>644.22</v>
      </c>
      <c r="J223" s="4">
        <v>0.1</v>
      </c>
      <c r="K223">
        <f>Table14[[#This Row],[Revenue]]*Table14[[#This Row],[Discount]]</f>
        <v>64.422000000000011</v>
      </c>
      <c r="L223" s="2">
        <f>Table14[[#This Row],[Revenue]]-Table14[[#This Row],[Discount Amount]]</f>
        <v>579.798</v>
      </c>
      <c r="M223" s="2">
        <f>Table14[[#This Row],[Total_Revenue]]-Table14[[#This Row],[Total Cost]]</f>
        <v>187.89800000000002</v>
      </c>
      <c r="N223" t="s">
        <v>24</v>
      </c>
      <c r="O223" t="s">
        <v>32</v>
      </c>
      <c r="P223" t="s">
        <v>20</v>
      </c>
    </row>
    <row r="224" spans="1:16" x14ac:dyDescent="0.25">
      <c r="A224" t="s">
        <v>268</v>
      </c>
      <c r="B224" s="1">
        <v>45037</v>
      </c>
      <c r="C224" t="s">
        <v>49</v>
      </c>
      <c r="D224" t="s">
        <v>47</v>
      </c>
      <c r="E224">
        <v>5</v>
      </c>
      <c r="F224" s="2">
        <v>398.55</v>
      </c>
      <c r="G224" s="2">
        <f>Table14[[#This Row],[Unit Cost]]*Table14[[#This Row],[Quantity]]</f>
        <v>1992.75</v>
      </c>
      <c r="H224" s="2">
        <v>484.05</v>
      </c>
      <c r="I224" s="2">
        <f>Table14[[#This Row],[Unit Price]]*Table14[[#This Row],[Quantity]]</f>
        <v>2420.25</v>
      </c>
      <c r="J224" s="4">
        <v>0</v>
      </c>
      <c r="K224">
        <f>Table14[[#This Row],[Revenue]]*Table14[[#This Row],[Discount]]</f>
        <v>0</v>
      </c>
      <c r="L224" s="2">
        <f>Table14[[#This Row],[Revenue]]-Table14[[#This Row],[Discount Amount]]</f>
        <v>2420.25</v>
      </c>
      <c r="M224" s="2">
        <f>Table14[[#This Row],[Total_Revenue]]-Table14[[#This Row],[Total Cost]]</f>
        <v>427.5</v>
      </c>
      <c r="N224" t="s">
        <v>40</v>
      </c>
      <c r="O224" t="s">
        <v>27</v>
      </c>
      <c r="P224" t="s">
        <v>20</v>
      </c>
    </row>
    <row r="225" spans="1:16" x14ac:dyDescent="0.25">
      <c r="A225" t="s">
        <v>269</v>
      </c>
      <c r="B225" s="1">
        <v>45447</v>
      </c>
      <c r="C225" t="s">
        <v>37</v>
      </c>
      <c r="D225" t="s">
        <v>38</v>
      </c>
      <c r="E225">
        <v>4</v>
      </c>
      <c r="F225" s="2">
        <v>117.01</v>
      </c>
      <c r="G225" s="2">
        <f>Table14[[#This Row],[Unit Cost]]*Table14[[#This Row],[Quantity]]</f>
        <v>468.04</v>
      </c>
      <c r="H225" s="2">
        <v>161.21</v>
      </c>
      <c r="I225" s="2">
        <f>Table14[[#This Row],[Unit Price]]*Table14[[#This Row],[Quantity]]</f>
        <v>644.84</v>
      </c>
      <c r="J225" s="4">
        <v>0</v>
      </c>
      <c r="K225">
        <f>Table14[[#This Row],[Revenue]]*Table14[[#This Row],[Discount]]</f>
        <v>0</v>
      </c>
      <c r="L225" s="2">
        <f>Table14[[#This Row],[Revenue]]-Table14[[#This Row],[Discount Amount]]</f>
        <v>644.84</v>
      </c>
      <c r="M225" s="2">
        <f>Table14[[#This Row],[Total_Revenue]]-Table14[[#This Row],[Total Cost]]</f>
        <v>176.8</v>
      </c>
      <c r="N225" t="s">
        <v>14</v>
      </c>
      <c r="O225" t="s">
        <v>32</v>
      </c>
      <c r="P225" t="s">
        <v>35</v>
      </c>
    </row>
    <row r="226" spans="1:16" x14ac:dyDescent="0.25">
      <c r="A226" t="s">
        <v>270</v>
      </c>
      <c r="B226" s="1">
        <v>45512</v>
      </c>
      <c r="C226" t="s">
        <v>54</v>
      </c>
      <c r="D226" t="s">
        <v>38</v>
      </c>
      <c r="E226">
        <v>2</v>
      </c>
      <c r="F226" s="2">
        <v>395.16</v>
      </c>
      <c r="G226" s="2">
        <f>Table14[[#This Row],[Unit Cost]]*Table14[[#This Row],[Quantity]]</f>
        <v>790.32</v>
      </c>
      <c r="H226" s="2">
        <v>625.04999999999995</v>
      </c>
      <c r="I226" s="2">
        <f>Table14[[#This Row],[Unit Price]]*Table14[[#This Row],[Quantity]]</f>
        <v>1250.0999999999999</v>
      </c>
      <c r="J226" s="4">
        <v>0.05</v>
      </c>
      <c r="K226">
        <f>Table14[[#This Row],[Revenue]]*Table14[[#This Row],[Discount]]</f>
        <v>62.504999999999995</v>
      </c>
      <c r="L226" s="2">
        <f>Table14[[#This Row],[Revenue]]-Table14[[#This Row],[Discount Amount]]</f>
        <v>1187.5949999999998</v>
      </c>
      <c r="M226" s="2">
        <f>Table14[[#This Row],[Total_Revenue]]-Table14[[#This Row],[Total Cost]]</f>
        <v>397.27499999999975</v>
      </c>
      <c r="N226" t="s">
        <v>18</v>
      </c>
      <c r="O226" t="s">
        <v>32</v>
      </c>
      <c r="P226" t="s">
        <v>20</v>
      </c>
    </row>
    <row r="227" spans="1:16" x14ac:dyDescent="0.25">
      <c r="A227" t="s">
        <v>271</v>
      </c>
      <c r="B227" s="1">
        <v>45370</v>
      </c>
      <c r="C227" t="s">
        <v>46</v>
      </c>
      <c r="D227" t="s">
        <v>47</v>
      </c>
      <c r="E227">
        <v>9</v>
      </c>
      <c r="F227" s="2">
        <v>403.74</v>
      </c>
      <c r="G227" s="2">
        <f>Table14[[#This Row],[Unit Cost]]*Table14[[#This Row],[Quantity]]</f>
        <v>3633.66</v>
      </c>
      <c r="H227" s="2">
        <v>470.26</v>
      </c>
      <c r="I227" s="2">
        <f>Table14[[#This Row],[Unit Price]]*Table14[[#This Row],[Quantity]]</f>
        <v>4232.34</v>
      </c>
      <c r="J227" s="4">
        <v>0.05</v>
      </c>
      <c r="K227">
        <f>Table14[[#This Row],[Revenue]]*Table14[[#This Row],[Discount]]</f>
        <v>211.61700000000002</v>
      </c>
      <c r="L227" s="2">
        <f>Table14[[#This Row],[Revenue]]-Table14[[#This Row],[Discount Amount]]</f>
        <v>4020.723</v>
      </c>
      <c r="M227" s="2">
        <f>Table14[[#This Row],[Total_Revenue]]-Table14[[#This Row],[Total Cost]]</f>
        <v>387.0630000000001</v>
      </c>
      <c r="N227" t="s">
        <v>18</v>
      </c>
      <c r="O227" t="s">
        <v>27</v>
      </c>
      <c r="P227" t="s">
        <v>16</v>
      </c>
    </row>
    <row r="228" spans="1:16" x14ac:dyDescent="0.25">
      <c r="A228" t="s">
        <v>272</v>
      </c>
      <c r="B228" s="1">
        <v>44979</v>
      </c>
      <c r="C228" t="s">
        <v>12</v>
      </c>
      <c r="D228" t="s">
        <v>13</v>
      </c>
      <c r="E228">
        <v>5</v>
      </c>
      <c r="F228" s="2">
        <v>298.05</v>
      </c>
      <c r="G228" s="2">
        <f>Table14[[#This Row],[Unit Cost]]*Table14[[#This Row],[Quantity]]</f>
        <v>1490.25</v>
      </c>
      <c r="H228" s="2">
        <v>435.21</v>
      </c>
      <c r="I228" s="2">
        <f>Table14[[#This Row],[Unit Price]]*Table14[[#This Row],[Quantity]]</f>
        <v>2176.0499999999997</v>
      </c>
      <c r="J228" s="4">
        <v>0.05</v>
      </c>
      <c r="K228">
        <f>Table14[[#This Row],[Revenue]]*Table14[[#This Row],[Discount]]</f>
        <v>108.80249999999999</v>
      </c>
      <c r="L228" s="2">
        <f>Table14[[#This Row],[Revenue]]-Table14[[#This Row],[Discount Amount]]</f>
        <v>2067.2474999999999</v>
      </c>
      <c r="M228" s="2">
        <f>Table14[[#This Row],[Total_Revenue]]-Table14[[#This Row],[Total Cost]]</f>
        <v>576.99749999999995</v>
      </c>
      <c r="N228" t="s">
        <v>40</v>
      </c>
      <c r="O228" t="s">
        <v>19</v>
      </c>
      <c r="P228" t="s">
        <v>20</v>
      </c>
    </row>
    <row r="229" spans="1:16" x14ac:dyDescent="0.25">
      <c r="A229" t="s">
        <v>273</v>
      </c>
      <c r="B229" s="1">
        <v>45556</v>
      </c>
      <c r="C229" t="s">
        <v>54</v>
      </c>
      <c r="D229" t="s">
        <v>38</v>
      </c>
      <c r="E229">
        <v>1</v>
      </c>
      <c r="F229" s="2">
        <v>484.03</v>
      </c>
      <c r="G229" s="2">
        <f>Table14[[#This Row],[Unit Cost]]*Table14[[#This Row],[Quantity]]</f>
        <v>484.03</v>
      </c>
      <c r="H229" s="2">
        <v>589.84</v>
      </c>
      <c r="I229" s="2">
        <f>Table14[[#This Row],[Unit Price]]*Table14[[#This Row],[Quantity]]</f>
        <v>589.84</v>
      </c>
      <c r="J229" s="4">
        <v>0</v>
      </c>
      <c r="K229">
        <f>Table14[[#This Row],[Revenue]]*Table14[[#This Row],[Discount]]</f>
        <v>0</v>
      </c>
      <c r="L229" s="2">
        <f>Table14[[#This Row],[Revenue]]-Table14[[#This Row],[Discount Amount]]</f>
        <v>589.84</v>
      </c>
      <c r="M229" s="2">
        <f>Table14[[#This Row],[Total_Revenue]]-Table14[[#This Row],[Total Cost]]</f>
        <v>105.81000000000006</v>
      </c>
      <c r="N229" t="s">
        <v>24</v>
      </c>
      <c r="O229" t="s">
        <v>27</v>
      </c>
      <c r="P229" t="s">
        <v>16</v>
      </c>
    </row>
    <row r="230" spans="1:16" x14ac:dyDescent="0.25">
      <c r="A230" t="s">
        <v>274</v>
      </c>
      <c r="B230" s="1">
        <v>45381</v>
      </c>
      <c r="C230" t="s">
        <v>54</v>
      </c>
      <c r="D230" t="s">
        <v>38</v>
      </c>
      <c r="E230">
        <v>9</v>
      </c>
      <c r="F230" s="2">
        <v>151.06</v>
      </c>
      <c r="G230" s="2">
        <f>Table14[[#This Row],[Unit Cost]]*Table14[[#This Row],[Quantity]]</f>
        <v>1359.54</v>
      </c>
      <c r="H230" s="2">
        <v>194.84</v>
      </c>
      <c r="I230" s="2">
        <f>Table14[[#This Row],[Unit Price]]*Table14[[#This Row],[Quantity]]</f>
        <v>1753.56</v>
      </c>
      <c r="J230" s="4">
        <v>0</v>
      </c>
      <c r="K230">
        <f>Table14[[#This Row],[Revenue]]*Table14[[#This Row],[Discount]]</f>
        <v>0</v>
      </c>
      <c r="L230" s="2">
        <f>Table14[[#This Row],[Revenue]]-Table14[[#This Row],[Discount Amount]]</f>
        <v>1753.56</v>
      </c>
      <c r="M230" s="2">
        <f>Table14[[#This Row],[Total_Revenue]]-Table14[[#This Row],[Total Cost]]</f>
        <v>394.02</v>
      </c>
      <c r="N230" t="s">
        <v>14</v>
      </c>
      <c r="O230" t="s">
        <v>27</v>
      </c>
      <c r="P230" t="s">
        <v>16</v>
      </c>
    </row>
    <row r="231" spans="1:16" x14ac:dyDescent="0.25">
      <c r="A231" t="s">
        <v>275</v>
      </c>
      <c r="B231" s="1">
        <v>45341</v>
      </c>
      <c r="C231" t="s">
        <v>34</v>
      </c>
      <c r="D231" t="s">
        <v>31</v>
      </c>
      <c r="E231">
        <v>4</v>
      </c>
      <c r="F231" s="2">
        <v>497.84</v>
      </c>
      <c r="G231" s="2">
        <f>Table14[[#This Row],[Unit Cost]]*Table14[[#This Row],[Quantity]]</f>
        <v>1991.36</v>
      </c>
      <c r="H231" s="2">
        <v>651.09</v>
      </c>
      <c r="I231" s="2">
        <f>Table14[[#This Row],[Unit Price]]*Table14[[#This Row],[Quantity]]</f>
        <v>2604.36</v>
      </c>
      <c r="J231" s="4">
        <v>0</v>
      </c>
      <c r="K231">
        <f>Table14[[#This Row],[Revenue]]*Table14[[#This Row],[Discount]]</f>
        <v>0</v>
      </c>
      <c r="L231" s="2">
        <f>Table14[[#This Row],[Revenue]]-Table14[[#This Row],[Discount Amount]]</f>
        <v>2604.36</v>
      </c>
      <c r="M231" s="2">
        <f>Table14[[#This Row],[Total_Revenue]]-Table14[[#This Row],[Total Cost]]</f>
        <v>613.00000000000023</v>
      </c>
      <c r="N231" t="s">
        <v>40</v>
      </c>
      <c r="O231" t="s">
        <v>19</v>
      </c>
      <c r="P231" t="s">
        <v>35</v>
      </c>
    </row>
    <row r="232" spans="1:16" x14ac:dyDescent="0.25">
      <c r="A232" t="s">
        <v>276</v>
      </c>
      <c r="B232" s="1">
        <v>45411</v>
      </c>
      <c r="C232" t="s">
        <v>49</v>
      </c>
      <c r="D232" t="s">
        <v>47</v>
      </c>
      <c r="E232">
        <v>9</v>
      </c>
      <c r="F232" s="2">
        <v>452.86</v>
      </c>
      <c r="G232" s="2">
        <f>Table14[[#This Row],[Unit Cost]]*Table14[[#This Row],[Quantity]]</f>
        <v>4075.7400000000002</v>
      </c>
      <c r="H232" s="2">
        <v>623.49</v>
      </c>
      <c r="I232" s="2">
        <f>Table14[[#This Row],[Unit Price]]*Table14[[#This Row],[Quantity]]</f>
        <v>5611.41</v>
      </c>
      <c r="J232" s="4">
        <v>0</v>
      </c>
      <c r="K232">
        <f>Table14[[#This Row],[Revenue]]*Table14[[#This Row],[Discount]]</f>
        <v>0</v>
      </c>
      <c r="L232" s="2">
        <f>Table14[[#This Row],[Revenue]]-Table14[[#This Row],[Discount Amount]]</f>
        <v>5611.41</v>
      </c>
      <c r="M232" s="2">
        <f>Table14[[#This Row],[Total_Revenue]]-Table14[[#This Row],[Total Cost]]</f>
        <v>1535.6699999999996</v>
      </c>
      <c r="N232" t="s">
        <v>40</v>
      </c>
      <c r="O232" t="s">
        <v>32</v>
      </c>
      <c r="P232" t="s">
        <v>20</v>
      </c>
    </row>
    <row r="233" spans="1:16" x14ac:dyDescent="0.25">
      <c r="A233" t="s">
        <v>277</v>
      </c>
      <c r="B233" s="1">
        <v>45498</v>
      </c>
      <c r="C233" t="s">
        <v>26</v>
      </c>
      <c r="D233" t="s">
        <v>13</v>
      </c>
      <c r="E233">
        <v>8</v>
      </c>
      <c r="F233" s="2">
        <v>87.12</v>
      </c>
      <c r="G233" s="2">
        <f>Table14[[#This Row],[Unit Cost]]*Table14[[#This Row],[Quantity]]</f>
        <v>696.96</v>
      </c>
      <c r="H233" s="2">
        <v>139.07</v>
      </c>
      <c r="I233" s="2">
        <f>Table14[[#This Row],[Unit Price]]*Table14[[#This Row],[Quantity]]</f>
        <v>1112.56</v>
      </c>
      <c r="J233" s="4">
        <v>0</v>
      </c>
      <c r="K233">
        <f>Table14[[#This Row],[Revenue]]*Table14[[#This Row],[Discount]]</f>
        <v>0</v>
      </c>
      <c r="L233" s="2">
        <f>Table14[[#This Row],[Revenue]]-Table14[[#This Row],[Discount Amount]]</f>
        <v>1112.56</v>
      </c>
      <c r="M233" s="2">
        <f>Table14[[#This Row],[Total_Revenue]]-Table14[[#This Row],[Total Cost]]</f>
        <v>415.59999999999991</v>
      </c>
      <c r="N233" t="s">
        <v>14</v>
      </c>
      <c r="O233" t="s">
        <v>27</v>
      </c>
      <c r="P233" t="s">
        <v>16</v>
      </c>
    </row>
    <row r="234" spans="1:16" x14ac:dyDescent="0.25">
      <c r="A234" t="s">
        <v>278</v>
      </c>
      <c r="B234" s="1">
        <v>45087</v>
      </c>
      <c r="C234" t="s">
        <v>46</v>
      </c>
      <c r="D234" t="s">
        <v>47</v>
      </c>
      <c r="E234">
        <v>7</v>
      </c>
      <c r="F234" s="2">
        <v>68.94</v>
      </c>
      <c r="G234" s="2">
        <f>Table14[[#This Row],[Unit Cost]]*Table14[[#This Row],[Quantity]]</f>
        <v>482.58</v>
      </c>
      <c r="H234" s="2">
        <v>86.63</v>
      </c>
      <c r="I234" s="2">
        <f>Table14[[#This Row],[Unit Price]]*Table14[[#This Row],[Quantity]]</f>
        <v>606.41</v>
      </c>
      <c r="J234" s="4">
        <v>0.05</v>
      </c>
      <c r="K234">
        <f>Table14[[#This Row],[Revenue]]*Table14[[#This Row],[Discount]]</f>
        <v>30.320499999999999</v>
      </c>
      <c r="L234" s="2">
        <f>Table14[[#This Row],[Revenue]]-Table14[[#This Row],[Discount Amount]]</f>
        <v>576.08949999999993</v>
      </c>
      <c r="M234" s="2">
        <f>Table14[[#This Row],[Total_Revenue]]-Table14[[#This Row],[Total Cost]]</f>
        <v>93.509499999999946</v>
      </c>
      <c r="N234" t="s">
        <v>40</v>
      </c>
      <c r="O234" t="s">
        <v>15</v>
      </c>
      <c r="P234" t="s">
        <v>35</v>
      </c>
    </row>
    <row r="235" spans="1:16" x14ac:dyDescent="0.25">
      <c r="A235" t="s">
        <v>279</v>
      </c>
      <c r="B235" s="1">
        <v>45598</v>
      </c>
      <c r="C235" t="s">
        <v>26</v>
      </c>
      <c r="D235" t="s">
        <v>13</v>
      </c>
      <c r="E235">
        <v>1</v>
      </c>
      <c r="F235" s="2">
        <v>29.86</v>
      </c>
      <c r="G235" s="2">
        <f>Table14[[#This Row],[Unit Cost]]*Table14[[#This Row],[Quantity]]</f>
        <v>29.86</v>
      </c>
      <c r="H235" s="2">
        <v>50.09</v>
      </c>
      <c r="I235" s="2">
        <f>Table14[[#This Row],[Unit Price]]*Table14[[#This Row],[Quantity]]</f>
        <v>50.09</v>
      </c>
      <c r="J235" s="4">
        <v>0.1</v>
      </c>
      <c r="K235">
        <f>Table14[[#This Row],[Revenue]]*Table14[[#This Row],[Discount]]</f>
        <v>5.0090000000000003</v>
      </c>
      <c r="L235" s="2">
        <f>Table14[[#This Row],[Revenue]]-Table14[[#This Row],[Discount Amount]]</f>
        <v>45.081000000000003</v>
      </c>
      <c r="M235" s="2">
        <f>Table14[[#This Row],[Total_Revenue]]-Table14[[#This Row],[Total Cost]]</f>
        <v>15.221000000000004</v>
      </c>
      <c r="N235" t="s">
        <v>24</v>
      </c>
      <c r="O235" t="s">
        <v>52</v>
      </c>
      <c r="P235" t="s">
        <v>16</v>
      </c>
    </row>
    <row r="236" spans="1:16" x14ac:dyDescent="0.25">
      <c r="A236" t="s">
        <v>280</v>
      </c>
      <c r="B236" s="1">
        <v>45300</v>
      </c>
      <c r="C236" t="s">
        <v>56</v>
      </c>
      <c r="D236" t="s">
        <v>38</v>
      </c>
      <c r="E236">
        <v>8</v>
      </c>
      <c r="F236" s="2">
        <v>289.06</v>
      </c>
      <c r="G236" s="2">
        <f>Table14[[#This Row],[Unit Cost]]*Table14[[#This Row],[Quantity]]</f>
        <v>2312.48</v>
      </c>
      <c r="H236" s="2">
        <v>497.8</v>
      </c>
      <c r="I236" s="2">
        <f>Table14[[#This Row],[Unit Price]]*Table14[[#This Row],[Quantity]]</f>
        <v>3982.4</v>
      </c>
      <c r="J236" s="4">
        <v>0.05</v>
      </c>
      <c r="K236">
        <f>Table14[[#This Row],[Revenue]]*Table14[[#This Row],[Discount]]</f>
        <v>199.12</v>
      </c>
      <c r="L236" s="2">
        <f>Table14[[#This Row],[Revenue]]-Table14[[#This Row],[Discount Amount]]</f>
        <v>3783.28</v>
      </c>
      <c r="M236" s="2">
        <f>Table14[[#This Row],[Total_Revenue]]-Table14[[#This Row],[Total Cost]]</f>
        <v>1470.8000000000002</v>
      </c>
      <c r="N236" t="s">
        <v>24</v>
      </c>
      <c r="O236" t="s">
        <v>52</v>
      </c>
      <c r="P236" t="s">
        <v>35</v>
      </c>
    </row>
    <row r="237" spans="1:16" x14ac:dyDescent="0.25">
      <c r="A237" t="s">
        <v>281</v>
      </c>
      <c r="B237" s="1">
        <v>45417</v>
      </c>
      <c r="C237" t="s">
        <v>46</v>
      </c>
      <c r="D237" t="s">
        <v>47</v>
      </c>
      <c r="E237">
        <v>4</v>
      </c>
      <c r="F237" s="2">
        <v>376.23</v>
      </c>
      <c r="G237" s="2">
        <f>Table14[[#This Row],[Unit Cost]]*Table14[[#This Row],[Quantity]]</f>
        <v>1504.92</v>
      </c>
      <c r="H237" s="2">
        <v>460.61</v>
      </c>
      <c r="I237" s="2">
        <f>Table14[[#This Row],[Unit Price]]*Table14[[#This Row],[Quantity]]</f>
        <v>1842.44</v>
      </c>
      <c r="J237" s="4">
        <v>0</v>
      </c>
      <c r="K237">
        <f>Table14[[#This Row],[Revenue]]*Table14[[#This Row],[Discount]]</f>
        <v>0</v>
      </c>
      <c r="L237" s="2">
        <f>Table14[[#This Row],[Revenue]]-Table14[[#This Row],[Discount Amount]]</f>
        <v>1842.44</v>
      </c>
      <c r="M237" s="2">
        <f>Table14[[#This Row],[Total_Revenue]]-Table14[[#This Row],[Total Cost]]</f>
        <v>337.52</v>
      </c>
      <c r="N237" t="s">
        <v>14</v>
      </c>
      <c r="O237" t="s">
        <v>52</v>
      </c>
      <c r="P237" t="s">
        <v>16</v>
      </c>
    </row>
    <row r="238" spans="1:16" x14ac:dyDescent="0.25">
      <c r="A238" t="s">
        <v>282</v>
      </c>
      <c r="B238" s="1">
        <v>45257</v>
      </c>
      <c r="C238" t="s">
        <v>60</v>
      </c>
      <c r="D238" t="s">
        <v>23</v>
      </c>
      <c r="E238">
        <v>4</v>
      </c>
      <c r="F238" s="2">
        <v>151.35</v>
      </c>
      <c r="G238" s="2">
        <f>Table14[[#This Row],[Unit Cost]]*Table14[[#This Row],[Quantity]]</f>
        <v>605.4</v>
      </c>
      <c r="H238" s="2">
        <v>224.79</v>
      </c>
      <c r="I238" s="2">
        <f>Table14[[#This Row],[Unit Price]]*Table14[[#This Row],[Quantity]]</f>
        <v>899.16</v>
      </c>
      <c r="J238" s="4">
        <v>0.2</v>
      </c>
      <c r="K238">
        <f>Table14[[#This Row],[Revenue]]*Table14[[#This Row],[Discount]]</f>
        <v>179.83199999999999</v>
      </c>
      <c r="L238" s="2">
        <f>Table14[[#This Row],[Revenue]]-Table14[[#This Row],[Discount Amount]]</f>
        <v>719.32799999999997</v>
      </c>
      <c r="M238" s="2">
        <f>Table14[[#This Row],[Total_Revenue]]-Table14[[#This Row],[Total Cost]]</f>
        <v>113.928</v>
      </c>
      <c r="N238" t="s">
        <v>24</v>
      </c>
      <c r="O238" t="s">
        <v>52</v>
      </c>
      <c r="P238" t="s">
        <v>16</v>
      </c>
    </row>
    <row r="239" spans="1:16" x14ac:dyDescent="0.25">
      <c r="A239" t="s">
        <v>283</v>
      </c>
      <c r="B239" s="1">
        <v>45041</v>
      </c>
      <c r="C239" t="s">
        <v>46</v>
      </c>
      <c r="D239" t="s">
        <v>47</v>
      </c>
      <c r="E239">
        <v>1</v>
      </c>
      <c r="F239" s="2">
        <v>151.35</v>
      </c>
      <c r="G239" s="2">
        <f>Table14[[#This Row],[Unit Cost]]*Table14[[#This Row],[Quantity]]</f>
        <v>151.35</v>
      </c>
      <c r="H239" s="2">
        <v>206.96</v>
      </c>
      <c r="I239" s="2">
        <f>Table14[[#This Row],[Unit Price]]*Table14[[#This Row],[Quantity]]</f>
        <v>206.96</v>
      </c>
      <c r="J239" s="4">
        <v>0</v>
      </c>
      <c r="K239">
        <f>Table14[[#This Row],[Revenue]]*Table14[[#This Row],[Discount]]</f>
        <v>0</v>
      </c>
      <c r="L239" s="2">
        <f>Table14[[#This Row],[Revenue]]-Table14[[#This Row],[Discount Amount]]</f>
        <v>206.96</v>
      </c>
      <c r="M239" s="2">
        <f>Table14[[#This Row],[Total_Revenue]]-Table14[[#This Row],[Total Cost]]</f>
        <v>55.610000000000014</v>
      </c>
      <c r="N239" t="s">
        <v>14</v>
      </c>
      <c r="O239" t="s">
        <v>52</v>
      </c>
      <c r="P239" t="s">
        <v>20</v>
      </c>
    </row>
    <row r="240" spans="1:16" x14ac:dyDescent="0.25">
      <c r="A240" t="s">
        <v>284</v>
      </c>
      <c r="B240" s="1">
        <v>45590</v>
      </c>
      <c r="C240" t="s">
        <v>22</v>
      </c>
      <c r="D240" t="s">
        <v>23</v>
      </c>
      <c r="E240">
        <v>7</v>
      </c>
      <c r="F240" s="2">
        <v>143.41999999999999</v>
      </c>
      <c r="G240" s="2">
        <f>Table14[[#This Row],[Unit Cost]]*Table14[[#This Row],[Quantity]]</f>
        <v>1003.9399999999999</v>
      </c>
      <c r="H240" s="2">
        <v>232.82</v>
      </c>
      <c r="I240" s="2">
        <f>Table14[[#This Row],[Unit Price]]*Table14[[#This Row],[Quantity]]</f>
        <v>1629.74</v>
      </c>
      <c r="J240" s="4">
        <v>0</v>
      </c>
      <c r="K240">
        <f>Table14[[#This Row],[Revenue]]*Table14[[#This Row],[Discount]]</f>
        <v>0</v>
      </c>
      <c r="L240" s="2">
        <f>Table14[[#This Row],[Revenue]]-Table14[[#This Row],[Discount Amount]]</f>
        <v>1629.74</v>
      </c>
      <c r="M240" s="2">
        <f>Table14[[#This Row],[Total_Revenue]]-Table14[[#This Row],[Total Cost]]</f>
        <v>625.80000000000007</v>
      </c>
      <c r="N240" t="s">
        <v>18</v>
      </c>
      <c r="O240" t="s">
        <v>32</v>
      </c>
      <c r="P240" t="s">
        <v>35</v>
      </c>
    </row>
    <row r="241" spans="1:16" x14ac:dyDescent="0.25">
      <c r="A241" t="s">
        <v>285</v>
      </c>
      <c r="B241" s="1">
        <v>45518</v>
      </c>
      <c r="C241" t="s">
        <v>37</v>
      </c>
      <c r="D241" t="s">
        <v>38</v>
      </c>
      <c r="E241">
        <v>5</v>
      </c>
      <c r="F241" s="2">
        <v>360.94</v>
      </c>
      <c r="G241" s="2">
        <f>Table14[[#This Row],[Unit Cost]]*Table14[[#This Row],[Quantity]]</f>
        <v>1804.7</v>
      </c>
      <c r="H241" s="2">
        <v>570.95000000000005</v>
      </c>
      <c r="I241" s="2">
        <f>Table14[[#This Row],[Unit Price]]*Table14[[#This Row],[Quantity]]</f>
        <v>2854.75</v>
      </c>
      <c r="J241" s="4">
        <v>0.15</v>
      </c>
      <c r="K241">
        <f>Table14[[#This Row],[Revenue]]*Table14[[#This Row],[Discount]]</f>
        <v>428.21249999999998</v>
      </c>
      <c r="L241" s="2">
        <f>Table14[[#This Row],[Revenue]]-Table14[[#This Row],[Discount Amount]]</f>
        <v>2426.5374999999999</v>
      </c>
      <c r="M241" s="2">
        <f>Table14[[#This Row],[Total_Revenue]]-Table14[[#This Row],[Total Cost]]</f>
        <v>621.83749999999986</v>
      </c>
      <c r="N241" t="s">
        <v>40</v>
      </c>
      <c r="O241" t="s">
        <v>15</v>
      </c>
      <c r="P241" t="s">
        <v>20</v>
      </c>
    </row>
    <row r="242" spans="1:16" x14ac:dyDescent="0.25">
      <c r="A242" t="s">
        <v>286</v>
      </c>
      <c r="B242" s="1">
        <v>45324</v>
      </c>
      <c r="C242" t="s">
        <v>54</v>
      </c>
      <c r="D242" t="s">
        <v>38</v>
      </c>
      <c r="E242">
        <v>5</v>
      </c>
      <c r="F242" s="2">
        <v>23.85</v>
      </c>
      <c r="G242" s="2">
        <f>Table14[[#This Row],[Unit Cost]]*Table14[[#This Row],[Quantity]]</f>
        <v>119.25</v>
      </c>
      <c r="H242" s="2">
        <v>32.909999999999997</v>
      </c>
      <c r="I242" s="2">
        <f>Table14[[#This Row],[Unit Price]]*Table14[[#This Row],[Quantity]]</f>
        <v>164.54999999999998</v>
      </c>
      <c r="J242" s="4">
        <v>0</v>
      </c>
      <c r="K242">
        <f>Table14[[#This Row],[Revenue]]*Table14[[#This Row],[Discount]]</f>
        <v>0</v>
      </c>
      <c r="L242" s="2">
        <f>Table14[[#This Row],[Revenue]]-Table14[[#This Row],[Discount Amount]]</f>
        <v>164.54999999999998</v>
      </c>
      <c r="M242" s="2">
        <f>Table14[[#This Row],[Total_Revenue]]-Table14[[#This Row],[Total Cost]]</f>
        <v>45.299999999999983</v>
      </c>
      <c r="N242" t="s">
        <v>40</v>
      </c>
      <c r="O242" t="s">
        <v>52</v>
      </c>
      <c r="P242" t="s">
        <v>35</v>
      </c>
    </row>
    <row r="243" spans="1:16" x14ac:dyDescent="0.25">
      <c r="A243" t="s">
        <v>287</v>
      </c>
      <c r="B243" s="1">
        <v>45489</v>
      </c>
      <c r="C243" t="s">
        <v>34</v>
      </c>
      <c r="D243" t="s">
        <v>31</v>
      </c>
      <c r="E243">
        <v>3</v>
      </c>
      <c r="F243" s="2">
        <v>175.68</v>
      </c>
      <c r="G243" s="2">
        <f>Table14[[#This Row],[Unit Cost]]*Table14[[#This Row],[Quantity]]</f>
        <v>527.04</v>
      </c>
      <c r="H243" s="2">
        <v>250.93</v>
      </c>
      <c r="I243" s="2">
        <f>Table14[[#This Row],[Unit Price]]*Table14[[#This Row],[Quantity]]</f>
        <v>752.79</v>
      </c>
      <c r="J243" s="4">
        <v>0.15</v>
      </c>
      <c r="K243">
        <f>Table14[[#This Row],[Revenue]]*Table14[[#This Row],[Discount]]</f>
        <v>112.91849999999999</v>
      </c>
      <c r="L243" s="2">
        <f>Table14[[#This Row],[Revenue]]-Table14[[#This Row],[Discount Amount]]</f>
        <v>639.87149999999997</v>
      </c>
      <c r="M243" s="2">
        <f>Table14[[#This Row],[Total_Revenue]]-Table14[[#This Row],[Total Cost]]</f>
        <v>112.83150000000001</v>
      </c>
      <c r="N243" t="s">
        <v>14</v>
      </c>
      <c r="O243" t="s">
        <v>19</v>
      </c>
      <c r="P243" t="s">
        <v>35</v>
      </c>
    </row>
    <row r="244" spans="1:16" x14ac:dyDescent="0.25">
      <c r="A244" t="s">
        <v>288</v>
      </c>
      <c r="B244" s="1">
        <v>45180</v>
      </c>
      <c r="C244" t="s">
        <v>49</v>
      </c>
      <c r="D244" t="s">
        <v>47</v>
      </c>
      <c r="E244">
        <v>4</v>
      </c>
      <c r="F244" s="2">
        <v>429.69</v>
      </c>
      <c r="G244" s="2">
        <f>Table14[[#This Row],[Unit Cost]]*Table14[[#This Row],[Quantity]]</f>
        <v>1718.76</v>
      </c>
      <c r="H244" s="2">
        <v>571.49</v>
      </c>
      <c r="I244" s="2">
        <f>Table14[[#This Row],[Unit Price]]*Table14[[#This Row],[Quantity]]</f>
        <v>2285.96</v>
      </c>
      <c r="J244" s="4">
        <v>0.05</v>
      </c>
      <c r="K244">
        <f>Table14[[#This Row],[Revenue]]*Table14[[#This Row],[Discount]]</f>
        <v>114.298</v>
      </c>
      <c r="L244" s="2">
        <f>Table14[[#This Row],[Revenue]]-Table14[[#This Row],[Discount Amount]]</f>
        <v>2171.6620000000003</v>
      </c>
      <c r="M244" s="2">
        <f>Table14[[#This Row],[Total_Revenue]]-Table14[[#This Row],[Total Cost]]</f>
        <v>452.90200000000027</v>
      </c>
      <c r="N244" t="s">
        <v>14</v>
      </c>
      <c r="O244" t="s">
        <v>27</v>
      </c>
      <c r="P244" t="s">
        <v>20</v>
      </c>
    </row>
    <row r="245" spans="1:16" x14ac:dyDescent="0.25">
      <c r="A245" t="s">
        <v>289</v>
      </c>
      <c r="B245" s="1">
        <v>45203</v>
      </c>
      <c r="C245" t="s">
        <v>54</v>
      </c>
      <c r="D245" t="s">
        <v>38</v>
      </c>
      <c r="E245">
        <v>6</v>
      </c>
      <c r="F245" s="2">
        <v>325.81</v>
      </c>
      <c r="G245" s="2">
        <f>Table14[[#This Row],[Unit Cost]]*Table14[[#This Row],[Quantity]]</f>
        <v>1954.8600000000001</v>
      </c>
      <c r="H245" s="2">
        <v>475.8</v>
      </c>
      <c r="I245" s="2">
        <f>Table14[[#This Row],[Unit Price]]*Table14[[#This Row],[Quantity]]</f>
        <v>2854.8</v>
      </c>
      <c r="J245" s="4">
        <v>0</v>
      </c>
      <c r="K245">
        <f>Table14[[#This Row],[Revenue]]*Table14[[#This Row],[Discount]]</f>
        <v>0</v>
      </c>
      <c r="L245" s="2">
        <f>Table14[[#This Row],[Revenue]]-Table14[[#This Row],[Discount Amount]]</f>
        <v>2854.8</v>
      </c>
      <c r="M245" s="2">
        <f>Table14[[#This Row],[Total_Revenue]]-Table14[[#This Row],[Total Cost]]</f>
        <v>899.94</v>
      </c>
      <c r="N245" t="s">
        <v>14</v>
      </c>
      <c r="O245" t="s">
        <v>19</v>
      </c>
      <c r="P245" t="s">
        <v>20</v>
      </c>
    </row>
    <row r="246" spans="1:16" x14ac:dyDescent="0.25">
      <c r="A246" t="s">
        <v>290</v>
      </c>
      <c r="B246" s="1">
        <v>45500</v>
      </c>
      <c r="C246" t="s">
        <v>37</v>
      </c>
      <c r="D246" t="s">
        <v>38</v>
      </c>
      <c r="E246">
        <v>7</v>
      </c>
      <c r="F246" s="2">
        <v>479.94</v>
      </c>
      <c r="G246" s="2">
        <f>Table14[[#This Row],[Unit Cost]]*Table14[[#This Row],[Quantity]]</f>
        <v>3359.58</v>
      </c>
      <c r="H246" s="2">
        <v>531.33000000000004</v>
      </c>
      <c r="I246" s="2">
        <f>Table14[[#This Row],[Unit Price]]*Table14[[#This Row],[Quantity]]</f>
        <v>3719.3100000000004</v>
      </c>
      <c r="J246" s="4">
        <v>0.1</v>
      </c>
      <c r="K246">
        <f>Table14[[#This Row],[Revenue]]*Table14[[#This Row],[Discount]]</f>
        <v>371.93100000000004</v>
      </c>
      <c r="L246" s="2">
        <f>Table14[[#This Row],[Revenue]]-Table14[[#This Row],[Discount Amount]]</f>
        <v>3347.3790000000004</v>
      </c>
      <c r="M246" s="2">
        <f>Table14[[#This Row],[Total_Revenue]]-Table14[[#This Row],[Total Cost]]</f>
        <v>-12.200999999999567</v>
      </c>
      <c r="N246" t="s">
        <v>24</v>
      </c>
      <c r="O246" t="s">
        <v>32</v>
      </c>
      <c r="P246" t="s">
        <v>20</v>
      </c>
    </row>
    <row r="247" spans="1:16" x14ac:dyDescent="0.25">
      <c r="A247" t="s">
        <v>291</v>
      </c>
      <c r="B247" s="1">
        <v>45240</v>
      </c>
      <c r="C247" t="s">
        <v>49</v>
      </c>
      <c r="D247" t="s">
        <v>47</v>
      </c>
      <c r="E247">
        <v>1</v>
      </c>
      <c r="F247" s="2">
        <v>421.8</v>
      </c>
      <c r="G247" s="2">
        <f>Table14[[#This Row],[Unit Cost]]*Table14[[#This Row],[Quantity]]</f>
        <v>421.8</v>
      </c>
      <c r="H247" s="2">
        <v>482.22</v>
      </c>
      <c r="I247" s="2">
        <f>Table14[[#This Row],[Unit Price]]*Table14[[#This Row],[Quantity]]</f>
        <v>482.22</v>
      </c>
      <c r="J247" s="4">
        <v>0.2</v>
      </c>
      <c r="K247">
        <f>Table14[[#This Row],[Revenue]]*Table14[[#This Row],[Discount]]</f>
        <v>96.444000000000017</v>
      </c>
      <c r="L247" s="2">
        <f>Table14[[#This Row],[Revenue]]-Table14[[#This Row],[Discount Amount]]</f>
        <v>385.77600000000001</v>
      </c>
      <c r="M247" s="2">
        <f>Table14[[#This Row],[Total_Revenue]]-Table14[[#This Row],[Total Cost]]</f>
        <v>-36.024000000000001</v>
      </c>
      <c r="N247" t="s">
        <v>18</v>
      </c>
      <c r="O247" t="s">
        <v>15</v>
      </c>
      <c r="P247" t="s">
        <v>16</v>
      </c>
    </row>
    <row r="248" spans="1:16" x14ac:dyDescent="0.25">
      <c r="A248" t="s">
        <v>292</v>
      </c>
      <c r="B248" s="1">
        <v>45153</v>
      </c>
      <c r="C248" t="s">
        <v>54</v>
      </c>
      <c r="D248" t="s">
        <v>38</v>
      </c>
      <c r="E248">
        <v>6</v>
      </c>
      <c r="F248" s="2">
        <v>394.93</v>
      </c>
      <c r="G248" s="2">
        <f>Table14[[#This Row],[Unit Cost]]*Table14[[#This Row],[Quantity]]</f>
        <v>2369.58</v>
      </c>
      <c r="H248" s="2">
        <v>692.78</v>
      </c>
      <c r="I248" s="2">
        <f>Table14[[#This Row],[Unit Price]]*Table14[[#This Row],[Quantity]]</f>
        <v>4156.68</v>
      </c>
      <c r="J248" s="4">
        <v>0.05</v>
      </c>
      <c r="K248">
        <f>Table14[[#This Row],[Revenue]]*Table14[[#This Row],[Discount]]</f>
        <v>207.83400000000003</v>
      </c>
      <c r="L248" s="2">
        <f>Table14[[#This Row],[Revenue]]-Table14[[#This Row],[Discount Amount]]</f>
        <v>3948.8460000000005</v>
      </c>
      <c r="M248" s="2">
        <f>Table14[[#This Row],[Total_Revenue]]-Table14[[#This Row],[Total Cost]]</f>
        <v>1579.2660000000005</v>
      </c>
      <c r="N248" t="s">
        <v>18</v>
      </c>
      <c r="O248" t="s">
        <v>19</v>
      </c>
      <c r="P248" t="s">
        <v>16</v>
      </c>
    </row>
    <row r="249" spans="1:16" x14ac:dyDescent="0.25">
      <c r="A249" t="s">
        <v>293</v>
      </c>
      <c r="B249" s="1">
        <v>45071</v>
      </c>
      <c r="C249" t="s">
        <v>44</v>
      </c>
      <c r="D249" t="s">
        <v>31</v>
      </c>
      <c r="E249">
        <v>6</v>
      </c>
      <c r="F249" s="2">
        <v>247.49</v>
      </c>
      <c r="G249" s="2">
        <f>Table14[[#This Row],[Unit Cost]]*Table14[[#This Row],[Quantity]]</f>
        <v>1484.94</v>
      </c>
      <c r="H249" s="2">
        <v>400.5</v>
      </c>
      <c r="I249" s="2">
        <f>Table14[[#This Row],[Unit Price]]*Table14[[#This Row],[Quantity]]</f>
        <v>2403</v>
      </c>
      <c r="J249" s="4">
        <v>0</v>
      </c>
      <c r="K249">
        <f>Table14[[#This Row],[Revenue]]*Table14[[#This Row],[Discount]]</f>
        <v>0</v>
      </c>
      <c r="L249" s="2">
        <f>Table14[[#This Row],[Revenue]]-Table14[[#This Row],[Discount Amount]]</f>
        <v>2403</v>
      </c>
      <c r="M249" s="2">
        <f>Table14[[#This Row],[Total_Revenue]]-Table14[[#This Row],[Total Cost]]</f>
        <v>918.06</v>
      </c>
      <c r="N249" t="s">
        <v>24</v>
      </c>
      <c r="O249" t="s">
        <v>15</v>
      </c>
      <c r="P249" t="s">
        <v>16</v>
      </c>
    </row>
    <row r="250" spans="1:16" x14ac:dyDescent="0.25">
      <c r="A250" t="s">
        <v>294</v>
      </c>
      <c r="B250" s="1">
        <v>45607</v>
      </c>
      <c r="C250" t="s">
        <v>22</v>
      </c>
      <c r="D250" t="s">
        <v>23</v>
      </c>
      <c r="E250">
        <v>6</v>
      </c>
      <c r="F250" s="2">
        <v>231.24</v>
      </c>
      <c r="G250" s="2">
        <f>Table14[[#This Row],[Unit Cost]]*Table14[[#This Row],[Quantity]]</f>
        <v>1387.44</v>
      </c>
      <c r="H250" s="2">
        <v>387.23</v>
      </c>
      <c r="I250" s="2">
        <f>Table14[[#This Row],[Unit Price]]*Table14[[#This Row],[Quantity]]</f>
        <v>2323.38</v>
      </c>
      <c r="J250" s="4">
        <v>0</v>
      </c>
      <c r="K250">
        <f>Table14[[#This Row],[Revenue]]*Table14[[#This Row],[Discount]]</f>
        <v>0</v>
      </c>
      <c r="L250" s="2">
        <f>Table14[[#This Row],[Revenue]]-Table14[[#This Row],[Discount Amount]]</f>
        <v>2323.38</v>
      </c>
      <c r="M250" s="2">
        <f>Table14[[#This Row],[Total_Revenue]]-Table14[[#This Row],[Total Cost]]</f>
        <v>935.94</v>
      </c>
      <c r="N250" t="s">
        <v>14</v>
      </c>
      <c r="O250" t="s">
        <v>15</v>
      </c>
      <c r="P250" t="s">
        <v>20</v>
      </c>
    </row>
    <row r="251" spans="1:16" x14ac:dyDescent="0.25">
      <c r="A251" t="s">
        <v>295</v>
      </c>
      <c r="B251" s="1">
        <v>44968</v>
      </c>
      <c r="C251" t="s">
        <v>60</v>
      </c>
      <c r="D251" t="s">
        <v>23</v>
      </c>
      <c r="E251">
        <v>6</v>
      </c>
      <c r="F251" s="2">
        <v>85.46</v>
      </c>
      <c r="G251" s="2">
        <f>Table14[[#This Row],[Unit Cost]]*Table14[[#This Row],[Quantity]]</f>
        <v>512.76</v>
      </c>
      <c r="H251" s="2">
        <v>151.72999999999999</v>
      </c>
      <c r="I251" s="2">
        <f>Table14[[#This Row],[Unit Price]]*Table14[[#This Row],[Quantity]]</f>
        <v>910.37999999999988</v>
      </c>
      <c r="J251" s="4">
        <v>0</v>
      </c>
      <c r="K251">
        <f>Table14[[#This Row],[Revenue]]*Table14[[#This Row],[Discount]]</f>
        <v>0</v>
      </c>
      <c r="L251" s="2">
        <f>Table14[[#This Row],[Revenue]]-Table14[[#This Row],[Discount Amount]]</f>
        <v>910.37999999999988</v>
      </c>
      <c r="M251" s="2">
        <f>Table14[[#This Row],[Total_Revenue]]-Table14[[#This Row],[Total Cost]]</f>
        <v>397.61999999999989</v>
      </c>
      <c r="N251" t="s">
        <v>40</v>
      </c>
      <c r="O251" t="s">
        <v>52</v>
      </c>
      <c r="P251" t="s">
        <v>20</v>
      </c>
    </row>
    <row r="252" spans="1:16" x14ac:dyDescent="0.25">
      <c r="A252" t="s">
        <v>296</v>
      </c>
      <c r="B252" s="1">
        <v>44954</v>
      </c>
      <c r="C252" t="s">
        <v>49</v>
      </c>
      <c r="D252" t="s">
        <v>47</v>
      </c>
      <c r="E252">
        <v>7</v>
      </c>
      <c r="F252" s="2">
        <v>348.2</v>
      </c>
      <c r="G252" s="2">
        <f>Table14[[#This Row],[Unit Cost]]*Table14[[#This Row],[Quantity]]</f>
        <v>2437.4</v>
      </c>
      <c r="H252" s="2">
        <v>493.66</v>
      </c>
      <c r="I252" s="2">
        <f>Table14[[#This Row],[Unit Price]]*Table14[[#This Row],[Quantity]]</f>
        <v>3455.6200000000003</v>
      </c>
      <c r="J252" s="4">
        <v>0</v>
      </c>
      <c r="K252">
        <f>Table14[[#This Row],[Revenue]]*Table14[[#This Row],[Discount]]</f>
        <v>0</v>
      </c>
      <c r="L252" s="2">
        <f>Table14[[#This Row],[Revenue]]-Table14[[#This Row],[Discount Amount]]</f>
        <v>3455.6200000000003</v>
      </c>
      <c r="M252" s="2">
        <f>Table14[[#This Row],[Total_Revenue]]-Table14[[#This Row],[Total Cost]]</f>
        <v>1018.2200000000003</v>
      </c>
      <c r="N252" t="s">
        <v>40</v>
      </c>
      <c r="O252" t="s">
        <v>15</v>
      </c>
      <c r="P252" t="s">
        <v>16</v>
      </c>
    </row>
    <row r="253" spans="1:16" x14ac:dyDescent="0.25">
      <c r="A253" t="s">
        <v>297</v>
      </c>
      <c r="B253" s="1">
        <v>45096</v>
      </c>
      <c r="C253" t="s">
        <v>30</v>
      </c>
      <c r="D253" t="s">
        <v>31</v>
      </c>
      <c r="E253">
        <v>6</v>
      </c>
      <c r="F253" s="2">
        <v>349.42</v>
      </c>
      <c r="G253" s="2">
        <f>Table14[[#This Row],[Unit Cost]]*Table14[[#This Row],[Quantity]]</f>
        <v>2096.52</v>
      </c>
      <c r="H253" s="2">
        <v>474.93</v>
      </c>
      <c r="I253" s="2">
        <f>Table14[[#This Row],[Unit Price]]*Table14[[#This Row],[Quantity]]</f>
        <v>2849.58</v>
      </c>
      <c r="J253" s="4">
        <v>0.05</v>
      </c>
      <c r="K253">
        <f>Table14[[#This Row],[Revenue]]*Table14[[#This Row],[Discount]]</f>
        <v>142.47900000000001</v>
      </c>
      <c r="L253" s="2">
        <f>Table14[[#This Row],[Revenue]]-Table14[[#This Row],[Discount Amount]]</f>
        <v>2707.1010000000001</v>
      </c>
      <c r="M253" s="2">
        <f>Table14[[#This Row],[Total_Revenue]]-Table14[[#This Row],[Total Cost]]</f>
        <v>610.58100000000013</v>
      </c>
      <c r="N253" t="s">
        <v>40</v>
      </c>
      <c r="O253" t="s">
        <v>32</v>
      </c>
      <c r="P253" t="s">
        <v>16</v>
      </c>
    </row>
    <row r="254" spans="1:16" x14ac:dyDescent="0.25">
      <c r="A254" t="s">
        <v>298</v>
      </c>
      <c r="B254" s="1">
        <v>45324</v>
      </c>
      <c r="C254" t="s">
        <v>34</v>
      </c>
      <c r="D254" t="s">
        <v>31</v>
      </c>
      <c r="E254">
        <v>6</v>
      </c>
      <c r="F254" s="2">
        <v>348.43</v>
      </c>
      <c r="G254" s="2">
        <f>Table14[[#This Row],[Unit Cost]]*Table14[[#This Row],[Quantity]]</f>
        <v>2090.58</v>
      </c>
      <c r="H254" s="2">
        <v>423.62</v>
      </c>
      <c r="I254" s="2">
        <f>Table14[[#This Row],[Unit Price]]*Table14[[#This Row],[Quantity]]</f>
        <v>2541.7200000000003</v>
      </c>
      <c r="J254" s="4">
        <v>0</v>
      </c>
      <c r="K254">
        <f>Table14[[#This Row],[Revenue]]*Table14[[#This Row],[Discount]]</f>
        <v>0</v>
      </c>
      <c r="L254" s="2">
        <f>Table14[[#This Row],[Revenue]]-Table14[[#This Row],[Discount Amount]]</f>
        <v>2541.7200000000003</v>
      </c>
      <c r="M254" s="2">
        <f>Table14[[#This Row],[Total_Revenue]]-Table14[[#This Row],[Total Cost]]</f>
        <v>451.14000000000033</v>
      </c>
      <c r="N254" t="s">
        <v>40</v>
      </c>
      <c r="O254" t="s">
        <v>52</v>
      </c>
      <c r="P254" t="s">
        <v>35</v>
      </c>
    </row>
    <row r="255" spans="1:16" x14ac:dyDescent="0.25">
      <c r="A255" t="s">
        <v>299</v>
      </c>
      <c r="B255" s="1">
        <v>45527</v>
      </c>
      <c r="C255" t="s">
        <v>22</v>
      </c>
      <c r="D255" t="s">
        <v>23</v>
      </c>
      <c r="E255">
        <v>6</v>
      </c>
      <c r="F255" s="2">
        <v>287.52999999999997</v>
      </c>
      <c r="G255" s="2">
        <f>Table14[[#This Row],[Unit Cost]]*Table14[[#This Row],[Quantity]]</f>
        <v>1725.1799999999998</v>
      </c>
      <c r="H255" s="2">
        <v>343.92</v>
      </c>
      <c r="I255" s="2">
        <f>Table14[[#This Row],[Unit Price]]*Table14[[#This Row],[Quantity]]</f>
        <v>2063.52</v>
      </c>
      <c r="J255" s="4">
        <v>0.05</v>
      </c>
      <c r="K255">
        <f>Table14[[#This Row],[Revenue]]*Table14[[#This Row],[Discount]]</f>
        <v>103.176</v>
      </c>
      <c r="L255" s="2">
        <f>Table14[[#This Row],[Revenue]]-Table14[[#This Row],[Discount Amount]]</f>
        <v>1960.3440000000001</v>
      </c>
      <c r="M255" s="2">
        <f>Table14[[#This Row],[Total_Revenue]]-Table14[[#This Row],[Total Cost]]</f>
        <v>235.16400000000021</v>
      </c>
      <c r="N255" t="s">
        <v>14</v>
      </c>
      <c r="O255" t="s">
        <v>52</v>
      </c>
      <c r="P255" t="s">
        <v>35</v>
      </c>
    </row>
    <row r="256" spans="1:16" x14ac:dyDescent="0.25">
      <c r="A256" t="s">
        <v>300</v>
      </c>
      <c r="B256" s="1">
        <v>45618</v>
      </c>
      <c r="C256" t="s">
        <v>30</v>
      </c>
      <c r="D256" t="s">
        <v>31</v>
      </c>
      <c r="E256">
        <v>3</v>
      </c>
      <c r="F256" s="2">
        <v>301.98</v>
      </c>
      <c r="G256" s="2">
        <f>Table14[[#This Row],[Unit Cost]]*Table14[[#This Row],[Quantity]]</f>
        <v>905.94</v>
      </c>
      <c r="H256" s="2">
        <v>373.28</v>
      </c>
      <c r="I256" s="2">
        <f>Table14[[#This Row],[Unit Price]]*Table14[[#This Row],[Quantity]]</f>
        <v>1119.8399999999999</v>
      </c>
      <c r="J256" s="4">
        <v>0</v>
      </c>
      <c r="K256">
        <f>Table14[[#This Row],[Revenue]]*Table14[[#This Row],[Discount]]</f>
        <v>0</v>
      </c>
      <c r="L256" s="2">
        <f>Table14[[#This Row],[Revenue]]-Table14[[#This Row],[Discount Amount]]</f>
        <v>1119.8399999999999</v>
      </c>
      <c r="M256" s="2">
        <f>Table14[[#This Row],[Total_Revenue]]-Table14[[#This Row],[Total Cost]]</f>
        <v>213.89999999999986</v>
      </c>
      <c r="N256" t="s">
        <v>40</v>
      </c>
      <c r="O256" t="s">
        <v>32</v>
      </c>
      <c r="P256" t="s">
        <v>16</v>
      </c>
    </row>
    <row r="257" spans="1:16" x14ac:dyDescent="0.25">
      <c r="A257" t="s">
        <v>301</v>
      </c>
      <c r="B257" s="1">
        <v>45274</v>
      </c>
      <c r="C257" t="s">
        <v>34</v>
      </c>
      <c r="D257" t="s">
        <v>31</v>
      </c>
      <c r="E257">
        <v>6</v>
      </c>
      <c r="F257" s="2">
        <v>61.2</v>
      </c>
      <c r="G257" s="2">
        <f>Table14[[#This Row],[Unit Cost]]*Table14[[#This Row],[Quantity]]</f>
        <v>367.20000000000005</v>
      </c>
      <c r="H257" s="2">
        <v>98.64</v>
      </c>
      <c r="I257" s="2">
        <f>Table14[[#This Row],[Unit Price]]*Table14[[#This Row],[Quantity]]</f>
        <v>591.84</v>
      </c>
      <c r="J257" s="4">
        <v>0.15</v>
      </c>
      <c r="K257">
        <f>Table14[[#This Row],[Revenue]]*Table14[[#This Row],[Discount]]</f>
        <v>88.775999999999996</v>
      </c>
      <c r="L257" s="2">
        <f>Table14[[#This Row],[Revenue]]-Table14[[#This Row],[Discount Amount]]</f>
        <v>503.06400000000002</v>
      </c>
      <c r="M257" s="2">
        <f>Table14[[#This Row],[Total_Revenue]]-Table14[[#This Row],[Total Cost]]</f>
        <v>135.86399999999998</v>
      </c>
      <c r="N257" t="s">
        <v>14</v>
      </c>
      <c r="O257" t="s">
        <v>19</v>
      </c>
      <c r="P257" t="s">
        <v>16</v>
      </c>
    </row>
    <row r="258" spans="1:16" x14ac:dyDescent="0.25">
      <c r="A258" t="s">
        <v>302</v>
      </c>
      <c r="B258" s="1">
        <v>45071</v>
      </c>
      <c r="C258" t="s">
        <v>30</v>
      </c>
      <c r="D258" t="s">
        <v>31</v>
      </c>
      <c r="E258">
        <v>5</v>
      </c>
      <c r="F258" s="2">
        <v>468.78</v>
      </c>
      <c r="G258" s="2">
        <f>Table14[[#This Row],[Unit Cost]]*Table14[[#This Row],[Quantity]]</f>
        <v>2343.8999999999996</v>
      </c>
      <c r="H258" s="2">
        <v>784.18</v>
      </c>
      <c r="I258" s="2">
        <f>Table14[[#This Row],[Unit Price]]*Table14[[#This Row],[Quantity]]</f>
        <v>3920.8999999999996</v>
      </c>
      <c r="J258" s="4">
        <v>0.05</v>
      </c>
      <c r="K258">
        <f>Table14[[#This Row],[Revenue]]*Table14[[#This Row],[Discount]]</f>
        <v>196.04499999999999</v>
      </c>
      <c r="L258" s="2">
        <f>Table14[[#This Row],[Revenue]]-Table14[[#This Row],[Discount Amount]]</f>
        <v>3724.8549999999996</v>
      </c>
      <c r="M258" s="2">
        <f>Table14[[#This Row],[Total_Revenue]]-Table14[[#This Row],[Total Cost]]</f>
        <v>1380.9549999999999</v>
      </c>
      <c r="N258" t="s">
        <v>14</v>
      </c>
      <c r="O258" t="s">
        <v>19</v>
      </c>
      <c r="P258" t="s">
        <v>20</v>
      </c>
    </row>
    <row r="259" spans="1:16" x14ac:dyDescent="0.25">
      <c r="A259" t="s">
        <v>303</v>
      </c>
      <c r="B259" s="1">
        <v>45244</v>
      </c>
      <c r="C259" t="s">
        <v>30</v>
      </c>
      <c r="D259" t="s">
        <v>31</v>
      </c>
      <c r="E259">
        <v>2</v>
      </c>
      <c r="F259" s="2">
        <v>210.85</v>
      </c>
      <c r="G259" s="2">
        <f>Table14[[#This Row],[Unit Cost]]*Table14[[#This Row],[Quantity]]</f>
        <v>421.7</v>
      </c>
      <c r="H259" s="2">
        <v>297.41000000000003</v>
      </c>
      <c r="I259" s="2">
        <f>Table14[[#This Row],[Unit Price]]*Table14[[#This Row],[Quantity]]</f>
        <v>594.82000000000005</v>
      </c>
      <c r="J259" s="4">
        <v>0.1</v>
      </c>
      <c r="K259">
        <f>Table14[[#This Row],[Revenue]]*Table14[[#This Row],[Discount]]</f>
        <v>59.482000000000006</v>
      </c>
      <c r="L259" s="2">
        <f>Table14[[#This Row],[Revenue]]-Table14[[#This Row],[Discount Amount]]</f>
        <v>535.33800000000008</v>
      </c>
      <c r="M259" s="2">
        <f>Table14[[#This Row],[Total_Revenue]]-Table14[[#This Row],[Total Cost]]</f>
        <v>113.63800000000009</v>
      </c>
      <c r="N259" t="s">
        <v>14</v>
      </c>
      <c r="O259" t="s">
        <v>19</v>
      </c>
      <c r="P259" t="s">
        <v>16</v>
      </c>
    </row>
    <row r="260" spans="1:16" x14ac:dyDescent="0.25">
      <c r="A260" t="s">
        <v>304</v>
      </c>
      <c r="B260" s="1">
        <v>44957</v>
      </c>
      <c r="C260" t="s">
        <v>44</v>
      </c>
      <c r="D260" t="s">
        <v>31</v>
      </c>
      <c r="E260">
        <v>9</v>
      </c>
      <c r="F260" s="2">
        <v>33.33</v>
      </c>
      <c r="G260" s="2">
        <f>Table14[[#This Row],[Unit Cost]]*Table14[[#This Row],[Quantity]]</f>
        <v>299.96999999999997</v>
      </c>
      <c r="H260" s="2">
        <v>50.82</v>
      </c>
      <c r="I260" s="2">
        <f>Table14[[#This Row],[Unit Price]]*Table14[[#This Row],[Quantity]]</f>
        <v>457.38</v>
      </c>
      <c r="J260" s="4">
        <v>0.1</v>
      </c>
      <c r="K260">
        <f>Table14[[#This Row],[Revenue]]*Table14[[#This Row],[Discount]]</f>
        <v>45.738</v>
      </c>
      <c r="L260" s="2">
        <f>Table14[[#This Row],[Revenue]]-Table14[[#This Row],[Discount Amount]]</f>
        <v>411.642</v>
      </c>
      <c r="M260" s="2">
        <f>Table14[[#This Row],[Total_Revenue]]-Table14[[#This Row],[Total Cost]]</f>
        <v>111.67200000000003</v>
      </c>
      <c r="N260" t="s">
        <v>40</v>
      </c>
      <c r="O260" t="s">
        <v>32</v>
      </c>
      <c r="P260" t="s">
        <v>35</v>
      </c>
    </row>
    <row r="261" spans="1:16" x14ac:dyDescent="0.25">
      <c r="A261" t="s">
        <v>305</v>
      </c>
      <c r="B261" s="1">
        <v>45626</v>
      </c>
      <c r="C261" t="s">
        <v>42</v>
      </c>
      <c r="D261" t="s">
        <v>23</v>
      </c>
      <c r="E261">
        <v>5</v>
      </c>
      <c r="F261" s="2">
        <v>35.94</v>
      </c>
      <c r="G261" s="2">
        <f>Table14[[#This Row],[Unit Cost]]*Table14[[#This Row],[Quantity]]</f>
        <v>179.7</v>
      </c>
      <c r="H261" s="2">
        <v>49.82</v>
      </c>
      <c r="I261" s="2">
        <f>Table14[[#This Row],[Unit Price]]*Table14[[#This Row],[Quantity]]</f>
        <v>249.1</v>
      </c>
      <c r="J261" s="4">
        <v>0</v>
      </c>
      <c r="K261">
        <f>Table14[[#This Row],[Revenue]]*Table14[[#This Row],[Discount]]</f>
        <v>0</v>
      </c>
      <c r="L261" s="2">
        <f>Table14[[#This Row],[Revenue]]-Table14[[#This Row],[Discount Amount]]</f>
        <v>249.1</v>
      </c>
      <c r="M261" s="2">
        <f>Table14[[#This Row],[Total_Revenue]]-Table14[[#This Row],[Total Cost]]</f>
        <v>69.400000000000006</v>
      </c>
      <c r="N261" t="s">
        <v>24</v>
      </c>
      <c r="O261" t="s">
        <v>27</v>
      </c>
      <c r="P261" t="s">
        <v>35</v>
      </c>
    </row>
    <row r="262" spans="1:16" x14ac:dyDescent="0.25">
      <c r="A262" t="s">
        <v>306</v>
      </c>
      <c r="B262" s="1">
        <v>44945</v>
      </c>
      <c r="C262" t="s">
        <v>46</v>
      </c>
      <c r="D262" t="s">
        <v>47</v>
      </c>
      <c r="E262">
        <v>7</v>
      </c>
      <c r="F262" s="2">
        <v>105.06</v>
      </c>
      <c r="G262" s="2">
        <f>Table14[[#This Row],[Unit Cost]]*Table14[[#This Row],[Quantity]]</f>
        <v>735.42000000000007</v>
      </c>
      <c r="H262" s="2">
        <v>144.27000000000001</v>
      </c>
      <c r="I262" s="2">
        <f>Table14[[#This Row],[Unit Price]]*Table14[[#This Row],[Quantity]]</f>
        <v>1009.8900000000001</v>
      </c>
      <c r="J262" s="4">
        <v>0.1</v>
      </c>
      <c r="K262">
        <f>Table14[[#This Row],[Revenue]]*Table14[[#This Row],[Discount]]</f>
        <v>100.98900000000002</v>
      </c>
      <c r="L262" s="2">
        <f>Table14[[#This Row],[Revenue]]-Table14[[#This Row],[Discount Amount]]</f>
        <v>908.90100000000007</v>
      </c>
      <c r="M262" s="2">
        <f>Table14[[#This Row],[Total_Revenue]]-Table14[[#This Row],[Total Cost]]</f>
        <v>173.48099999999999</v>
      </c>
      <c r="N262" t="s">
        <v>24</v>
      </c>
      <c r="O262" t="s">
        <v>52</v>
      </c>
      <c r="P262" t="s">
        <v>20</v>
      </c>
    </row>
    <row r="263" spans="1:16" x14ac:dyDescent="0.25">
      <c r="A263" t="s">
        <v>307</v>
      </c>
      <c r="B263" s="1">
        <v>45451</v>
      </c>
      <c r="C263" t="s">
        <v>42</v>
      </c>
      <c r="D263" t="s">
        <v>23</v>
      </c>
      <c r="E263">
        <v>3</v>
      </c>
      <c r="F263" s="2">
        <v>315.92</v>
      </c>
      <c r="G263" s="2">
        <f>Table14[[#This Row],[Unit Cost]]*Table14[[#This Row],[Quantity]]</f>
        <v>947.76</v>
      </c>
      <c r="H263" s="2">
        <v>393.24</v>
      </c>
      <c r="I263" s="2">
        <f>Table14[[#This Row],[Unit Price]]*Table14[[#This Row],[Quantity]]</f>
        <v>1179.72</v>
      </c>
      <c r="J263" s="4">
        <v>0.2</v>
      </c>
      <c r="K263">
        <f>Table14[[#This Row],[Revenue]]*Table14[[#This Row],[Discount]]</f>
        <v>235.94400000000002</v>
      </c>
      <c r="L263" s="2">
        <f>Table14[[#This Row],[Revenue]]-Table14[[#This Row],[Discount Amount]]</f>
        <v>943.77600000000007</v>
      </c>
      <c r="M263" s="2">
        <f>Table14[[#This Row],[Total_Revenue]]-Table14[[#This Row],[Total Cost]]</f>
        <v>-3.9839999999999236</v>
      </c>
      <c r="N263" t="s">
        <v>14</v>
      </c>
      <c r="O263" t="s">
        <v>27</v>
      </c>
      <c r="P263" t="s">
        <v>20</v>
      </c>
    </row>
    <row r="264" spans="1:16" x14ac:dyDescent="0.25">
      <c r="A264" t="s">
        <v>308</v>
      </c>
      <c r="B264" s="1">
        <v>45252</v>
      </c>
      <c r="C264" t="s">
        <v>49</v>
      </c>
      <c r="D264" t="s">
        <v>47</v>
      </c>
      <c r="E264">
        <v>6</v>
      </c>
      <c r="F264" s="2">
        <v>341.45</v>
      </c>
      <c r="G264" s="2">
        <f>Table14[[#This Row],[Unit Cost]]*Table14[[#This Row],[Quantity]]</f>
        <v>2048.6999999999998</v>
      </c>
      <c r="H264" s="2">
        <v>496.48</v>
      </c>
      <c r="I264" s="2">
        <f>Table14[[#This Row],[Unit Price]]*Table14[[#This Row],[Quantity]]</f>
        <v>2978.88</v>
      </c>
      <c r="J264" s="4">
        <v>0</v>
      </c>
      <c r="K264">
        <f>Table14[[#This Row],[Revenue]]*Table14[[#This Row],[Discount]]</f>
        <v>0</v>
      </c>
      <c r="L264" s="2">
        <f>Table14[[#This Row],[Revenue]]-Table14[[#This Row],[Discount Amount]]</f>
        <v>2978.88</v>
      </c>
      <c r="M264" s="2">
        <f>Table14[[#This Row],[Total_Revenue]]-Table14[[#This Row],[Total Cost]]</f>
        <v>930.18000000000029</v>
      </c>
      <c r="N264" t="s">
        <v>14</v>
      </c>
      <c r="O264" t="s">
        <v>32</v>
      </c>
      <c r="P264" t="s">
        <v>16</v>
      </c>
    </row>
    <row r="265" spans="1:16" x14ac:dyDescent="0.25">
      <c r="A265" t="s">
        <v>309</v>
      </c>
      <c r="B265" s="1">
        <v>45379</v>
      </c>
      <c r="C265" t="s">
        <v>56</v>
      </c>
      <c r="D265" t="s">
        <v>38</v>
      </c>
      <c r="E265">
        <v>6</v>
      </c>
      <c r="F265" s="2">
        <v>473.64</v>
      </c>
      <c r="G265" s="2">
        <f>Table14[[#This Row],[Unit Cost]]*Table14[[#This Row],[Quantity]]</f>
        <v>2841.84</v>
      </c>
      <c r="H265" s="2">
        <v>627.87</v>
      </c>
      <c r="I265" s="2">
        <f>Table14[[#This Row],[Unit Price]]*Table14[[#This Row],[Quantity]]</f>
        <v>3767.2200000000003</v>
      </c>
      <c r="J265" s="4">
        <v>0</v>
      </c>
      <c r="K265">
        <f>Table14[[#This Row],[Revenue]]*Table14[[#This Row],[Discount]]</f>
        <v>0</v>
      </c>
      <c r="L265" s="2">
        <f>Table14[[#This Row],[Revenue]]-Table14[[#This Row],[Discount Amount]]</f>
        <v>3767.2200000000003</v>
      </c>
      <c r="M265" s="2">
        <f>Table14[[#This Row],[Total_Revenue]]-Table14[[#This Row],[Total Cost]]</f>
        <v>925.38000000000011</v>
      </c>
      <c r="N265" t="s">
        <v>40</v>
      </c>
      <c r="O265" t="s">
        <v>27</v>
      </c>
      <c r="P265" t="s">
        <v>16</v>
      </c>
    </row>
    <row r="266" spans="1:16" x14ac:dyDescent="0.25">
      <c r="A266" t="s">
        <v>310</v>
      </c>
      <c r="B266" s="1">
        <v>45549</v>
      </c>
      <c r="C266" t="s">
        <v>34</v>
      </c>
      <c r="D266" t="s">
        <v>31</v>
      </c>
      <c r="E266">
        <v>4</v>
      </c>
      <c r="F266" s="2">
        <v>206.91</v>
      </c>
      <c r="G266" s="2">
        <f>Table14[[#This Row],[Unit Cost]]*Table14[[#This Row],[Quantity]]</f>
        <v>827.64</v>
      </c>
      <c r="H266" s="2">
        <v>290.44</v>
      </c>
      <c r="I266" s="2">
        <f>Table14[[#This Row],[Unit Price]]*Table14[[#This Row],[Quantity]]</f>
        <v>1161.76</v>
      </c>
      <c r="J266" s="4">
        <v>0.2</v>
      </c>
      <c r="K266">
        <f>Table14[[#This Row],[Revenue]]*Table14[[#This Row],[Discount]]</f>
        <v>232.352</v>
      </c>
      <c r="L266" s="2">
        <f>Table14[[#This Row],[Revenue]]-Table14[[#This Row],[Discount Amount]]</f>
        <v>929.40800000000002</v>
      </c>
      <c r="M266" s="2">
        <f>Table14[[#This Row],[Total_Revenue]]-Table14[[#This Row],[Total Cost]]</f>
        <v>101.76800000000003</v>
      </c>
      <c r="N266" t="s">
        <v>24</v>
      </c>
      <c r="O266" t="s">
        <v>32</v>
      </c>
      <c r="P266" t="s">
        <v>16</v>
      </c>
    </row>
    <row r="267" spans="1:16" x14ac:dyDescent="0.25">
      <c r="A267" t="s">
        <v>311</v>
      </c>
      <c r="B267" s="1">
        <v>45390</v>
      </c>
      <c r="C267" t="s">
        <v>62</v>
      </c>
      <c r="D267" t="s">
        <v>47</v>
      </c>
      <c r="E267">
        <v>8</v>
      </c>
      <c r="F267" s="2">
        <v>458.89</v>
      </c>
      <c r="G267" s="2">
        <f>Table14[[#This Row],[Unit Cost]]*Table14[[#This Row],[Quantity]]</f>
        <v>3671.12</v>
      </c>
      <c r="H267" s="2">
        <v>809.23</v>
      </c>
      <c r="I267" s="2">
        <f>Table14[[#This Row],[Unit Price]]*Table14[[#This Row],[Quantity]]</f>
        <v>6473.84</v>
      </c>
      <c r="J267" s="4">
        <v>0.1</v>
      </c>
      <c r="K267">
        <f>Table14[[#This Row],[Revenue]]*Table14[[#This Row],[Discount]]</f>
        <v>647.38400000000001</v>
      </c>
      <c r="L267" s="2">
        <f>Table14[[#This Row],[Revenue]]-Table14[[#This Row],[Discount Amount]]</f>
        <v>5826.4560000000001</v>
      </c>
      <c r="M267" s="2">
        <f>Table14[[#This Row],[Total_Revenue]]-Table14[[#This Row],[Total Cost]]</f>
        <v>2155.3360000000002</v>
      </c>
      <c r="N267" t="s">
        <v>18</v>
      </c>
      <c r="O267" t="s">
        <v>27</v>
      </c>
      <c r="P267" t="s">
        <v>35</v>
      </c>
    </row>
    <row r="268" spans="1:16" x14ac:dyDescent="0.25">
      <c r="A268" t="s">
        <v>312</v>
      </c>
      <c r="B268" s="1">
        <v>45282</v>
      </c>
      <c r="C268" t="s">
        <v>56</v>
      </c>
      <c r="D268" t="s">
        <v>38</v>
      </c>
      <c r="E268">
        <v>3</v>
      </c>
      <c r="F268" s="2">
        <v>370.25</v>
      </c>
      <c r="G268" s="2">
        <f>Table14[[#This Row],[Unit Cost]]*Table14[[#This Row],[Quantity]]</f>
        <v>1110.75</v>
      </c>
      <c r="H268" s="2">
        <v>497.69</v>
      </c>
      <c r="I268" s="2">
        <f>Table14[[#This Row],[Unit Price]]*Table14[[#This Row],[Quantity]]</f>
        <v>1493.07</v>
      </c>
      <c r="J268" s="4">
        <v>0.15</v>
      </c>
      <c r="K268">
        <f>Table14[[#This Row],[Revenue]]*Table14[[#This Row],[Discount]]</f>
        <v>223.9605</v>
      </c>
      <c r="L268" s="2">
        <f>Table14[[#This Row],[Revenue]]-Table14[[#This Row],[Discount Amount]]</f>
        <v>1269.1095</v>
      </c>
      <c r="M268" s="2">
        <f>Table14[[#This Row],[Total_Revenue]]-Table14[[#This Row],[Total Cost]]</f>
        <v>158.35950000000003</v>
      </c>
      <c r="N268" t="s">
        <v>18</v>
      </c>
      <c r="O268" t="s">
        <v>52</v>
      </c>
      <c r="P268" t="s">
        <v>35</v>
      </c>
    </row>
    <row r="269" spans="1:16" x14ac:dyDescent="0.25">
      <c r="A269" t="s">
        <v>313</v>
      </c>
      <c r="B269" s="1">
        <v>45327</v>
      </c>
      <c r="C269" t="s">
        <v>42</v>
      </c>
      <c r="D269" t="s">
        <v>23</v>
      </c>
      <c r="E269">
        <v>1</v>
      </c>
      <c r="F269" s="2">
        <v>288.04000000000002</v>
      </c>
      <c r="G269" s="2">
        <f>Table14[[#This Row],[Unit Cost]]*Table14[[#This Row],[Quantity]]</f>
        <v>288.04000000000002</v>
      </c>
      <c r="H269" s="2">
        <v>447.81</v>
      </c>
      <c r="I269" s="2">
        <f>Table14[[#This Row],[Unit Price]]*Table14[[#This Row],[Quantity]]</f>
        <v>447.81</v>
      </c>
      <c r="J269" s="4">
        <v>0</v>
      </c>
      <c r="K269">
        <f>Table14[[#This Row],[Revenue]]*Table14[[#This Row],[Discount]]</f>
        <v>0</v>
      </c>
      <c r="L269" s="2">
        <f>Table14[[#This Row],[Revenue]]-Table14[[#This Row],[Discount Amount]]</f>
        <v>447.81</v>
      </c>
      <c r="M269" s="2">
        <f>Table14[[#This Row],[Total_Revenue]]-Table14[[#This Row],[Total Cost]]</f>
        <v>159.76999999999998</v>
      </c>
      <c r="N269" t="s">
        <v>40</v>
      </c>
      <c r="O269" t="s">
        <v>19</v>
      </c>
      <c r="P269" t="s">
        <v>35</v>
      </c>
    </row>
    <row r="270" spans="1:16" x14ac:dyDescent="0.25">
      <c r="A270" t="s">
        <v>314</v>
      </c>
      <c r="B270" s="1">
        <v>45209</v>
      </c>
      <c r="C270" t="s">
        <v>26</v>
      </c>
      <c r="D270" t="s">
        <v>13</v>
      </c>
      <c r="E270">
        <v>9</v>
      </c>
      <c r="F270" s="2">
        <v>142.66</v>
      </c>
      <c r="G270" s="2">
        <f>Table14[[#This Row],[Unit Cost]]*Table14[[#This Row],[Quantity]]</f>
        <v>1283.94</v>
      </c>
      <c r="H270" s="2">
        <v>197.66</v>
      </c>
      <c r="I270" s="2">
        <f>Table14[[#This Row],[Unit Price]]*Table14[[#This Row],[Quantity]]</f>
        <v>1778.94</v>
      </c>
      <c r="J270" s="4">
        <v>0</v>
      </c>
      <c r="K270">
        <f>Table14[[#This Row],[Revenue]]*Table14[[#This Row],[Discount]]</f>
        <v>0</v>
      </c>
      <c r="L270" s="2">
        <f>Table14[[#This Row],[Revenue]]-Table14[[#This Row],[Discount Amount]]</f>
        <v>1778.94</v>
      </c>
      <c r="M270" s="2">
        <f>Table14[[#This Row],[Total_Revenue]]-Table14[[#This Row],[Total Cost]]</f>
        <v>495</v>
      </c>
      <c r="N270" t="s">
        <v>40</v>
      </c>
      <c r="O270" t="s">
        <v>32</v>
      </c>
      <c r="P270" t="s">
        <v>16</v>
      </c>
    </row>
    <row r="271" spans="1:16" x14ac:dyDescent="0.25">
      <c r="A271" t="s">
        <v>315</v>
      </c>
      <c r="B271" s="1">
        <v>45491</v>
      </c>
      <c r="C271" t="s">
        <v>44</v>
      </c>
      <c r="D271" t="s">
        <v>31</v>
      </c>
      <c r="E271">
        <v>5</v>
      </c>
      <c r="F271" s="2">
        <v>422.66</v>
      </c>
      <c r="G271" s="2">
        <f>Table14[[#This Row],[Unit Cost]]*Table14[[#This Row],[Quantity]]</f>
        <v>2113.3000000000002</v>
      </c>
      <c r="H271" s="2">
        <v>498.07</v>
      </c>
      <c r="I271" s="2">
        <f>Table14[[#This Row],[Unit Price]]*Table14[[#This Row],[Quantity]]</f>
        <v>2490.35</v>
      </c>
      <c r="J271" s="4">
        <v>0.1</v>
      </c>
      <c r="K271">
        <f>Table14[[#This Row],[Revenue]]*Table14[[#This Row],[Discount]]</f>
        <v>249.035</v>
      </c>
      <c r="L271" s="2">
        <f>Table14[[#This Row],[Revenue]]-Table14[[#This Row],[Discount Amount]]</f>
        <v>2241.3150000000001</v>
      </c>
      <c r="M271" s="2">
        <f>Table14[[#This Row],[Total_Revenue]]-Table14[[#This Row],[Total Cost]]</f>
        <v>128.01499999999987</v>
      </c>
      <c r="N271" t="s">
        <v>24</v>
      </c>
      <c r="O271" t="s">
        <v>52</v>
      </c>
      <c r="P271" t="s">
        <v>20</v>
      </c>
    </row>
    <row r="272" spans="1:16" x14ac:dyDescent="0.25">
      <c r="A272" t="s">
        <v>316</v>
      </c>
      <c r="B272" s="1">
        <v>45165</v>
      </c>
      <c r="C272" t="s">
        <v>22</v>
      </c>
      <c r="D272" t="s">
        <v>23</v>
      </c>
      <c r="E272">
        <v>1</v>
      </c>
      <c r="F272" s="2">
        <v>31.98</v>
      </c>
      <c r="G272" s="2">
        <f>Table14[[#This Row],[Unit Cost]]*Table14[[#This Row],[Quantity]]</f>
        <v>31.98</v>
      </c>
      <c r="H272" s="2">
        <v>52.35</v>
      </c>
      <c r="I272" s="2">
        <f>Table14[[#This Row],[Unit Price]]*Table14[[#This Row],[Quantity]]</f>
        <v>52.35</v>
      </c>
      <c r="J272" s="4">
        <v>0.1</v>
      </c>
      <c r="K272">
        <f>Table14[[#This Row],[Revenue]]*Table14[[#This Row],[Discount]]</f>
        <v>5.2350000000000003</v>
      </c>
      <c r="L272" s="2">
        <f>Table14[[#This Row],[Revenue]]-Table14[[#This Row],[Discount Amount]]</f>
        <v>47.115000000000002</v>
      </c>
      <c r="M272" s="2">
        <f>Table14[[#This Row],[Total_Revenue]]-Table14[[#This Row],[Total Cost]]</f>
        <v>15.135000000000002</v>
      </c>
      <c r="N272" t="s">
        <v>18</v>
      </c>
      <c r="O272" t="s">
        <v>32</v>
      </c>
      <c r="P272" t="s">
        <v>16</v>
      </c>
    </row>
    <row r="273" spans="1:16" x14ac:dyDescent="0.25">
      <c r="A273" t="s">
        <v>317</v>
      </c>
      <c r="B273" s="1">
        <v>45452</v>
      </c>
      <c r="C273" t="s">
        <v>34</v>
      </c>
      <c r="D273" t="s">
        <v>31</v>
      </c>
      <c r="E273">
        <v>2</v>
      </c>
      <c r="F273" s="2">
        <v>412</v>
      </c>
      <c r="G273" s="2">
        <f>Table14[[#This Row],[Unit Cost]]*Table14[[#This Row],[Quantity]]</f>
        <v>824</v>
      </c>
      <c r="H273" s="2">
        <v>595.35</v>
      </c>
      <c r="I273" s="2">
        <f>Table14[[#This Row],[Unit Price]]*Table14[[#This Row],[Quantity]]</f>
        <v>1190.7</v>
      </c>
      <c r="J273" s="4">
        <v>0</v>
      </c>
      <c r="K273">
        <f>Table14[[#This Row],[Revenue]]*Table14[[#This Row],[Discount]]</f>
        <v>0</v>
      </c>
      <c r="L273" s="2">
        <f>Table14[[#This Row],[Revenue]]-Table14[[#This Row],[Discount Amount]]</f>
        <v>1190.7</v>
      </c>
      <c r="M273" s="2">
        <f>Table14[[#This Row],[Total_Revenue]]-Table14[[#This Row],[Total Cost]]</f>
        <v>366.70000000000005</v>
      </c>
      <c r="N273" t="s">
        <v>18</v>
      </c>
      <c r="O273" t="s">
        <v>52</v>
      </c>
      <c r="P273" t="s">
        <v>35</v>
      </c>
    </row>
    <row r="274" spans="1:16" x14ac:dyDescent="0.25">
      <c r="A274" t="s">
        <v>318</v>
      </c>
      <c r="B274" s="1">
        <v>45477</v>
      </c>
      <c r="C274" t="s">
        <v>26</v>
      </c>
      <c r="D274" t="s">
        <v>13</v>
      </c>
      <c r="E274">
        <v>4</v>
      </c>
      <c r="F274" s="2">
        <v>84.01</v>
      </c>
      <c r="G274" s="2">
        <f>Table14[[#This Row],[Unit Cost]]*Table14[[#This Row],[Quantity]]</f>
        <v>336.04</v>
      </c>
      <c r="H274" s="2">
        <v>118.33</v>
      </c>
      <c r="I274" s="2">
        <f>Table14[[#This Row],[Unit Price]]*Table14[[#This Row],[Quantity]]</f>
        <v>473.32</v>
      </c>
      <c r="J274" s="4">
        <v>0.05</v>
      </c>
      <c r="K274">
        <f>Table14[[#This Row],[Revenue]]*Table14[[#This Row],[Discount]]</f>
        <v>23.666</v>
      </c>
      <c r="L274" s="2">
        <f>Table14[[#This Row],[Revenue]]-Table14[[#This Row],[Discount Amount]]</f>
        <v>449.654</v>
      </c>
      <c r="M274" s="2">
        <f>Table14[[#This Row],[Total_Revenue]]-Table14[[#This Row],[Total Cost]]</f>
        <v>113.61399999999998</v>
      </c>
      <c r="N274" t="s">
        <v>24</v>
      </c>
      <c r="O274" t="s">
        <v>32</v>
      </c>
      <c r="P274" t="s">
        <v>20</v>
      </c>
    </row>
    <row r="275" spans="1:16" x14ac:dyDescent="0.25">
      <c r="A275" t="s">
        <v>319</v>
      </c>
      <c r="B275" s="1">
        <v>45416</v>
      </c>
      <c r="C275" t="s">
        <v>22</v>
      </c>
      <c r="D275" t="s">
        <v>23</v>
      </c>
      <c r="E275">
        <v>4</v>
      </c>
      <c r="F275" s="2">
        <v>147.47999999999999</v>
      </c>
      <c r="G275" s="2">
        <f>Table14[[#This Row],[Unit Cost]]*Table14[[#This Row],[Quantity]]</f>
        <v>589.91999999999996</v>
      </c>
      <c r="H275" s="2">
        <v>211.17</v>
      </c>
      <c r="I275" s="2">
        <f>Table14[[#This Row],[Unit Price]]*Table14[[#This Row],[Quantity]]</f>
        <v>844.68</v>
      </c>
      <c r="J275" s="4">
        <v>0.1</v>
      </c>
      <c r="K275">
        <f>Table14[[#This Row],[Revenue]]*Table14[[#This Row],[Discount]]</f>
        <v>84.468000000000004</v>
      </c>
      <c r="L275" s="2">
        <f>Table14[[#This Row],[Revenue]]-Table14[[#This Row],[Discount Amount]]</f>
        <v>760.21199999999999</v>
      </c>
      <c r="M275" s="2">
        <f>Table14[[#This Row],[Total_Revenue]]-Table14[[#This Row],[Total Cost]]</f>
        <v>170.29200000000003</v>
      </c>
      <c r="N275" t="s">
        <v>18</v>
      </c>
      <c r="O275" t="s">
        <v>19</v>
      </c>
      <c r="P275" t="s">
        <v>20</v>
      </c>
    </row>
    <row r="276" spans="1:16" x14ac:dyDescent="0.25">
      <c r="A276" t="s">
        <v>320</v>
      </c>
      <c r="B276" s="1">
        <v>45249</v>
      </c>
      <c r="C276" t="s">
        <v>42</v>
      </c>
      <c r="D276" t="s">
        <v>23</v>
      </c>
      <c r="E276">
        <v>5</v>
      </c>
      <c r="F276" s="2">
        <v>379.68</v>
      </c>
      <c r="G276" s="2">
        <f>Table14[[#This Row],[Unit Cost]]*Table14[[#This Row],[Quantity]]</f>
        <v>1898.4</v>
      </c>
      <c r="H276" s="2">
        <v>659.07</v>
      </c>
      <c r="I276" s="2">
        <f>Table14[[#This Row],[Unit Price]]*Table14[[#This Row],[Quantity]]</f>
        <v>3295.3500000000004</v>
      </c>
      <c r="J276" s="4">
        <v>0.2</v>
      </c>
      <c r="K276">
        <f>Table14[[#This Row],[Revenue]]*Table14[[#This Row],[Discount]]</f>
        <v>659.07000000000016</v>
      </c>
      <c r="L276" s="2">
        <f>Table14[[#This Row],[Revenue]]-Table14[[#This Row],[Discount Amount]]</f>
        <v>2636.28</v>
      </c>
      <c r="M276" s="2">
        <f>Table14[[#This Row],[Total_Revenue]]-Table14[[#This Row],[Total Cost]]</f>
        <v>737.88000000000011</v>
      </c>
      <c r="N276" t="s">
        <v>24</v>
      </c>
      <c r="O276" t="s">
        <v>27</v>
      </c>
      <c r="P276" t="s">
        <v>20</v>
      </c>
    </row>
    <row r="277" spans="1:16" x14ac:dyDescent="0.25">
      <c r="A277" t="s">
        <v>321</v>
      </c>
      <c r="B277" s="1">
        <v>45528</v>
      </c>
      <c r="C277" t="s">
        <v>42</v>
      </c>
      <c r="D277" t="s">
        <v>23</v>
      </c>
      <c r="E277">
        <v>3</v>
      </c>
      <c r="F277" s="2">
        <v>38.01</v>
      </c>
      <c r="G277" s="2">
        <f>Table14[[#This Row],[Unit Cost]]*Table14[[#This Row],[Quantity]]</f>
        <v>114.03</v>
      </c>
      <c r="H277" s="2">
        <v>66.62</v>
      </c>
      <c r="I277" s="2">
        <f>Table14[[#This Row],[Unit Price]]*Table14[[#This Row],[Quantity]]</f>
        <v>199.86</v>
      </c>
      <c r="J277" s="4">
        <v>0.1</v>
      </c>
      <c r="K277">
        <f>Table14[[#This Row],[Revenue]]*Table14[[#This Row],[Discount]]</f>
        <v>19.986000000000004</v>
      </c>
      <c r="L277" s="2">
        <f>Table14[[#This Row],[Revenue]]-Table14[[#This Row],[Discount Amount]]</f>
        <v>179.87400000000002</v>
      </c>
      <c r="M277" s="2">
        <f>Table14[[#This Row],[Total_Revenue]]-Table14[[#This Row],[Total Cost]]</f>
        <v>65.844000000000023</v>
      </c>
      <c r="N277" t="s">
        <v>14</v>
      </c>
      <c r="O277" t="s">
        <v>27</v>
      </c>
      <c r="P277" t="s">
        <v>16</v>
      </c>
    </row>
    <row r="278" spans="1:16" x14ac:dyDescent="0.25">
      <c r="A278" t="s">
        <v>322</v>
      </c>
      <c r="B278" s="1">
        <v>45152</v>
      </c>
      <c r="C278" t="s">
        <v>30</v>
      </c>
      <c r="D278" t="s">
        <v>31</v>
      </c>
      <c r="E278">
        <v>9</v>
      </c>
      <c r="F278" s="2">
        <v>57.53</v>
      </c>
      <c r="G278" s="2">
        <f>Table14[[#This Row],[Unit Cost]]*Table14[[#This Row],[Quantity]]</f>
        <v>517.77</v>
      </c>
      <c r="H278" s="2">
        <v>66.22</v>
      </c>
      <c r="I278" s="2">
        <f>Table14[[#This Row],[Unit Price]]*Table14[[#This Row],[Quantity]]</f>
        <v>595.98</v>
      </c>
      <c r="J278" s="4">
        <v>0.05</v>
      </c>
      <c r="K278">
        <f>Table14[[#This Row],[Revenue]]*Table14[[#This Row],[Discount]]</f>
        <v>29.799000000000003</v>
      </c>
      <c r="L278" s="2">
        <f>Table14[[#This Row],[Revenue]]-Table14[[#This Row],[Discount Amount]]</f>
        <v>566.18100000000004</v>
      </c>
      <c r="M278" s="2">
        <f>Table14[[#This Row],[Total_Revenue]]-Table14[[#This Row],[Total Cost]]</f>
        <v>48.411000000000058</v>
      </c>
      <c r="N278" t="s">
        <v>18</v>
      </c>
      <c r="O278" t="s">
        <v>52</v>
      </c>
      <c r="P278" t="s">
        <v>16</v>
      </c>
    </row>
    <row r="279" spans="1:16" x14ac:dyDescent="0.25">
      <c r="A279" t="s">
        <v>323</v>
      </c>
      <c r="B279" s="1">
        <v>45179</v>
      </c>
      <c r="C279" t="s">
        <v>42</v>
      </c>
      <c r="D279" t="s">
        <v>23</v>
      </c>
      <c r="E279">
        <v>9</v>
      </c>
      <c r="F279" s="2">
        <v>404.82</v>
      </c>
      <c r="G279" s="2">
        <f>Table14[[#This Row],[Unit Cost]]*Table14[[#This Row],[Quantity]]</f>
        <v>3643.38</v>
      </c>
      <c r="H279" s="2">
        <v>455.85</v>
      </c>
      <c r="I279" s="2">
        <f>Table14[[#This Row],[Unit Price]]*Table14[[#This Row],[Quantity]]</f>
        <v>4102.6500000000005</v>
      </c>
      <c r="J279" s="4">
        <v>0.15</v>
      </c>
      <c r="K279">
        <f>Table14[[#This Row],[Revenue]]*Table14[[#This Row],[Discount]]</f>
        <v>615.39750000000004</v>
      </c>
      <c r="L279" s="2">
        <f>Table14[[#This Row],[Revenue]]-Table14[[#This Row],[Discount Amount]]</f>
        <v>3487.2525000000005</v>
      </c>
      <c r="M279" s="2">
        <f>Table14[[#This Row],[Total_Revenue]]-Table14[[#This Row],[Total Cost]]</f>
        <v>-156.1274999999996</v>
      </c>
      <c r="N279" t="s">
        <v>18</v>
      </c>
      <c r="O279" t="s">
        <v>32</v>
      </c>
      <c r="P279" t="s">
        <v>20</v>
      </c>
    </row>
    <row r="280" spans="1:16" x14ac:dyDescent="0.25">
      <c r="A280" t="s">
        <v>324</v>
      </c>
      <c r="B280" s="1">
        <v>45603</v>
      </c>
      <c r="C280" t="s">
        <v>42</v>
      </c>
      <c r="D280" t="s">
        <v>23</v>
      </c>
      <c r="E280">
        <v>8</v>
      </c>
      <c r="F280" s="2">
        <v>181.27</v>
      </c>
      <c r="G280" s="2">
        <f>Table14[[#This Row],[Unit Cost]]*Table14[[#This Row],[Quantity]]</f>
        <v>1450.16</v>
      </c>
      <c r="H280" s="2">
        <v>233.3</v>
      </c>
      <c r="I280" s="2">
        <f>Table14[[#This Row],[Unit Price]]*Table14[[#This Row],[Quantity]]</f>
        <v>1866.4</v>
      </c>
      <c r="J280" s="4">
        <v>0</v>
      </c>
      <c r="K280">
        <f>Table14[[#This Row],[Revenue]]*Table14[[#This Row],[Discount]]</f>
        <v>0</v>
      </c>
      <c r="L280" s="2">
        <f>Table14[[#This Row],[Revenue]]-Table14[[#This Row],[Discount Amount]]</f>
        <v>1866.4</v>
      </c>
      <c r="M280" s="2">
        <f>Table14[[#This Row],[Total_Revenue]]-Table14[[#This Row],[Total Cost]]</f>
        <v>416.24</v>
      </c>
      <c r="N280" t="s">
        <v>18</v>
      </c>
      <c r="O280" t="s">
        <v>32</v>
      </c>
      <c r="P280" t="s">
        <v>20</v>
      </c>
    </row>
    <row r="281" spans="1:16" x14ac:dyDescent="0.25">
      <c r="A281" t="s">
        <v>325</v>
      </c>
      <c r="B281" s="1">
        <v>44991</v>
      </c>
      <c r="C281" t="s">
        <v>56</v>
      </c>
      <c r="D281" t="s">
        <v>38</v>
      </c>
      <c r="E281">
        <v>8</v>
      </c>
      <c r="F281" s="2">
        <v>209.77</v>
      </c>
      <c r="G281" s="2">
        <f>Table14[[#This Row],[Unit Cost]]*Table14[[#This Row],[Quantity]]</f>
        <v>1678.16</v>
      </c>
      <c r="H281" s="2">
        <v>303.22000000000003</v>
      </c>
      <c r="I281" s="2">
        <f>Table14[[#This Row],[Unit Price]]*Table14[[#This Row],[Quantity]]</f>
        <v>2425.7600000000002</v>
      </c>
      <c r="J281" s="4">
        <v>0.05</v>
      </c>
      <c r="K281">
        <f>Table14[[#This Row],[Revenue]]*Table14[[#This Row],[Discount]]</f>
        <v>121.28800000000001</v>
      </c>
      <c r="L281" s="2">
        <f>Table14[[#This Row],[Revenue]]-Table14[[#This Row],[Discount Amount]]</f>
        <v>2304.4720000000002</v>
      </c>
      <c r="M281" s="2">
        <f>Table14[[#This Row],[Total_Revenue]]-Table14[[#This Row],[Total Cost]]</f>
        <v>626.31200000000013</v>
      </c>
      <c r="N281" t="s">
        <v>18</v>
      </c>
      <c r="O281" t="s">
        <v>32</v>
      </c>
      <c r="P281" t="s">
        <v>35</v>
      </c>
    </row>
    <row r="282" spans="1:16" x14ac:dyDescent="0.25">
      <c r="A282" t="s">
        <v>326</v>
      </c>
      <c r="B282" s="1">
        <v>45165</v>
      </c>
      <c r="C282" t="s">
        <v>22</v>
      </c>
      <c r="D282" t="s">
        <v>23</v>
      </c>
      <c r="E282">
        <v>8</v>
      </c>
      <c r="F282" s="2">
        <v>154.4</v>
      </c>
      <c r="G282" s="2">
        <f>Table14[[#This Row],[Unit Cost]]*Table14[[#This Row],[Quantity]]</f>
        <v>1235.2</v>
      </c>
      <c r="H282" s="2">
        <v>221.53</v>
      </c>
      <c r="I282" s="2">
        <f>Table14[[#This Row],[Unit Price]]*Table14[[#This Row],[Quantity]]</f>
        <v>1772.24</v>
      </c>
      <c r="J282" s="4">
        <v>0</v>
      </c>
      <c r="K282">
        <f>Table14[[#This Row],[Revenue]]*Table14[[#This Row],[Discount]]</f>
        <v>0</v>
      </c>
      <c r="L282" s="2">
        <f>Table14[[#This Row],[Revenue]]-Table14[[#This Row],[Discount Amount]]</f>
        <v>1772.24</v>
      </c>
      <c r="M282" s="2">
        <f>Table14[[#This Row],[Total_Revenue]]-Table14[[#This Row],[Total Cost]]</f>
        <v>537.04</v>
      </c>
      <c r="N282" t="s">
        <v>24</v>
      </c>
      <c r="O282" t="s">
        <v>27</v>
      </c>
      <c r="P282" t="s">
        <v>35</v>
      </c>
    </row>
    <row r="283" spans="1:16" x14ac:dyDescent="0.25">
      <c r="A283" t="s">
        <v>327</v>
      </c>
      <c r="B283" s="1">
        <v>44959</v>
      </c>
      <c r="C283" t="s">
        <v>34</v>
      </c>
      <c r="D283" t="s">
        <v>31</v>
      </c>
      <c r="E283">
        <v>9</v>
      </c>
      <c r="F283" s="2">
        <v>264.18</v>
      </c>
      <c r="G283" s="2">
        <f>Table14[[#This Row],[Unit Cost]]*Table14[[#This Row],[Quantity]]</f>
        <v>2377.62</v>
      </c>
      <c r="H283" s="2">
        <v>345.7</v>
      </c>
      <c r="I283" s="2">
        <f>Table14[[#This Row],[Unit Price]]*Table14[[#This Row],[Quantity]]</f>
        <v>3111.2999999999997</v>
      </c>
      <c r="J283" s="4">
        <v>0.15</v>
      </c>
      <c r="K283">
        <f>Table14[[#This Row],[Revenue]]*Table14[[#This Row],[Discount]]</f>
        <v>466.69499999999994</v>
      </c>
      <c r="L283" s="2">
        <f>Table14[[#This Row],[Revenue]]-Table14[[#This Row],[Discount Amount]]</f>
        <v>2644.6049999999996</v>
      </c>
      <c r="M283" s="2">
        <f>Table14[[#This Row],[Total_Revenue]]-Table14[[#This Row],[Total Cost]]</f>
        <v>266.98499999999967</v>
      </c>
      <c r="N283" t="s">
        <v>14</v>
      </c>
      <c r="O283" t="s">
        <v>32</v>
      </c>
      <c r="P283" t="s">
        <v>35</v>
      </c>
    </row>
    <row r="284" spans="1:16" x14ac:dyDescent="0.25">
      <c r="A284" t="s">
        <v>328</v>
      </c>
      <c r="B284" s="1">
        <v>44988</v>
      </c>
      <c r="C284" t="s">
        <v>12</v>
      </c>
      <c r="D284" t="s">
        <v>13</v>
      </c>
      <c r="E284">
        <v>7</v>
      </c>
      <c r="F284" s="2">
        <v>188.16</v>
      </c>
      <c r="G284" s="2">
        <f>Table14[[#This Row],[Unit Cost]]*Table14[[#This Row],[Quantity]]</f>
        <v>1317.12</v>
      </c>
      <c r="H284" s="2">
        <v>299.49</v>
      </c>
      <c r="I284" s="2">
        <f>Table14[[#This Row],[Unit Price]]*Table14[[#This Row],[Quantity]]</f>
        <v>2096.4300000000003</v>
      </c>
      <c r="J284" s="4">
        <v>0.1</v>
      </c>
      <c r="K284">
        <f>Table14[[#This Row],[Revenue]]*Table14[[#This Row],[Discount]]</f>
        <v>209.64300000000003</v>
      </c>
      <c r="L284" s="2">
        <f>Table14[[#This Row],[Revenue]]-Table14[[#This Row],[Discount Amount]]</f>
        <v>1886.7870000000003</v>
      </c>
      <c r="M284" s="2">
        <f>Table14[[#This Row],[Total_Revenue]]-Table14[[#This Row],[Total Cost]]</f>
        <v>569.66700000000037</v>
      </c>
      <c r="N284" t="s">
        <v>24</v>
      </c>
      <c r="O284" t="s">
        <v>52</v>
      </c>
      <c r="P284" t="s">
        <v>16</v>
      </c>
    </row>
    <row r="285" spans="1:16" x14ac:dyDescent="0.25">
      <c r="A285" t="s">
        <v>329</v>
      </c>
      <c r="B285" s="1">
        <v>45159</v>
      </c>
      <c r="C285" t="s">
        <v>54</v>
      </c>
      <c r="D285" t="s">
        <v>38</v>
      </c>
      <c r="E285">
        <v>8</v>
      </c>
      <c r="F285" s="2">
        <v>238.75</v>
      </c>
      <c r="G285" s="2">
        <f>Table14[[#This Row],[Unit Cost]]*Table14[[#This Row],[Quantity]]</f>
        <v>1910</v>
      </c>
      <c r="H285" s="2">
        <v>338.54</v>
      </c>
      <c r="I285" s="2">
        <f>Table14[[#This Row],[Unit Price]]*Table14[[#This Row],[Quantity]]</f>
        <v>2708.32</v>
      </c>
      <c r="J285" s="4">
        <v>0.2</v>
      </c>
      <c r="K285">
        <f>Table14[[#This Row],[Revenue]]*Table14[[#This Row],[Discount]]</f>
        <v>541.6640000000001</v>
      </c>
      <c r="L285" s="2">
        <f>Table14[[#This Row],[Revenue]]-Table14[[#This Row],[Discount Amount]]</f>
        <v>2166.6559999999999</v>
      </c>
      <c r="M285" s="2">
        <f>Table14[[#This Row],[Total_Revenue]]-Table14[[#This Row],[Total Cost]]</f>
        <v>256.65599999999995</v>
      </c>
      <c r="N285" t="s">
        <v>24</v>
      </c>
      <c r="O285" t="s">
        <v>27</v>
      </c>
      <c r="P285" t="s">
        <v>20</v>
      </c>
    </row>
    <row r="286" spans="1:16" x14ac:dyDescent="0.25">
      <c r="A286" t="s">
        <v>330</v>
      </c>
      <c r="B286" s="1">
        <v>44960</v>
      </c>
      <c r="C286" t="s">
        <v>54</v>
      </c>
      <c r="D286" t="s">
        <v>38</v>
      </c>
      <c r="E286">
        <v>7</v>
      </c>
      <c r="F286" s="2">
        <v>330.57</v>
      </c>
      <c r="G286" s="2">
        <f>Table14[[#This Row],[Unit Cost]]*Table14[[#This Row],[Quantity]]</f>
        <v>2313.9899999999998</v>
      </c>
      <c r="H286" s="2">
        <v>447.59</v>
      </c>
      <c r="I286" s="2">
        <f>Table14[[#This Row],[Unit Price]]*Table14[[#This Row],[Quantity]]</f>
        <v>3133.1299999999997</v>
      </c>
      <c r="J286" s="4">
        <v>0</v>
      </c>
      <c r="K286">
        <f>Table14[[#This Row],[Revenue]]*Table14[[#This Row],[Discount]]</f>
        <v>0</v>
      </c>
      <c r="L286" s="2">
        <f>Table14[[#This Row],[Revenue]]-Table14[[#This Row],[Discount Amount]]</f>
        <v>3133.1299999999997</v>
      </c>
      <c r="M286" s="2">
        <f>Table14[[#This Row],[Total_Revenue]]-Table14[[#This Row],[Total Cost]]</f>
        <v>819.13999999999987</v>
      </c>
      <c r="N286" t="s">
        <v>24</v>
      </c>
      <c r="O286" t="s">
        <v>52</v>
      </c>
      <c r="P286" t="s">
        <v>35</v>
      </c>
    </row>
    <row r="287" spans="1:16" x14ac:dyDescent="0.25">
      <c r="A287" t="s">
        <v>331</v>
      </c>
      <c r="B287" s="1">
        <v>44951</v>
      </c>
      <c r="C287" t="s">
        <v>62</v>
      </c>
      <c r="D287" t="s">
        <v>47</v>
      </c>
      <c r="E287">
        <v>8</v>
      </c>
      <c r="F287" s="2">
        <v>338.01</v>
      </c>
      <c r="G287" s="2">
        <f>Table14[[#This Row],[Unit Cost]]*Table14[[#This Row],[Quantity]]</f>
        <v>2704.08</v>
      </c>
      <c r="H287" s="2">
        <v>514.58000000000004</v>
      </c>
      <c r="I287" s="2">
        <f>Table14[[#This Row],[Unit Price]]*Table14[[#This Row],[Quantity]]</f>
        <v>4116.6400000000003</v>
      </c>
      <c r="J287" s="4">
        <v>0.15</v>
      </c>
      <c r="K287">
        <f>Table14[[#This Row],[Revenue]]*Table14[[#This Row],[Discount]]</f>
        <v>617.49599999999998</v>
      </c>
      <c r="L287" s="2">
        <f>Table14[[#This Row],[Revenue]]-Table14[[#This Row],[Discount Amount]]</f>
        <v>3499.1440000000002</v>
      </c>
      <c r="M287" s="2">
        <f>Table14[[#This Row],[Total_Revenue]]-Table14[[#This Row],[Total Cost]]</f>
        <v>795.06400000000031</v>
      </c>
      <c r="N287" t="s">
        <v>40</v>
      </c>
      <c r="O287" t="s">
        <v>52</v>
      </c>
      <c r="P287" t="s">
        <v>35</v>
      </c>
    </row>
    <row r="288" spans="1:16" x14ac:dyDescent="0.25">
      <c r="A288" t="s">
        <v>332</v>
      </c>
      <c r="B288" s="1">
        <v>45322</v>
      </c>
      <c r="C288" t="s">
        <v>49</v>
      </c>
      <c r="D288" t="s">
        <v>47</v>
      </c>
      <c r="E288">
        <v>3</v>
      </c>
      <c r="F288" s="2">
        <v>145.38999999999999</v>
      </c>
      <c r="G288" s="2">
        <f>Table14[[#This Row],[Unit Cost]]*Table14[[#This Row],[Quantity]]</f>
        <v>436.16999999999996</v>
      </c>
      <c r="H288" s="2">
        <v>257.93</v>
      </c>
      <c r="I288" s="2">
        <f>Table14[[#This Row],[Unit Price]]*Table14[[#This Row],[Quantity]]</f>
        <v>773.79</v>
      </c>
      <c r="J288" s="4">
        <v>0.05</v>
      </c>
      <c r="K288">
        <f>Table14[[#This Row],[Revenue]]*Table14[[#This Row],[Discount]]</f>
        <v>38.689500000000002</v>
      </c>
      <c r="L288" s="2">
        <f>Table14[[#This Row],[Revenue]]-Table14[[#This Row],[Discount Amount]]</f>
        <v>735.10050000000001</v>
      </c>
      <c r="M288" s="2">
        <f>Table14[[#This Row],[Total_Revenue]]-Table14[[#This Row],[Total Cost]]</f>
        <v>298.93050000000005</v>
      </c>
      <c r="N288" t="s">
        <v>24</v>
      </c>
      <c r="O288" t="s">
        <v>15</v>
      </c>
      <c r="P288" t="s">
        <v>35</v>
      </c>
    </row>
    <row r="289" spans="1:16" x14ac:dyDescent="0.25">
      <c r="A289" t="s">
        <v>333</v>
      </c>
      <c r="B289" s="1">
        <v>45250</v>
      </c>
      <c r="C289" t="s">
        <v>22</v>
      </c>
      <c r="D289" t="s">
        <v>23</v>
      </c>
      <c r="E289">
        <v>4</v>
      </c>
      <c r="F289" s="2">
        <v>96.54</v>
      </c>
      <c r="G289" s="2">
        <f>Table14[[#This Row],[Unit Cost]]*Table14[[#This Row],[Quantity]]</f>
        <v>386.16</v>
      </c>
      <c r="H289" s="2">
        <v>148.76</v>
      </c>
      <c r="I289" s="2">
        <f>Table14[[#This Row],[Unit Price]]*Table14[[#This Row],[Quantity]]</f>
        <v>595.04</v>
      </c>
      <c r="J289" s="4">
        <v>0</v>
      </c>
      <c r="K289">
        <f>Table14[[#This Row],[Revenue]]*Table14[[#This Row],[Discount]]</f>
        <v>0</v>
      </c>
      <c r="L289" s="2">
        <f>Table14[[#This Row],[Revenue]]-Table14[[#This Row],[Discount Amount]]</f>
        <v>595.04</v>
      </c>
      <c r="M289" s="2">
        <f>Table14[[#This Row],[Total_Revenue]]-Table14[[#This Row],[Total Cost]]</f>
        <v>208.87999999999994</v>
      </c>
      <c r="N289" t="s">
        <v>18</v>
      </c>
      <c r="O289" t="s">
        <v>32</v>
      </c>
      <c r="P289" t="s">
        <v>35</v>
      </c>
    </row>
    <row r="290" spans="1:16" x14ac:dyDescent="0.25">
      <c r="A290" t="s">
        <v>334</v>
      </c>
      <c r="B290" s="1">
        <v>45272</v>
      </c>
      <c r="C290" t="s">
        <v>62</v>
      </c>
      <c r="D290" t="s">
        <v>47</v>
      </c>
      <c r="E290">
        <v>8</v>
      </c>
      <c r="F290" s="2">
        <v>225.5</v>
      </c>
      <c r="G290" s="2">
        <f>Table14[[#This Row],[Unit Cost]]*Table14[[#This Row],[Quantity]]</f>
        <v>1804</v>
      </c>
      <c r="H290" s="2">
        <v>391.34</v>
      </c>
      <c r="I290" s="2">
        <f>Table14[[#This Row],[Unit Price]]*Table14[[#This Row],[Quantity]]</f>
        <v>3130.72</v>
      </c>
      <c r="J290" s="4">
        <v>0</v>
      </c>
      <c r="K290">
        <f>Table14[[#This Row],[Revenue]]*Table14[[#This Row],[Discount]]</f>
        <v>0</v>
      </c>
      <c r="L290" s="2">
        <f>Table14[[#This Row],[Revenue]]-Table14[[#This Row],[Discount Amount]]</f>
        <v>3130.72</v>
      </c>
      <c r="M290" s="2">
        <f>Table14[[#This Row],[Total_Revenue]]-Table14[[#This Row],[Total Cost]]</f>
        <v>1326.7199999999998</v>
      </c>
      <c r="N290" t="s">
        <v>18</v>
      </c>
      <c r="O290" t="s">
        <v>27</v>
      </c>
      <c r="P290" t="s">
        <v>16</v>
      </c>
    </row>
    <row r="291" spans="1:16" x14ac:dyDescent="0.25">
      <c r="A291" t="s">
        <v>335</v>
      </c>
      <c r="B291" s="1">
        <v>45585</v>
      </c>
      <c r="C291" t="s">
        <v>30</v>
      </c>
      <c r="D291" t="s">
        <v>31</v>
      </c>
      <c r="E291">
        <v>8</v>
      </c>
      <c r="F291" s="2">
        <v>285.27999999999997</v>
      </c>
      <c r="G291" s="2">
        <f>Table14[[#This Row],[Unit Cost]]*Table14[[#This Row],[Quantity]]</f>
        <v>2282.2399999999998</v>
      </c>
      <c r="H291" s="2">
        <v>413.1</v>
      </c>
      <c r="I291" s="2">
        <f>Table14[[#This Row],[Unit Price]]*Table14[[#This Row],[Quantity]]</f>
        <v>3304.8</v>
      </c>
      <c r="J291" s="4">
        <v>0.05</v>
      </c>
      <c r="K291">
        <f>Table14[[#This Row],[Revenue]]*Table14[[#This Row],[Discount]]</f>
        <v>165.24</v>
      </c>
      <c r="L291" s="2">
        <f>Table14[[#This Row],[Revenue]]-Table14[[#This Row],[Discount Amount]]</f>
        <v>3139.5600000000004</v>
      </c>
      <c r="M291" s="2">
        <f>Table14[[#This Row],[Total_Revenue]]-Table14[[#This Row],[Total Cost]]</f>
        <v>857.32000000000062</v>
      </c>
      <c r="N291" t="s">
        <v>40</v>
      </c>
      <c r="O291" t="s">
        <v>19</v>
      </c>
      <c r="P291" t="s">
        <v>35</v>
      </c>
    </row>
    <row r="292" spans="1:16" x14ac:dyDescent="0.25">
      <c r="A292" t="s">
        <v>336</v>
      </c>
      <c r="B292" s="1">
        <v>44931</v>
      </c>
      <c r="C292" t="s">
        <v>56</v>
      </c>
      <c r="D292" t="s">
        <v>38</v>
      </c>
      <c r="E292">
        <v>4</v>
      </c>
      <c r="F292" s="2">
        <v>405.16</v>
      </c>
      <c r="G292" s="2">
        <f>Table14[[#This Row],[Unit Cost]]*Table14[[#This Row],[Quantity]]</f>
        <v>1620.64</v>
      </c>
      <c r="H292" s="2">
        <v>459.07</v>
      </c>
      <c r="I292" s="2">
        <f>Table14[[#This Row],[Unit Price]]*Table14[[#This Row],[Quantity]]</f>
        <v>1836.28</v>
      </c>
      <c r="J292" s="4">
        <v>0</v>
      </c>
      <c r="K292">
        <f>Table14[[#This Row],[Revenue]]*Table14[[#This Row],[Discount]]</f>
        <v>0</v>
      </c>
      <c r="L292" s="2">
        <f>Table14[[#This Row],[Revenue]]-Table14[[#This Row],[Discount Amount]]</f>
        <v>1836.28</v>
      </c>
      <c r="M292" s="2">
        <f>Table14[[#This Row],[Total_Revenue]]-Table14[[#This Row],[Total Cost]]</f>
        <v>215.63999999999987</v>
      </c>
      <c r="N292" t="s">
        <v>24</v>
      </c>
      <c r="O292" t="s">
        <v>32</v>
      </c>
      <c r="P292" t="s">
        <v>20</v>
      </c>
    </row>
    <row r="293" spans="1:16" x14ac:dyDescent="0.25">
      <c r="A293" t="s">
        <v>337</v>
      </c>
      <c r="B293" s="1">
        <v>45455</v>
      </c>
      <c r="C293" t="s">
        <v>22</v>
      </c>
      <c r="D293" t="s">
        <v>23</v>
      </c>
      <c r="E293">
        <v>5</v>
      </c>
      <c r="F293" s="2">
        <v>312.02</v>
      </c>
      <c r="G293" s="2">
        <f>Table14[[#This Row],[Unit Cost]]*Table14[[#This Row],[Quantity]]</f>
        <v>1560.1</v>
      </c>
      <c r="H293" s="2">
        <v>412.52</v>
      </c>
      <c r="I293" s="2">
        <f>Table14[[#This Row],[Unit Price]]*Table14[[#This Row],[Quantity]]</f>
        <v>2062.6</v>
      </c>
      <c r="J293" s="4">
        <v>0.1</v>
      </c>
      <c r="K293">
        <f>Table14[[#This Row],[Revenue]]*Table14[[#This Row],[Discount]]</f>
        <v>206.26</v>
      </c>
      <c r="L293" s="2">
        <f>Table14[[#This Row],[Revenue]]-Table14[[#This Row],[Discount Amount]]</f>
        <v>1856.34</v>
      </c>
      <c r="M293" s="2">
        <f>Table14[[#This Row],[Total_Revenue]]-Table14[[#This Row],[Total Cost]]</f>
        <v>296.24</v>
      </c>
      <c r="N293" t="s">
        <v>18</v>
      </c>
      <c r="O293" t="s">
        <v>32</v>
      </c>
      <c r="P293" t="s">
        <v>16</v>
      </c>
    </row>
    <row r="294" spans="1:16" x14ac:dyDescent="0.25">
      <c r="A294" t="s">
        <v>338</v>
      </c>
      <c r="B294" s="1">
        <v>44961</v>
      </c>
      <c r="C294" t="s">
        <v>54</v>
      </c>
      <c r="D294" t="s">
        <v>38</v>
      </c>
      <c r="E294">
        <v>9</v>
      </c>
      <c r="F294" s="2">
        <v>222.83</v>
      </c>
      <c r="G294" s="2">
        <f>Table14[[#This Row],[Unit Cost]]*Table14[[#This Row],[Quantity]]</f>
        <v>2005.47</v>
      </c>
      <c r="H294" s="2">
        <v>246.27</v>
      </c>
      <c r="I294" s="2">
        <f>Table14[[#This Row],[Unit Price]]*Table14[[#This Row],[Quantity]]</f>
        <v>2216.4300000000003</v>
      </c>
      <c r="J294" s="4">
        <v>0.05</v>
      </c>
      <c r="K294">
        <f>Table14[[#This Row],[Revenue]]*Table14[[#This Row],[Discount]]</f>
        <v>110.82150000000001</v>
      </c>
      <c r="L294" s="2">
        <f>Table14[[#This Row],[Revenue]]-Table14[[#This Row],[Discount Amount]]</f>
        <v>2105.6085000000003</v>
      </c>
      <c r="M294" s="2">
        <f>Table14[[#This Row],[Total_Revenue]]-Table14[[#This Row],[Total Cost]]</f>
        <v>100.13850000000025</v>
      </c>
      <c r="N294" t="s">
        <v>18</v>
      </c>
      <c r="O294" t="s">
        <v>52</v>
      </c>
      <c r="P294" t="s">
        <v>35</v>
      </c>
    </row>
    <row r="295" spans="1:16" x14ac:dyDescent="0.25">
      <c r="A295" t="s">
        <v>339</v>
      </c>
      <c r="B295" s="1">
        <v>45282</v>
      </c>
      <c r="C295" t="s">
        <v>37</v>
      </c>
      <c r="D295" t="s">
        <v>38</v>
      </c>
      <c r="E295">
        <v>2</v>
      </c>
      <c r="F295" s="2">
        <v>294.04000000000002</v>
      </c>
      <c r="G295" s="2">
        <f>Table14[[#This Row],[Unit Cost]]*Table14[[#This Row],[Quantity]]</f>
        <v>588.08000000000004</v>
      </c>
      <c r="H295" s="2">
        <v>370.21</v>
      </c>
      <c r="I295" s="2">
        <f>Table14[[#This Row],[Unit Price]]*Table14[[#This Row],[Quantity]]</f>
        <v>740.42</v>
      </c>
      <c r="J295" s="4">
        <v>0.1</v>
      </c>
      <c r="K295">
        <f>Table14[[#This Row],[Revenue]]*Table14[[#This Row],[Discount]]</f>
        <v>74.042000000000002</v>
      </c>
      <c r="L295" s="2">
        <f>Table14[[#This Row],[Revenue]]-Table14[[#This Row],[Discount Amount]]</f>
        <v>666.37799999999993</v>
      </c>
      <c r="M295" s="2">
        <f>Table14[[#This Row],[Total_Revenue]]-Table14[[#This Row],[Total Cost]]</f>
        <v>78.297999999999888</v>
      </c>
      <c r="N295" t="s">
        <v>14</v>
      </c>
      <c r="O295" t="s">
        <v>27</v>
      </c>
      <c r="P295" t="s">
        <v>16</v>
      </c>
    </row>
    <row r="296" spans="1:16" x14ac:dyDescent="0.25">
      <c r="A296" t="s">
        <v>340</v>
      </c>
      <c r="B296" s="1">
        <v>45362</v>
      </c>
      <c r="C296" t="s">
        <v>62</v>
      </c>
      <c r="D296" t="s">
        <v>47</v>
      </c>
      <c r="E296">
        <v>3</v>
      </c>
      <c r="F296" s="2">
        <v>144.99</v>
      </c>
      <c r="G296" s="2">
        <f>Table14[[#This Row],[Unit Cost]]*Table14[[#This Row],[Quantity]]</f>
        <v>434.97</v>
      </c>
      <c r="H296" s="2">
        <v>205.17</v>
      </c>
      <c r="I296" s="2">
        <f>Table14[[#This Row],[Unit Price]]*Table14[[#This Row],[Quantity]]</f>
        <v>615.51</v>
      </c>
      <c r="J296" s="4">
        <v>0</v>
      </c>
      <c r="K296">
        <f>Table14[[#This Row],[Revenue]]*Table14[[#This Row],[Discount]]</f>
        <v>0</v>
      </c>
      <c r="L296" s="2">
        <f>Table14[[#This Row],[Revenue]]-Table14[[#This Row],[Discount Amount]]</f>
        <v>615.51</v>
      </c>
      <c r="M296" s="2">
        <f>Table14[[#This Row],[Total_Revenue]]-Table14[[#This Row],[Total Cost]]</f>
        <v>180.53999999999996</v>
      </c>
      <c r="N296" t="s">
        <v>14</v>
      </c>
      <c r="O296" t="s">
        <v>27</v>
      </c>
      <c r="P296" t="s">
        <v>20</v>
      </c>
    </row>
    <row r="297" spans="1:16" x14ac:dyDescent="0.25">
      <c r="A297" t="s">
        <v>341</v>
      </c>
      <c r="B297" s="1">
        <v>45616</v>
      </c>
      <c r="C297" t="s">
        <v>37</v>
      </c>
      <c r="D297" t="s">
        <v>38</v>
      </c>
      <c r="E297">
        <v>7</v>
      </c>
      <c r="F297" s="2">
        <v>120.37</v>
      </c>
      <c r="G297" s="2">
        <f>Table14[[#This Row],[Unit Cost]]*Table14[[#This Row],[Quantity]]</f>
        <v>842.59</v>
      </c>
      <c r="H297" s="2">
        <v>141.36000000000001</v>
      </c>
      <c r="I297" s="2">
        <f>Table14[[#This Row],[Unit Price]]*Table14[[#This Row],[Quantity]]</f>
        <v>989.5200000000001</v>
      </c>
      <c r="J297" s="4">
        <v>0.2</v>
      </c>
      <c r="K297">
        <f>Table14[[#This Row],[Revenue]]*Table14[[#This Row],[Discount]]</f>
        <v>197.90400000000002</v>
      </c>
      <c r="L297" s="2">
        <f>Table14[[#This Row],[Revenue]]-Table14[[#This Row],[Discount Amount]]</f>
        <v>791.6160000000001</v>
      </c>
      <c r="M297" s="2">
        <f>Table14[[#This Row],[Total_Revenue]]-Table14[[#This Row],[Total Cost]]</f>
        <v>-50.973999999999933</v>
      </c>
      <c r="N297" t="s">
        <v>40</v>
      </c>
      <c r="O297" t="s">
        <v>32</v>
      </c>
      <c r="P297" t="s">
        <v>35</v>
      </c>
    </row>
    <row r="298" spans="1:16" x14ac:dyDescent="0.25">
      <c r="A298" t="s">
        <v>342</v>
      </c>
      <c r="B298" s="1">
        <v>45300</v>
      </c>
      <c r="C298" t="s">
        <v>12</v>
      </c>
      <c r="D298" t="s">
        <v>13</v>
      </c>
      <c r="E298">
        <v>4</v>
      </c>
      <c r="F298" s="2">
        <v>431.1</v>
      </c>
      <c r="G298" s="2">
        <f>Table14[[#This Row],[Unit Cost]]*Table14[[#This Row],[Quantity]]</f>
        <v>1724.4</v>
      </c>
      <c r="H298" s="2">
        <v>649.17999999999995</v>
      </c>
      <c r="I298" s="2">
        <f>Table14[[#This Row],[Unit Price]]*Table14[[#This Row],[Quantity]]</f>
        <v>2596.7199999999998</v>
      </c>
      <c r="J298" s="4">
        <v>0.05</v>
      </c>
      <c r="K298">
        <f>Table14[[#This Row],[Revenue]]*Table14[[#This Row],[Discount]]</f>
        <v>129.83599999999998</v>
      </c>
      <c r="L298" s="2">
        <f>Table14[[#This Row],[Revenue]]-Table14[[#This Row],[Discount Amount]]</f>
        <v>2466.884</v>
      </c>
      <c r="M298" s="2">
        <f>Table14[[#This Row],[Total_Revenue]]-Table14[[#This Row],[Total Cost]]</f>
        <v>742.48399999999992</v>
      </c>
      <c r="N298" t="s">
        <v>24</v>
      </c>
      <c r="O298" t="s">
        <v>15</v>
      </c>
      <c r="P298" t="s">
        <v>35</v>
      </c>
    </row>
    <row r="299" spans="1:16" x14ac:dyDescent="0.25">
      <c r="A299" t="s">
        <v>343</v>
      </c>
      <c r="B299" s="1">
        <v>45299</v>
      </c>
      <c r="C299" t="s">
        <v>44</v>
      </c>
      <c r="D299" t="s">
        <v>31</v>
      </c>
      <c r="E299">
        <v>9</v>
      </c>
      <c r="F299" s="2">
        <v>255.63</v>
      </c>
      <c r="G299" s="2">
        <f>Table14[[#This Row],[Unit Cost]]*Table14[[#This Row],[Quantity]]</f>
        <v>2300.67</v>
      </c>
      <c r="H299" s="2">
        <v>431.05</v>
      </c>
      <c r="I299" s="2">
        <f>Table14[[#This Row],[Unit Price]]*Table14[[#This Row],[Quantity]]</f>
        <v>3879.4500000000003</v>
      </c>
      <c r="J299" s="4">
        <v>0</v>
      </c>
      <c r="K299">
        <f>Table14[[#This Row],[Revenue]]*Table14[[#This Row],[Discount]]</f>
        <v>0</v>
      </c>
      <c r="L299" s="2">
        <f>Table14[[#This Row],[Revenue]]-Table14[[#This Row],[Discount Amount]]</f>
        <v>3879.4500000000003</v>
      </c>
      <c r="M299" s="2">
        <f>Table14[[#This Row],[Total_Revenue]]-Table14[[#This Row],[Total Cost]]</f>
        <v>1578.7800000000002</v>
      </c>
      <c r="N299" t="s">
        <v>14</v>
      </c>
      <c r="O299" t="s">
        <v>19</v>
      </c>
      <c r="P299" t="s">
        <v>35</v>
      </c>
    </row>
    <row r="300" spans="1:16" x14ac:dyDescent="0.25">
      <c r="A300" t="s">
        <v>344</v>
      </c>
      <c r="B300" s="1">
        <v>44977</v>
      </c>
      <c r="C300" t="s">
        <v>49</v>
      </c>
      <c r="D300" t="s">
        <v>47</v>
      </c>
      <c r="E300">
        <v>1</v>
      </c>
      <c r="F300" s="2">
        <v>101.41</v>
      </c>
      <c r="G300" s="2">
        <f>Table14[[#This Row],[Unit Cost]]*Table14[[#This Row],[Quantity]]</f>
        <v>101.41</v>
      </c>
      <c r="H300" s="2">
        <v>140.19999999999999</v>
      </c>
      <c r="I300" s="2">
        <f>Table14[[#This Row],[Unit Price]]*Table14[[#This Row],[Quantity]]</f>
        <v>140.19999999999999</v>
      </c>
      <c r="J300" s="4">
        <v>0</v>
      </c>
      <c r="K300">
        <f>Table14[[#This Row],[Revenue]]*Table14[[#This Row],[Discount]]</f>
        <v>0</v>
      </c>
      <c r="L300" s="2">
        <f>Table14[[#This Row],[Revenue]]-Table14[[#This Row],[Discount Amount]]</f>
        <v>140.19999999999999</v>
      </c>
      <c r="M300" s="2">
        <f>Table14[[#This Row],[Total_Revenue]]-Table14[[#This Row],[Total Cost]]</f>
        <v>38.789999999999992</v>
      </c>
      <c r="N300" t="s">
        <v>18</v>
      </c>
      <c r="O300" t="s">
        <v>19</v>
      </c>
      <c r="P300" t="s">
        <v>35</v>
      </c>
    </row>
    <row r="301" spans="1:16" x14ac:dyDescent="0.25">
      <c r="A301" t="s">
        <v>345</v>
      </c>
      <c r="B301" s="1">
        <v>45610</v>
      </c>
      <c r="C301" t="s">
        <v>34</v>
      </c>
      <c r="D301" t="s">
        <v>31</v>
      </c>
      <c r="E301">
        <v>9</v>
      </c>
      <c r="F301" s="2">
        <v>373.86</v>
      </c>
      <c r="G301" s="2">
        <f>Table14[[#This Row],[Unit Cost]]*Table14[[#This Row],[Quantity]]</f>
        <v>3364.7400000000002</v>
      </c>
      <c r="H301" s="2">
        <v>575.70000000000005</v>
      </c>
      <c r="I301" s="2">
        <f>Table14[[#This Row],[Unit Price]]*Table14[[#This Row],[Quantity]]</f>
        <v>5181.3</v>
      </c>
      <c r="J301" s="4">
        <v>0</v>
      </c>
      <c r="K301">
        <f>Table14[[#This Row],[Revenue]]*Table14[[#This Row],[Discount]]</f>
        <v>0</v>
      </c>
      <c r="L301" s="2">
        <f>Table14[[#This Row],[Revenue]]-Table14[[#This Row],[Discount Amount]]</f>
        <v>5181.3</v>
      </c>
      <c r="M301" s="2">
        <f>Table14[[#This Row],[Total_Revenue]]-Table14[[#This Row],[Total Cost]]</f>
        <v>1816.56</v>
      </c>
      <c r="N301" t="s">
        <v>14</v>
      </c>
      <c r="O301" t="s">
        <v>15</v>
      </c>
      <c r="P301" t="s">
        <v>16</v>
      </c>
    </row>
    <row r="302" spans="1:16" x14ac:dyDescent="0.25">
      <c r="A302" t="s">
        <v>346</v>
      </c>
      <c r="B302" s="1">
        <v>45121</v>
      </c>
      <c r="C302" t="s">
        <v>37</v>
      </c>
      <c r="D302" t="s">
        <v>38</v>
      </c>
      <c r="E302">
        <v>2</v>
      </c>
      <c r="F302" s="2">
        <v>455.85</v>
      </c>
      <c r="G302" s="2">
        <f>Table14[[#This Row],[Unit Cost]]*Table14[[#This Row],[Quantity]]</f>
        <v>911.7</v>
      </c>
      <c r="H302" s="2">
        <v>767.25</v>
      </c>
      <c r="I302" s="2">
        <f>Table14[[#This Row],[Unit Price]]*Table14[[#This Row],[Quantity]]</f>
        <v>1534.5</v>
      </c>
      <c r="J302" s="4">
        <v>0</v>
      </c>
      <c r="K302">
        <f>Table14[[#This Row],[Revenue]]*Table14[[#This Row],[Discount]]</f>
        <v>0</v>
      </c>
      <c r="L302" s="2">
        <f>Table14[[#This Row],[Revenue]]-Table14[[#This Row],[Discount Amount]]</f>
        <v>1534.5</v>
      </c>
      <c r="M302" s="2">
        <f>Table14[[#This Row],[Total_Revenue]]-Table14[[#This Row],[Total Cost]]</f>
        <v>622.79999999999995</v>
      </c>
      <c r="N302" t="s">
        <v>24</v>
      </c>
      <c r="O302" t="s">
        <v>15</v>
      </c>
      <c r="P302" t="s">
        <v>16</v>
      </c>
    </row>
    <row r="303" spans="1:16" x14ac:dyDescent="0.25">
      <c r="A303" t="s">
        <v>347</v>
      </c>
      <c r="B303" s="1">
        <v>45069</v>
      </c>
      <c r="C303" t="s">
        <v>56</v>
      </c>
      <c r="D303" t="s">
        <v>38</v>
      </c>
      <c r="E303">
        <v>4</v>
      </c>
      <c r="F303" s="2">
        <v>125.86</v>
      </c>
      <c r="G303" s="2">
        <f>Table14[[#This Row],[Unit Cost]]*Table14[[#This Row],[Quantity]]</f>
        <v>503.44</v>
      </c>
      <c r="H303" s="2">
        <v>147.81</v>
      </c>
      <c r="I303" s="2">
        <f>Table14[[#This Row],[Unit Price]]*Table14[[#This Row],[Quantity]]</f>
        <v>591.24</v>
      </c>
      <c r="J303" s="4">
        <v>0</v>
      </c>
      <c r="K303">
        <f>Table14[[#This Row],[Revenue]]*Table14[[#This Row],[Discount]]</f>
        <v>0</v>
      </c>
      <c r="L303" s="2">
        <f>Table14[[#This Row],[Revenue]]-Table14[[#This Row],[Discount Amount]]</f>
        <v>591.24</v>
      </c>
      <c r="M303" s="2">
        <f>Table14[[#This Row],[Total_Revenue]]-Table14[[#This Row],[Total Cost]]</f>
        <v>87.800000000000011</v>
      </c>
      <c r="N303" t="s">
        <v>40</v>
      </c>
      <c r="O303" t="s">
        <v>19</v>
      </c>
      <c r="P303" t="s">
        <v>16</v>
      </c>
    </row>
    <row r="304" spans="1:16" x14ac:dyDescent="0.25">
      <c r="A304" t="s">
        <v>348</v>
      </c>
      <c r="B304" s="1">
        <v>45572</v>
      </c>
      <c r="C304" t="s">
        <v>49</v>
      </c>
      <c r="D304" t="s">
        <v>47</v>
      </c>
      <c r="E304">
        <v>7</v>
      </c>
      <c r="F304" s="2">
        <v>26.8</v>
      </c>
      <c r="G304" s="2">
        <f>Table14[[#This Row],[Unit Cost]]*Table14[[#This Row],[Quantity]]</f>
        <v>187.6</v>
      </c>
      <c r="H304" s="2">
        <v>47.67</v>
      </c>
      <c r="I304" s="2">
        <f>Table14[[#This Row],[Unit Price]]*Table14[[#This Row],[Quantity]]</f>
        <v>333.69</v>
      </c>
      <c r="J304" s="4">
        <v>0.05</v>
      </c>
      <c r="K304">
        <f>Table14[[#This Row],[Revenue]]*Table14[[#This Row],[Discount]]</f>
        <v>16.6845</v>
      </c>
      <c r="L304" s="2">
        <f>Table14[[#This Row],[Revenue]]-Table14[[#This Row],[Discount Amount]]</f>
        <v>317.00549999999998</v>
      </c>
      <c r="M304" s="2">
        <f>Table14[[#This Row],[Total_Revenue]]-Table14[[#This Row],[Total Cost]]</f>
        <v>129.40549999999999</v>
      </c>
      <c r="N304" t="s">
        <v>14</v>
      </c>
      <c r="O304" t="s">
        <v>32</v>
      </c>
      <c r="P304" t="s">
        <v>20</v>
      </c>
    </row>
    <row r="305" spans="1:16" x14ac:dyDescent="0.25">
      <c r="A305" t="s">
        <v>349</v>
      </c>
      <c r="B305" s="1">
        <v>45539</v>
      </c>
      <c r="C305" t="s">
        <v>34</v>
      </c>
      <c r="D305" t="s">
        <v>31</v>
      </c>
      <c r="E305">
        <v>2</v>
      </c>
      <c r="F305" s="2">
        <v>476.5</v>
      </c>
      <c r="G305" s="2">
        <f>Table14[[#This Row],[Unit Cost]]*Table14[[#This Row],[Quantity]]</f>
        <v>953</v>
      </c>
      <c r="H305" s="2">
        <v>844.29</v>
      </c>
      <c r="I305" s="2">
        <f>Table14[[#This Row],[Unit Price]]*Table14[[#This Row],[Quantity]]</f>
        <v>1688.58</v>
      </c>
      <c r="J305" s="4">
        <v>0</v>
      </c>
      <c r="K305">
        <f>Table14[[#This Row],[Revenue]]*Table14[[#This Row],[Discount]]</f>
        <v>0</v>
      </c>
      <c r="L305" s="2">
        <f>Table14[[#This Row],[Revenue]]-Table14[[#This Row],[Discount Amount]]</f>
        <v>1688.58</v>
      </c>
      <c r="M305" s="2">
        <f>Table14[[#This Row],[Total_Revenue]]-Table14[[#This Row],[Total Cost]]</f>
        <v>735.57999999999993</v>
      </c>
      <c r="N305" t="s">
        <v>18</v>
      </c>
      <c r="O305" t="s">
        <v>32</v>
      </c>
      <c r="P305" t="s">
        <v>35</v>
      </c>
    </row>
    <row r="306" spans="1:16" x14ac:dyDescent="0.25">
      <c r="A306" t="s">
        <v>350</v>
      </c>
      <c r="B306" s="1">
        <v>45255</v>
      </c>
      <c r="C306" t="s">
        <v>26</v>
      </c>
      <c r="D306" t="s">
        <v>13</v>
      </c>
      <c r="E306">
        <v>7</v>
      </c>
      <c r="F306" s="2">
        <v>270.39999999999998</v>
      </c>
      <c r="G306" s="2">
        <f>Table14[[#This Row],[Unit Cost]]*Table14[[#This Row],[Quantity]]</f>
        <v>1892.7999999999997</v>
      </c>
      <c r="H306" s="2">
        <v>464.43</v>
      </c>
      <c r="I306" s="2">
        <f>Table14[[#This Row],[Unit Price]]*Table14[[#This Row],[Quantity]]</f>
        <v>3251.01</v>
      </c>
      <c r="J306" s="4">
        <v>0</v>
      </c>
      <c r="K306">
        <f>Table14[[#This Row],[Revenue]]*Table14[[#This Row],[Discount]]</f>
        <v>0</v>
      </c>
      <c r="L306" s="2">
        <f>Table14[[#This Row],[Revenue]]-Table14[[#This Row],[Discount Amount]]</f>
        <v>3251.01</v>
      </c>
      <c r="M306" s="2">
        <f>Table14[[#This Row],[Total_Revenue]]-Table14[[#This Row],[Total Cost]]</f>
        <v>1358.2100000000005</v>
      </c>
      <c r="N306" t="s">
        <v>40</v>
      </c>
      <c r="O306" t="s">
        <v>32</v>
      </c>
      <c r="P306" t="s">
        <v>16</v>
      </c>
    </row>
    <row r="307" spans="1:16" x14ac:dyDescent="0.25">
      <c r="A307" t="s">
        <v>351</v>
      </c>
      <c r="B307" s="1">
        <v>45501</v>
      </c>
      <c r="C307" t="s">
        <v>49</v>
      </c>
      <c r="D307" t="s">
        <v>47</v>
      </c>
      <c r="E307">
        <v>5</v>
      </c>
      <c r="F307" s="2">
        <v>71.010000000000005</v>
      </c>
      <c r="G307" s="2">
        <f>Table14[[#This Row],[Unit Cost]]*Table14[[#This Row],[Quantity]]</f>
        <v>355.05</v>
      </c>
      <c r="H307" s="2">
        <v>115.64</v>
      </c>
      <c r="I307" s="2">
        <f>Table14[[#This Row],[Unit Price]]*Table14[[#This Row],[Quantity]]</f>
        <v>578.20000000000005</v>
      </c>
      <c r="J307" s="4">
        <v>0.2</v>
      </c>
      <c r="K307">
        <f>Table14[[#This Row],[Revenue]]*Table14[[#This Row],[Discount]]</f>
        <v>115.64000000000001</v>
      </c>
      <c r="L307" s="2">
        <f>Table14[[#This Row],[Revenue]]-Table14[[#This Row],[Discount Amount]]</f>
        <v>462.56000000000006</v>
      </c>
      <c r="M307" s="2">
        <f>Table14[[#This Row],[Total_Revenue]]-Table14[[#This Row],[Total Cost]]</f>
        <v>107.51000000000005</v>
      </c>
      <c r="N307" t="s">
        <v>14</v>
      </c>
      <c r="O307" t="s">
        <v>15</v>
      </c>
      <c r="P307" t="s">
        <v>35</v>
      </c>
    </row>
    <row r="308" spans="1:16" x14ac:dyDescent="0.25">
      <c r="A308" t="s">
        <v>352</v>
      </c>
      <c r="B308" s="1">
        <v>45319</v>
      </c>
      <c r="C308" t="s">
        <v>37</v>
      </c>
      <c r="D308" t="s">
        <v>38</v>
      </c>
      <c r="E308">
        <v>6</v>
      </c>
      <c r="F308" s="2">
        <v>309.13</v>
      </c>
      <c r="G308" s="2">
        <f>Table14[[#This Row],[Unit Cost]]*Table14[[#This Row],[Quantity]]</f>
        <v>1854.78</v>
      </c>
      <c r="H308" s="2">
        <v>517.32000000000005</v>
      </c>
      <c r="I308" s="2">
        <f>Table14[[#This Row],[Unit Price]]*Table14[[#This Row],[Quantity]]</f>
        <v>3103.92</v>
      </c>
      <c r="J308" s="4">
        <v>0.1</v>
      </c>
      <c r="K308">
        <f>Table14[[#This Row],[Revenue]]*Table14[[#This Row],[Discount]]</f>
        <v>310.39200000000005</v>
      </c>
      <c r="L308" s="2">
        <f>Table14[[#This Row],[Revenue]]-Table14[[#This Row],[Discount Amount]]</f>
        <v>2793.5280000000002</v>
      </c>
      <c r="M308" s="2">
        <f>Table14[[#This Row],[Total_Revenue]]-Table14[[#This Row],[Total Cost]]</f>
        <v>938.74800000000027</v>
      </c>
      <c r="N308" t="s">
        <v>18</v>
      </c>
      <c r="O308" t="s">
        <v>32</v>
      </c>
      <c r="P308" t="s">
        <v>35</v>
      </c>
    </row>
    <row r="309" spans="1:16" x14ac:dyDescent="0.25">
      <c r="A309" t="s">
        <v>353</v>
      </c>
      <c r="B309" s="1">
        <v>45485</v>
      </c>
      <c r="C309" t="s">
        <v>42</v>
      </c>
      <c r="D309" t="s">
        <v>23</v>
      </c>
      <c r="E309">
        <v>5</v>
      </c>
      <c r="F309" s="2">
        <v>461.49</v>
      </c>
      <c r="G309" s="2">
        <f>Table14[[#This Row],[Unit Cost]]*Table14[[#This Row],[Quantity]]</f>
        <v>2307.4499999999998</v>
      </c>
      <c r="H309" s="2">
        <v>803.53</v>
      </c>
      <c r="I309" s="2">
        <f>Table14[[#This Row],[Unit Price]]*Table14[[#This Row],[Quantity]]</f>
        <v>4017.6499999999996</v>
      </c>
      <c r="J309" s="4">
        <v>0</v>
      </c>
      <c r="K309">
        <f>Table14[[#This Row],[Revenue]]*Table14[[#This Row],[Discount]]</f>
        <v>0</v>
      </c>
      <c r="L309" s="2">
        <f>Table14[[#This Row],[Revenue]]-Table14[[#This Row],[Discount Amount]]</f>
        <v>4017.6499999999996</v>
      </c>
      <c r="M309" s="2">
        <f>Table14[[#This Row],[Total_Revenue]]-Table14[[#This Row],[Total Cost]]</f>
        <v>1710.1999999999998</v>
      </c>
      <c r="N309" t="s">
        <v>18</v>
      </c>
      <c r="O309" t="s">
        <v>32</v>
      </c>
      <c r="P309" t="s">
        <v>16</v>
      </c>
    </row>
    <row r="310" spans="1:16" x14ac:dyDescent="0.25">
      <c r="A310" t="s">
        <v>354</v>
      </c>
      <c r="B310" s="1">
        <v>45116</v>
      </c>
      <c r="C310" t="s">
        <v>22</v>
      </c>
      <c r="D310" t="s">
        <v>23</v>
      </c>
      <c r="E310">
        <v>3</v>
      </c>
      <c r="F310" s="2">
        <v>18.78</v>
      </c>
      <c r="G310" s="2">
        <f>Table14[[#This Row],[Unit Cost]]*Table14[[#This Row],[Quantity]]</f>
        <v>56.34</v>
      </c>
      <c r="H310" s="2">
        <v>28.94</v>
      </c>
      <c r="I310" s="2">
        <f>Table14[[#This Row],[Unit Price]]*Table14[[#This Row],[Quantity]]</f>
        <v>86.820000000000007</v>
      </c>
      <c r="J310" s="4">
        <v>0.05</v>
      </c>
      <c r="K310">
        <f>Table14[[#This Row],[Revenue]]*Table14[[#This Row],[Discount]]</f>
        <v>4.3410000000000002</v>
      </c>
      <c r="L310" s="2">
        <f>Table14[[#This Row],[Revenue]]-Table14[[#This Row],[Discount Amount]]</f>
        <v>82.479000000000013</v>
      </c>
      <c r="M310" s="2">
        <f>Table14[[#This Row],[Total_Revenue]]-Table14[[#This Row],[Total Cost]]</f>
        <v>26.13900000000001</v>
      </c>
      <c r="N310" t="s">
        <v>18</v>
      </c>
      <c r="O310" t="s">
        <v>19</v>
      </c>
      <c r="P310" t="s">
        <v>16</v>
      </c>
    </row>
    <row r="311" spans="1:16" x14ac:dyDescent="0.25">
      <c r="A311" t="s">
        <v>355</v>
      </c>
      <c r="B311" s="1">
        <v>45402</v>
      </c>
      <c r="C311" t="s">
        <v>22</v>
      </c>
      <c r="D311" t="s">
        <v>23</v>
      </c>
      <c r="E311">
        <v>7</v>
      </c>
      <c r="F311" s="2">
        <v>154.22</v>
      </c>
      <c r="G311" s="2">
        <f>Table14[[#This Row],[Unit Cost]]*Table14[[#This Row],[Quantity]]</f>
        <v>1079.54</v>
      </c>
      <c r="H311" s="2">
        <v>226.9</v>
      </c>
      <c r="I311" s="2">
        <f>Table14[[#This Row],[Unit Price]]*Table14[[#This Row],[Quantity]]</f>
        <v>1588.3</v>
      </c>
      <c r="J311" s="4">
        <v>0.15</v>
      </c>
      <c r="K311">
        <f>Table14[[#This Row],[Revenue]]*Table14[[#This Row],[Discount]]</f>
        <v>238.24499999999998</v>
      </c>
      <c r="L311" s="2">
        <f>Table14[[#This Row],[Revenue]]-Table14[[#This Row],[Discount Amount]]</f>
        <v>1350.0550000000001</v>
      </c>
      <c r="M311" s="2">
        <f>Table14[[#This Row],[Total_Revenue]]-Table14[[#This Row],[Total Cost]]</f>
        <v>270.5150000000001</v>
      </c>
      <c r="N311" t="s">
        <v>40</v>
      </c>
      <c r="O311" t="s">
        <v>52</v>
      </c>
      <c r="P311" t="s">
        <v>16</v>
      </c>
    </row>
    <row r="312" spans="1:16" x14ac:dyDescent="0.25">
      <c r="A312" t="s">
        <v>356</v>
      </c>
      <c r="B312" s="1">
        <v>45037</v>
      </c>
      <c r="C312" t="s">
        <v>22</v>
      </c>
      <c r="D312" t="s">
        <v>23</v>
      </c>
      <c r="E312">
        <v>1</v>
      </c>
      <c r="F312" s="2">
        <v>383.77</v>
      </c>
      <c r="G312" s="2">
        <f>Table14[[#This Row],[Unit Cost]]*Table14[[#This Row],[Quantity]]</f>
        <v>383.77</v>
      </c>
      <c r="H312" s="2">
        <v>557.52</v>
      </c>
      <c r="I312" s="2">
        <f>Table14[[#This Row],[Unit Price]]*Table14[[#This Row],[Quantity]]</f>
        <v>557.52</v>
      </c>
      <c r="J312" s="4">
        <v>0</v>
      </c>
      <c r="K312">
        <f>Table14[[#This Row],[Revenue]]*Table14[[#This Row],[Discount]]</f>
        <v>0</v>
      </c>
      <c r="L312" s="2">
        <f>Table14[[#This Row],[Revenue]]-Table14[[#This Row],[Discount Amount]]</f>
        <v>557.52</v>
      </c>
      <c r="M312" s="2">
        <f>Table14[[#This Row],[Total_Revenue]]-Table14[[#This Row],[Total Cost]]</f>
        <v>173.75</v>
      </c>
      <c r="N312" t="s">
        <v>14</v>
      </c>
      <c r="O312" t="s">
        <v>15</v>
      </c>
      <c r="P312" t="s">
        <v>20</v>
      </c>
    </row>
    <row r="313" spans="1:16" x14ac:dyDescent="0.25">
      <c r="A313" t="s">
        <v>357</v>
      </c>
      <c r="B313" s="1">
        <v>45477</v>
      </c>
      <c r="C313" t="s">
        <v>30</v>
      </c>
      <c r="D313" t="s">
        <v>31</v>
      </c>
      <c r="E313">
        <v>1</v>
      </c>
      <c r="F313" s="2">
        <v>327.88</v>
      </c>
      <c r="G313" s="2">
        <f>Table14[[#This Row],[Unit Cost]]*Table14[[#This Row],[Quantity]]</f>
        <v>327.88</v>
      </c>
      <c r="H313" s="2">
        <v>589.17999999999995</v>
      </c>
      <c r="I313" s="2">
        <f>Table14[[#This Row],[Unit Price]]*Table14[[#This Row],[Quantity]]</f>
        <v>589.17999999999995</v>
      </c>
      <c r="J313" s="4">
        <v>0.05</v>
      </c>
      <c r="K313">
        <f>Table14[[#This Row],[Revenue]]*Table14[[#This Row],[Discount]]</f>
        <v>29.459</v>
      </c>
      <c r="L313" s="2">
        <f>Table14[[#This Row],[Revenue]]-Table14[[#This Row],[Discount Amount]]</f>
        <v>559.721</v>
      </c>
      <c r="M313" s="2">
        <f>Table14[[#This Row],[Total_Revenue]]-Table14[[#This Row],[Total Cost]]</f>
        <v>231.84100000000001</v>
      </c>
      <c r="N313" t="s">
        <v>18</v>
      </c>
      <c r="O313" t="s">
        <v>15</v>
      </c>
      <c r="P313" t="s">
        <v>20</v>
      </c>
    </row>
    <row r="314" spans="1:16" x14ac:dyDescent="0.25">
      <c r="A314" t="s">
        <v>358</v>
      </c>
      <c r="B314" s="1">
        <v>45368</v>
      </c>
      <c r="C314" t="s">
        <v>37</v>
      </c>
      <c r="D314" t="s">
        <v>38</v>
      </c>
      <c r="E314">
        <v>2</v>
      </c>
      <c r="F314" s="2">
        <v>26.31</v>
      </c>
      <c r="G314" s="2">
        <f>Table14[[#This Row],[Unit Cost]]*Table14[[#This Row],[Quantity]]</f>
        <v>52.62</v>
      </c>
      <c r="H314" s="2">
        <v>46.1</v>
      </c>
      <c r="I314" s="2">
        <f>Table14[[#This Row],[Unit Price]]*Table14[[#This Row],[Quantity]]</f>
        <v>92.2</v>
      </c>
      <c r="J314" s="4">
        <v>0.05</v>
      </c>
      <c r="K314">
        <f>Table14[[#This Row],[Revenue]]*Table14[[#This Row],[Discount]]</f>
        <v>4.6100000000000003</v>
      </c>
      <c r="L314" s="2">
        <f>Table14[[#This Row],[Revenue]]-Table14[[#This Row],[Discount Amount]]</f>
        <v>87.59</v>
      </c>
      <c r="M314" s="2">
        <f>Table14[[#This Row],[Total_Revenue]]-Table14[[#This Row],[Total Cost]]</f>
        <v>34.970000000000006</v>
      </c>
      <c r="N314" t="s">
        <v>24</v>
      </c>
      <c r="O314" t="s">
        <v>19</v>
      </c>
      <c r="P314" t="s">
        <v>16</v>
      </c>
    </row>
    <row r="315" spans="1:16" x14ac:dyDescent="0.25">
      <c r="A315" t="s">
        <v>359</v>
      </c>
      <c r="B315" s="1">
        <v>45063</v>
      </c>
      <c r="C315" t="s">
        <v>56</v>
      </c>
      <c r="D315" t="s">
        <v>38</v>
      </c>
      <c r="E315">
        <v>7</v>
      </c>
      <c r="F315" s="2">
        <v>203.74</v>
      </c>
      <c r="G315" s="2">
        <f>Table14[[#This Row],[Unit Cost]]*Table14[[#This Row],[Quantity]]</f>
        <v>1426.18</v>
      </c>
      <c r="H315" s="2">
        <v>356.08</v>
      </c>
      <c r="I315" s="2">
        <f>Table14[[#This Row],[Unit Price]]*Table14[[#This Row],[Quantity]]</f>
        <v>2492.56</v>
      </c>
      <c r="J315" s="4">
        <v>0</v>
      </c>
      <c r="K315">
        <f>Table14[[#This Row],[Revenue]]*Table14[[#This Row],[Discount]]</f>
        <v>0</v>
      </c>
      <c r="L315" s="2">
        <f>Table14[[#This Row],[Revenue]]-Table14[[#This Row],[Discount Amount]]</f>
        <v>2492.56</v>
      </c>
      <c r="M315" s="2">
        <f>Table14[[#This Row],[Total_Revenue]]-Table14[[#This Row],[Total Cost]]</f>
        <v>1066.3799999999999</v>
      </c>
      <c r="N315" t="s">
        <v>18</v>
      </c>
      <c r="O315" t="s">
        <v>27</v>
      </c>
      <c r="P315" t="s">
        <v>20</v>
      </c>
    </row>
    <row r="316" spans="1:16" x14ac:dyDescent="0.25">
      <c r="A316" t="s">
        <v>360</v>
      </c>
      <c r="B316" s="1">
        <v>45402</v>
      </c>
      <c r="C316" t="s">
        <v>37</v>
      </c>
      <c r="D316" t="s">
        <v>38</v>
      </c>
      <c r="E316">
        <v>5</v>
      </c>
      <c r="F316" s="2">
        <v>349.62</v>
      </c>
      <c r="G316" s="2">
        <f>Table14[[#This Row],[Unit Cost]]*Table14[[#This Row],[Quantity]]</f>
        <v>1748.1</v>
      </c>
      <c r="H316" s="2">
        <v>393.19</v>
      </c>
      <c r="I316" s="2">
        <f>Table14[[#This Row],[Unit Price]]*Table14[[#This Row],[Quantity]]</f>
        <v>1965.95</v>
      </c>
      <c r="J316" s="4">
        <v>0</v>
      </c>
      <c r="K316">
        <f>Table14[[#This Row],[Revenue]]*Table14[[#This Row],[Discount]]</f>
        <v>0</v>
      </c>
      <c r="L316" s="2">
        <f>Table14[[#This Row],[Revenue]]-Table14[[#This Row],[Discount Amount]]</f>
        <v>1965.95</v>
      </c>
      <c r="M316" s="2">
        <f>Table14[[#This Row],[Total_Revenue]]-Table14[[#This Row],[Total Cost]]</f>
        <v>217.85000000000014</v>
      </c>
      <c r="N316" t="s">
        <v>24</v>
      </c>
      <c r="O316" t="s">
        <v>32</v>
      </c>
      <c r="P316" t="s">
        <v>16</v>
      </c>
    </row>
    <row r="317" spans="1:16" x14ac:dyDescent="0.25">
      <c r="A317" t="s">
        <v>361</v>
      </c>
      <c r="B317" s="1">
        <v>45261</v>
      </c>
      <c r="C317" t="s">
        <v>22</v>
      </c>
      <c r="D317" t="s">
        <v>23</v>
      </c>
      <c r="E317">
        <v>5</v>
      </c>
      <c r="F317" s="2">
        <v>89.03</v>
      </c>
      <c r="G317" s="2">
        <f>Table14[[#This Row],[Unit Cost]]*Table14[[#This Row],[Quantity]]</f>
        <v>445.15</v>
      </c>
      <c r="H317" s="2">
        <v>148.38</v>
      </c>
      <c r="I317" s="2">
        <f>Table14[[#This Row],[Unit Price]]*Table14[[#This Row],[Quantity]]</f>
        <v>741.9</v>
      </c>
      <c r="J317" s="4">
        <v>0</v>
      </c>
      <c r="K317">
        <f>Table14[[#This Row],[Revenue]]*Table14[[#This Row],[Discount]]</f>
        <v>0</v>
      </c>
      <c r="L317" s="2">
        <f>Table14[[#This Row],[Revenue]]-Table14[[#This Row],[Discount Amount]]</f>
        <v>741.9</v>
      </c>
      <c r="M317" s="2">
        <f>Table14[[#This Row],[Total_Revenue]]-Table14[[#This Row],[Total Cost]]</f>
        <v>296.75</v>
      </c>
      <c r="N317" t="s">
        <v>24</v>
      </c>
      <c r="O317" t="s">
        <v>27</v>
      </c>
      <c r="P317" t="s">
        <v>16</v>
      </c>
    </row>
    <row r="318" spans="1:16" x14ac:dyDescent="0.25">
      <c r="A318" t="s">
        <v>362</v>
      </c>
      <c r="B318" s="1">
        <v>45178</v>
      </c>
      <c r="C318" t="s">
        <v>22</v>
      </c>
      <c r="D318" t="s">
        <v>23</v>
      </c>
      <c r="E318">
        <v>5</v>
      </c>
      <c r="F318" s="2">
        <v>57.4</v>
      </c>
      <c r="G318" s="2">
        <f>Table14[[#This Row],[Unit Cost]]*Table14[[#This Row],[Quantity]]</f>
        <v>287</v>
      </c>
      <c r="H318" s="2">
        <v>72.209999999999994</v>
      </c>
      <c r="I318" s="2">
        <f>Table14[[#This Row],[Unit Price]]*Table14[[#This Row],[Quantity]]</f>
        <v>361.04999999999995</v>
      </c>
      <c r="J318" s="4">
        <v>0.2</v>
      </c>
      <c r="K318">
        <f>Table14[[#This Row],[Revenue]]*Table14[[#This Row],[Discount]]</f>
        <v>72.209999999999994</v>
      </c>
      <c r="L318" s="2">
        <f>Table14[[#This Row],[Revenue]]-Table14[[#This Row],[Discount Amount]]</f>
        <v>288.83999999999997</v>
      </c>
      <c r="M318" s="2">
        <f>Table14[[#This Row],[Total_Revenue]]-Table14[[#This Row],[Total Cost]]</f>
        <v>1.839999999999975</v>
      </c>
      <c r="N318" t="s">
        <v>14</v>
      </c>
      <c r="O318" t="s">
        <v>15</v>
      </c>
      <c r="P318" t="s">
        <v>16</v>
      </c>
    </row>
    <row r="319" spans="1:16" x14ac:dyDescent="0.25">
      <c r="A319" t="s">
        <v>363</v>
      </c>
      <c r="B319" s="1">
        <v>45211</v>
      </c>
      <c r="C319" t="s">
        <v>22</v>
      </c>
      <c r="D319" t="s">
        <v>23</v>
      </c>
      <c r="E319">
        <v>8</v>
      </c>
      <c r="F319" s="2">
        <v>462.42</v>
      </c>
      <c r="G319" s="2">
        <f>Table14[[#This Row],[Unit Cost]]*Table14[[#This Row],[Quantity]]</f>
        <v>3699.36</v>
      </c>
      <c r="H319" s="2">
        <v>705.42</v>
      </c>
      <c r="I319" s="2">
        <f>Table14[[#This Row],[Unit Price]]*Table14[[#This Row],[Quantity]]</f>
        <v>5643.36</v>
      </c>
      <c r="J319" s="4">
        <v>0</v>
      </c>
      <c r="K319">
        <f>Table14[[#This Row],[Revenue]]*Table14[[#This Row],[Discount]]</f>
        <v>0</v>
      </c>
      <c r="L319" s="2">
        <f>Table14[[#This Row],[Revenue]]-Table14[[#This Row],[Discount Amount]]</f>
        <v>5643.36</v>
      </c>
      <c r="M319" s="2">
        <f>Table14[[#This Row],[Total_Revenue]]-Table14[[#This Row],[Total Cost]]</f>
        <v>1943.9999999999995</v>
      </c>
      <c r="N319" t="s">
        <v>24</v>
      </c>
      <c r="O319" t="s">
        <v>52</v>
      </c>
      <c r="P319" t="s">
        <v>35</v>
      </c>
    </row>
    <row r="320" spans="1:16" x14ac:dyDescent="0.25">
      <c r="A320" t="s">
        <v>364</v>
      </c>
      <c r="B320" s="1">
        <v>45053</v>
      </c>
      <c r="C320" t="s">
        <v>62</v>
      </c>
      <c r="D320" t="s">
        <v>47</v>
      </c>
      <c r="E320">
        <v>8</v>
      </c>
      <c r="F320" s="2">
        <v>45.43</v>
      </c>
      <c r="G320" s="2">
        <f>Table14[[#This Row],[Unit Cost]]*Table14[[#This Row],[Quantity]]</f>
        <v>363.44</v>
      </c>
      <c r="H320" s="2">
        <v>51.07</v>
      </c>
      <c r="I320" s="2">
        <f>Table14[[#This Row],[Unit Price]]*Table14[[#This Row],[Quantity]]</f>
        <v>408.56</v>
      </c>
      <c r="J320" s="4">
        <v>0</v>
      </c>
      <c r="K320">
        <f>Table14[[#This Row],[Revenue]]*Table14[[#This Row],[Discount]]</f>
        <v>0</v>
      </c>
      <c r="L320" s="2">
        <f>Table14[[#This Row],[Revenue]]-Table14[[#This Row],[Discount Amount]]</f>
        <v>408.56</v>
      </c>
      <c r="M320" s="2">
        <f>Table14[[#This Row],[Total_Revenue]]-Table14[[#This Row],[Total Cost]]</f>
        <v>45.120000000000005</v>
      </c>
      <c r="N320" t="s">
        <v>14</v>
      </c>
      <c r="O320" t="s">
        <v>15</v>
      </c>
      <c r="P320" t="s">
        <v>20</v>
      </c>
    </row>
    <row r="321" spans="1:16" x14ac:dyDescent="0.25">
      <c r="A321" t="s">
        <v>365</v>
      </c>
      <c r="B321" s="1">
        <v>45626</v>
      </c>
      <c r="C321" t="s">
        <v>54</v>
      </c>
      <c r="D321" t="s">
        <v>38</v>
      </c>
      <c r="E321">
        <v>1</v>
      </c>
      <c r="F321" s="2">
        <v>176.86</v>
      </c>
      <c r="G321" s="2">
        <f>Table14[[#This Row],[Unit Cost]]*Table14[[#This Row],[Quantity]]</f>
        <v>176.86</v>
      </c>
      <c r="H321" s="2">
        <v>213.57</v>
      </c>
      <c r="I321" s="2">
        <f>Table14[[#This Row],[Unit Price]]*Table14[[#This Row],[Quantity]]</f>
        <v>213.57</v>
      </c>
      <c r="J321" s="4">
        <v>0</v>
      </c>
      <c r="K321">
        <f>Table14[[#This Row],[Revenue]]*Table14[[#This Row],[Discount]]</f>
        <v>0</v>
      </c>
      <c r="L321" s="2">
        <f>Table14[[#This Row],[Revenue]]-Table14[[#This Row],[Discount Amount]]</f>
        <v>213.57</v>
      </c>
      <c r="M321" s="2">
        <f>Table14[[#This Row],[Total_Revenue]]-Table14[[#This Row],[Total Cost]]</f>
        <v>36.70999999999998</v>
      </c>
      <c r="N321" t="s">
        <v>14</v>
      </c>
      <c r="O321" t="s">
        <v>52</v>
      </c>
      <c r="P321" t="s">
        <v>20</v>
      </c>
    </row>
    <row r="322" spans="1:16" x14ac:dyDescent="0.25">
      <c r="A322" t="s">
        <v>366</v>
      </c>
      <c r="B322" s="1">
        <v>45401</v>
      </c>
      <c r="C322" t="s">
        <v>26</v>
      </c>
      <c r="D322" t="s">
        <v>13</v>
      </c>
      <c r="E322">
        <v>1</v>
      </c>
      <c r="F322" s="2">
        <v>334.98</v>
      </c>
      <c r="G322" s="2">
        <f>Table14[[#This Row],[Unit Cost]]*Table14[[#This Row],[Quantity]]</f>
        <v>334.98</v>
      </c>
      <c r="H322" s="2">
        <v>436.71</v>
      </c>
      <c r="I322" s="2">
        <f>Table14[[#This Row],[Unit Price]]*Table14[[#This Row],[Quantity]]</f>
        <v>436.71</v>
      </c>
      <c r="J322" s="4">
        <v>0</v>
      </c>
      <c r="K322">
        <f>Table14[[#This Row],[Revenue]]*Table14[[#This Row],[Discount]]</f>
        <v>0</v>
      </c>
      <c r="L322" s="2">
        <f>Table14[[#This Row],[Revenue]]-Table14[[#This Row],[Discount Amount]]</f>
        <v>436.71</v>
      </c>
      <c r="M322" s="2">
        <f>Table14[[#This Row],[Total_Revenue]]-Table14[[#This Row],[Total Cost]]</f>
        <v>101.72999999999996</v>
      </c>
      <c r="N322" t="s">
        <v>14</v>
      </c>
      <c r="O322" t="s">
        <v>32</v>
      </c>
      <c r="P322" t="s">
        <v>16</v>
      </c>
    </row>
    <row r="323" spans="1:16" x14ac:dyDescent="0.25">
      <c r="A323" t="s">
        <v>367</v>
      </c>
      <c r="B323" s="1">
        <v>45612</v>
      </c>
      <c r="C323" t="s">
        <v>34</v>
      </c>
      <c r="D323" t="s">
        <v>31</v>
      </c>
      <c r="E323">
        <v>2</v>
      </c>
      <c r="F323" s="2">
        <v>327.79</v>
      </c>
      <c r="G323" s="2">
        <f>Table14[[#This Row],[Unit Cost]]*Table14[[#This Row],[Quantity]]</f>
        <v>655.58</v>
      </c>
      <c r="H323" s="2">
        <v>383.13</v>
      </c>
      <c r="I323" s="2">
        <f>Table14[[#This Row],[Unit Price]]*Table14[[#This Row],[Quantity]]</f>
        <v>766.26</v>
      </c>
      <c r="J323" s="4">
        <v>0.1</v>
      </c>
      <c r="K323">
        <f>Table14[[#This Row],[Revenue]]*Table14[[#This Row],[Discount]]</f>
        <v>76.626000000000005</v>
      </c>
      <c r="L323" s="2">
        <f>Table14[[#This Row],[Revenue]]-Table14[[#This Row],[Discount Amount]]</f>
        <v>689.63400000000001</v>
      </c>
      <c r="M323" s="2">
        <f>Table14[[#This Row],[Total_Revenue]]-Table14[[#This Row],[Total Cost]]</f>
        <v>34.053999999999974</v>
      </c>
      <c r="N323" t="s">
        <v>18</v>
      </c>
      <c r="O323" t="s">
        <v>52</v>
      </c>
      <c r="P323" t="s">
        <v>20</v>
      </c>
    </row>
    <row r="324" spans="1:16" x14ac:dyDescent="0.25">
      <c r="A324" t="s">
        <v>368</v>
      </c>
      <c r="B324" s="1">
        <v>45591</v>
      </c>
      <c r="C324" t="s">
        <v>22</v>
      </c>
      <c r="D324" t="s">
        <v>23</v>
      </c>
      <c r="E324">
        <v>9</v>
      </c>
      <c r="F324" s="2">
        <v>157.31</v>
      </c>
      <c r="G324" s="2">
        <f>Table14[[#This Row],[Unit Cost]]*Table14[[#This Row],[Quantity]]</f>
        <v>1415.79</v>
      </c>
      <c r="H324" s="2">
        <v>246.36</v>
      </c>
      <c r="I324" s="2">
        <f>Table14[[#This Row],[Unit Price]]*Table14[[#This Row],[Quantity]]</f>
        <v>2217.2400000000002</v>
      </c>
      <c r="J324" s="4">
        <v>0</v>
      </c>
      <c r="K324">
        <f>Table14[[#This Row],[Revenue]]*Table14[[#This Row],[Discount]]</f>
        <v>0</v>
      </c>
      <c r="L324" s="2">
        <f>Table14[[#This Row],[Revenue]]-Table14[[#This Row],[Discount Amount]]</f>
        <v>2217.2400000000002</v>
      </c>
      <c r="M324" s="2">
        <f>Table14[[#This Row],[Total_Revenue]]-Table14[[#This Row],[Total Cost]]</f>
        <v>801.45000000000027</v>
      </c>
      <c r="N324" t="s">
        <v>14</v>
      </c>
      <c r="O324" t="s">
        <v>27</v>
      </c>
      <c r="P324" t="s">
        <v>20</v>
      </c>
    </row>
    <row r="325" spans="1:16" x14ac:dyDescent="0.25">
      <c r="A325" t="s">
        <v>369</v>
      </c>
      <c r="B325" s="1">
        <v>45291</v>
      </c>
      <c r="C325" t="s">
        <v>62</v>
      </c>
      <c r="D325" t="s">
        <v>47</v>
      </c>
      <c r="E325">
        <v>7</v>
      </c>
      <c r="F325" s="2">
        <v>314.48</v>
      </c>
      <c r="G325" s="2">
        <f>Table14[[#This Row],[Unit Cost]]*Table14[[#This Row],[Quantity]]</f>
        <v>2201.36</v>
      </c>
      <c r="H325" s="2">
        <v>404.49</v>
      </c>
      <c r="I325" s="2">
        <f>Table14[[#This Row],[Unit Price]]*Table14[[#This Row],[Quantity]]</f>
        <v>2831.4300000000003</v>
      </c>
      <c r="J325" s="4">
        <v>0</v>
      </c>
      <c r="K325">
        <f>Table14[[#This Row],[Revenue]]*Table14[[#This Row],[Discount]]</f>
        <v>0</v>
      </c>
      <c r="L325" s="2">
        <f>Table14[[#This Row],[Revenue]]-Table14[[#This Row],[Discount Amount]]</f>
        <v>2831.4300000000003</v>
      </c>
      <c r="M325" s="2">
        <f>Table14[[#This Row],[Total_Revenue]]-Table14[[#This Row],[Total Cost]]</f>
        <v>630.07000000000016</v>
      </c>
      <c r="N325" t="s">
        <v>40</v>
      </c>
      <c r="O325" t="s">
        <v>15</v>
      </c>
      <c r="P325" t="s">
        <v>16</v>
      </c>
    </row>
    <row r="326" spans="1:16" x14ac:dyDescent="0.25">
      <c r="A326" t="s">
        <v>370</v>
      </c>
      <c r="B326" s="1">
        <v>45279</v>
      </c>
      <c r="C326" t="s">
        <v>34</v>
      </c>
      <c r="D326" t="s">
        <v>31</v>
      </c>
      <c r="E326">
        <v>5</v>
      </c>
      <c r="F326" s="2">
        <v>98.45</v>
      </c>
      <c r="G326" s="2">
        <f>Table14[[#This Row],[Unit Cost]]*Table14[[#This Row],[Quantity]]</f>
        <v>492.25</v>
      </c>
      <c r="H326" s="2">
        <v>136.16999999999999</v>
      </c>
      <c r="I326" s="2">
        <f>Table14[[#This Row],[Unit Price]]*Table14[[#This Row],[Quantity]]</f>
        <v>680.84999999999991</v>
      </c>
      <c r="J326" s="4">
        <v>0</v>
      </c>
      <c r="K326">
        <f>Table14[[#This Row],[Revenue]]*Table14[[#This Row],[Discount]]</f>
        <v>0</v>
      </c>
      <c r="L326" s="2">
        <f>Table14[[#This Row],[Revenue]]-Table14[[#This Row],[Discount Amount]]</f>
        <v>680.84999999999991</v>
      </c>
      <c r="M326" s="2">
        <f>Table14[[#This Row],[Total_Revenue]]-Table14[[#This Row],[Total Cost]]</f>
        <v>188.59999999999991</v>
      </c>
      <c r="N326" t="s">
        <v>14</v>
      </c>
      <c r="O326" t="s">
        <v>52</v>
      </c>
      <c r="P326" t="s">
        <v>16</v>
      </c>
    </row>
    <row r="327" spans="1:16" x14ac:dyDescent="0.25">
      <c r="A327" t="s">
        <v>371</v>
      </c>
      <c r="B327" s="1">
        <v>44933</v>
      </c>
      <c r="C327" t="s">
        <v>60</v>
      </c>
      <c r="D327" t="s">
        <v>23</v>
      </c>
      <c r="E327">
        <v>3</v>
      </c>
      <c r="F327" s="2">
        <v>417.3</v>
      </c>
      <c r="G327" s="2">
        <f>Table14[[#This Row],[Unit Cost]]*Table14[[#This Row],[Quantity]]</f>
        <v>1251.9000000000001</v>
      </c>
      <c r="H327" s="2">
        <v>662.76</v>
      </c>
      <c r="I327" s="2">
        <f>Table14[[#This Row],[Unit Price]]*Table14[[#This Row],[Quantity]]</f>
        <v>1988.28</v>
      </c>
      <c r="J327" s="4">
        <v>0</v>
      </c>
      <c r="K327">
        <f>Table14[[#This Row],[Revenue]]*Table14[[#This Row],[Discount]]</f>
        <v>0</v>
      </c>
      <c r="L327" s="2">
        <f>Table14[[#This Row],[Revenue]]-Table14[[#This Row],[Discount Amount]]</f>
        <v>1988.28</v>
      </c>
      <c r="M327" s="2">
        <f>Table14[[#This Row],[Total_Revenue]]-Table14[[#This Row],[Total Cost]]</f>
        <v>736.37999999999988</v>
      </c>
      <c r="N327" t="s">
        <v>18</v>
      </c>
      <c r="O327" t="s">
        <v>27</v>
      </c>
      <c r="P327" t="s">
        <v>20</v>
      </c>
    </row>
    <row r="328" spans="1:16" x14ac:dyDescent="0.25">
      <c r="A328" t="s">
        <v>372</v>
      </c>
      <c r="B328" s="1">
        <v>45275</v>
      </c>
      <c r="C328" t="s">
        <v>12</v>
      </c>
      <c r="D328" t="s">
        <v>13</v>
      </c>
      <c r="E328">
        <v>3</v>
      </c>
      <c r="F328" s="2">
        <v>445.67</v>
      </c>
      <c r="G328" s="2">
        <f>Table14[[#This Row],[Unit Cost]]*Table14[[#This Row],[Quantity]]</f>
        <v>1337.01</v>
      </c>
      <c r="H328" s="2">
        <v>622.11</v>
      </c>
      <c r="I328" s="2">
        <f>Table14[[#This Row],[Unit Price]]*Table14[[#This Row],[Quantity]]</f>
        <v>1866.33</v>
      </c>
      <c r="J328" s="4">
        <v>0</v>
      </c>
      <c r="K328">
        <f>Table14[[#This Row],[Revenue]]*Table14[[#This Row],[Discount]]</f>
        <v>0</v>
      </c>
      <c r="L328" s="2">
        <f>Table14[[#This Row],[Revenue]]-Table14[[#This Row],[Discount Amount]]</f>
        <v>1866.33</v>
      </c>
      <c r="M328" s="2">
        <f>Table14[[#This Row],[Total_Revenue]]-Table14[[#This Row],[Total Cost]]</f>
        <v>529.31999999999994</v>
      </c>
      <c r="N328" t="s">
        <v>40</v>
      </c>
      <c r="O328" t="s">
        <v>52</v>
      </c>
      <c r="P328" t="s">
        <v>16</v>
      </c>
    </row>
    <row r="329" spans="1:16" x14ac:dyDescent="0.25">
      <c r="A329" t="s">
        <v>373</v>
      </c>
      <c r="B329" s="1">
        <v>45131</v>
      </c>
      <c r="C329" t="s">
        <v>30</v>
      </c>
      <c r="D329" t="s">
        <v>31</v>
      </c>
      <c r="E329">
        <v>7</v>
      </c>
      <c r="F329" s="2">
        <v>210.68</v>
      </c>
      <c r="G329" s="2">
        <f>Table14[[#This Row],[Unit Cost]]*Table14[[#This Row],[Quantity]]</f>
        <v>1474.76</v>
      </c>
      <c r="H329" s="2">
        <v>270.49</v>
      </c>
      <c r="I329" s="2">
        <f>Table14[[#This Row],[Unit Price]]*Table14[[#This Row],[Quantity]]</f>
        <v>1893.43</v>
      </c>
      <c r="J329" s="4">
        <v>0</v>
      </c>
      <c r="K329">
        <f>Table14[[#This Row],[Revenue]]*Table14[[#This Row],[Discount]]</f>
        <v>0</v>
      </c>
      <c r="L329" s="2">
        <f>Table14[[#This Row],[Revenue]]-Table14[[#This Row],[Discount Amount]]</f>
        <v>1893.43</v>
      </c>
      <c r="M329" s="2">
        <f>Table14[[#This Row],[Total_Revenue]]-Table14[[#This Row],[Total Cost]]</f>
        <v>418.67000000000007</v>
      </c>
      <c r="N329" t="s">
        <v>18</v>
      </c>
      <c r="O329" t="s">
        <v>15</v>
      </c>
      <c r="P329" t="s">
        <v>20</v>
      </c>
    </row>
    <row r="330" spans="1:16" x14ac:dyDescent="0.25">
      <c r="A330" t="s">
        <v>374</v>
      </c>
      <c r="B330" s="1">
        <v>45467</v>
      </c>
      <c r="C330" t="s">
        <v>22</v>
      </c>
      <c r="D330" t="s">
        <v>23</v>
      </c>
      <c r="E330">
        <v>2</v>
      </c>
      <c r="F330" s="2">
        <v>432.5</v>
      </c>
      <c r="G330" s="2">
        <f>Table14[[#This Row],[Unit Cost]]*Table14[[#This Row],[Quantity]]</f>
        <v>865</v>
      </c>
      <c r="H330" s="2">
        <v>617.48</v>
      </c>
      <c r="I330" s="2">
        <f>Table14[[#This Row],[Unit Price]]*Table14[[#This Row],[Quantity]]</f>
        <v>1234.96</v>
      </c>
      <c r="J330" s="4">
        <v>0</v>
      </c>
      <c r="K330">
        <f>Table14[[#This Row],[Revenue]]*Table14[[#This Row],[Discount]]</f>
        <v>0</v>
      </c>
      <c r="L330" s="2">
        <f>Table14[[#This Row],[Revenue]]-Table14[[#This Row],[Discount Amount]]</f>
        <v>1234.96</v>
      </c>
      <c r="M330" s="2">
        <f>Table14[[#This Row],[Total_Revenue]]-Table14[[#This Row],[Total Cost]]</f>
        <v>369.96000000000004</v>
      </c>
      <c r="N330" t="s">
        <v>40</v>
      </c>
      <c r="O330" t="s">
        <v>19</v>
      </c>
      <c r="P330" t="s">
        <v>16</v>
      </c>
    </row>
    <row r="331" spans="1:16" x14ac:dyDescent="0.25">
      <c r="A331" t="s">
        <v>375</v>
      </c>
      <c r="B331" s="1">
        <v>45608</v>
      </c>
      <c r="C331" t="s">
        <v>26</v>
      </c>
      <c r="D331" t="s">
        <v>13</v>
      </c>
      <c r="E331">
        <v>5</v>
      </c>
      <c r="F331" s="2">
        <v>131.59</v>
      </c>
      <c r="G331" s="2">
        <f>Table14[[#This Row],[Unit Cost]]*Table14[[#This Row],[Quantity]]</f>
        <v>657.95</v>
      </c>
      <c r="H331" s="2">
        <v>151.22999999999999</v>
      </c>
      <c r="I331" s="2">
        <f>Table14[[#This Row],[Unit Price]]*Table14[[#This Row],[Quantity]]</f>
        <v>756.15</v>
      </c>
      <c r="J331" s="4">
        <v>0.05</v>
      </c>
      <c r="K331">
        <f>Table14[[#This Row],[Revenue]]*Table14[[#This Row],[Discount]]</f>
        <v>37.807499999999997</v>
      </c>
      <c r="L331" s="2">
        <f>Table14[[#This Row],[Revenue]]-Table14[[#This Row],[Discount Amount]]</f>
        <v>718.34249999999997</v>
      </c>
      <c r="M331" s="2">
        <f>Table14[[#This Row],[Total_Revenue]]-Table14[[#This Row],[Total Cost]]</f>
        <v>60.392499999999927</v>
      </c>
      <c r="N331" t="s">
        <v>14</v>
      </c>
      <c r="O331" t="s">
        <v>52</v>
      </c>
      <c r="P331" t="s">
        <v>16</v>
      </c>
    </row>
    <row r="332" spans="1:16" x14ac:dyDescent="0.25">
      <c r="A332" t="s">
        <v>376</v>
      </c>
      <c r="B332" s="1">
        <v>45530</v>
      </c>
      <c r="C332" t="s">
        <v>42</v>
      </c>
      <c r="D332" t="s">
        <v>23</v>
      </c>
      <c r="E332">
        <v>2</v>
      </c>
      <c r="F332" s="2">
        <v>48.12</v>
      </c>
      <c r="G332" s="2">
        <f>Table14[[#This Row],[Unit Cost]]*Table14[[#This Row],[Quantity]]</f>
        <v>96.24</v>
      </c>
      <c r="H332" s="2">
        <v>77.97</v>
      </c>
      <c r="I332" s="2">
        <f>Table14[[#This Row],[Unit Price]]*Table14[[#This Row],[Quantity]]</f>
        <v>155.94</v>
      </c>
      <c r="J332" s="4">
        <v>0.15</v>
      </c>
      <c r="K332">
        <f>Table14[[#This Row],[Revenue]]*Table14[[#This Row],[Discount]]</f>
        <v>23.390999999999998</v>
      </c>
      <c r="L332" s="2">
        <f>Table14[[#This Row],[Revenue]]-Table14[[#This Row],[Discount Amount]]</f>
        <v>132.54900000000001</v>
      </c>
      <c r="M332" s="2">
        <f>Table14[[#This Row],[Total_Revenue]]-Table14[[#This Row],[Total Cost]]</f>
        <v>36.309000000000012</v>
      </c>
      <c r="N332" t="s">
        <v>40</v>
      </c>
      <c r="O332" t="s">
        <v>19</v>
      </c>
      <c r="P332" t="s">
        <v>20</v>
      </c>
    </row>
    <row r="333" spans="1:16" x14ac:dyDescent="0.25">
      <c r="A333" t="s">
        <v>377</v>
      </c>
      <c r="B333" s="1">
        <v>44931</v>
      </c>
      <c r="C333" t="s">
        <v>37</v>
      </c>
      <c r="D333" t="s">
        <v>38</v>
      </c>
      <c r="E333">
        <v>1</v>
      </c>
      <c r="F333" s="2">
        <v>280.87</v>
      </c>
      <c r="G333" s="2">
        <f>Table14[[#This Row],[Unit Cost]]*Table14[[#This Row],[Quantity]]</f>
        <v>280.87</v>
      </c>
      <c r="H333" s="2">
        <v>467.58</v>
      </c>
      <c r="I333" s="2">
        <f>Table14[[#This Row],[Unit Price]]*Table14[[#This Row],[Quantity]]</f>
        <v>467.58</v>
      </c>
      <c r="J333" s="4">
        <v>0.2</v>
      </c>
      <c r="K333">
        <f>Table14[[#This Row],[Revenue]]*Table14[[#This Row],[Discount]]</f>
        <v>93.516000000000005</v>
      </c>
      <c r="L333" s="2">
        <f>Table14[[#This Row],[Revenue]]-Table14[[#This Row],[Discount Amount]]</f>
        <v>374.06399999999996</v>
      </c>
      <c r="M333" s="2">
        <f>Table14[[#This Row],[Total_Revenue]]-Table14[[#This Row],[Total Cost]]</f>
        <v>93.19399999999996</v>
      </c>
      <c r="N333" t="s">
        <v>24</v>
      </c>
      <c r="O333" t="s">
        <v>27</v>
      </c>
      <c r="P333" t="s">
        <v>16</v>
      </c>
    </row>
    <row r="334" spans="1:16" x14ac:dyDescent="0.25">
      <c r="A334" t="s">
        <v>378</v>
      </c>
      <c r="B334" s="1">
        <v>44941</v>
      </c>
      <c r="C334" t="s">
        <v>26</v>
      </c>
      <c r="D334" t="s">
        <v>13</v>
      </c>
      <c r="E334">
        <v>9</v>
      </c>
      <c r="F334" s="2">
        <v>370.85</v>
      </c>
      <c r="G334" s="2">
        <f>Table14[[#This Row],[Unit Cost]]*Table14[[#This Row],[Quantity]]</f>
        <v>3337.65</v>
      </c>
      <c r="H334" s="2">
        <v>420.81</v>
      </c>
      <c r="I334" s="2">
        <f>Table14[[#This Row],[Unit Price]]*Table14[[#This Row],[Quantity]]</f>
        <v>3787.29</v>
      </c>
      <c r="J334" s="4">
        <v>0.05</v>
      </c>
      <c r="K334">
        <f>Table14[[#This Row],[Revenue]]*Table14[[#This Row],[Discount]]</f>
        <v>189.36450000000002</v>
      </c>
      <c r="L334" s="2">
        <f>Table14[[#This Row],[Revenue]]-Table14[[#This Row],[Discount Amount]]</f>
        <v>3597.9254999999998</v>
      </c>
      <c r="M334" s="2">
        <f>Table14[[#This Row],[Total_Revenue]]-Table14[[#This Row],[Total Cost]]</f>
        <v>260.27549999999974</v>
      </c>
      <c r="N334" t="s">
        <v>14</v>
      </c>
      <c r="O334" t="s">
        <v>27</v>
      </c>
      <c r="P334" t="s">
        <v>35</v>
      </c>
    </row>
    <row r="335" spans="1:16" x14ac:dyDescent="0.25">
      <c r="A335" t="s">
        <v>379</v>
      </c>
      <c r="B335" s="1">
        <v>45236</v>
      </c>
      <c r="C335" t="s">
        <v>26</v>
      </c>
      <c r="D335" t="s">
        <v>13</v>
      </c>
      <c r="E335">
        <v>9</v>
      </c>
      <c r="F335" s="2">
        <v>125.06</v>
      </c>
      <c r="G335" s="2">
        <f>Table14[[#This Row],[Unit Cost]]*Table14[[#This Row],[Quantity]]</f>
        <v>1125.54</v>
      </c>
      <c r="H335" s="2">
        <v>196.42</v>
      </c>
      <c r="I335" s="2">
        <f>Table14[[#This Row],[Unit Price]]*Table14[[#This Row],[Quantity]]</f>
        <v>1767.78</v>
      </c>
      <c r="J335" s="4">
        <v>0.1</v>
      </c>
      <c r="K335">
        <f>Table14[[#This Row],[Revenue]]*Table14[[#This Row],[Discount]]</f>
        <v>176.77800000000002</v>
      </c>
      <c r="L335" s="2">
        <f>Table14[[#This Row],[Revenue]]-Table14[[#This Row],[Discount Amount]]</f>
        <v>1591.002</v>
      </c>
      <c r="M335" s="2">
        <f>Table14[[#This Row],[Total_Revenue]]-Table14[[#This Row],[Total Cost]]</f>
        <v>465.46199999999999</v>
      </c>
      <c r="N335" t="s">
        <v>14</v>
      </c>
      <c r="O335" t="s">
        <v>27</v>
      </c>
      <c r="P335" t="s">
        <v>20</v>
      </c>
    </row>
    <row r="336" spans="1:16" x14ac:dyDescent="0.25">
      <c r="A336" t="s">
        <v>380</v>
      </c>
      <c r="B336" s="1">
        <v>45073</v>
      </c>
      <c r="C336" t="s">
        <v>30</v>
      </c>
      <c r="D336" t="s">
        <v>31</v>
      </c>
      <c r="E336">
        <v>7</v>
      </c>
      <c r="F336" s="2">
        <v>363.5</v>
      </c>
      <c r="G336" s="2">
        <f>Table14[[#This Row],[Unit Cost]]*Table14[[#This Row],[Quantity]]</f>
        <v>2544.5</v>
      </c>
      <c r="H336" s="2">
        <v>653.87</v>
      </c>
      <c r="I336" s="2">
        <f>Table14[[#This Row],[Unit Price]]*Table14[[#This Row],[Quantity]]</f>
        <v>4577.09</v>
      </c>
      <c r="J336" s="4">
        <v>0.1</v>
      </c>
      <c r="K336">
        <f>Table14[[#This Row],[Revenue]]*Table14[[#This Row],[Discount]]</f>
        <v>457.70900000000006</v>
      </c>
      <c r="L336" s="2">
        <f>Table14[[#This Row],[Revenue]]-Table14[[#This Row],[Discount Amount]]</f>
        <v>4119.3810000000003</v>
      </c>
      <c r="M336" s="2">
        <f>Table14[[#This Row],[Total_Revenue]]-Table14[[#This Row],[Total Cost]]</f>
        <v>1574.8810000000003</v>
      </c>
      <c r="N336" t="s">
        <v>40</v>
      </c>
      <c r="O336" t="s">
        <v>32</v>
      </c>
      <c r="P336" t="s">
        <v>35</v>
      </c>
    </row>
    <row r="337" spans="1:16" x14ac:dyDescent="0.25">
      <c r="A337" t="s">
        <v>381</v>
      </c>
      <c r="B337" s="1">
        <v>45157</v>
      </c>
      <c r="C337" t="s">
        <v>30</v>
      </c>
      <c r="D337" t="s">
        <v>31</v>
      </c>
      <c r="E337">
        <v>5</v>
      </c>
      <c r="F337" s="2">
        <v>213.28</v>
      </c>
      <c r="G337" s="2">
        <f>Table14[[#This Row],[Unit Cost]]*Table14[[#This Row],[Quantity]]</f>
        <v>1066.4000000000001</v>
      </c>
      <c r="H337" s="2">
        <v>274.49</v>
      </c>
      <c r="I337" s="2">
        <f>Table14[[#This Row],[Unit Price]]*Table14[[#This Row],[Quantity]]</f>
        <v>1372.45</v>
      </c>
      <c r="J337" s="4">
        <v>0.2</v>
      </c>
      <c r="K337">
        <f>Table14[[#This Row],[Revenue]]*Table14[[#This Row],[Discount]]</f>
        <v>274.49</v>
      </c>
      <c r="L337" s="2">
        <f>Table14[[#This Row],[Revenue]]-Table14[[#This Row],[Discount Amount]]</f>
        <v>1097.96</v>
      </c>
      <c r="M337" s="2">
        <f>Table14[[#This Row],[Total_Revenue]]-Table14[[#This Row],[Total Cost]]</f>
        <v>31.559999999999945</v>
      </c>
      <c r="N337" t="s">
        <v>40</v>
      </c>
      <c r="O337" t="s">
        <v>52</v>
      </c>
      <c r="P337" t="s">
        <v>35</v>
      </c>
    </row>
    <row r="338" spans="1:16" x14ac:dyDescent="0.25">
      <c r="A338" t="s">
        <v>382</v>
      </c>
      <c r="B338" s="1">
        <v>45014</v>
      </c>
      <c r="C338" t="s">
        <v>12</v>
      </c>
      <c r="D338" t="s">
        <v>13</v>
      </c>
      <c r="E338">
        <v>7</v>
      </c>
      <c r="F338" s="2">
        <v>301.82</v>
      </c>
      <c r="G338" s="2">
        <f>Table14[[#This Row],[Unit Cost]]*Table14[[#This Row],[Quantity]]</f>
        <v>2112.7399999999998</v>
      </c>
      <c r="H338" s="2">
        <v>477.81</v>
      </c>
      <c r="I338" s="2">
        <f>Table14[[#This Row],[Unit Price]]*Table14[[#This Row],[Quantity]]</f>
        <v>3344.67</v>
      </c>
      <c r="J338" s="4">
        <v>0</v>
      </c>
      <c r="K338">
        <f>Table14[[#This Row],[Revenue]]*Table14[[#This Row],[Discount]]</f>
        <v>0</v>
      </c>
      <c r="L338" s="2">
        <f>Table14[[#This Row],[Revenue]]-Table14[[#This Row],[Discount Amount]]</f>
        <v>3344.67</v>
      </c>
      <c r="M338" s="2">
        <f>Table14[[#This Row],[Total_Revenue]]-Table14[[#This Row],[Total Cost]]</f>
        <v>1231.9300000000003</v>
      </c>
      <c r="N338" t="s">
        <v>40</v>
      </c>
      <c r="O338" t="s">
        <v>27</v>
      </c>
      <c r="P338" t="s">
        <v>20</v>
      </c>
    </row>
    <row r="339" spans="1:16" x14ac:dyDescent="0.25">
      <c r="A339" t="s">
        <v>383</v>
      </c>
      <c r="B339" s="1">
        <v>45642</v>
      </c>
      <c r="C339" t="s">
        <v>44</v>
      </c>
      <c r="D339" t="s">
        <v>31</v>
      </c>
      <c r="E339">
        <v>1</v>
      </c>
      <c r="F339" s="2">
        <v>21.03</v>
      </c>
      <c r="G339" s="2">
        <f>Table14[[#This Row],[Unit Cost]]*Table14[[#This Row],[Quantity]]</f>
        <v>21.03</v>
      </c>
      <c r="H339" s="2">
        <v>26.39</v>
      </c>
      <c r="I339" s="2">
        <f>Table14[[#This Row],[Unit Price]]*Table14[[#This Row],[Quantity]]</f>
        <v>26.39</v>
      </c>
      <c r="J339" s="4">
        <v>0.05</v>
      </c>
      <c r="K339">
        <f>Table14[[#This Row],[Revenue]]*Table14[[#This Row],[Discount]]</f>
        <v>1.3195000000000001</v>
      </c>
      <c r="L339" s="2">
        <f>Table14[[#This Row],[Revenue]]-Table14[[#This Row],[Discount Amount]]</f>
        <v>25.070499999999999</v>
      </c>
      <c r="M339" s="2">
        <f>Table14[[#This Row],[Total_Revenue]]-Table14[[#This Row],[Total Cost]]</f>
        <v>4.040499999999998</v>
      </c>
      <c r="N339" t="s">
        <v>14</v>
      </c>
      <c r="O339" t="s">
        <v>52</v>
      </c>
      <c r="P339" t="s">
        <v>16</v>
      </c>
    </row>
    <row r="340" spans="1:16" x14ac:dyDescent="0.25">
      <c r="A340" t="s">
        <v>384</v>
      </c>
      <c r="B340" s="1">
        <v>45645</v>
      </c>
      <c r="C340" t="s">
        <v>54</v>
      </c>
      <c r="D340" t="s">
        <v>38</v>
      </c>
      <c r="E340">
        <v>4</v>
      </c>
      <c r="F340" s="2">
        <v>408.96</v>
      </c>
      <c r="G340" s="2">
        <f>Table14[[#This Row],[Unit Cost]]*Table14[[#This Row],[Quantity]]</f>
        <v>1635.84</v>
      </c>
      <c r="H340" s="2">
        <v>642.54999999999995</v>
      </c>
      <c r="I340" s="2">
        <f>Table14[[#This Row],[Unit Price]]*Table14[[#This Row],[Quantity]]</f>
        <v>2570.1999999999998</v>
      </c>
      <c r="J340" s="4">
        <v>0.2</v>
      </c>
      <c r="K340">
        <f>Table14[[#This Row],[Revenue]]*Table14[[#This Row],[Discount]]</f>
        <v>514.04</v>
      </c>
      <c r="L340" s="2">
        <f>Table14[[#This Row],[Revenue]]-Table14[[#This Row],[Discount Amount]]</f>
        <v>2056.16</v>
      </c>
      <c r="M340" s="2">
        <f>Table14[[#This Row],[Total_Revenue]]-Table14[[#This Row],[Total Cost]]</f>
        <v>420.31999999999994</v>
      </c>
      <c r="N340" t="s">
        <v>24</v>
      </c>
      <c r="O340" t="s">
        <v>27</v>
      </c>
      <c r="P340" t="s">
        <v>20</v>
      </c>
    </row>
    <row r="341" spans="1:16" x14ac:dyDescent="0.25">
      <c r="A341" t="s">
        <v>385</v>
      </c>
      <c r="B341" s="1">
        <v>45464</v>
      </c>
      <c r="C341" t="s">
        <v>12</v>
      </c>
      <c r="D341" t="s">
        <v>13</v>
      </c>
      <c r="E341">
        <v>2</v>
      </c>
      <c r="F341" s="2">
        <v>284.5</v>
      </c>
      <c r="G341" s="2">
        <f>Table14[[#This Row],[Unit Cost]]*Table14[[#This Row],[Quantity]]</f>
        <v>569</v>
      </c>
      <c r="H341" s="2">
        <v>332.82</v>
      </c>
      <c r="I341" s="2">
        <f>Table14[[#This Row],[Unit Price]]*Table14[[#This Row],[Quantity]]</f>
        <v>665.64</v>
      </c>
      <c r="J341" s="4">
        <v>0.15</v>
      </c>
      <c r="K341">
        <f>Table14[[#This Row],[Revenue]]*Table14[[#This Row],[Discount]]</f>
        <v>99.845999999999989</v>
      </c>
      <c r="L341" s="2">
        <f>Table14[[#This Row],[Revenue]]-Table14[[#This Row],[Discount Amount]]</f>
        <v>565.79399999999998</v>
      </c>
      <c r="M341" s="2">
        <f>Table14[[#This Row],[Total_Revenue]]-Table14[[#This Row],[Total Cost]]</f>
        <v>-3.2060000000000173</v>
      </c>
      <c r="N341" t="s">
        <v>14</v>
      </c>
      <c r="O341" t="s">
        <v>27</v>
      </c>
      <c r="P341" t="s">
        <v>35</v>
      </c>
    </row>
    <row r="342" spans="1:16" x14ac:dyDescent="0.25">
      <c r="A342" t="s">
        <v>386</v>
      </c>
      <c r="B342" s="1">
        <v>45542</v>
      </c>
      <c r="C342" t="s">
        <v>30</v>
      </c>
      <c r="D342" t="s">
        <v>31</v>
      </c>
      <c r="E342">
        <v>7</v>
      </c>
      <c r="F342" s="2">
        <v>63.74</v>
      </c>
      <c r="G342" s="2">
        <f>Table14[[#This Row],[Unit Cost]]*Table14[[#This Row],[Quantity]]</f>
        <v>446.18</v>
      </c>
      <c r="H342" s="2">
        <v>82.91</v>
      </c>
      <c r="I342" s="2">
        <f>Table14[[#This Row],[Unit Price]]*Table14[[#This Row],[Quantity]]</f>
        <v>580.37</v>
      </c>
      <c r="J342" s="4">
        <v>0</v>
      </c>
      <c r="K342">
        <f>Table14[[#This Row],[Revenue]]*Table14[[#This Row],[Discount]]</f>
        <v>0</v>
      </c>
      <c r="L342" s="2">
        <f>Table14[[#This Row],[Revenue]]-Table14[[#This Row],[Discount Amount]]</f>
        <v>580.37</v>
      </c>
      <c r="M342" s="2">
        <f>Table14[[#This Row],[Total_Revenue]]-Table14[[#This Row],[Total Cost]]</f>
        <v>134.19</v>
      </c>
      <c r="N342" t="s">
        <v>14</v>
      </c>
      <c r="O342" t="s">
        <v>27</v>
      </c>
      <c r="P342" t="s">
        <v>20</v>
      </c>
    </row>
    <row r="343" spans="1:16" x14ac:dyDescent="0.25">
      <c r="A343" t="s">
        <v>387</v>
      </c>
      <c r="B343" s="1">
        <v>45326</v>
      </c>
      <c r="C343" t="s">
        <v>42</v>
      </c>
      <c r="D343" t="s">
        <v>23</v>
      </c>
      <c r="E343">
        <v>6</v>
      </c>
      <c r="F343" s="2">
        <v>129.28</v>
      </c>
      <c r="G343" s="2">
        <f>Table14[[#This Row],[Unit Cost]]*Table14[[#This Row],[Quantity]]</f>
        <v>775.68000000000006</v>
      </c>
      <c r="H343" s="2">
        <v>194.66</v>
      </c>
      <c r="I343" s="2">
        <f>Table14[[#This Row],[Unit Price]]*Table14[[#This Row],[Quantity]]</f>
        <v>1167.96</v>
      </c>
      <c r="J343" s="4">
        <v>0</v>
      </c>
      <c r="K343">
        <f>Table14[[#This Row],[Revenue]]*Table14[[#This Row],[Discount]]</f>
        <v>0</v>
      </c>
      <c r="L343" s="2">
        <f>Table14[[#This Row],[Revenue]]-Table14[[#This Row],[Discount Amount]]</f>
        <v>1167.96</v>
      </c>
      <c r="M343" s="2">
        <f>Table14[[#This Row],[Total_Revenue]]-Table14[[#This Row],[Total Cost]]</f>
        <v>392.28</v>
      </c>
      <c r="N343" t="s">
        <v>14</v>
      </c>
      <c r="O343" t="s">
        <v>27</v>
      </c>
      <c r="P343" t="s">
        <v>20</v>
      </c>
    </row>
    <row r="344" spans="1:16" x14ac:dyDescent="0.25">
      <c r="A344" t="s">
        <v>388</v>
      </c>
      <c r="B344" s="1">
        <v>45061</v>
      </c>
      <c r="C344" t="s">
        <v>42</v>
      </c>
      <c r="D344" t="s">
        <v>23</v>
      </c>
      <c r="E344">
        <v>3</v>
      </c>
      <c r="F344" s="2">
        <v>151.71</v>
      </c>
      <c r="G344" s="2">
        <f>Table14[[#This Row],[Unit Cost]]*Table14[[#This Row],[Quantity]]</f>
        <v>455.13</v>
      </c>
      <c r="H344" s="2">
        <v>172.77</v>
      </c>
      <c r="I344" s="2">
        <f>Table14[[#This Row],[Unit Price]]*Table14[[#This Row],[Quantity]]</f>
        <v>518.31000000000006</v>
      </c>
      <c r="J344" s="4">
        <v>0</v>
      </c>
      <c r="K344">
        <f>Table14[[#This Row],[Revenue]]*Table14[[#This Row],[Discount]]</f>
        <v>0</v>
      </c>
      <c r="L344" s="2">
        <f>Table14[[#This Row],[Revenue]]-Table14[[#This Row],[Discount Amount]]</f>
        <v>518.31000000000006</v>
      </c>
      <c r="M344" s="2">
        <f>Table14[[#This Row],[Total_Revenue]]-Table14[[#This Row],[Total Cost]]</f>
        <v>63.180000000000064</v>
      </c>
      <c r="N344" t="s">
        <v>40</v>
      </c>
      <c r="O344" t="s">
        <v>19</v>
      </c>
      <c r="P344" t="s">
        <v>20</v>
      </c>
    </row>
    <row r="345" spans="1:16" x14ac:dyDescent="0.25">
      <c r="A345" t="s">
        <v>389</v>
      </c>
      <c r="B345" s="1">
        <v>45061</v>
      </c>
      <c r="C345" t="s">
        <v>54</v>
      </c>
      <c r="D345" t="s">
        <v>38</v>
      </c>
      <c r="E345">
        <v>2</v>
      </c>
      <c r="F345" s="2">
        <v>62.27</v>
      </c>
      <c r="G345" s="2">
        <f>Table14[[#This Row],[Unit Cost]]*Table14[[#This Row],[Quantity]]</f>
        <v>124.54</v>
      </c>
      <c r="H345" s="2">
        <v>87.95</v>
      </c>
      <c r="I345" s="2">
        <f>Table14[[#This Row],[Unit Price]]*Table14[[#This Row],[Quantity]]</f>
        <v>175.9</v>
      </c>
      <c r="J345" s="4">
        <v>0</v>
      </c>
      <c r="K345">
        <f>Table14[[#This Row],[Revenue]]*Table14[[#This Row],[Discount]]</f>
        <v>0</v>
      </c>
      <c r="L345" s="2">
        <f>Table14[[#This Row],[Revenue]]-Table14[[#This Row],[Discount Amount]]</f>
        <v>175.9</v>
      </c>
      <c r="M345" s="2">
        <f>Table14[[#This Row],[Total_Revenue]]-Table14[[#This Row],[Total Cost]]</f>
        <v>51.36</v>
      </c>
      <c r="N345" t="s">
        <v>40</v>
      </c>
      <c r="O345" t="s">
        <v>15</v>
      </c>
      <c r="P345" t="s">
        <v>20</v>
      </c>
    </row>
    <row r="346" spans="1:16" x14ac:dyDescent="0.25">
      <c r="A346" t="s">
        <v>390</v>
      </c>
      <c r="B346" s="1">
        <v>45399</v>
      </c>
      <c r="C346" t="s">
        <v>60</v>
      </c>
      <c r="D346" t="s">
        <v>23</v>
      </c>
      <c r="E346">
        <v>1</v>
      </c>
      <c r="F346" s="2">
        <v>30.03</v>
      </c>
      <c r="G346" s="2">
        <f>Table14[[#This Row],[Unit Cost]]*Table14[[#This Row],[Quantity]]</f>
        <v>30.03</v>
      </c>
      <c r="H346" s="2">
        <v>37.409999999999997</v>
      </c>
      <c r="I346" s="2">
        <f>Table14[[#This Row],[Unit Price]]*Table14[[#This Row],[Quantity]]</f>
        <v>37.409999999999997</v>
      </c>
      <c r="J346" s="4">
        <v>0</v>
      </c>
      <c r="K346">
        <f>Table14[[#This Row],[Revenue]]*Table14[[#This Row],[Discount]]</f>
        <v>0</v>
      </c>
      <c r="L346" s="2">
        <f>Table14[[#This Row],[Revenue]]-Table14[[#This Row],[Discount Amount]]</f>
        <v>37.409999999999997</v>
      </c>
      <c r="M346" s="2">
        <f>Table14[[#This Row],[Total_Revenue]]-Table14[[#This Row],[Total Cost]]</f>
        <v>7.3799999999999955</v>
      </c>
      <c r="N346" t="s">
        <v>18</v>
      </c>
      <c r="O346" t="s">
        <v>27</v>
      </c>
      <c r="P346" t="s">
        <v>35</v>
      </c>
    </row>
    <row r="347" spans="1:16" x14ac:dyDescent="0.25">
      <c r="A347" t="s">
        <v>391</v>
      </c>
      <c r="B347" s="1">
        <v>45640</v>
      </c>
      <c r="C347" t="s">
        <v>37</v>
      </c>
      <c r="D347" t="s">
        <v>38</v>
      </c>
      <c r="E347">
        <v>3</v>
      </c>
      <c r="F347" s="2">
        <v>345.21</v>
      </c>
      <c r="G347" s="2">
        <f>Table14[[#This Row],[Unit Cost]]*Table14[[#This Row],[Quantity]]</f>
        <v>1035.6299999999999</v>
      </c>
      <c r="H347" s="2">
        <v>508.49</v>
      </c>
      <c r="I347" s="2">
        <f>Table14[[#This Row],[Unit Price]]*Table14[[#This Row],[Quantity]]</f>
        <v>1525.47</v>
      </c>
      <c r="J347" s="4">
        <v>0</v>
      </c>
      <c r="K347">
        <f>Table14[[#This Row],[Revenue]]*Table14[[#This Row],[Discount]]</f>
        <v>0</v>
      </c>
      <c r="L347" s="2">
        <f>Table14[[#This Row],[Revenue]]-Table14[[#This Row],[Discount Amount]]</f>
        <v>1525.47</v>
      </c>
      <c r="M347" s="2">
        <f>Table14[[#This Row],[Total_Revenue]]-Table14[[#This Row],[Total Cost]]</f>
        <v>489.84000000000015</v>
      </c>
      <c r="N347" t="s">
        <v>14</v>
      </c>
      <c r="O347" t="s">
        <v>32</v>
      </c>
      <c r="P347" t="s">
        <v>20</v>
      </c>
    </row>
    <row r="348" spans="1:16" x14ac:dyDescent="0.25">
      <c r="A348" t="s">
        <v>392</v>
      </c>
      <c r="B348" s="1">
        <v>44965</v>
      </c>
      <c r="C348" t="s">
        <v>42</v>
      </c>
      <c r="D348" t="s">
        <v>23</v>
      </c>
      <c r="E348">
        <v>3</v>
      </c>
      <c r="F348" s="2">
        <v>60.05</v>
      </c>
      <c r="G348" s="2">
        <f>Table14[[#This Row],[Unit Cost]]*Table14[[#This Row],[Quantity]]</f>
        <v>180.14999999999998</v>
      </c>
      <c r="H348" s="2">
        <v>73.739999999999995</v>
      </c>
      <c r="I348" s="2">
        <f>Table14[[#This Row],[Unit Price]]*Table14[[#This Row],[Quantity]]</f>
        <v>221.21999999999997</v>
      </c>
      <c r="J348" s="4">
        <v>0.15</v>
      </c>
      <c r="K348">
        <f>Table14[[#This Row],[Revenue]]*Table14[[#This Row],[Discount]]</f>
        <v>33.182999999999993</v>
      </c>
      <c r="L348" s="2">
        <f>Table14[[#This Row],[Revenue]]-Table14[[#This Row],[Discount Amount]]</f>
        <v>188.03699999999998</v>
      </c>
      <c r="M348" s="2">
        <f>Table14[[#This Row],[Total_Revenue]]-Table14[[#This Row],[Total Cost]]</f>
        <v>7.8870000000000005</v>
      </c>
      <c r="N348" t="s">
        <v>24</v>
      </c>
      <c r="O348" t="s">
        <v>19</v>
      </c>
      <c r="P348" t="s">
        <v>35</v>
      </c>
    </row>
    <row r="349" spans="1:16" x14ac:dyDescent="0.25">
      <c r="A349" t="s">
        <v>393</v>
      </c>
      <c r="B349" s="1">
        <v>45189</v>
      </c>
      <c r="C349" t="s">
        <v>37</v>
      </c>
      <c r="D349" t="s">
        <v>38</v>
      </c>
      <c r="E349">
        <v>3</v>
      </c>
      <c r="F349" s="2">
        <v>143.55000000000001</v>
      </c>
      <c r="G349" s="2">
        <f>Table14[[#This Row],[Unit Cost]]*Table14[[#This Row],[Quantity]]</f>
        <v>430.65000000000003</v>
      </c>
      <c r="H349" s="2">
        <v>227.63</v>
      </c>
      <c r="I349" s="2">
        <f>Table14[[#This Row],[Unit Price]]*Table14[[#This Row],[Quantity]]</f>
        <v>682.89</v>
      </c>
      <c r="J349" s="4">
        <v>0</v>
      </c>
      <c r="K349">
        <f>Table14[[#This Row],[Revenue]]*Table14[[#This Row],[Discount]]</f>
        <v>0</v>
      </c>
      <c r="L349" s="2">
        <f>Table14[[#This Row],[Revenue]]-Table14[[#This Row],[Discount Amount]]</f>
        <v>682.89</v>
      </c>
      <c r="M349" s="2">
        <f>Table14[[#This Row],[Total_Revenue]]-Table14[[#This Row],[Total Cost]]</f>
        <v>252.23999999999995</v>
      </c>
      <c r="N349" t="s">
        <v>18</v>
      </c>
      <c r="O349" t="s">
        <v>19</v>
      </c>
      <c r="P349" t="s">
        <v>16</v>
      </c>
    </row>
    <row r="350" spans="1:16" x14ac:dyDescent="0.25">
      <c r="A350" t="s">
        <v>394</v>
      </c>
      <c r="B350" s="1">
        <v>45289</v>
      </c>
      <c r="C350" t="s">
        <v>22</v>
      </c>
      <c r="D350" t="s">
        <v>23</v>
      </c>
      <c r="E350">
        <v>2</v>
      </c>
      <c r="F350" s="2">
        <v>148.68</v>
      </c>
      <c r="G350" s="2">
        <f>Table14[[#This Row],[Unit Cost]]*Table14[[#This Row],[Quantity]]</f>
        <v>297.36</v>
      </c>
      <c r="H350" s="2">
        <v>188.15</v>
      </c>
      <c r="I350" s="2">
        <f>Table14[[#This Row],[Unit Price]]*Table14[[#This Row],[Quantity]]</f>
        <v>376.3</v>
      </c>
      <c r="J350" s="4">
        <v>0</v>
      </c>
      <c r="K350">
        <f>Table14[[#This Row],[Revenue]]*Table14[[#This Row],[Discount]]</f>
        <v>0</v>
      </c>
      <c r="L350" s="2">
        <f>Table14[[#This Row],[Revenue]]-Table14[[#This Row],[Discount Amount]]</f>
        <v>376.3</v>
      </c>
      <c r="M350" s="2">
        <f>Table14[[#This Row],[Total_Revenue]]-Table14[[#This Row],[Total Cost]]</f>
        <v>78.94</v>
      </c>
      <c r="N350" t="s">
        <v>14</v>
      </c>
      <c r="O350" t="s">
        <v>52</v>
      </c>
      <c r="P350" t="s">
        <v>35</v>
      </c>
    </row>
    <row r="351" spans="1:16" x14ac:dyDescent="0.25">
      <c r="A351" t="s">
        <v>395</v>
      </c>
      <c r="B351" s="1">
        <v>45246</v>
      </c>
      <c r="C351" t="s">
        <v>42</v>
      </c>
      <c r="D351" t="s">
        <v>23</v>
      </c>
      <c r="E351">
        <v>3</v>
      </c>
      <c r="F351" s="2">
        <v>275.23</v>
      </c>
      <c r="G351" s="2">
        <f>Table14[[#This Row],[Unit Cost]]*Table14[[#This Row],[Quantity]]</f>
        <v>825.69</v>
      </c>
      <c r="H351" s="2">
        <v>363.36</v>
      </c>
      <c r="I351" s="2">
        <f>Table14[[#This Row],[Unit Price]]*Table14[[#This Row],[Quantity]]</f>
        <v>1090.08</v>
      </c>
      <c r="J351" s="4">
        <v>0</v>
      </c>
      <c r="K351">
        <f>Table14[[#This Row],[Revenue]]*Table14[[#This Row],[Discount]]</f>
        <v>0</v>
      </c>
      <c r="L351" s="2">
        <f>Table14[[#This Row],[Revenue]]-Table14[[#This Row],[Discount Amount]]</f>
        <v>1090.08</v>
      </c>
      <c r="M351" s="2">
        <f>Table14[[#This Row],[Total_Revenue]]-Table14[[#This Row],[Total Cost]]</f>
        <v>264.38999999999987</v>
      </c>
      <c r="N351" t="s">
        <v>14</v>
      </c>
      <c r="O351" t="s">
        <v>52</v>
      </c>
      <c r="P351" t="s">
        <v>16</v>
      </c>
    </row>
    <row r="352" spans="1:16" x14ac:dyDescent="0.25">
      <c r="A352" t="s">
        <v>396</v>
      </c>
      <c r="B352" s="1">
        <v>44974</v>
      </c>
      <c r="C352" t="s">
        <v>26</v>
      </c>
      <c r="D352" t="s">
        <v>13</v>
      </c>
      <c r="E352">
        <v>1</v>
      </c>
      <c r="F352" s="2">
        <v>113.04</v>
      </c>
      <c r="G352" s="2">
        <f>Table14[[#This Row],[Unit Cost]]*Table14[[#This Row],[Quantity]]</f>
        <v>113.04</v>
      </c>
      <c r="H352" s="2">
        <v>160.35</v>
      </c>
      <c r="I352" s="2">
        <f>Table14[[#This Row],[Unit Price]]*Table14[[#This Row],[Quantity]]</f>
        <v>160.35</v>
      </c>
      <c r="J352" s="4">
        <v>0.15</v>
      </c>
      <c r="K352">
        <f>Table14[[#This Row],[Revenue]]*Table14[[#This Row],[Discount]]</f>
        <v>24.052499999999998</v>
      </c>
      <c r="L352" s="2">
        <f>Table14[[#This Row],[Revenue]]-Table14[[#This Row],[Discount Amount]]</f>
        <v>136.29749999999999</v>
      </c>
      <c r="M352" s="2">
        <f>Table14[[#This Row],[Total_Revenue]]-Table14[[#This Row],[Total Cost]]</f>
        <v>23.257499999999979</v>
      </c>
      <c r="N352" t="s">
        <v>40</v>
      </c>
      <c r="O352" t="s">
        <v>19</v>
      </c>
      <c r="P352" t="s">
        <v>16</v>
      </c>
    </row>
    <row r="353" spans="1:16" x14ac:dyDescent="0.25">
      <c r="A353" t="s">
        <v>397</v>
      </c>
      <c r="B353" s="1">
        <v>45591</v>
      </c>
      <c r="C353" t="s">
        <v>54</v>
      </c>
      <c r="D353" t="s">
        <v>38</v>
      </c>
      <c r="E353">
        <v>1</v>
      </c>
      <c r="F353" s="2">
        <v>315.60000000000002</v>
      </c>
      <c r="G353" s="2">
        <f>Table14[[#This Row],[Unit Cost]]*Table14[[#This Row],[Quantity]]</f>
        <v>315.60000000000002</v>
      </c>
      <c r="H353" s="2">
        <v>452.55</v>
      </c>
      <c r="I353" s="2">
        <f>Table14[[#This Row],[Unit Price]]*Table14[[#This Row],[Quantity]]</f>
        <v>452.55</v>
      </c>
      <c r="J353" s="4">
        <v>0.1</v>
      </c>
      <c r="K353">
        <f>Table14[[#This Row],[Revenue]]*Table14[[#This Row],[Discount]]</f>
        <v>45.255000000000003</v>
      </c>
      <c r="L353" s="2">
        <f>Table14[[#This Row],[Revenue]]-Table14[[#This Row],[Discount Amount]]</f>
        <v>407.29500000000002</v>
      </c>
      <c r="M353" s="2">
        <f>Table14[[#This Row],[Total_Revenue]]-Table14[[#This Row],[Total Cost]]</f>
        <v>91.694999999999993</v>
      </c>
      <c r="N353" t="s">
        <v>24</v>
      </c>
      <c r="O353" t="s">
        <v>52</v>
      </c>
      <c r="P353" t="s">
        <v>20</v>
      </c>
    </row>
    <row r="354" spans="1:16" x14ac:dyDescent="0.25">
      <c r="A354" t="s">
        <v>398</v>
      </c>
      <c r="B354" s="1">
        <v>45244</v>
      </c>
      <c r="C354" t="s">
        <v>54</v>
      </c>
      <c r="D354" t="s">
        <v>38</v>
      </c>
      <c r="E354">
        <v>1</v>
      </c>
      <c r="F354" s="2">
        <v>356.51</v>
      </c>
      <c r="G354" s="2">
        <f>Table14[[#This Row],[Unit Cost]]*Table14[[#This Row],[Quantity]]</f>
        <v>356.51</v>
      </c>
      <c r="H354" s="2">
        <v>583.79</v>
      </c>
      <c r="I354" s="2">
        <f>Table14[[#This Row],[Unit Price]]*Table14[[#This Row],[Quantity]]</f>
        <v>583.79</v>
      </c>
      <c r="J354" s="4">
        <v>0.1</v>
      </c>
      <c r="K354">
        <f>Table14[[#This Row],[Revenue]]*Table14[[#This Row],[Discount]]</f>
        <v>58.378999999999998</v>
      </c>
      <c r="L354" s="2">
        <f>Table14[[#This Row],[Revenue]]-Table14[[#This Row],[Discount Amount]]</f>
        <v>525.41099999999994</v>
      </c>
      <c r="M354" s="2">
        <f>Table14[[#This Row],[Total_Revenue]]-Table14[[#This Row],[Total Cost]]</f>
        <v>168.90099999999995</v>
      </c>
      <c r="N354" t="s">
        <v>18</v>
      </c>
      <c r="O354" t="s">
        <v>32</v>
      </c>
      <c r="P354" t="s">
        <v>16</v>
      </c>
    </row>
    <row r="355" spans="1:16" x14ac:dyDescent="0.25">
      <c r="A355" t="s">
        <v>399</v>
      </c>
      <c r="B355" s="1">
        <v>45108</v>
      </c>
      <c r="C355" t="s">
        <v>30</v>
      </c>
      <c r="D355" t="s">
        <v>31</v>
      </c>
      <c r="E355">
        <v>4</v>
      </c>
      <c r="F355" s="2">
        <v>448.06</v>
      </c>
      <c r="G355" s="2">
        <f>Table14[[#This Row],[Unit Cost]]*Table14[[#This Row],[Quantity]]</f>
        <v>1792.24</v>
      </c>
      <c r="H355" s="2">
        <v>794.93</v>
      </c>
      <c r="I355" s="2">
        <f>Table14[[#This Row],[Unit Price]]*Table14[[#This Row],[Quantity]]</f>
        <v>3179.72</v>
      </c>
      <c r="J355" s="4">
        <v>0</v>
      </c>
      <c r="K355">
        <f>Table14[[#This Row],[Revenue]]*Table14[[#This Row],[Discount]]</f>
        <v>0</v>
      </c>
      <c r="L355" s="2">
        <f>Table14[[#This Row],[Revenue]]-Table14[[#This Row],[Discount Amount]]</f>
        <v>3179.72</v>
      </c>
      <c r="M355" s="2">
        <f>Table14[[#This Row],[Total_Revenue]]-Table14[[#This Row],[Total Cost]]</f>
        <v>1387.4799999999998</v>
      </c>
      <c r="N355" t="s">
        <v>40</v>
      </c>
      <c r="O355" t="s">
        <v>15</v>
      </c>
      <c r="P355" t="s">
        <v>35</v>
      </c>
    </row>
    <row r="356" spans="1:16" x14ac:dyDescent="0.25">
      <c r="A356" t="s">
        <v>400</v>
      </c>
      <c r="B356" s="1">
        <v>45542</v>
      </c>
      <c r="C356" t="s">
        <v>26</v>
      </c>
      <c r="D356" t="s">
        <v>13</v>
      </c>
      <c r="E356">
        <v>1</v>
      </c>
      <c r="F356" s="2">
        <v>356.95</v>
      </c>
      <c r="G356" s="2">
        <f>Table14[[#This Row],[Unit Cost]]*Table14[[#This Row],[Quantity]]</f>
        <v>356.95</v>
      </c>
      <c r="H356" s="2">
        <v>569.53</v>
      </c>
      <c r="I356" s="2">
        <f>Table14[[#This Row],[Unit Price]]*Table14[[#This Row],[Quantity]]</f>
        <v>569.53</v>
      </c>
      <c r="J356" s="4">
        <v>0.15</v>
      </c>
      <c r="K356">
        <f>Table14[[#This Row],[Revenue]]*Table14[[#This Row],[Discount]]</f>
        <v>85.42949999999999</v>
      </c>
      <c r="L356" s="2">
        <f>Table14[[#This Row],[Revenue]]-Table14[[#This Row],[Discount Amount]]</f>
        <v>484.10050000000001</v>
      </c>
      <c r="M356" s="2">
        <f>Table14[[#This Row],[Total_Revenue]]-Table14[[#This Row],[Total Cost]]</f>
        <v>127.15050000000002</v>
      </c>
      <c r="N356" t="s">
        <v>24</v>
      </c>
      <c r="O356" t="s">
        <v>32</v>
      </c>
      <c r="P356" t="s">
        <v>35</v>
      </c>
    </row>
    <row r="357" spans="1:16" x14ac:dyDescent="0.25">
      <c r="A357" t="s">
        <v>401</v>
      </c>
      <c r="B357" s="1">
        <v>45414</v>
      </c>
      <c r="C357" t="s">
        <v>37</v>
      </c>
      <c r="D357" t="s">
        <v>38</v>
      </c>
      <c r="E357">
        <v>8</v>
      </c>
      <c r="F357" s="2">
        <v>407.65</v>
      </c>
      <c r="G357" s="2">
        <f>Table14[[#This Row],[Unit Cost]]*Table14[[#This Row],[Quantity]]</f>
        <v>3261.2</v>
      </c>
      <c r="H357" s="2">
        <v>627.27</v>
      </c>
      <c r="I357" s="2">
        <f>Table14[[#This Row],[Unit Price]]*Table14[[#This Row],[Quantity]]</f>
        <v>5018.16</v>
      </c>
      <c r="J357" s="4">
        <v>0.1</v>
      </c>
      <c r="K357">
        <f>Table14[[#This Row],[Revenue]]*Table14[[#This Row],[Discount]]</f>
        <v>501.81600000000003</v>
      </c>
      <c r="L357" s="2">
        <f>Table14[[#This Row],[Revenue]]-Table14[[#This Row],[Discount Amount]]</f>
        <v>4516.3440000000001</v>
      </c>
      <c r="M357" s="2">
        <f>Table14[[#This Row],[Total_Revenue]]-Table14[[#This Row],[Total Cost]]</f>
        <v>1255.1440000000002</v>
      </c>
      <c r="N357" t="s">
        <v>14</v>
      </c>
      <c r="O357" t="s">
        <v>19</v>
      </c>
      <c r="P357" t="s">
        <v>16</v>
      </c>
    </row>
    <row r="358" spans="1:16" x14ac:dyDescent="0.25">
      <c r="A358" t="s">
        <v>402</v>
      </c>
      <c r="B358" s="1">
        <v>45536</v>
      </c>
      <c r="C358" t="s">
        <v>54</v>
      </c>
      <c r="D358" t="s">
        <v>38</v>
      </c>
      <c r="E358">
        <v>7</v>
      </c>
      <c r="F358" s="2">
        <v>58.54</v>
      </c>
      <c r="G358" s="2">
        <f>Table14[[#This Row],[Unit Cost]]*Table14[[#This Row],[Quantity]]</f>
        <v>409.78</v>
      </c>
      <c r="H358" s="2">
        <v>79.099999999999994</v>
      </c>
      <c r="I358" s="2">
        <f>Table14[[#This Row],[Unit Price]]*Table14[[#This Row],[Quantity]]</f>
        <v>553.69999999999993</v>
      </c>
      <c r="J358" s="4">
        <v>0</v>
      </c>
      <c r="K358">
        <f>Table14[[#This Row],[Revenue]]*Table14[[#This Row],[Discount]]</f>
        <v>0</v>
      </c>
      <c r="L358" s="2">
        <f>Table14[[#This Row],[Revenue]]-Table14[[#This Row],[Discount Amount]]</f>
        <v>553.69999999999993</v>
      </c>
      <c r="M358" s="2">
        <f>Table14[[#This Row],[Total_Revenue]]-Table14[[#This Row],[Total Cost]]</f>
        <v>143.91999999999996</v>
      </c>
      <c r="N358" t="s">
        <v>18</v>
      </c>
      <c r="O358" t="s">
        <v>15</v>
      </c>
      <c r="P358" t="s">
        <v>20</v>
      </c>
    </row>
    <row r="359" spans="1:16" x14ac:dyDescent="0.25">
      <c r="A359" t="s">
        <v>403</v>
      </c>
      <c r="B359" s="1">
        <v>45487</v>
      </c>
      <c r="C359" t="s">
        <v>49</v>
      </c>
      <c r="D359" t="s">
        <v>47</v>
      </c>
      <c r="E359">
        <v>6</v>
      </c>
      <c r="F359" s="2">
        <v>380.86</v>
      </c>
      <c r="G359" s="2">
        <f>Table14[[#This Row],[Unit Cost]]*Table14[[#This Row],[Quantity]]</f>
        <v>2285.16</v>
      </c>
      <c r="H359" s="2">
        <v>665.71</v>
      </c>
      <c r="I359" s="2">
        <f>Table14[[#This Row],[Unit Price]]*Table14[[#This Row],[Quantity]]</f>
        <v>3994.26</v>
      </c>
      <c r="J359" s="4">
        <v>0.05</v>
      </c>
      <c r="K359">
        <f>Table14[[#This Row],[Revenue]]*Table14[[#This Row],[Discount]]</f>
        <v>199.71300000000002</v>
      </c>
      <c r="L359" s="2">
        <f>Table14[[#This Row],[Revenue]]-Table14[[#This Row],[Discount Amount]]</f>
        <v>3794.547</v>
      </c>
      <c r="M359" s="2">
        <f>Table14[[#This Row],[Total_Revenue]]-Table14[[#This Row],[Total Cost]]</f>
        <v>1509.3870000000002</v>
      </c>
      <c r="N359" t="s">
        <v>18</v>
      </c>
      <c r="O359" t="s">
        <v>15</v>
      </c>
      <c r="P359" t="s">
        <v>16</v>
      </c>
    </row>
    <row r="360" spans="1:16" x14ac:dyDescent="0.25">
      <c r="A360" t="s">
        <v>404</v>
      </c>
      <c r="B360" s="1">
        <v>45154</v>
      </c>
      <c r="C360" t="s">
        <v>34</v>
      </c>
      <c r="D360" t="s">
        <v>31</v>
      </c>
      <c r="E360">
        <v>3</v>
      </c>
      <c r="F360" s="2">
        <v>165.25</v>
      </c>
      <c r="G360" s="2">
        <f>Table14[[#This Row],[Unit Cost]]*Table14[[#This Row],[Quantity]]</f>
        <v>495.75</v>
      </c>
      <c r="H360" s="2">
        <v>247.2</v>
      </c>
      <c r="I360" s="2">
        <f>Table14[[#This Row],[Unit Price]]*Table14[[#This Row],[Quantity]]</f>
        <v>741.59999999999991</v>
      </c>
      <c r="J360" s="4">
        <v>0</v>
      </c>
      <c r="K360">
        <f>Table14[[#This Row],[Revenue]]*Table14[[#This Row],[Discount]]</f>
        <v>0</v>
      </c>
      <c r="L360" s="2">
        <f>Table14[[#This Row],[Revenue]]-Table14[[#This Row],[Discount Amount]]</f>
        <v>741.59999999999991</v>
      </c>
      <c r="M360" s="2">
        <f>Table14[[#This Row],[Total_Revenue]]-Table14[[#This Row],[Total Cost]]</f>
        <v>245.84999999999991</v>
      </c>
      <c r="N360" t="s">
        <v>40</v>
      </c>
      <c r="O360" t="s">
        <v>52</v>
      </c>
      <c r="P360" t="s">
        <v>16</v>
      </c>
    </row>
    <row r="361" spans="1:16" x14ac:dyDescent="0.25">
      <c r="A361" t="s">
        <v>405</v>
      </c>
      <c r="B361" s="1">
        <v>45571</v>
      </c>
      <c r="C361" t="s">
        <v>37</v>
      </c>
      <c r="D361" t="s">
        <v>38</v>
      </c>
      <c r="E361">
        <v>6</v>
      </c>
      <c r="F361" s="2">
        <v>396.39</v>
      </c>
      <c r="G361" s="2">
        <f>Table14[[#This Row],[Unit Cost]]*Table14[[#This Row],[Quantity]]</f>
        <v>2378.34</v>
      </c>
      <c r="H361" s="2">
        <v>437.13</v>
      </c>
      <c r="I361" s="2">
        <f>Table14[[#This Row],[Unit Price]]*Table14[[#This Row],[Quantity]]</f>
        <v>2622.7799999999997</v>
      </c>
      <c r="J361" s="4">
        <v>0</v>
      </c>
      <c r="K361">
        <f>Table14[[#This Row],[Revenue]]*Table14[[#This Row],[Discount]]</f>
        <v>0</v>
      </c>
      <c r="L361" s="2">
        <f>Table14[[#This Row],[Revenue]]-Table14[[#This Row],[Discount Amount]]</f>
        <v>2622.7799999999997</v>
      </c>
      <c r="M361" s="2">
        <f>Table14[[#This Row],[Total_Revenue]]-Table14[[#This Row],[Total Cost]]</f>
        <v>244.4399999999996</v>
      </c>
      <c r="N361" t="s">
        <v>40</v>
      </c>
      <c r="O361" t="s">
        <v>19</v>
      </c>
      <c r="P361" t="s">
        <v>35</v>
      </c>
    </row>
    <row r="362" spans="1:16" x14ac:dyDescent="0.25">
      <c r="A362" t="s">
        <v>406</v>
      </c>
      <c r="B362" s="1">
        <v>45395</v>
      </c>
      <c r="C362" t="s">
        <v>26</v>
      </c>
      <c r="D362" t="s">
        <v>13</v>
      </c>
      <c r="E362">
        <v>1</v>
      </c>
      <c r="F362" s="2">
        <v>399.17</v>
      </c>
      <c r="G362" s="2">
        <f>Table14[[#This Row],[Unit Cost]]*Table14[[#This Row],[Quantity]]</f>
        <v>399.17</v>
      </c>
      <c r="H362" s="2">
        <v>607.29</v>
      </c>
      <c r="I362" s="2">
        <f>Table14[[#This Row],[Unit Price]]*Table14[[#This Row],[Quantity]]</f>
        <v>607.29</v>
      </c>
      <c r="J362" s="4">
        <v>0</v>
      </c>
      <c r="K362">
        <f>Table14[[#This Row],[Revenue]]*Table14[[#This Row],[Discount]]</f>
        <v>0</v>
      </c>
      <c r="L362" s="2">
        <f>Table14[[#This Row],[Revenue]]-Table14[[#This Row],[Discount Amount]]</f>
        <v>607.29</v>
      </c>
      <c r="M362" s="2">
        <f>Table14[[#This Row],[Total_Revenue]]-Table14[[#This Row],[Total Cost]]</f>
        <v>208.11999999999995</v>
      </c>
      <c r="N362" t="s">
        <v>14</v>
      </c>
      <c r="O362" t="s">
        <v>19</v>
      </c>
      <c r="P362" t="s">
        <v>35</v>
      </c>
    </row>
    <row r="363" spans="1:16" x14ac:dyDescent="0.25">
      <c r="A363" t="s">
        <v>407</v>
      </c>
      <c r="B363" s="1">
        <v>45025</v>
      </c>
      <c r="C363" t="s">
        <v>54</v>
      </c>
      <c r="D363" t="s">
        <v>38</v>
      </c>
      <c r="E363">
        <v>6</v>
      </c>
      <c r="F363" s="2">
        <v>256.01</v>
      </c>
      <c r="G363" s="2">
        <f>Table14[[#This Row],[Unit Cost]]*Table14[[#This Row],[Quantity]]</f>
        <v>1536.06</v>
      </c>
      <c r="H363" s="2">
        <v>358.85</v>
      </c>
      <c r="I363" s="2">
        <f>Table14[[#This Row],[Unit Price]]*Table14[[#This Row],[Quantity]]</f>
        <v>2153.1000000000004</v>
      </c>
      <c r="J363" s="4">
        <v>0.15</v>
      </c>
      <c r="K363">
        <f>Table14[[#This Row],[Revenue]]*Table14[[#This Row],[Discount]]</f>
        <v>322.96500000000003</v>
      </c>
      <c r="L363" s="2">
        <f>Table14[[#This Row],[Revenue]]-Table14[[#This Row],[Discount Amount]]</f>
        <v>1830.1350000000002</v>
      </c>
      <c r="M363" s="2">
        <f>Table14[[#This Row],[Total_Revenue]]-Table14[[#This Row],[Total Cost]]</f>
        <v>294.07500000000027</v>
      </c>
      <c r="N363" t="s">
        <v>40</v>
      </c>
      <c r="O363" t="s">
        <v>32</v>
      </c>
      <c r="P363" t="s">
        <v>20</v>
      </c>
    </row>
    <row r="364" spans="1:16" x14ac:dyDescent="0.25">
      <c r="A364" t="s">
        <v>408</v>
      </c>
      <c r="B364" s="1">
        <v>45573</v>
      </c>
      <c r="C364" t="s">
        <v>54</v>
      </c>
      <c r="D364" t="s">
        <v>38</v>
      </c>
      <c r="E364">
        <v>7</v>
      </c>
      <c r="F364" s="2">
        <v>325.52</v>
      </c>
      <c r="G364" s="2">
        <f>Table14[[#This Row],[Unit Cost]]*Table14[[#This Row],[Quantity]]</f>
        <v>2278.64</v>
      </c>
      <c r="H364" s="2">
        <v>514.66</v>
      </c>
      <c r="I364" s="2">
        <f>Table14[[#This Row],[Unit Price]]*Table14[[#This Row],[Quantity]]</f>
        <v>3602.62</v>
      </c>
      <c r="J364" s="4">
        <v>0.2</v>
      </c>
      <c r="K364">
        <f>Table14[[#This Row],[Revenue]]*Table14[[#This Row],[Discount]]</f>
        <v>720.524</v>
      </c>
      <c r="L364" s="2">
        <f>Table14[[#This Row],[Revenue]]-Table14[[#This Row],[Discount Amount]]</f>
        <v>2882.096</v>
      </c>
      <c r="M364" s="2">
        <f>Table14[[#This Row],[Total_Revenue]]-Table14[[#This Row],[Total Cost]]</f>
        <v>603.45600000000013</v>
      </c>
      <c r="N364" t="s">
        <v>40</v>
      </c>
      <c r="O364" t="s">
        <v>27</v>
      </c>
      <c r="P364" t="s">
        <v>35</v>
      </c>
    </row>
    <row r="365" spans="1:16" x14ac:dyDescent="0.25">
      <c r="A365" t="s">
        <v>409</v>
      </c>
      <c r="B365" s="1">
        <v>45103</v>
      </c>
      <c r="C365" t="s">
        <v>12</v>
      </c>
      <c r="D365" t="s">
        <v>13</v>
      </c>
      <c r="E365">
        <v>4</v>
      </c>
      <c r="F365" s="2">
        <v>349.8</v>
      </c>
      <c r="G365" s="2">
        <f>Table14[[#This Row],[Unit Cost]]*Table14[[#This Row],[Quantity]]</f>
        <v>1399.2</v>
      </c>
      <c r="H365" s="2">
        <v>530.14</v>
      </c>
      <c r="I365" s="2">
        <f>Table14[[#This Row],[Unit Price]]*Table14[[#This Row],[Quantity]]</f>
        <v>2120.56</v>
      </c>
      <c r="J365" s="4">
        <v>0</v>
      </c>
      <c r="K365">
        <f>Table14[[#This Row],[Revenue]]*Table14[[#This Row],[Discount]]</f>
        <v>0</v>
      </c>
      <c r="L365" s="2">
        <f>Table14[[#This Row],[Revenue]]-Table14[[#This Row],[Discount Amount]]</f>
        <v>2120.56</v>
      </c>
      <c r="M365" s="2">
        <f>Table14[[#This Row],[Total_Revenue]]-Table14[[#This Row],[Total Cost]]</f>
        <v>721.3599999999999</v>
      </c>
      <c r="N365" t="s">
        <v>24</v>
      </c>
      <c r="O365" t="s">
        <v>52</v>
      </c>
      <c r="P365" t="s">
        <v>35</v>
      </c>
    </row>
    <row r="366" spans="1:16" x14ac:dyDescent="0.25">
      <c r="A366" t="s">
        <v>410</v>
      </c>
      <c r="B366" s="1">
        <v>45030</v>
      </c>
      <c r="C366" t="s">
        <v>49</v>
      </c>
      <c r="D366" t="s">
        <v>47</v>
      </c>
      <c r="E366">
        <v>3</v>
      </c>
      <c r="F366" s="2">
        <v>482.09</v>
      </c>
      <c r="G366" s="2">
        <f>Table14[[#This Row],[Unit Cost]]*Table14[[#This Row],[Quantity]]</f>
        <v>1446.27</v>
      </c>
      <c r="H366" s="2">
        <v>621.9</v>
      </c>
      <c r="I366" s="2">
        <f>Table14[[#This Row],[Unit Price]]*Table14[[#This Row],[Quantity]]</f>
        <v>1865.6999999999998</v>
      </c>
      <c r="J366" s="4">
        <v>0.05</v>
      </c>
      <c r="K366">
        <f>Table14[[#This Row],[Revenue]]*Table14[[#This Row],[Discount]]</f>
        <v>93.284999999999997</v>
      </c>
      <c r="L366" s="2">
        <f>Table14[[#This Row],[Revenue]]-Table14[[#This Row],[Discount Amount]]</f>
        <v>1772.4149999999997</v>
      </c>
      <c r="M366" s="2">
        <f>Table14[[#This Row],[Total_Revenue]]-Table14[[#This Row],[Total Cost]]</f>
        <v>326.14499999999975</v>
      </c>
      <c r="N366" t="s">
        <v>24</v>
      </c>
      <c r="O366" t="s">
        <v>32</v>
      </c>
      <c r="P366" t="s">
        <v>20</v>
      </c>
    </row>
    <row r="367" spans="1:16" x14ac:dyDescent="0.25">
      <c r="A367" t="s">
        <v>411</v>
      </c>
      <c r="B367" s="1">
        <v>45182</v>
      </c>
      <c r="C367" t="s">
        <v>49</v>
      </c>
      <c r="D367" t="s">
        <v>47</v>
      </c>
      <c r="E367">
        <v>6</v>
      </c>
      <c r="F367" s="2">
        <v>193.34</v>
      </c>
      <c r="G367" s="2">
        <f>Table14[[#This Row],[Unit Cost]]*Table14[[#This Row],[Quantity]]</f>
        <v>1160.04</v>
      </c>
      <c r="H367" s="2">
        <v>254.05</v>
      </c>
      <c r="I367" s="2">
        <f>Table14[[#This Row],[Unit Price]]*Table14[[#This Row],[Quantity]]</f>
        <v>1524.3000000000002</v>
      </c>
      <c r="J367" s="4">
        <v>0.1</v>
      </c>
      <c r="K367">
        <f>Table14[[#This Row],[Revenue]]*Table14[[#This Row],[Discount]]</f>
        <v>152.43000000000004</v>
      </c>
      <c r="L367" s="2">
        <f>Table14[[#This Row],[Revenue]]-Table14[[#This Row],[Discount Amount]]</f>
        <v>1371.8700000000001</v>
      </c>
      <c r="M367" s="2">
        <f>Table14[[#This Row],[Total_Revenue]]-Table14[[#This Row],[Total Cost]]</f>
        <v>211.83000000000015</v>
      </c>
      <c r="N367" t="s">
        <v>14</v>
      </c>
      <c r="O367" t="s">
        <v>52</v>
      </c>
      <c r="P367" t="s">
        <v>35</v>
      </c>
    </row>
    <row r="368" spans="1:16" x14ac:dyDescent="0.25">
      <c r="A368" t="s">
        <v>412</v>
      </c>
      <c r="B368" s="1">
        <v>45399</v>
      </c>
      <c r="C368" t="s">
        <v>12</v>
      </c>
      <c r="D368" t="s">
        <v>13</v>
      </c>
      <c r="E368">
        <v>8</v>
      </c>
      <c r="F368" s="2">
        <v>450.13</v>
      </c>
      <c r="G368" s="2">
        <f>Table14[[#This Row],[Unit Cost]]*Table14[[#This Row],[Quantity]]</f>
        <v>3601.04</v>
      </c>
      <c r="H368" s="2">
        <v>743.78</v>
      </c>
      <c r="I368" s="2">
        <f>Table14[[#This Row],[Unit Price]]*Table14[[#This Row],[Quantity]]</f>
        <v>5950.24</v>
      </c>
      <c r="J368" s="4">
        <v>0</v>
      </c>
      <c r="K368">
        <f>Table14[[#This Row],[Revenue]]*Table14[[#This Row],[Discount]]</f>
        <v>0</v>
      </c>
      <c r="L368" s="2">
        <f>Table14[[#This Row],[Revenue]]-Table14[[#This Row],[Discount Amount]]</f>
        <v>5950.24</v>
      </c>
      <c r="M368" s="2">
        <f>Table14[[#This Row],[Total_Revenue]]-Table14[[#This Row],[Total Cost]]</f>
        <v>2349.1999999999998</v>
      </c>
      <c r="N368" t="s">
        <v>14</v>
      </c>
      <c r="O368" t="s">
        <v>15</v>
      </c>
      <c r="P368" t="s">
        <v>35</v>
      </c>
    </row>
    <row r="369" spans="1:16" x14ac:dyDescent="0.25">
      <c r="A369" t="s">
        <v>413</v>
      </c>
      <c r="B369" s="1">
        <v>45152</v>
      </c>
      <c r="C369" t="s">
        <v>49</v>
      </c>
      <c r="D369" t="s">
        <v>47</v>
      </c>
      <c r="E369">
        <v>8</v>
      </c>
      <c r="F369" s="2">
        <v>333.55</v>
      </c>
      <c r="G369" s="2">
        <f>Table14[[#This Row],[Unit Cost]]*Table14[[#This Row],[Quantity]]</f>
        <v>2668.4</v>
      </c>
      <c r="H369" s="2">
        <v>565.49</v>
      </c>
      <c r="I369" s="2">
        <f>Table14[[#This Row],[Unit Price]]*Table14[[#This Row],[Quantity]]</f>
        <v>4523.92</v>
      </c>
      <c r="J369" s="4">
        <v>0.2</v>
      </c>
      <c r="K369">
        <f>Table14[[#This Row],[Revenue]]*Table14[[#This Row],[Discount]]</f>
        <v>904.78400000000011</v>
      </c>
      <c r="L369" s="2">
        <f>Table14[[#This Row],[Revenue]]-Table14[[#This Row],[Discount Amount]]</f>
        <v>3619.136</v>
      </c>
      <c r="M369" s="2">
        <f>Table14[[#This Row],[Total_Revenue]]-Table14[[#This Row],[Total Cost]]</f>
        <v>950.73599999999988</v>
      </c>
      <c r="N369" t="s">
        <v>14</v>
      </c>
      <c r="O369" t="s">
        <v>32</v>
      </c>
      <c r="P369" t="s">
        <v>16</v>
      </c>
    </row>
    <row r="370" spans="1:16" x14ac:dyDescent="0.25">
      <c r="A370" t="s">
        <v>414</v>
      </c>
      <c r="B370" s="1">
        <v>45297</v>
      </c>
      <c r="C370" t="s">
        <v>30</v>
      </c>
      <c r="D370" t="s">
        <v>31</v>
      </c>
      <c r="E370">
        <v>1</v>
      </c>
      <c r="F370" s="2">
        <v>274.27</v>
      </c>
      <c r="G370" s="2">
        <f>Table14[[#This Row],[Unit Cost]]*Table14[[#This Row],[Quantity]]</f>
        <v>274.27</v>
      </c>
      <c r="H370" s="2">
        <v>449.36</v>
      </c>
      <c r="I370" s="2">
        <f>Table14[[#This Row],[Unit Price]]*Table14[[#This Row],[Quantity]]</f>
        <v>449.36</v>
      </c>
      <c r="J370" s="4">
        <v>0.05</v>
      </c>
      <c r="K370">
        <f>Table14[[#This Row],[Revenue]]*Table14[[#This Row],[Discount]]</f>
        <v>22.468000000000004</v>
      </c>
      <c r="L370" s="2">
        <f>Table14[[#This Row],[Revenue]]-Table14[[#This Row],[Discount Amount]]</f>
        <v>426.892</v>
      </c>
      <c r="M370" s="2">
        <f>Table14[[#This Row],[Total_Revenue]]-Table14[[#This Row],[Total Cost]]</f>
        <v>152.62200000000001</v>
      </c>
      <c r="N370" t="s">
        <v>24</v>
      </c>
      <c r="O370" t="s">
        <v>27</v>
      </c>
      <c r="P370" t="s">
        <v>35</v>
      </c>
    </row>
    <row r="371" spans="1:16" x14ac:dyDescent="0.25">
      <c r="A371" t="s">
        <v>415</v>
      </c>
      <c r="B371" s="1">
        <v>44931</v>
      </c>
      <c r="C371" t="s">
        <v>37</v>
      </c>
      <c r="D371" t="s">
        <v>38</v>
      </c>
      <c r="E371">
        <v>6</v>
      </c>
      <c r="F371" s="2">
        <v>374.45</v>
      </c>
      <c r="G371" s="2">
        <f>Table14[[#This Row],[Unit Cost]]*Table14[[#This Row],[Quantity]]</f>
        <v>2246.6999999999998</v>
      </c>
      <c r="H371" s="2">
        <v>644.11</v>
      </c>
      <c r="I371" s="2">
        <f>Table14[[#This Row],[Unit Price]]*Table14[[#This Row],[Quantity]]</f>
        <v>3864.66</v>
      </c>
      <c r="J371" s="4">
        <v>0.1</v>
      </c>
      <c r="K371">
        <f>Table14[[#This Row],[Revenue]]*Table14[[#This Row],[Discount]]</f>
        <v>386.46600000000001</v>
      </c>
      <c r="L371" s="2">
        <f>Table14[[#This Row],[Revenue]]-Table14[[#This Row],[Discount Amount]]</f>
        <v>3478.194</v>
      </c>
      <c r="M371" s="2">
        <f>Table14[[#This Row],[Total_Revenue]]-Table14[[#This Row],[Total Cost]]</f>
        <v>1231.4940000000001</v>
      </c>
      <c r="N371" t="s">
        <v>18</v>
      </c>
      <c r="O371" t="s">
        <v>27</v>
      </c>
      <c r="P371" t="s">
        <v>35</v>
      </c>
    </row>
    <row r="372" spans="1:16" x14ac:dyDescent="0.25">
      <c r="A372" t="s">
        <v>416</v>
      </c>
      <c r="B372" s="1">
        <v>44987</v>
      </c>
      <c r="C372" t="s">
        <v>42</v>
      </c>
      <c r="D372" t="s">
        <v>23</v>
      </c>
      <c r="E372">
        <v>7</v>
      </c>
      <c r="F372" s="2">
        <v>105.73</v>
      </c>
      <c r="G372" s="2">
        <f>Table14[[#This Row],[Unit Cost]]*Table14[[#This Row],[Quantity]]</f>
        <v>740.11</v>
      </c>
      <c r="H372" s="2">
        <v>151.94999999999999</v>
      </c>
      <c r="I372" s="2">
        <f>Table14[[#This Row],[Unit Price]]*Table14[[#This Row],[Quantity]]</f>
        <v>1063.6499999999999</v>
      </c>
      <c r="J372" s="4">
        <v>0</v>
      </c>
      <c r="K372">
        <f>Table14[[#This Row],[Revenue]]*Table14[[#This Row],[Discount]]</f>
        <v>0</v>
      </c>
      <c r="L372" s="2">
        <f>Table14[[#This Row],[Revenue]]-Table14[[#This Row],[Discount Amount]]</f>
        <v>1063.6499999999999</v>
      </c>
      <c r="M372" s="2">
        <f>Table14[[#This Row],[Total_Revenue]]-Table14[[#This Row],[Total Cost]]</f>
        <v>323.53999999999985</v>
      </c>
      <c r="N372" t="s">
        <v>40</v>
      </c>
      <c r="O372" t="s">
        <v>27</v>
      </c>
      <c r="P372" t="s">
        <v>20</v>
      </c>
    </row>
    <row r="373" spans="1:16" x14ac:dyDescent="0.25">
      <c r="A373" t="s">
        <v>417</v>
      </c>
      <c r="B373" s="1">
        <v>45550</v>
      </c>
      <c r="C373" t="s">
        <v>34</v>
      </c>
      <c r="D373" t="s">
        <v>31</v>
      </c>
      <c r="E373">
        <v>4</v>
      </c>
      <c r="F373" s="2">
        <v>219.86</v>
      </c>
      <c r="G373" s="2">
        <f>Table14[[#This Row],[Unit Cost]]*Table14[[#This Row],[Quantity]]</f>
        <v>879.44</v>
      </c>
      <c r="H373" s="2">
        <v>288.42</v>
      </c>
      <c r="I373" s="2">
        <f>Table14[[#This Row],[Unit Price]]*Table14[[#This Row],[Quantity]]</f>
        <v>1153.68</v>
      </c>
      <c r="J373" s="4">
        <v>0.05</v>
      </c>
      <c r="K373">
        <f>Table14[[#This Row],[Revenue]]*Table14[[#This Row],[Discount]]</f>
        <v>57.684000000000005</v>
      </c>
      <c r="L373" s="2">
        <f>Table14[[#This Row],[Revenue]]-Table14[[#This Row],[Discount Amount]]</f>
        <v>1095.9960000000001</v>
      </c>
      <c r="M373" s="2">
        <f>Table14[[#This Row],[Total_Revenue]]-Table14[[#This Row],[Total Cost]]</f>
        <v>216.55600000000004</v>
      </c>
      <c r="N373" t="s">
        <v>40</v>
      </c>
      <c r="O373" t="s">
        <v>52</v>
      </c>
      <c r="P373" t="s">
        <v>35</v>
      </c>
    </row>
    <row r="374" spans="1:16" x14ac:dyDescent="0.25">
      <c r="A374" t="s">
        <v>418</v>
      </c>
      <c r="B374" s="1">
        <v>45275</v>
      </c>
      <c r="C374" t="s">
        <v>42</v>
      </c>
      <c r="D374" t="s">
        <v>23</v>
      </c>
      <c r="E374">
        <v>1</v>
      </c>
      <c r="F374" s="2">
        <v>385.16</v>
      </c>
      <c r="G374" s="2">
        <f>Table14[[#This Row],[Unit Cost]]*Table14[[#This Row],[Quantity]]</f>
        <v>385.16</v>
      </c>
      <c r="H374" s="2">
        <v>538.20000000000005</v>
      </c>
      <c r="I374" s="2">
        <f>Table14[[#This Row],[Unit Price]]*Table14[[#This Row],[Quantity]]</f>
        <v>538.20000000000005</v>
      </c>
      <c r="J374" s="4">
        <v>0.1</v>
      </c>
      <c r="K374">
        <f>Table14[[#This Row],[Revenue]]*Table14[[#This Row],[Discount]]</f>
        <v>53.820000000000007</v>
      </c>
      <c r="L374" s="2">
        <f>Table14[[#This Row],[Revenue]]-Table14[[#This Row],[Discount Amount]]</f>
        <v>484.38000000000005</v>
      </c>
      <c r="M374" s="2">
        <f>Table14[[#This Row],[Total_Revenue]]-Table14[[#This Row],[Total Cost]]</f>
        <v>99.220000000000027</v>
      </c>
      <c r="N374" t="s">
        <v>24</v>
      </c>
      <c r="O374" t="s">
        <v>15</v>
      </c>
      <c r="P374" t="s">
        <v>20</v>
      </c>
    </row>
    <row r="375" spans="1:16" x14ac:dyDescent="0.25">
      <c r="A375" t="s">
        <v>419</v>
      </c>
      <c r="B375" s="1">
        <v>45093</v>
      </c>
      <c r="C375" t="s">
        <v>62</v>
      </c>
      <c r="D375" t="s">
        <v>47</v>
      </c>
      <c r="E375">
        <v>3</v>
      </c>
      <c r="F375" s="2">
        <v>92.71</v>
      </c>
      <c r="G375" s="2">
        <f>Table14[[#This Row],[Unit Cost]]*Table14[[#This Row],[Quantity]]</f>
        <v>278.13</v>
      </c>
      <c r="H375" s="2">
        <v>129.07</v>
      </c>
      <c r="I375" s="2">
        <f>Table14[[#This Row],[Unit Price]]*Table14[[#This Row],[Quantity]]</f>
        <v>387.21</v>
      </c>
      <c r="J375" s="4">
        <v>0.1</v>
      </c>
      <c r="K375">
        <f>Table14[[#This Row],[Revenue]]*Table14[[#This Row],[Discount]]</f>
        <v>38.721000000000004</v>
      </c>
      <c r="L375" s="2">
        <f>Table14[[#This Row],[Revenue]]-Table14[[#This Row],[Discount Amount]]</f>
        <v>348.48899999999998</v>
      </c>
      <c r="M375" s="2">
        <f>Table14[[#This Row],[Total_Revenue]]-Table14[[#This Row],[Total Cost]]</f>
        <v>70.35899999999998</v>
      </c>
      <c r="N375" t="s">
        <v>18</v>
      </c>
      <c r="O375" t="s">
        <v>15</v>
      </c>
      <c r="P375" t="s">
        <v>35</v>
      </c>
    </row>
    <row r="376" spans="1:16" x14ac:dyDescent="0.25">
      <c r="A376" t="s">
        <v>420</v>
      </c>
      <c r="B376" s="1">
        <v>45133</v>
      </c>
      <c r="C376" t="s">
        <v>30</v>
      </c>
      <c r="D376" t="s">
        <v>31</v>
      </c>
      <c r="E376">
        <v>7</v>
      </c>
      <c r="F376" s="2">
        <v>207.5</v>
      </c>
      <c r="G376" s="2">
        <f>Table14[[#This Row],[Unit Cost]]*Table14[[#This Row],[Quantity]]</f>
        <v>1452.5</v>
      </c>
      <c r="H376" s="2">
        <v>268.82</v>
      </c>
      <c r="I376" s="2">
        <f>Table14[[#This Row],[Unit Price]]*Table14[[#This Row],[Quantity]]</f>
        <v>1881.74</v>
      </c>
      <c r="J376" s="4">
        <v>0.1</v>
      </c>
      <c r="K376">
        <f>Table14[[#This Row],[Revenue]]*Table14[[#This Row],[Discount]]</f>
        <v>188.17400000000001</v>
      </c>
      <c r="L376" s="2">
        <f>Table14[[#This Row],[Revenue]]-Table14[[#This Row],[Discount Amount]]</f>
        <v>1693.566</v>
      </c>
      <c r="M376" s="2">
        <f>Table14[[#This Row],[Total_Revenue]]-Table14[[#This Row],[Total Cost]]</f>
        <v>241.06600000000003</v>
      </c>
      <c r="N376" t="s">
        <v>40</v>
      </c>
      <c r="O376" t="s">
        <v>27</v>
      </c>
      <c r="P376" t="s">
        <v>16</v>
      </c>
    </row>
    <row r="377" spans="1:16" x14ac:dyDescent="0.25">
      <c r="A377" t="s">
        <v>421</v>
      </c>
      <c r="B377" s="1">
        <v>45078</v>
      </c>
      <c r="C377" t="s">
        <v>60</v>
      </c>
      <c r="D377" t="s">
        <v>23</v>
      </c>
      <c r="E377">
        <v>6</v>
      </c>
      <c r="F377" s="2">
        <v>285.20999999999998</v>
      </c>
      <c r="G377" s="2">
        <f>Table14[[#This Row],[Unit Cost]]*Table14[[#This Row],[Quantity]]</f>
        <v>1711.2599999999998</v>
      </c>
      <c r="H377" s="2">
        <v>399.98</v>
      </c>
      <c r="I377" s="2">
        <f>Table14[[#This Row],[Unit Price]]*Table14[[#This Row],[Quantity]]</f>
        <v>2399.88</v>
      </c>
      <c r="J377" s="4">
        <v>0</v>
      </c>
      <c r="K377">
        <f>Table14[[#This Row],[Revenue]]*Table14[[#This Row],[Discount]]</f>
        <v>0</v>
      </c>
      <c r="L377" s="2">
        <f>Table14[[#This Row],[Revenue]]-Table14[[#This Row],[Discount Amount]]</f>
        <v>2399.88</v>
      </c>
      <c r="M377" s="2">
        <f>Table14[[#This Row],[Total_Revenue]]-Table14[[#This Row],[Total Cost]]</f>
        <v>688.62000000000035</v>
      </c>
      <c r="N377" t="s">
        <v>14</v>
      </c>
      <c r="O377" t="s">
        <v>19</v>
      </c>
      <c r="P377" t="s">
        <v>35</v>
      </c>
    </row>
    <row r="378" spans="1:16" x14ac:dyDescent="0.25">
      <c r="A378" t="s">
        <v>422</v>
      </c>
      <c r="B378" s="1">
        <v>45300</v>
      </c>
      <c r="C378" t="s">
        <v>46</v>
      </c>
      <c r="D378" t="s">
        <v>47</v>
      </c>
      <c r="E378">
        <v>7</v>
      </c>
      <c r="F378" s="2">
        <v>384.16</v>
      </c>
      <c r="G378" s="2">
        <f>Table14[[#This Row],[Unit Cost]]*Table14[[#This Row],[Quantity]]</f>
        <v>2689.1200000000003</v>
      </c>
      <c r="H378" s="2">
        <v>668.55</v>
      </c>
      <c r="I378" s="2">
        <f>Table14[[#This Row],[Unit Price]]*Table14[[#This Row],[Quantity]]</f>
        <v>4679.8499999999995</v>
      </c>
      <c r="J378" s="4">
        <v>0</v>
      </c>
      <c r="K378">
        <f>Table14[[#This Row],[Revenue]]*Table14[[#This Row],[Discount]]</f>
        <v>0</v>
      </c>
      <c r="L378" s="2">
        <f>Table14[[#This Row],[Revenue]]-Table14[[#This Row],[Discount Amount]]</f>
        <v>4679.8499999999995</v>
      </c>
      <c r="M378" s="2">
        <f>Table14[[#This Row],[Total_Revenue]]-Table14[[#This Row],[Total Cost]]</f>
        <v>1990.7299999999991</v>
      </c>
      <c r="N378" t="s">
        <v>40</v>
      </c>
      <c r="O378" t="s">
        <v>32</v>
      </c>
      <c r="P378" t="s">
        <v>16</v>
      </c>
    </row>
    <row r="379" spans="1:16" x14ac:dyDescent="0.25">
      <c r="A379" t="s">
        <v>423</v>
      </c>
      <c r="B379" s="1">
        <v>45603</v>
      </c>
      <c r="C379" t="s">
        <v>46</v>
      </c>
      <c r="D379" t="s">
        <v>47</v>
      </c>
      <c r="E379">
        <v>4</v>
      </c>
      <c r="F379" s="2">
        <v>52.39</v>
      </c>
      <c r="G379" s="2">
        <f>Table14[[#This Row],[Unit Cost]]*Table14[[#This Row],[Quantity]]</f>
        <v>209.56</v>
      </c>
      <c r="H379" s="2">
        <v>85.2</v>
      </c>
      <c r="I379" s="2">
        <f>Table14[[#This Row],[Unit Price]]*Table14[[#This Row],[Quantity]]</f>
        <v>340.8</v>
      </c>
      <c r="J379" s="4">
        <v>0.2</v>
      </c>
      <c r="K379">
        <f>Table14[[#This Row],[Revenue]]*Table14[[#This Row],[Discount]]</f>
        <v>68.160000000000011</v>
      </c>
      <c r="L379" s="2">
        <f>Table14[[#This Row],[Revenue]]-Table14[[#This Row],[Discount Amount]]</f>
        <v>272.64</v>
      </c>
      <c r="M379" s="2">
        <f>Table14[[#This Row],[Total_Revenue]]-Table14[[#This Row],[Total Cost]]</f>
        <v>63.079999999999984</v>
      </c>
      <c r="N379" t="s">
        <v>14</v>
      </c>
      <c r="O379" t="s">
        <v>27</v>
      </c>
      <c r="P379" t="s">
        <v>20</v>
      </c>
    </row>
    <row r="380" spans="1:16" x14ac:dyDescent="0.25">
      <c r="A380" t="s">
        <v>424</v>
      </c>
      <c r="B380" s="1">
        <v>45334</v>
      </c>
      <c r="C380" t="s">
        <v>62</v>
      </c>
      <c r="D380" t="s">
        <v>47</v>
      </c>
      <c r="E380">
        <v>8</v>
      </c>
      <c r="F380" s="2">
        <v>192.16</v>
      </c>
      <c r="G380" s="2">
        <f>Table14[[#This Row],[Unit Cost]]*Table14[[#This Row],[Quantity]]</f>
        <v>1537.28</v>
      </c>
      <c r="H380" s="2">
        <v>272.95</v>
      </c>
      <c r="I380" s="2">
        <f>Table14[[#This Row],[Unit Price]]*Table14[[#This Row],[Quantity]]</f>
        <v>2183.6</v>
      </c>
      <c r="J380" s="4">
        <v>0</v>
      </c>
      <c r="K380">
        <f>Table14[[#This Row],[Revenue]]*Table14[[#This Row],[Discount]]</f>
        <v>0</v>
      </c>
      <c r="L380" s="2">
        <f>Table14[[#This Row],[Revenue]]-Table14[[#This Row],[Discount Amount]]</f>
        <v>2183.6</v>
      </c>
      <c r="M380" s="2">
        <f>Table14[[#This Row],[Total_Revenue]]-Table14[[#This Row],[Total Cost]]</f>
        <v>646.31999999999994</v>
      </c>
      <c r="N380" t="s">
        <v>18</v>
      </c>
      <c r="O380" t="s">
        <v>32</v>
      </c>
      <c r="P380" t="s">
        <v>16</v>
      </c>
    </row>
    <row r="381" spans="1:16" x14ac:dyDescent="0.25">
      <c r="A381" t="s">
        <v>425</v>
      </c>
      <c r="B381" s="1">
        <v>45350</v>
      </c>
      <c r="C381" t="s">
        <v>56</v>
      </c>
      <c r="D381" t="s">
        <v>38</v>
      </c>
      <c r="E381">
        <v>5</v>
      </c>
      <c r="F381" s="2">
        <v>48.1</v>
      </c>
      <c r="G381" s="2">
        <f>Table14[[#This Row],[Unit Cost]]*Table14[[#This Row],[Quantity]]</f>
        <v>240.5</v>
      </c>
      <c r="H381" s="2">
        <v>69.17</v>
      </c>
      <c r="I381" s="2">
        <f>Table14[[#This Row],[Unit Price]]*Table14[[#This Row],[Quantity]]</f>
        <v>345.85</v>
      </c>
      <c r="J381" s="4">
        <v>0.05</v>
      </c>
      <c r="K381">
        <f>Table14[[#This Row],[Revenue]]*Table14[[#This Row],[Discount]]</f>
        <v>17.2925</v>
      </c>
      <c r="L381" s="2">
        <f>Table14[[#This Row],[Revenue]]-Table14[[#This Row],[Discount Amount]]</f>
        <v>328.5575</v>
      </c>
      <c r="M381" s="2">
        <f>Table14[[#This Row],[Total_Revenue]]-Table14[[#This Row],[Total Cost]]</f>
        <v>88.057500000000005</v>
      </c>
      <c r="N381" t="s">
        <v>40</v>
      </c>
      <c r="O381" t="s">
        <v>27</v>
      </c>
      <c r="P381" t="s">
        <v>16</v>
      </c>
    </row>
    <row r="382" spans="1:16" x14ac:dyDescent="0.25">
      <c r="A382" t="s">
        <v>426</v>
      </c>
      <c r="B382" s="1">
        <v>45490</v>
      </c>
      <c r="C382" t="s">
        <v>46</v>
      </c>
      <c r="D382" t="s">
        <v>47</v>
      </c>
      <c r="E382">
        <v>8</v>
      </c>
      <c r="F382" s="2">
        <v>492.97</v>
      </c>
      <c r="G382" s="2">
        <f>Table14[[#This Row],[Unit Cost]]*Table14[[#This Row],[Quantity]]</f>
        <v>3943.76</v>
      </c>
      <c r="H382" s="2">
        <v>590.34</v>
      </c>
      <c r="I382" s="2">
        <f>Table14[[#This Row],[Unit Price]]*Table14[[#This Row],[Quantity]]</f>
        <v>4722.72</v>
      </c>
      <c r="J382" s="4">
        <v>0.1</v>
      </c>
      <c r="K382">
        <f>Table14[[#This Row],[Revenue]]*Table14[[#This Row],[Discount]]</f>
        <v>472.27200000000005</v>
      </c>
      <c r="L382" s="2">
        <f>Table14[[#This Row],[Revenue]]-Table14[[#This Row],[Discount Amount]]</f>
        <v>4250.4480000000003</v>
      </c>
      <c r="M382" s="2">
        <f>Table14[[#This Row],[Total_Revenue]]-Table14[[#This Row],[Total Cost]]</f>
        <v>306.6880000000001</v>
      </c>
      <c r="N382" t="s">
        <v>18</v>
      </c>
      <c r="O382" t="s">
        <v>52</v>
      </c>
      <c r="P382" t="s">
        <v>20</v>
      </c>
    </row>
    <row r="383" spans="1:16" x14ac:dyDescent="0.25">
      <c r="A383" t="s">
        <v>427</v>
      </c>
      <c r="B383" s="1">
        <v>45190</v>
      </c>
      <c r="C383" t="s">
        <v>26</v>
      </c>
      <c r="D383" t="s">
        <v>13</v>
      </c>
      <c r="E383">
        <v>6</v>
      </c>
      <c r="F383" s="2">
        <v>292.87</v>
      </c>
      <c r="G383" s="2">
        <f>Table14[[#This Row],[Unit Cost]]*Table14[[#This Row],[Quantity]]</f>
        <v>1757.22</v>
      </c>
      <c r="H383" s="2">
        <v>489.98</v>
      </c>
      <c r="I383" s="2">
        <f>Table14[[#This Row],[Unit Price]]*Table14[[#This Row],[Quantity]]</f>
        <v>2939.88</v>
      </c>
      <c r="J383" s="4">
        <v>0.2</v>
      </c>
      <c r="K383">
        <f>Table14[[#This Row],[Revenue]]*Table14[[#This Row],[Discount]]</f>
        <v>587.976</v>
      </c>
      <c r="L383" s="2">
        <f>Table14[[#This Row],[Revenue]]-Table14[[#This Row],[Discount Amount]]</f>
        <v>2351.904</v>
      </c>
      <c r="M383" s="2">
        <f>Table14[[#This Row],[Total_Revenue]]-Table14[[#This Row],[Total Cost]]</f>
        <v>594.68399999999997</v>
      </c>
      <c r="N383" t="s">
        <v>18</v>
      </c>
      <c r="O383" t="s">
        <v>32</v>
      </c>
      <c r="P383" t="s">
        <v>35</v>
      </c>
    </row>
    <row r="384" spans="1:16" x14ac:dyDescent="0.25">
      <c r="A384" t="s">
        <v>428</v>
      </c>
      <c r="B384" s="1">
        <v>45528</v>
      </c>
      <c r="C384" t="s">
        <v>12</v>
      </c>
      <c r="D384" t="s">
        <v>13</v>
      </c>
      <c r="E384">
        <v>6</v>
      </c>
      <c r="F384" s="2">
        <v>91.96</v>
      </c>
      <c r="G384" s="2">
        <f>Table14[[#This Row],[Unit Cost]]*Table14[[#This Row],[Quantity]]</f>
        <v>551.76</v>
      </c>
      <c r="H384" s="2">
        <v>106.02</v>
      </c>
      <c r="I384" s="2">
        <f>Table14[[#This Row],[Unit Price]]*Table14[[#This Row],[Quantity]]</f>
        <v>636.12</v>
      </c>
      <c r="J384" s="4">
        <v>0</v>
      </c>
      <c r="K384">
        <f>Table14[[#This Row],[Revenue]]*Table14[[#This Row],[Discount]]</f>
        <v>0</v>
      </c>
      <c r="L384" s="2">
        <f>Table14[[#This Row],[Revenue]]-Table14[[#This Row],[Discount Amount]]</f>
        <v>636.12</v>
      </c>
      <c r="M384" s="2">
        <f>Table14[[#This Row],[Total_Revenue]]-Table14[[#This Row],[Total Cost]]</f>
        <v>84.360000000000014</v>
      </c>
      <c r="N384" t="s">
        <v>14</v>
      </c>
      <c r="O384" t="s">
        <v>27</v>
      </c>
      <c r="P384" t="s">
        <v>16</v>
      </c>
    </row>
    <row r="385" spans="1:16" x14ac:dyDescent="0.25">
      <c r="A385" t="s">
        <v>429</v>
      </c>
      <c r="B385" s="1">
        <v>45222</v>
      </c>
      <c r="C385" t="s">
        <v>44</v>
      </c>
      <c r="D385" t="s">
        <v>31</v>
      </c>
      <c r="E385">
        <v>7</v>
      </c>
      <c r="F385" s="2">
        <v>449.69</v>
      </c>
      <c r="G385" s="2">
        <f>Table14[[#This Row],[Unit Cost]]*Table14[[#This Row],[Quantity]]</f>
        <v>3147.83</v>
      </c>
      <c r="H385" s="2">
        <v>550.65</v>
      </c>
      <c r="I385" s="2">
        <f>Table14[[#This Row],[Unit Price]]*Table14[[#This Row],[Quantity]]</f>
        <v>3854.5499999999997</v>
      </c>
      <c r="J385" s="4">
        <v>0</v>
      </c>
      <c r="K385">
        <f>Table14[[#This Row],[Revenue]]*Table14[[#This Row],[Discount]]</f>
        <v>0</v>
      </c>
      <c r="L385" s="2">
        <f>Table14[[#This Row],[Revenue]]-Table14[[#This Row],[Discount Amount]]</f>
        <v>3854.5499999999997</v>
      </c>
      <c r="M385" s="2">
        <f>Table14[[#This Row],[Total_Revenue]]-Table14[[#This Row],[Total Cost]]</f>
        <v>706.7199999999998</v>
      </c>
      <c r="N385" t="s">
        <v>18</v>
      </c>
      <c r="O385" t="s">
        <v>15</v>
      </c>
      <c r="P385" t="s">
        <v>35</v>
      </c>
    </row>
    <row r="386" spans="1:16" x14ac:dyDescent="0.25">
      <c r="A386" t="s">
        <v>430</v>
      </c>
      <c r="B386" s="1">
        <v>45223</v>
      </c>
      <c r="C386" t="s">
        <v>56</v>
      </c>
      <c r="D386" t="s">
        <v>38</v>
      </c>
      <c r="E386">
        <v>2</v>
      </c>
      <c r="F386" s="2">
        <v>304.93</v>
      </c>
      <c r="G386" s="2">
        <f>Table14[[#This Row],[Unit Cost]]*Table14[[#This Row],[Quantity]]</f>
        <v>609.86</v>
      </c>
      <c r="H386" s="2">
        <v>492.78</v>
      </c>
      <c r="I386" s="2">
        <f>Table14[[#This Row],[Unit Price]]*Table14[[#This Row],[Quantity]]</f>
        <v>985.56</v>
      </c>
      <c r="J386" s="4">
        <v>0.15</v>
      </c>
      <c r="K386">
        <f>Table14[[#This Row],[Revenue]]*Table14[[#This Row],[Discount]]</f>
        <v>147.83399999999997</v>
      </c>
      <c r="L386" s="2">
        <f>Table14[[#This Row],[Revenue]]-Table14[[#This Row],[Discount Amount]]</f>
        <v>837.726</v>
      </c>
      <c r="M386" s="2">
        <f>Table14[[#This Row],[Total_Revenue]]-Table14[[#This Row],[Total Cost]]</f>
        <v>227.86599999999999</v>
      </c>
      <c r="N386" t="s">
        <v>40</v>
      </c>
      <c r="O386" t="s">
        <v>52</v>
      </c>
      <c r="P386" t="s">
        <v>16</v>
      </c>
    </row>
    <row r="387" spans="1:16" x14ac:dyDescent="0.25">
      <c r="A387" t="s">
        <v>431</v>
      </c>
      <c r="B387" s="1">
        <v>45589</v>
      </c>
      <c r="C387" t="s">
        <v>60</v>
      </c>
      <c r="D387" t="s">
        <v>23</v>
      </c>
      <c r="E387">
        <v>1</v>
      </c>
      <c r="F387" s="2">
        <v>462.43</v>
      </c>
      <c r="G387" s="2">
        <f>Table14[[#This Row],[Unit Cost]]*Table14[[#This Row],[Quantity]]</f>
        <v>462.43</v>
      </c>
      <c r="H387" s="2">
        <v>831.08</v>
      </c>
      <c r="I387" s="2">
        <f>Table14[[#This Row],[Unit Price]]*Table14[[#This Row],[Quantity]]</f>
        <v>831.08</v>
      </c>
      <c r="J387" s="4">
        <v>0.15</v>
      </c>
      <c r="K387">
        <f>Table14[[#This Row],[Revenue]]*Table14[[#This Row],[Discount]]</f>
        <v>124.66200000000001</v>
      </c>
      <c r="L387" s="2">
        <f>Table14[[#This Row],[Revenue]]-Table14[[#This Row],[Discount Amount]]</f>
        <v>706.41800000000001</v>
      </c>
      <c r="M387" s="2">
        <f>Table14[[#This Row],[Total_Revenue]]-Table14[[#This Row],[Total Cost]]</f>
        <v>243.988</v>
      </c>
      <c r="N387" t="s">
        <v>18</v>
      </c>
      <c r="O387" t="s">
        <v>32</v>
      </c>
      <c r="P387" t="s">
        <v>35</v>
      </c>
    </row>
    <row r="388" spans="1:16" x14ac:dyDescent="0.25">
      <c r="A388" t="s">
        <v>432</v>
      </c>
      <c r="B388" s="1">
        <v>45303</v>
      </c>
      <c r="C388" t="s">
        <v>22</v>
      </c>
      <c r="D388" t="s">
        <v>23</v>
      </c>
      <c r="E388">
        <v>8</v>
      </c>
      <c r="F388" s="2">
        <v>23.51</v>
      </c>
      <c r="G388" s="2">
        <f>Table14[[#This Row],[Unit Cost]]*Table14[[#This Row],[Quantity]]</f>
        <v>188.08</v>
      </c>
      <c r="H388" s="2">
        <v>28.83</v>
      </c>
      <c r="I388" s="2">
        <f>Table14[[#This Row],[Unit Price]]*Table14[[#This Row],[Quantity]]</f>
        <v>230.64</v>
      </c>
      <c r="J388" s="4">
        <v>0</v>
      </c>
      <c r="K388">
        <f>Table14[[#This Row],[Revenue]]*Table14[[#This Row],[Discount]]</f>
        <v>0</v>
      </c>
      <c r="L388" s="2">
        <f>Table14[[#This Row],[Revenue]]-Table14[[#This Row],[Discount Amount]]</f>
        <v>230.64</v>
      </c>
      <c r="M388" s="2">
        <f>Table14[[#This Row],[Total_Revenue]]-Table14[[#This Row],[Total Cost]]</f>
        <v>42.559999999999974</v>
      </c>
      <c r="N388" t="s">
        <v>18</v>
      </c>
      <c r="O388" t="s">
        <v>19</v>
      </c>
      <c r="P388" t="s">
        <v>20</v>
      </c>
    </row>
    <row r="389" spans="1:16" x14ac:dyDescent="0.25">
      <c r="A389" t="s">
        <v>433</v>
      </c>
      <c r="B389" s="1">
        <v>44988</v>
      </c>
      <c r="C389" t="s">
        <v>22</v>
      </c>
      <c r="D389" t="s">
        <v>23</v>
      </c>
      <c r="E389">
        <v>4</v>
      </c>
      <c r="F389" s="2">
        <v>321.99</v>
      </c>
      <c r="G389" s="2">
        <f>Table14[[#This Row],[Unit Cost]]*Table14[[#This Row],[Quantity]]</f>
        <v>1287.96</v>
      </c>
      <c r="H389" s="2">
        <v>534.77</v>
      </c>
      <c r="I389" s="2">
        <f>Table14[[#This Row],[Unit Price]]*Table14[[#This Row],[Quantity]]</f>
        <v>2139.08</v>
      </c>
      <c r="J389" s="4">
        <v>0</v>
      </c>
      <c r="K389">
        <f>Table14[[#This Row],[Revenue]]*Table14[[#This Row],[Discount]]</f>
        <v>0</v>
      </c>
      <c r="L389" s="2">
        <f>Table14[[#This Row],[Revenue]]-Table14[[#This Row],[Discount Amount]]</f>
        <v>2139.08</v>
      </c>
      <c r="M389" s="2">
        <f>Table14[[#This Row],[Total_Revenue]]-Table14[[#This Row],[Total Cost]]</f>
        <v>851.11999999999989</v>
      </c>
      <c r="N389" t="s">
        <v>24</v>
      </c>
      <c r="O389" t="s">
        <v>19</v>
      </c>
      <c r="P389" t="s">
        <v>20</v>
      </c>
    </row>
    <row r="390" spans="1:16" x14ac:dyDescent="0.25">
      <c r="A390" t="s">
        <v>434</v>
      </c>
      <c r="B390" s="1">
        <v>45315</v>
      </c>
      <c r="C390" t="s">
        <v>56</v>
      </c>
      <c r="D390" t="s">
        <v>38</v>
      </c>
      <c r="E390">
        <v>2</v>
      </c>
      <c r="F390" s="2">
        <v>366.44</v>
      </c>
      <c r="G390" s="2">
        <f>Table14[[#This Row],[Unit Cost]]*Table14[[#This Row],[Quantity]]</f>
        <v>732.88</v>
      </c>
      <c r="H390" s="2">
        <v>548.4</v>
      </c>
      <c r="I390" s="2">
        <f>Table14[[#This Row],[Unit Price]]*Table14[[#This Row],[Quantity]]</f>
        <v>1096.8</v>
      </c>
      <c r="J390" s="4">
        <v>0.2</v>
      </c>
      <c r="K390">
        <f>Table14[[#This Row],[Revenue]]*Table14[[#This Row],[Discount]]</f>
        <v>219.36</v>
      </c>
      <c r="L390" s="2">
        <f>Table14[[#This Row],[Revenue]]-Table14[[#This Row],[Discount Amount]]</f>
        <v>877.43999999999994</v>
      </c>
      <c r="M390" s="2">
        <f>Table14[[#This Row],[Total_Revenue]]-Table14[[#This Row],[Total Cost]]</f>
        <v>144.55999999999995</v>
      </c>
      <c r="N390" t="s">
        <v>24</v>
      </c>
      <c r="O390" t="s">
        <v>32</v>
      </c>
      <c r="P390" t="s">
        <v>20</v>
      </c>
    </row>
    <row r="391" spans="1:16" x14ac:dyDescent="0.25">
      <c r="A391" t="s">
        <v>435</v>
      </c>
      <c r="B391" s="1">
        <v>44943</v>
      </c>
      <c r="C391" t="s">
        <v>60</v>
      </c>
      <c r="D391" t="s">
        <v>23</v>
      </c>
      <c r="E391">
        <v>4</v>
      </c>
      <c r="F391" s="2">
        <v>46.71</v>
      </c>
      <c r="G391" s="2">
        <f>Table14[[#This Row],[Unit Cost]]*Table14[[#This Row],[Quantity]]</f>
        <v>186.84</v>
      </c>
      <c r="H391" s="2">
        <v>77.489999999999995</v>
      </c>
      <c r="I391" s="2">
        <f>Table14[[#This Row],[Unit Price]]*Table14[[#This Row],[Quantity]]</f>
        <v>309.95999999999998</v>
      </c>
      <c r="J391" s="4">
        <v>0.15</v>
      </c>
      <c r="K391">
        <f>Table14[[#This Row],[Revenue]]*Table14[[#This Row],[Discount]]</f>
        <v>46.493999999999993</v>
      </c>
      <c r="L391" s="2">
        <f>Table14[[#This Row],[Revenue]]-Table14[[#This Row],[Discount Amount]]</f>
        <v>263.46600000000001</v>
      </c>
      <c r="M391" s="2">
        <f>Table14[[#This Row],[Total_Revenue]]-Table14[[#This Row],[Total Cost]]</f>
        <v>76.626000000000005</v>
      </c>
      <c r="N391" t="s">
        <v>14</v>
      </c>
      <c r="O391" t="s">
        <v>27</v>
      </c>
      <c r="P391" t="s">
        <v>20</v>
      </c>
    </row>
    <row r="392" spans="1:16" x14ac:dyDescent="0.25">
      <c r="A392" t="s">
        <v>436</v>
      </c>
      <c r="B392" s="1">
        <v>45018</v>
      </c>
      <c r="C392" t="s">
        <v>46</v>
      </c>
      <c r="D392" t="s">
        <v>47</v>
      </c>
      <c r="E392">
        <v>8</v>
      </c>
      <c r="F392" s="2">
        <v>14.63</v>
      </c>
      <c r="G392" s="2">
        <f>Table14[[#This Row],[Unit Cost]]*Table14[[#This Row],[Quantity]]</f>
        <v>117.04</v>
      </c>
      <c r="H392" s="2">
        <v>25.27</v>
      </c>
      <c r="I392" s="2">
        <f>Table14[[#This Row],[Unit Price]]*Table14[[#This Row],[Quantity]]</f>
        <v>202.16</v>
      </c>
      <c r="J392" s="4">
        <v>0</v>
      </c>
      <c r="K392">
        <f>Table14[[#This Row],[Revenue]]*Table14[[#This Row],[Discount]]</f>
        <v>0</v>
      </c>
      <c r="L392" s="2">
        <f>Table14[[#This Row],[Revenue]]-Table14[[#This Row],[Discount Amount]]</f>
        <v>202.16</v>
      </c>
      <c r="M392" s="2">
        <f>Table14[[#This Row],[Total_Revenue]]-Table14[[#This Row],[Total Cost]]</f>
        <v>85.11999999999999</v>
      </c>
      <c r="N392" t="s">
        <v>40</v>
      </c>
      <c r="O392" t="s">
        <v>19</v>
      </c>
      <c r="P392" t="s">
        <v>20</v>
      </c>
    </row>
    <row r="393" spans="1:16" x14ac:dyDescent="0.25">
      <c r="A393" t="s">
        <v>437</v>
      </c>
      <c r="B393" s="1">
        <v>44943</v>
      </c>
      <c r="C393" t="s">
        <v>44</v>
      </c>
      <c r="D393" t="s">
        <v>31</v>
      </c>
      <c r="E393">
        <v>9</v>
      </c>
      <c r="F393" s="2">
        <v>34.229999999999997</v>
      </c>
      <c r="G393" s="2">
        <f>Table14[[#This Row],[Unit Cost]]*Table14[[#This Row],[Quantity]]</f>
        <v>308.07</v>
      </c>
      <c r="H393" s="2">
        <v>38.020000000000003</v>
      </c>
      <c r="I393" s="2">
        <f>Table14[[#This Row],[Unit Price]]*Table14[[#This Row],[Quantity]]</f>
        <v>342.18</v>
      </c>
      <c r="J393" s="4">
        <v>0</v>
      </c>
      <c r="K393">
        <f>Table14[[#This Row],[Revenue]]*Table14[[#This Row],[Discount]]</f>
        <v>0</v>
      </c>
      <c r="L393" s="2">
        <f>Table14[[#This Row],[Revenue]]-Table14[[#This Row],[Discount Amount]]</f>
        <v>342.18</v>
      </c>
      <c r="M393" s="2">
        <f>Table14[[#This Row],[Total_Revenue]]-Table14[[#This Row],[Total Cost]]</f>
        <v>34.110000000000014</v>
      </c>
      <c r="N393" t="s">
        <v>14</v>
      </c>
      <c r="O393" t="s">
        <v>19</v>
      </c>
      <c r="P393" t="s">
        <v>16</v>
      </c>
    </row>
    <row r="394" spans="1:16" x14ac:dyDescent="0.25">
      <c r="A394" t="s">
        <v>438</v>
      </c>
      <c r="B394" s="1">
        <v>45289</v>
      </c>
      <c r="C394" t="s">
        <v>37</v>
      </c>
      <c r="D394" t="s">
        <v>38</v>
      </c>
      <c r="E394">
        <v>9</v>
      </c>
      <c r="F394" s="2">
        <v>396.99</v>
      </c>
      <c r="G394" s="2">
        <f>Table14[[#This Row],[Unit Cost]]*Table14[[#This Row],[Quantity]]</f>
        <v>3572.91</v>
      </c>
      <c r="H394" s="2">
        <v>568.44000000000005</v>
      </c>
      <c r="I394" s="2">
        <f>Table14[[#This Row],[Unit Price]]*Table14[[#This Row],[Quantity]]</f>
        <v>5115.9600000000009</v>
      </c>
      <c r="J394" s="4">
        <v>0</v>
      </c>
      <c r="K394">
        <f>Table14[[#This Row],[Revenue]]*Table14[[#This Row],[Discount]]</f>
        <v>0</v>
      </c>
      <c r="L394" s="2">
        <f>Table14[[#This Row],[Revenue]]-Table14[[#This Row],[Discount Amount]]</f>
        <v>5115.9600000000009</v>
      </c>
      <c r="M394" s="2">
        <f>Table14[[#This Row],[Total_Revenue]]-Table14[[#This Row],[Total Cost]]</f>
        <v>1543.0500000000011</v>
      </c>
      <c r="N394" t="s">
        <v>14</v>
      </c>
      <c r="O394" t="s">
        <v>27</v>
      </c>
      <c r="P394" t="s">
        <v>20</v>
      </c>
    </row>
    <row r="395" spans="1:16" x14ac:dyDescent="0.25">
      <c r="A395" t="s">
        <v>439</v>
      </c>
      <c r="B395" s="1">
        <v>45367</v>
      </c>
      <c r="C395" t="s">
        <v>22</v>
      </c>
      <c r="D395" t="s">
        <v>23</v>
      </c>
      <c r="E395">
        <v>3</v>
      </c>
      <c r="F395" s="2">
        <v>112.77</v>
      </c>
      <c r="G395" s="2">
        <f>Table14[[#This Row],[Unit Cost]]*Table14[[#This Row],[Quantity]]</f>
        <v>338.31</v>
      </c>
      <c r="H395" s="2">
        <v>135.79</v>
      </c>
      <c r="I395" s="2">
        <f>Table14[[#This Row],[Unit Price]]*Table14[[#This Row],[Quantity]]</f>
        <v>407.37</v>
      </c>
      <c r="J395" s="4">
        <v>0.15</v>
      </c>
      <c r="K395">
        <f>Table14[[#This Row],[Revenue]]*Table14[[#This Row],[Discount]]</f>
        <v>61.105499999999999</v>
      </c>
      <c r="L395" s="2">
        <f>Table14[[#This Row],[Revenue]]-Table14[[#This Row],[Discount Amount]]</f>
        <v>346.2645</v>
      </c>
      <c r="M395" s="2">
        <f>Table14[[#This Row],[Total_Revenue]]-Table14[[#This Row],[Total Cost]]</f>
        <v>7.9544999999999959</v>
      </c>
      <c r="N395" t="s">
        <v>24</v>
      </c>
      <c r="O395" t="s">
        <v>27</v>
      </c>
      <c r="P395" t="s">
        <v>16</v>
      </c>
    </row>
    <row r="396" spans="1:16" x14ac:dyDescent="0.25">
      <c r="A396" t="s">
        <v>440</v>
      </c>
      <c r="B396" s="1">
        <v>45074</v>
      </c>
      <c r="C396" t="s">
        <v>46</v>
      </c>
      <c r="D396" t="s">
        <v>47</v>
      </c>
      <c r="E396">
        <v>4</v>
      </c>
      <c r="F396" s="2">
        <v>215.87</v>
      </c>
      <c r="G396" s="2">
        <f>Table14[[#This Row],[Unit Cost]]*Table14[[#This Row],[Quantity]]</f>
        <v>863.48</v>
      </c>
      <c r="H396" s="2">
        <v>305.81</v>
      </c>
      <c r="I396" s="2">
        <f>Table14[[#This Row],[Unit Price]]*Table14[[#This Row],[Quantity]]</f>
        <v>1223.24</v>
      </c>
      <c r="J396" s="4">
        <v>0</v>
      </c>
      <c r="K396">
        <f>Table14[[#This Row],[Revenue]]*Table14[[#This Row],[Discount]]</f>
        <v>0</v>
      </c>
      <c r="L396" s="2">
        <f>Table14[[#This Row],[Revenue]]-Table14[[#This Row],[Discount Amount]]</f>
        <v>1223.24</v>
      </c>
      <c r="M396" s="2">
        <f>Table14[[#This Row],[Total_Revenue]]-Table14[[#This Row],[Total Cost]]</f>
        <v>359.76</v>
      </c>
      <c r="N396" t="s">
        <v>40</v>
      </c>
      <c r="O396" t="s">
        <v>27</v>
      </c>
      <c r="P396" t="s">
        <v>20</v>
      </c>
    </row>
    <row r="397" spans="1:16" x14ac:dyDescent="0.25">
      <c r="A397" t="s">
        <v>441</v>
      </c>
      <c r="B397" s="1">
        <v>45650</v>
      </c>
      <c r="C397" t="s">
        <v>60</v>
      </c>
      <c r="D397" t="s">
        <v>23</v>
      </c>
      <c r="E397">
        <v>2</v>
      </c>
      <c r="F397" s="2">
        <v>399.26</v>
      </c>
      <c r="G397" s="2">
        <f>Table14[[#This Row],[Unit Cost]]*Table14[[#This Row],[Quantity]]</f>
        <v>798.52</v>
      </c>
      <c r="H397" s="2">
        <v>490.49</v>
      </c>
      <c r="I397" s="2">
        <f>Table14[[#This Row],[Unit Price]]*Table14[[#This Row],[Quantity]]</f>
        <v>980.98</v>
      </c>
      <c r="J397" s="4">
        <v>0</v>
      </c>
      <c r="K397">
        <f>Table14[[#This Row],[Revenue]]*Table14[[#This Row],[Discount]]</f>
        <v>0</v>
      </c>
      <c r="L397" s="2">
        <f>Table14[[#This Row],[Revenue]]-Table14[[#This Row],[Discount Amount]]</f>
        <v>980.98</v>
      </c>
      <c r="M397" s="2">
        <f>Table14[[#This Row],[Total_Revenue]]-Table14[[#This Row],[Total Cost]]</f>
        <v>182.46000000000004</v>
      </c>
      <c r="N397" t="s">
        <v>18</v>
      </c>
      <c r="O397" t="s">
        <v>27</v>
      </c>
      <c r="P397" t="s">
        <v>20</v>
      </c>
    </row>
    <row r="398" spans="1:16" x14ac:dyDescent="0.25">
      <c r="A398" t="s">
        <v>442</v>
      </c>
      <c r="B398" s="1">
        <v>45083</v>
      </c>
      <c r="C398" t="s">
        <v>30</v>
      </c>
      <c r="D398" t="s">
        <v>31</v>
      </c>
      <c r="E398">
        <v>9</v>
      </c>
      <c r="F398" s="2">
        <v>72.83</v>
      </c>
      <c r="G398" s="2">
        <f>Table14[[#This Row],[Unit Cost]]*Table14[[#This Row],[Quantity]]</f>
        <v>655.47</v>
      </c>
      <c r="H398" s="2">
        <v>118.33</v>
      </c>
      <c r="I398" s="2">
        <f>Table14[[#This Row],[Unit Price]]*Table14[[#This Row],[Quantity]]</f>
        <v>1064.97</v>
      </c>
      <c r="J398" s="4">
        <v>0</v>
      </c>
      <c r="K398">
        <f>Table14[[#This Row],[Revenue]]*Table14[[#This Row],[Discount]]</f>
        <v>0</v>
      </c>
      <c r="L398" s="2">
        <f>Table14[[#This Row],[Revenue]]-Table14[[#This Row],[Discount Amount]]</f>
        <v>1064.97</v>
      </c>
      <c r="M398" s="2">
        <f>Table14[[#This Row],[Total_Revenue]]-Table14[[#This Row],[Total Cost]]</f>
        <v>409.5</v>
      </c>
      <c r="N398" t="s">
        <v>40</v>
      </c>
      <c r="O398" t="s">
        <v>27</v>
      </c>
      <c r="P398" t="s">
        <v>20</v>
      </c>
    </row>
    <row r="399" spans="1:16" x14ac:dyDescent="0.25">
      <c r="A399" t="s">
        <v>443</v>
      </c>
      <c r="B399" s="1">
        <v>44972</v>
      </c>
      <c r="C399" t="s">
        <v>49</v>
      </c>
      <c r="D399" t="s">
        <v>47</v>
      </c>
      <c r="E399">
        <v>6</v>
      </c>
      <c r="F399" s="2">
        <v>88.69</v>
      </c>
      <c r="G399" s="2">
        <f>Table14[[#This Row],[Unit Cost]]*Table14[[#This Row],[Quantity]]</f>
        <v>532.14</v>
      </c>
      <c r="H399" s="2">
        <v>98.66</v>
      </c>
      <c r="I399" s="2">
        <f>Table14[[#This Row],[Unit Price]]*Table14[[#This Row],[Quantity]]</f>
        <v>591.96</v>
      </c>
      <c r="J399" s="4">
        <v>0.15</v>
      </c>
      <c r="K399">
        <f>Table14[[#This Row],[Revenue]]*Table14[[#This Row],[Discount]]</f>
        <v>88.793999999999997</v>
      </c>
      <c r="L399" s="2">
        <f>Table14[[#This Row],[Revenue]]-Table14[[#This Row],[Discount Amount]]</f>
        <v>503.16600000000005</v>
      </c>
      <c r="M399" s="2">
        <f>Table14[[#This Row],[Total_Revenue]]-Table14[[#This Row],[Total Cost]]</f>
        <v>-28.973999999999933</v>
      </c>
      <c r="N399" t="s">
        <v>40</v>
      </c>
      <c r="O399" t="s">
        <v>52</v>
      </c>
      <c r="P399" t="s">
        <v>35</v>
      </c>
    </row>
    <row r="400" spans="1:16" x14ac:dyDescent="0.25">
      <c r="A400" t="s">
        <v>444</v>
      </c>
      <c r="B400" s="1">
        <v>45228</v>
      </c>
      <c r="C400" t="s">
        <v>60</v>
      </c>
      <c r="D400" t="s">
        <v>23</v>
      </c>
      <c r="E400">
        <v>2</v>
      </c>
      <c r="F400" s="2">
        <v>205.55</v>
      </c>
      <c r="G400" s="2">
        <f>Table14[[#This Row],[Unit Cost]]*Table14[[#This Row],[Quantity]]</f>
        <v>411.1</v>
      </c>
      <c r="H400" s="2">
        <v>336.22</v>
      </c>
      <c r="I400" s="2">
        <f>Table14[[#This Row],[Unit Price]]*Table14[[#This Row],[Quantity]]</f>
        <v>672.44</v>
      </c>
      <c r="J400" s="4">
        <v>0</v>
      </c>
      <c r="K400">
        <f>Table14[[#This Row],[Revenue]]*Table14[[#This Row],[Discount]]</f>
        <v>0</v>
      </c>
      <c r="L400" s="2">
        <f>Table14[[#This Row],[Revenue]]-Table14[[#This Row],[Discount Amount]]</f>
        <v>672.44</v>
      </c>
      <c r="M400" s="2">
        <f>Table14[[#This Row],[Total_Revenue]]-Table14[[#This Row],[Total Cost]]</f>
        <v>261.34000000000003</v>
      </c>
      <c r="N400" t="s">
        <v>14</v>
      </c>
      <c r="O400" t="s">
        <v>27</v>
      </c>
      <c r="P400" t="s">
        <v>20</v>
      </c>
    </row>
    <row r="401" spans="1:16" x14ac:dyDescent="0.25">
      <c r="A401" t="s">
        <v>445</v>
      </c>
      <c r="B401" s="1">
        <v>45197</v>
      </c>
      <c r="C401" t="s">
        <v>54</v>
      </c>
      <c r="D401" t="s">
        <v>38</v>
      </c>
      <c r="E401">
        <v>4</v>
      </c>
      <c r="F401" s="2">
        <v>27.4</v>
      </c>
      <c r="G401" s="2">
        <f>Table14[[#This Row],[Unit Cost]]*Table14[[#This Row],[Quantity]]</f>
        <v>109.6</v>
      </c>
      <c r="H401" s="2">
        <v>34.6</v>
      </c>
      <c r="I401" s="2">
        <f>Table14[[#This Row],[Unit Price]]*Table14[[#This Row],[Quantity]]</f>
        <v>138.4</v>
      </c>
      <c r="J401" s="4">
        <v>0</v>
      </c>
      <c r="K401">
        <f>Table14[[#This Row],[Revenue]]*Table14[[#This Row],[Discount]]</f>
        <v>0</v>
      </c>
      <c r="L401" s="2">
        <f>Table14[[#This Row],[Revenue]]-Table14[[#This Row],[Discount Amount]]</f>
        <v>138.4</v>
      </c>
      <c r="M401" s="2">
        <f>Table14[[#This Row],[Total_Revenue]]-Table14[[#This Row],[Total Cost]]</f>
        <v>28.800000000000011</v>
      </c>
      <c r="N401" t="s">
        <v>18</v>
      </c>
      <c r="O401" t="s">
        <v>19</v>
      </c>
      <c r="P401" t="s">
        <v>35</v>
      </c>
    </row>
    <row r="402" spans="1:16" x14ac:dyDescent="0.25">
      <c r="A402" t="s">
        <v>446</v>
      </c>
      <c r="B402" s="1">
        <v>45235</v>
      </c>
      <c r="C402" t="s">
        <v>54</v>
      </c>
      <c r="D402" t="s">
        <v>38</v>
      </c>
      <c r="E402">
        <v>6</v>
      </c>
      <c r="F402" s="2">
        <v>340.67</v>
      </c>
      <c r="G402" s="2">
        <f>Table14[[#This Row],[Unit Cost]]*Table14[[#This Row],[Quantity]]</f>
        <v>2044.02</v>
      </c>
      <c r="H402" s="2">
        <v>438.35</v>
      </c>
      <c r="I402" s="2">
        <f>Table14[[#This Row],[Unit Price]]*Table14[[#This Row],[Quantity]]</f>
        <v>2630.1000000000004</v>
      </c>
      <c r="J402" s="4">
        <v>0</v>
      </c>
      <c r="K402">
        <f>Table14[[#This Row],[Revenue]]*Table14[[#This Row],[Discount]]</f>
        <v>0</v>
      </c>
      <c r="L402" s="2">
        <f>Table14[[#This Row],[Revenue]]-Table14[[#This Row],[Discount Amount]]</f>
        <v>2630.1000000000004</v>
      </c>
      <c r="M402" s="2">
        <f>Table14[[#This Row],[Total_Revenue]]-Table14[[#This Row],[Total Cost]]</f>
        <v>586.08000000000038</v>
      </c>
      <c r="N402" t="s">
        <v>18</v>
      </c>
      <c r="O402" t="s">
        <v>27</v>
      </c>
      <c r="P402" t="s">
        <v>35</v>
      </c>
    </row>
    <row r="403" spans="1:16" x14ac:dyDescent="0.25">
      <c r="A403" t="s">
        <v>447</v>
      </c>
      <c r="B403" s="1">
        <v>45289</v>
      </c>
      <c r="C403" t="s">
        <v>62</v>
      </c>
      <c r="D403" t="s">
        <v>47</v>
      </c>
      <c r="E403">
        <v>6</v>
      </c>
      <c r="F403" s="2">
        <v>360.38</v>
      </c>
      <c r="G403" s="2">
        <f>Table14[[#This Row],[Unit Cost]]*Table14[[#This Row],[Quantity]]</f>
        <v>2162.2799999999997</v>
      </c>
      <c r="H403" s="2">
        <v>528.67999999999995</v>
      </c>
      <c r="I403" s="2">
        <f>Table14[[#This Row],[Unit Price]]*Table14[[#This Row],[Quantity]]</f>
        <v>3172.08</v>
      </c>
      <c r="J403" s="4">
        <v>0.05</v>
      </c>
      <c r="K403">
        <f>Table14[[#This Row],[Revenue]]*Table14[[#This Row],[Discount]]</f>
        <v>158.60400000000001</v>
      </c>
      <c r="L403" s="2">
        <f>Table14[[#This Row],[Revenue]]-Table14[[#This Row],[Discount Amount]]</f>
        <v>3013.4760000000001</v>
      </c>
      <c r="M403" s="2">
        <f>Table14[[#This Row],[Total_Revenue]]-Table14[[#This Row],[Total Cost]]</f>
        <v>851.19600000000037</v>
      </c>
      <c r="N403" t="s">
        <v>24</v>
      </c>
      <c r="O403" t="s">
        <v>32</v>
      </c>
      <c r="P403" t="s">
        <v>20</v>
      </c>
    </row>
    <row r="404" spans="1:16" x14ac:dyDescent="0.25">
      <c r="A404" t="s">
        <v>448</v>
      </c>
      <c r="B404" s="1">
        <v>45392</v>
      </c>
      <c r="C404" t="s">
        <v>12</v>
      </c>
      <c r="D404" t="s">
        <v>13</v>
      </c>
      <c r="E404">
        <v>5</v>
      </c>
      <c r="F404" s="2">
        <v>310.52</v>
      </c>
      <c r="G404" s="2">
        <f>Table14[[#This Row],[Unit Cost]]*Table14[[#This Row],[Quantity]]</f>
        <v>1552.6</v>
      </c>
      <c r="H404" s="2">
        <v>512.94000000000005</v>
      </c>
      <c r="I404" s="2">
        <f>Table14[[#This Row],[Unit Price]]*Table14[[#This Row],[Quantity]]</f>
        <v>2564.7000000000003</v>
      </c>
      <c r="J404" s="4">
        <v>0.05</v>
      </c>
      <c r="K404">
        <f>Table14[[#This Row],[Revenue]]*Table14[[#This Row],[Discount]]</f>
        <v>128.23500000000001</v>
      </c>
      <c r="L404" s="2">
        <f>Table14[[#This Row],[Revenue]]-Table14[[#This Row],[Discount Amount]]</f>
        <v>2436.4650000000001</v>
      </c>
      <c r="M404" s="2">
        <f>Table14[[#This Row],[Total_Revenue]]-Table14[[#This Row],[Total Cost]]</f>
        <v>883.86500000000024</v>
      </c>
      <c r="N404" t="s">
        <v>24</v>
      </c>
      <c r="O404" t="s">
        <v>52</v>
      </c>
      <c r="P404" t="s">
        <v>16</v>
      </c>
    </row>
    <row r="405" spans="1:16" x14ac:dyDescent="0.25">
      <c r="A405" t="s">
        <v>449</v>
      </c>
      <c r="B405" s="1">
        <v>45549</v>
      </c>
      <c r="C405" t="s">
        <v>22</v>
      </c>
      <c r="D405" t="s">
        <v>23</v>
      </c>
      <c r="E405">
        <v>1</v>
      </c>
      <c r="F405" s="2">
        <v>344.82</v>
      </c>
      <c r="G405" s="2">
        <f>Table14[[#This Row],[Unit Cost]]*Table14[[#This Row],[Quantity]]</f>
        <v>344.82</v>
      </c>
      <c r="H405" s="2">
        <v>402.16</v>
      </c>
      <c r="I405" s="2">
        <f>Table14[[#This Row],[Unit Price]]*Table14[[#This Row],[Quantity]]</f>
        <v>402.16</v>
      </c>
      <c r="J405" s="4">
        <v>0</v>
      </c>
      <c r="K405">
        <f>Table14[[#This Row],[Revenue]]*Table14[[#This Row],[Discount]]</f>
        <v>0</v>
      </c>
      <c r="L405" s="2">
        <f>Table14[[#This Row],[Revenue]]-Table14[[#This Row],[Discount Amount]]</f>
        <v>402.16</v>
      </c>
      <c r="M405" s="2">
        <f>Table14[[#This Row],[Total_Revenue]]-Table14[[#This Row],[Total Cost]]</f>
        <v>57.340000000000032</v>
      </c>
      <c r="N405" t="s">
        <v>18</v>
      </c>
      <c r="O405" t="s">
        <v>15</v>
      </c>
      <c r="P405" t="s">
        <v>35</v>
      </c>
    </row>
    <row r="406" spans="1:16" x14ac:dyDescent="0.25">
      <c r="A406" t="s">
        <v>450</v>
      </c>
      <c r="B406" s="1">
        <v>45102</v>
      </c>
      <c r="C406" t="s">
        <v>56</v>
      </c>
      <c r="D406" t="s">
        <v>38</v>
      </c>
      <c r="E406">
        <v>4</v>
      </c>
      <c r="F406" s="2">
        <v>445.34</v>
      </c>
      <c r="G406" s="2">
        <f>Table14[[#This Row],[Unit Cost]]*Table14[[#This Row],[Quantity]]</f>
        <v>1781.36</v>
      </c>
      <c r="H406" s="2">
        <v>598.83000000000004</v>
      </c>
      <c r="I406" s="2">
        <f>Table14[[#This Row],[Unit Price]]*Table14[[#This Row],[Quantity]]</f>
        <v>2395.3200000000002</v>
      </c>
      <c r="J406" s="4">
        <v>0</v>
      </c>
      <c r="K406">
        <f>Table14[[#This Row],[Revenue]]*Table14[[#This Row],[Discount]]</f>
        <v>0</v>
      </c>
      <c r="L406" s="2">
        <f>Table14[[#This Row],[Revenue]]-Table14[[#This Row],[Discount Amount]]</f>
        <v>2395.3200000000002</v>
      </c>
      <c r="M406" s="2">
        <f>Table14[[#This Row],[Total_Revenue]]-Table14[[#This Row],[Total Cost]]</f>
        <v>613.96000000000026</v>
      </c>
      <c r="N406" t="s">
        <v>18</v>
      </c>
      <c r="O406" t="s">
        <v>19</v>
      </c>
      <c r="P406" t="s">
        <v>20</v>
      </c>
    </row>
    <row r="407" spans="1:16" x14ac:dyDescent="0.25">
      <c r="A407" t="s">
        <v>451</v>
      </c>
      <c r="B407" s="1">
        <v>44962</v>
      </c>
      <c r="C407" t="s">
        <v>44</v>
      </c>
      <c r="D407" t="s">
        <v>31</v>
      </c>
      <c r="E407">
        <v>9</v>
      </c>
      <c r="F407" s="2">
        <v>128.63999999999999</v>
      </c>
      <c r="G407" s="2">
        <f>Table14[[#This Row],[Unit Cost]]*Table14[[#This Row],[Quantity]]</f>
        <v>1157.7599999999998</v>
      </c>
      <c r="H407" s="2">
        <v>208.35</v>
      </c>
      <c r="I407" s="2">
        <f>Table14[[#This Row],[Unit Price]]*Table14[[#This Row],[Quantity]]</f>
        <v>1875.1499999999999</v>
      </c>
      <c r="J407" s="4">
        <v>0.05</v>
      </c>
      <c r="K407">
        <f>Table14[[#This Row],[Revenue]]*Table14[[#This Row],[Discount]]</f>
        <v>93.757499999999993</v>
      </c>
      <c r="L407" s="2">
        <f>Table14[[#This Row],[Revenue]]-Table14[[#This Row],[Discount Amount]]</f>
        <v>1781.3924999999999</v>
      </c>
      <c r="M407" s="2">
        <f>Table14[[#This Row],[Total_Revenue]]-Table14[[#This Row],[Total Cost]]</f>
        <v>623.63250000000016</v>
      </c>
      <c r="N407" t="s">
        <v>18</v>
      </c>
      <c r="O407" t="s">
        <v>19</v>
      </c>
      <c r="P407" t="s">
        <v>35</v>
      </c>
    </row>
    <row r="408" spans="1:16" x14ac:dyDescent="0.25">
      <c r="A408" t="s">
        <v>452</v>
      </c>
      <c r="B408" s="1">
        <v>45373</v>
      </c>
      <c r="C408" t="s">
        <v>42</v>
      </c>
      <c r="D408" t="s">
        <v>23</v>
      </c>
      <c r="E408">
        <v>8</v>
      </c>
      <c r="F408" s="2">
        <v>116.18</v>
      </c>
      <c r="G408" s="2">
        <f>Table14[[#This Row],[Unit Cost]]*Table14[[#This Row],[Quantity]]</f>
        <v>929.44</v>
      </c>
      <c r="H408" s="2">
        <v>159.47999999999999</v>
      </c>
      <c r="I408" s="2">
        <f>Table14[[#This Row],[Unit Price]]*Table14[[#This Row],[Quantity]]</f>
        <v>1275.8399999999999</v>
      </c>
      <c r="J408" s="4">
        <v>0.05</v>
      </c>
      <c r="K408">
        <f>Table14[[#This Row],[Revenue]]*Table14[[#This Row],[Discount]]</f>
        <v>63.792000000000002</v>
      </c>
      <c r="L408" s="2">
        <f>Table14[[#This Row],[Revenue]]-Table14[[#This Row],[Discount Amount]]</f>
        <v>1212.048</v>
      </c>
      <c r="M408" s="2">
        <f>Table14[[#This Row],[Total_Revenue]]-Table14[[#This Row],[Total Cost]]</f>
        <v>282.60799999999995</v>
      </c>
      <c r="N408" t="s">
        <v>40</v>
      </c>
      <c r="O408" t="s">
        <v>27</v>
      </c>
      <c r="P408" t="s">
        <v>20</v>
      </c>
    </row>
    <row r="409" spans="1:16" x14ac:dyDescent="0.25">
      <c r="A409" t="s">
        <v>453</v>
      </c>
      <c r="B409" s="1">
        <v>45152</v>
      </c>
      <c r="C409" t="s">
        <v>12</v>
      </c>
      <c r="D409" t="s">
        <v>13</v>
      </c>
      <c r="E409">
        <v>8</v>
      </c>
      <c r="F409" s="2">
        <v>60.01</v>
      </c>
      <c r="G409" s="2">
        <f>Table14[[#This Row],[Unit Cost]]*Table14[[#This Row],[Quantity]]</f>
        <v>480.08</v>
      </c>
      <c r="H409" s="2">
        <v>90.15</v>
      </c>
      <c r="I409" s="2">
        <f>Table14[[#This Row],[Unit Price]]*Table14[[#This Row],[Quantity]]</f>
        <v>721.2</v>
      </c>
      <c r="J409" s="4">
        <v>0.05</v>
      </c>
      <c r="K409">
        <f>Table14[[#This Row],[Revenue]]*Table14[[#This Row],[Discount]]</f>
        <v>36.06</v>
      </c>
      <c r="L409" s="2">
        <f>Table14[[#This Row],[Revenue]]-Table14[[#This Row],[Discount Amount]]</f>
        <v>685.1400000000001</v>
      </c>
      <c r="M409" s="2">
        <f>Table14[[#This Row],[Total_Revenue]]-Table14[[#This Row],[Total Cost]]</f>
        <v>205.06000000000012</v>
      </c>
      <c r="N409" t="s">
        <v>14</v>
      </c>
      <c r="O409" t="s">
        <v>52</v>
      </c>
      <c r="P409" t="s">
        <v>35</v>
      </c>
    </row>
    <row r="410" spans="1:16" x14ac:dyDescent="0.25">
      <c r="A410" t="s">
        <v>454</v>
      </c>
      <c r="B410" s="1">
        <v>45215</v>
      </c>
      <c r="C410" t="s">
        <v>60</v>
      </c>
      <c r="D410" t="s">
        <v>23</v>
      </c>
      <c r="E410">
        <v>4</v>
      </c>
      <c r="F410" s="2">
        <v>132.44999999999999</v>
      </c>
      <c r="G410" s="2">
        <f>Table14[[#This Row],[Unit Cost]]*Table14[[#This Row],[Quantity]]</f>
        <v>529.79999999999995</v>
      </c>
      <c r="H410" s="2">
        <v>193.75</v>
      </c>
      <c r="I410" s="2">
        <f>Table14[[#This Row],[Unit Price]]*Table14[[#This Row],[Quantity]]</f>
        <v>775</v>
      </c>
      <c r="J410" s="4">
        <v>0.05</v>
      </c>
      <c r="K410">
        <f>Table14[[#This Row],[Revenue]]*Table14[[#This Row],[Discount]]</f>
        <v>38.75</v>
      </c>
      <c r="L410" s="2">
        <f>Table14[[#This Row],[Revenue]]-Table14[[#This Row],[Discount Amount]]</f>
        <v>736.25</v>
      </c>
      <c r="M410" s="2">
        <f>Table14[[#This Row],[Total_Revenue]]-Table14[[#This Row],[Total Cost]]</f>
        <v>206.45000000000005</v>
      </c>
      <c r="N410" t="s">
        <v>18</v>
      </c>
      <c r="O410" t="s">
        <v>27</v>
      </c>
      <c r="P410" t="s">
        <v>35</v>
      </c>
    </row>
    <row r="411" spans="1:16" x14ac:dyDescent="0.25">
      <c r="A411" t="s">
        <v>455</v>
      </c>
      <c r="B411" s="1">
        <v>45192</v>
      </c>
      <c r="C411" t="s">
        <v>30</v>
      </c>
      <c r="D411" t="s">
        <v>31</v>
      </c>
      <c r="E411">
        <v>1</v>
      </c>
      <c r="F411" s="2">
        <v>255.16</v>
      </c>
      <c r="G411" s="2">
        <f>Table14[[#This Row],[Unit Cost]]*Table14[[#This Row],[Quantity]]</f>
        <v>255.16</v>
      </c>
      <c r="H411" s="2">
        <v>367.42</v>
      </c>
      <c r="I411" s="2">
        <f>Table14[[#This Row],[Unit Price]]*Table14[[#This Row],[Quantity]]</f>
        <v>367.42</v>
      </c>
      <c r="J411" s="4">
        <v>0.05</v>
      </c>
      <c r="K411">
        <f>Table14[[#This Row],[Revenue]]*Table14[[#This Row],[Discount]]</f>
        <v>18.371000000000002</v>
      </c>
      <c r="L411" s="2">
        <f>Table14[[#This Row],[Revenue]]-Table14[[#This Row],[Discount Amount]]</f>
        <v>349.04900000000004</v>
      </c>
      <c r="M411" s="2">
        <f>Table14[[#This Row],[Total_Revenue]]-Table14[[#This Row],[Total Cost]]</f>
        <v>93.889000000000038</v>
      </c>
      <c r="N411" t="s">
        <v>40</v>
      </c>
      <c r="O411" t="s">
        <v>52</v>
      </c>
      <c r="P411" t="s">
        <v>20</v>
      </c>
    </row>
    <row r="412" spans="1:16" x14ac:dyDescent="0.25">
      <c r="A412" t="s">
        <v>456</v>
      </c>
      <c r="B412" s="1">
        <v>45438</v>
      </c>
      <c r="C412" t="s">
        <v>60</v>
      </c>
      <c r="D412" t="s">
        <v>23</v>
      </c>
      <c r="E412">
        <v>6</v>
      </c>
      <c r="F412" s="2">
        <v>327.86</v>
      </c>
      <c r="G412" s="2">
        <f>Table14[[#This Row],[Unit Cost]]*Table14[[#This Row],[Quantity]]</f>
        <v>1967.16</v>
      </c>
      <c r="H412" s="2">
        <v>371.25</v>
      </c>
      <c r="I412" s="2">
        <f>Table14[[#This Row],[Unit Price]]*Table14[[#This Row],[Quantity]]</f>
        <v>2227.5</v>
      </c>
      <c r="J412" s="4">
        <v>0.1</v>
      </c>
      <c r="K412">
        <f>Table14[[#This Row],[Revenue]]*Table14[[#This Row],[Discount]]</f>
        <v>222.75</v>
      </c>
      <c r="L412" s="2">
        <f>Table14[[#This Row],[Revenue]]-Table14[[#This Row],[Discount Amount]]</f>
        <v>2004.75</v>
      </c>
      <c r="M412" s="2">
        <f>Table14[[#This Row],[Total_Revenue]]-Table14[[#This Row],[Total Cost]]</f>
        <v>37.589999999999918</v>
      </c>
      <c r="N412" t="s">
        <v>18</v>
      </c>
      <c r="O412" t="s">
        <v>32</v>
      </c>
      <c r="P412" t="s">
        <v>20</v>
      </c>
    </row>
    <row r="413" spans="1:16" x14ac:dyDescent="0.25">
      <c r="A413" t="s">
        <v>457</v>
      </c>
      <c r="B413" s="1">
        <v>45076</v>
      </c>
      <c r="C413" t="s">
        <v>46</v>
      </c>
      <c r="D413" t="s">
        <v>47</v>
      </c>
      <c r="E413">
        <v>8</v>
      </c>
      <c r="F413" s="2">
        <v>404.34</v>
      </c>
      <c r="G413" s="2">
        <f>Table14[[#This Row],[Unit Cost]]*Table14[[#This Row],[Quantity]]</f>
        <v>3234.72</v>
      </c>
      <c r="H413" s="2">
        <v>542.23</v>
      </c>
      <c r="I413" s="2">
        <f>Table14[[#This Row],[Unit Price]]*Table14[[#This Row],[Quantity]]</f>
        <v>4337.84</v>
      </c>
      <c r="J413" s="4">
        <v>0.15</v>
      </c>
      <c r="K413">
        <f>Table14[[#This Row],[Revenue]]*Table14[[#This Row],[Discount]]</f>
        <v>650.67600000000004</v>
      </c>
      <c r="L413" s="2">
        <f>Table14[[#This Row],[Revenue]]-Table14[[#This Row],[Discount Amount]]</f>
        <v>3687.1640000000002</v>
      </c>
      <c r="M413" s="2">
        <f>Table14[[#This Row],[Total_Revenue]]-Table14[[#This Row],[Total Cost]]</f>
        <v>452.44400000000041</v>
      </c>
      <c r="N413" t="s">
        <v>24</v>
      </c>
      <c r="O413" t="s">
        <v>52</v>
      </c>
      <c r="P413" t="s">
        <v>20</v>
      </c>
    </row>
    <row r="414" spans="1:16" x14ac:dyDescent="0.25">
      <c r="A414" t="s">
        <v>458</v>
      </c>
      <c r="B414" s="1">
        <v>45155</v>
      </c>
      <c r="C414" t="s">
        <v>37</v>
      </c>
      <c r="D414" t="s">
        <v>38</v>
      </c>
      <c r="E414">
        <v>9</v>
      </c>
      <c r="F414" s="2">
        <v>180.42</v>
      </c>
      <c r="G414" s="2">
        <f>Table14[[#This Row],[Unit Cost]]*Table14[[#This Row],[Quantity]]</f>
        <v>1623.78</v>
      </c>
      <c r="H414" s="2">
        <v>245.11</v>
      </c>
      <c r="I414" s="2">
        <f>Table14[[#This Row],[Unit Price]]*Table14[[#This Row],[Quantity]]</f>
        <v>2205.9900000000002</v>
      </c>
      <c r="J414" s="4">
        <v>0</v>
      </c>
      <c r="K414">
        <f>Table14[[#This Row],[Revenue]]*Table14[[#This Row],[Discount]]</f>
        <v>0</v>
      </c>
      <c r="L414" s="2">
        <f>Table14[[#This Row],[Revenue]]-Table14[[#This Row],[Discount Amount]]</f>
        <v>2205.9900000000002</v>
      </c>
      <c r="M414" s="2">
        <f>Table14[[#This Row],[Total_Revenue]]-Table14[[#This Row],[Total Cost]]</f>
        <v>582.21000000000026</v>
      </c>
      <c r="N414" t="s">
        <v>14</v>
      </c>
      <c r="O414" t="s">
        <v>32</v>
      </c>
      <c r="P414" t="s">
        <v>35</v>
      </c>
    </row>
    <row r="415" spans="1:16" x14ac:dyDescent="0.25">
      <c r="A415" t="s">
        <v>459</v>
      </c>
      <c r="B415" s="1">
        <v>44929</v>
      </c>
      <c r="C415" t="s">
        <v>44</v>
      </c>
      <c r="D415" t="s">
        <v>31</v>
      </c>
      <c r="E415">
        <v>6</v>
      </c>
      <c r="F415" s="2">
        <v>259.67</v>
      </c>
      <c r="G415" s="2">
        <f>Table14[[#This Row],[Unit Cost]]*Table14[[#This Row],[Quantity]]</f>
        <v>1558.02</v>
      </c>
      <c r="H415" s="2">
        <v>383.37</v>
      </c>
      <c r="I415" s="2">
        <f>Table14[[#This Row],[Unit Price]]*Table14[[#This Row],[Quantity]]</f>
        <v>2300.2200000000003</v>
      </c>
      <c r="J415" s="4">
        <v>0</v>
      </c>
      <c r="K415">
        <f>Table14[[#This Row],[Revenue]]*Table14[[#This Row],[Discount]]</f>
        <v>0</v>
      </c>
      <c r="L415" s="2">
        <f>Table14[[#This Row],[Revenue]]-Table14[[#This Row],[Discount Amount]]</f>
        <v>2300.2200000000003</v>
      </c>
      <c r="M415" s="2">
        <f>Table14[[#This Row],[Total_Revenue]]-Table14[[#This Row],[Total Cost]]</f>
        <v>742.20000000000027</v>
      </c>
      <c r="N415" t="s">
        <v>14</v>
      </c>
      <c r="O415" t="s">
        <v>52</v>
      </c>
      <c r="P415" t="s">
        <v>20</v>
      </c>
    </row>
    <row r="416" spans="1:16" x14ac:dyDescent="0.25">
      <c r="A416" t="s">
        <v>460</v>
      </c>
      <c r="B416" s="1">
        <v>45182</v>
      </c>
      <c r="C416" t="s">
        <v>30</v>
      </c>
      <c r="D416" t="s">
        <v>31</v>
      </c>
      <c r="E416">
        <v>6</v>
      </c>
      <c r="F416" s="2">
        <v>28.25</v>
      </c>
      <c r="G416" s="2">
        <f>Table14[[#This Row],[Unit Cost]]*Table14[[#This Row],[Quantity]]</f>
        <v>169.5</v>
      </c>
      <c r="H416" s="2">
        <v>35.71</v>
      </c>
      <c r="I416" s="2">
        <f>Table14[[#This Row],[Unit Price]]*Table14[[#This Row],[Quantity]]</f>
        <v>214.26</v>
      </c>
      <c r="J416" s="4">
        <v>0</v>
      </c>
      <c r="K416">
        <f>Table14[[#This Row],[Revenue]]*Table14[[#This Row],[Discount]]</f>
        <v>0</v>
      </c>
      <c r="L416" s="2">
        <f>Table14[[#This Row],[Revenue]]-Table14[[#This Row],[Discount Amount]]</f>
        <v>214.26</v>
      </c>
      <c r="M416" s="2">
        <f>Table14[[#This Row],[Total_Revenue]]-Table14[[#This Row],[Total Cost]]</f>
        <v>44.759999999999991</v>
      </c>
      <c r="N416" t="s">
        <v>14</v>
      </c>
      <c r="O416" t="s">
        <v>27</v>
      </c>
      <c r="P416" t="s">
        <v>16</v>
      </c>
    </row>
    <row r="417" spans="1:16" x14ac:dyDescent="0.25">
      <c r="A417" t="s">
        <v>461</v>
      </c>
      <c r="B417" s="1">
        <v>45043</v>
      </c>
      <c r="C417" t="s">
        <v>22</v>
      </c>
      <c r="D417" t="s">
        <v>23</v>
      </c>
      <c r="E417">
        <v>2</v>
      </c>
      <c r="F417" s="2">
        <v>379.39</v>
      </c>
      <c r="G417" s="2">
        <f>Table14[[#This Row],[Unit Cost]]*Table14[[#This Row],[Quantity]]</f>
        <v>758.78</v>
      </c>
      <c r="H417" s="2">
        <v>496.97</v>
      </c>
      <c r="I417" s="2">
        <f>Table14[[#This Row],[Unit Price]]*Table14[[#This Row],[Quantity]]</f>
        <v>993.94</v>
      </c>
      <c r="J417" s="4">
        <v>0</v>
      </c>
      <c r="K417">
        <f>Table14[[#This Row],[Revenue]]*Table14[[#This Row],[Discount]]</f>
        <v>0</v>
      </c>
      <c r="L417" s="2">
        <f>Table14[[#This Row],[Revenue]]-Table14[[#This Row],[Discount Amount]]</f>
        <v>993.94</v>
      </c>
      <c r="M417" s="2">
        <f>Table14[[#This Row],[Total_Revenue]]-Table14[[#This Row],[Total Cost]]</f>
        <v>235.16000000000008</v>
      </c>
      <c r="N417" t="s">
        <v>18</v>
      </c>
      <c r="O417" t="s">
        <v>52</v>
      </c>
      <c r="P417" t="s">
        <v>16</v>
      </c>
    </row>
    <row r="418" spans="1:16" x14ac:dyDescent="0.25">
      <c r="A418" t="s">
        <v>462</v>
      </c>
      <c r="B418" s="1">
        <v>45047</v>
      </c>
      <c r="C418" t="s">
        <v>44</v>
      </c>
      <c r="D418" t="s">
        <v>31</v>
      </c>
      <c r="E418">
        <v>3</v>
      </c>
      <c r="F418" s="2">
        <v>291.58999999999997</v>
      </c>
      <c r="G418" s="2">
        <f>Table14[[#This Row],[Unit Cost]]*Table14[[#This Row],[Quantity]]</f>
        <v>874.77</v>
      </c>
      <c r="H418" s="2">
        <v>469.59</v>
      </c>
      <c r="I418" s="2">
        <f>Table14[[#This Row],[Unit Price]]*Table14[[#This Row],[Quantity]]</f>
        <v>1408.77</v>
      </c>
      <c r="J418" s="4">
        <v>0</v>
      </c>
      <c r="K418">
        <f>Table14[[#This Row],[Revenue]]*Table14[[#This Row],[Discount]]</f>
        <v>0</v>
      </c>
      <c r="L418" s="2">
        <f>Table14[[#This Row],[Revenue]]-Table14[[#This Row],[Discount Amount]]</f>
        <v>1408.77</v>
      </c>
      <c r="M418" s="2">
        <f>Table14[[#This Row],[Total_Revenue]]-Table14[[#This Row],[Total Cost]]</f>
        <v>534</v>
      </c>
      <c r="N418" t="s">
        <v>24</v>
      </c>
      <c r="O418" t="s">
        <v>32</v>
      </c>
      <c r="P418" t="s">
        <v>16</v>
      </c>
    </row>
    <row r="419" spans="1:16" x14ac:dyDescent="0.25">
      <c r="A419" t="s">
        <v>463</v>
      </c>
      <c r="B419" s="1">
        <v>45380</v>
      </c>
      <c r="C419" t="s">
        <v>30</v>
      </c>
      <c r="D419" t="s">
        <v>31</v>
      </c>
      <c r="E419">
        <v>3</v>
      </c>
      <c r="F419" s="2">
        <v>259.02999999999997</v>
      </c>
      <c r="G419" s="2">
        <f>Table14[[#This Row],[Unit Cost]]*Table14[[#This Row],[Quantity]]</f>
        <v>777.08999999999992</v>
      </c>
      <c r="H419" s="2">
        <v>389.57</v>
      </c>
      <c r="I419" s="2">
        <f>Table14[[#This Row],[Unit Price]]*Table14[[#This Row],[Quantity]]</f>
        <v>1168.71</v>
      </c>
      <c r="J419" s="4">
        <v>0.05</v>
      </c>
      <c r="K419">
        <f>Table14[[#This Row],[Revenue]]*Table14[[#This Row],[Discount]]</f>
        <v>58.435500000000005</v>
      </c>
      <c r="L419" s="2">
        <f>Table14[[#This Row],[Revenue]]-Table14[[#This Row],[Discount Amount]]</f>
        <v>1110.2745</v>
      </c>
      <c r="M419" s="2">
        <f>Table14[[#This Row],[Total_Revenue]]-Table14[[#This Row],[Total Cost]]</f>
        <v>333.18450000000007</v>
      </c>
      <c r="N419" t="s">
        <v>24</v>
      </c>
      <c r="O419" t="s">
        <v>32</v>
      </c>
      <c r="P419" t="s">
        <v>16</v>
      </c>
    </row>
    <row r="420" spans="1:16" x14ac:dyDescent="0.25">
      <c r="A420" t="s">
        <v>464</v>
      </c>
      <c r="B420" s="1">
        <v>45079</v>
      </c>
      <c r="C420" t="s">
        <v>42</v>
      </c>
      <c r="D420" t="s">
        <v>23</v>
      </c>
      <c r="E420">
        <v>9</v>
      </c>
      <c r="F420" s="2">
        <v>341.79</v>
      </c>
      <c r="G420" s="2">
        <f>Table14[[#This Row],[Unit Cost]]*Table14[[#This Row],[Quantity]]</f>
        <v>3076.11</v>
      </c>
      <c r="H420" s="2">
        <v>434.48</v>
      </c>
      <c r="I420" s="2">
        <f>Table14[[#This Row],[Unit Price]]*Table14[[#This Row],[Quantity]]</f>
        <v>3910.32</v>
      </c>
      <c r="J420" s="4">
        <v>0</v>
      </c>
      <c r="K420">
        <f>Table14[[#This Row],[Revenue]]*Table14[[#This Row],[Discount]]</f>
        <v>0</v>
      </c>
      <c r="L420" s="2">
        <f>Table14[[#This Row],[Revenue]]-Table14[[#This Row],[Discount Amount]]</f>
        <v>3910.32</v>
      </c>
      <c r="M420" s="2">
        <f>Table14[[#This Row],[Total_Revenue]]-Table14[[#This Row],[Total Cost]]</f>
        <v>834.21</v>
      </c>
      <c r="N420" t="s">
        <v>40</v>
      </c>
      <c r="O420" t="s">
        <v>32</v>
      </c>
      <c r="P420" t="s">
        <v>35</v>
      </c>
    </row>
    <row r="421" spans="1:16" x14ac:dyDescent="0.25">
      <c r="A421" t="s">
        <v>465</v>
      </c>
      <c r="B421" s="1">
        <v>45173</v>
      </c>
      <c r="C421" t="s">
        <v>30</v>
      </c>
      <c r="D421" t="s">
        <v>31</v>
      </c>
      <c r="E421">
        <v>7</v>
      </c>
      <c r="F421" s="2">
        <v>147.68</v>
      </c>
      <c r="G421" s="2">
        <f>Table14[[#This Row],[Unit Cost]]*Table14[[#This Row],[Quantity]]</f>
        <v>1033.76</v>
      </c>
      <c r="H421" s="2">
        <v>226.75</v>
      </c>
      <c r="I421" s="2">
        <f>Table14[[#This Row],[Unit Price]]*Table14[[#This Row],[Quantity]]</f>
        <v>1587.25</v>
      </c>
      <c r="J421" s="4">
        <v>0.05</v>
      </c>
      <c r="K421">
        <f>Table14[[#This Row],[Revenue]]*Table14[[#This Row],[Discount]]</f>
        <v>79.362500000000011</v>
      </c>
      <c r="L421" s="2">
        <f>Table14[[#This Row],[Revenue]]-Table14[[#This Row],[Discount Amount]]</f>
        <v>1507.8875</v>
      </c>
      <c r="M421" s="2">
        <f>Table14[[#This Row],[Total_Revenue]]-Table14[[#This Row],[Total Cost]]</f>
        <v>474.12750000000005</v>
      </c>
      <c r="N421" t="s">
        <v>24</v>
      </c>
      <c r="O421" t="s">
        <v>52</v>
      </c>
      <c r="P421" t="s">
        <v>20</v>
      </c>
    </row>
    <row r="422" spans="1:16" x14ac:dyDescent="0.25">
      <c r="A422" t="s">
        <v>466</v>
      </c>
      <c r="B422" s="1">
        <v>45306</v>
      </c>
      <c r="C422" t="s">
        <v>30</v>
      </c>
      <c r="D422" t="s">
        <v>31</v>
      </c>
      <c r="E422">
        <v>8</v>
      </c>
      <c r="F422" s="2">
        <v>391.09</v>
      </c>
      <c r="G422" s="2">
        <f>Table14[[#This Row],[Unit Cost]]*Table14[[#This Row],[Quantity]]</f>
        <v>3128.72</v>
      </c>
      <c r="H422" s="2">
        <v>663.39</v>
      </c>
      <c r="I422" s="2">
        <f>Table14[[#This Row],[Unit Price]]*Table14[[#This Row],[Quantity]]</f>
        <v>5307.12</v>
      </c>
      <c r="J422" s="4">
        <v>0</v>
      </c>
      <c r="K422">
        <f>Table14[[#This Row],[Revenue]]*Table14[[#This Row],[Discount]]</f>
        <v>0</v>
      </c>
      <c r="L422" s="2">
        <f>Table14[[#This Row],[Revenue]]-Table14[[#This Row],[Discount Amount]]</f>
        <v>5307.12</v>
      </c>
      <c r="M422" s="2">
        <f>Table14[[#This Row],[Total_Revenue]]-Table14[[#This Row],[Total Cost]]</f>
        <v>2178.4</v>
      </c>
      <c r="N422" t="s">
        <v>14</v>
      </c>
      <c r="O422" t="s">
        <v>27</v>
      </c>
      <c r="P422" t="s">
        <v>20</v>
      </c>
    </row>
    <row r="423" spans="1:16" x14ac:dyDescent="0.25">
      <c r="A423" t="s">
        <v>467</v>
      </c>
      <c r="B423" s="1">
        <v>45495</v>
      </c>
      <c r="C423" t="s">
        <v>42</v>
      </c>
      <c r="D423" t="s">
        <v>23</v>
      </c>
      <c r="E423">
        <v>5</v>
      </c>
      <c r="F423" s="2">
        <v>265</v>
      </c>
      <c r="G423" s="2">
        <f>Table14[[#This Row],[Unit Cost]]*Table14[[#This Row],[Quantity]]</f>
        <v>1325</v>
      </c>
      <c r="H423" s="2">
        <v>466.03</v>
      </c>
      <c r="I423" s="2">
        <f>Table14[[#This Row],[Unit Price]]*Table14[[#This Row],[Quantity]]</f>
        <v>2330.1499999999996</v>
      </c>
      <c r="J423" s="4">
        <v>0.05</v>
      </c>
      <c r="K423">
        <f>Table14[[#This Row],[Revenue]]*Table14[[#This Row],[Discount]]</f>
        <v>116.50749999999999</v>
      </c>
      <c r="L423" s="2">
        <f>Table14[[#This Row],[Revenue]]-Table14[[#This Row],[Discount Amount]]</f>
        <v>2213.6424999999995</v>
      </c>
      <c r="M423" s="2">
        <f>Table14[[#This Row],[Total_Revenue]]-Table14[[#This Row],[Total Cost]]</f>
        <v>888.64249999999947</v>
      </c>
      <c r="N423" t="s">
        <v>40</v>
      </c>
      <c r="O423" t="s">
        <v>52</v>
      </c>
      <c r="P423" t="s">
        <v>20</v>
      </c>
    </row>
    <row r="424" spans="1:16" x14ac:dyDescent="0.25">
      <c r="A424" t="s">
        <v>468</v>
      </c>
      <c r="B424" s="1">
        <v>45520</v>
      </c>
      <c r="C424" t="s">
        <v>26</v>
      </c>
      <c r="D424" t="s">
        <v>13</v>
      </c>
      <c r="E424">
        <v>6</v>
      </c>
      <c r="F424" s="2">
        <v>162.11000000000001</v>
      </c>
      <c r="G424" s="2">
        <f>Table14[[#This Row],[Unit Cost]]*Table14[[#This Row],[Quantity]]</f>
        <v>972.66000000000008</v>
      </c>
      <c r="H424" s="2">
        <v>192.44</v>
      </c>
      <c r="I424" s="2">
        <f>Table14[[#This Row],[Unit Price]]*Table14[[#This Row],[Quantity]]</f>
        <v>1154.6399999999999</v>
      </c>
      <c r="J424" s="4">
        <v>0</v>
      </c>
      <c r="K424">
        <f>Table14[[#This Row],[Revenue]]*Table14[[#This Row],[Discount]]</f>
        <v>0</v>
      </c>
      <c r="L424" s="2">
        <f>Table14[[#This Row],[Revenue]]-Table14[[#This Row],[Discount Amount]]</f>
        <v>1154.6399999999999</v>
      </c>
      <c r="M424" s="2">
        <f>Table14[[#This Row],[Total_Revenue]]-Table14[[#This Row],[Total Cost]]</f>
        <v>181.97999999999979</v>
      </c>
      <c r="N424" t="s">
        <v>18</v>
      </c>
      <c r="O424" t="s">
        <v>19</v>
      </c>
      <c r="P424" t="s">
        <v>16</v>
      </c>
    </row>
    <row r="425" spans="1:16" x14ac:dyDescent="0.25">
      <c r="A425" t="s">
        <v>469</v>
      </c>
      <c r="B425" s="1">
        <v>45286</v>
      </c>
      <c r="C425" t="s">
        <v>12</v>
      </c>
      <c r="D425" t="s">
        <v>13</v>
      </c>
      <c r="E425">
        <v>7</v>
      </c>
      <c r="F425" s="2">
        <v>199.49</v>
      </c>
      <c r="G425" s="2">
        <f>Table14[[#This Row],[Unit Cost]]*Table14[[#This Row],[Quantity]]</f>
        <v>1396.43</v>
      </c>
      <c r="H425" s="2">
        <v>347.49</v>
      </c>
      <c r="I425" s="2">
        <f>Table14[[#This Row],[Unit Price]]*Table14[[#This Row],[Quantity]]</f>
        <v>2432.4300000000003</v>
      </c>
      <c r="J425" s="4">
        <v>0</v>
      </c>
      <c r="K425">
        <f>Table14[[#This Row],[Revenue]]*Table14[[#This Row],[Discount]]</f>
        <v>0</v>
      </c>
      <c r="L425" s="2">
        <f>Table14[[#This Row],[Revenue]]-Table14[[#This Row],[Discount Amount]]</f>
        <v>2432.4300000000003</v>
      </c>
      <c r="M425" s="2">
        <f>Table14[[#This Row],[Total_Revenue]]-Table14[[#This Row],[Total Cost]]</f>
        <v>1036.0000000000002</v>
      </c>
      <c r="N425" t="s">
        <v>24</v>
      </c>
      <c r="O425" t="s">
        <v>32</v>
      </c>
      <c r="P425" t="s">
        <v>16</v>
      </c>
    </row>
    <row r="426" spans="1:16" x14ac:dyDescent="0.25">
      <c r="A426" t="s">
        <v>470</v>
      </c>
      <c r="B426" s="1">
        <v>45136</v>
      </c>
      <c r="C426" t="s">
        <v>37</v>
      </c>
      <c r="D426" t="s">
        <v>38</v>
      </c>
      <c r="E426">
        <v>6</v>
      </c>
      <c r="F426" s="2">
        <v>354.45</v>
      </c>
      <c r="G426" s="2">
        <f>Table14[[#This Row],[Unit Cost]]*Table14[[#This Row],[Quantity]]</f>
        <v>2126.6999999999998</v>
      </c>
      <c r="H426" s="2">
        <v>556.62</v>
      </c>
      <c r="I426" s="2">
        <f>Table14[[#This Row],[Unit Price]]*Table14[[#This Row],[Quantity]]</f>
        <v>3339.7200000000003</v>
      </c>
      <c r="J426" s="4">
        <v>0.05</v>
      </c>
      <c r="K426">
        <f>Table14[[#This Row],[Revenue]]*Table14[[#This Row],[Discount]]</f>
        <v>166.98600000000002</v>
      </c>
      <c r="L426" s="2">
        <f>Table14[[#This Row],[Revenue]]-Table14[[#This Row],[Discount Amount]]</f>
        <v>3172.7340000000004</v>
      </c>
      <c r="M426" s="2">
        <f>Table14[[#This Row],[Total_Revenue]]-Table14[[#This Row],[Total Cost]]</f>
        <v>1046.0340000000006</v>
      </c>
      <c r="N426" t="s">
        <v>18</v>
      </c>
      <c r="O426" t="s">
        <v>32</v>
      </c>
      <c r="P426" t="s">
        <v>16</v>
      </c>
    </row>
    <row r="427" spans="1:16" x14ac:dyDescent="0.25">
      <c r="A427" t="s">
        <v>471</v>
      </c>
      <c r="B427" s="1">
        <v>45229</v>
      </c>
      <c r="C427" t="s">
        <v>46</v>
      </c>
      <c r="D427" t="s">
        <v>47</v>
      </c>
      <c r="E427">
        <v>4</v>
      </c>
      <c r="F427" s="2">
        <v>68.150000000000006</v>
      </c>
      <c r="G427" s="2">
        <f>Table14[[#This Row],[Unit Cost]]*Table14[[#This Row],[Quantity]]</f>
        <v>272.60000000000002</v>
      </c>
      <c r="H427" s="2">
        <v>96.91</v>
      </c>
      <c r="I427" s="2">
        <f>Table14[[#This Row],[Unit Price]]*Table14[[#This Row],[Quantity]]</f>
        <v>387.64</v>
      </c>
      <c r="J427" s="4">
        <v>0.1</v>
      </c>
      <c r="K427">
        <f>Table14[[#This Row],[Revenue]]*Table14[[#This Row],[Discount]]</f>
        <v>38.764000000000003</v>
      </c>
      <c r="L427" s="2">
        <f>Table14[[#This Row],[Revenue]]-Table14[[#This Row],[Discount Amount]]</f>
        <v>348.87599999999998</v>
      </c>
      <c r="M427" s="2">
        <f>Table14[[#This Row],[Total_Revenue]]-Table14[[#This Row],[Total Cost]]</f>
        <v>76.275999999999954</v>
      </c>
      <c r="N427" t="s">
        <v>24</v>
      </c>
      <c r="O427" t="s">
        <v>27</v>
      </c>
      <c r="P427" t="s">
        <v>16</v>
      </c>
    </row>
    <row r="428" spans="1:16" x14ac:dyDescent="0.25">
      <c r="A428" t="s">
        <v>472</v>
      </c>
      <c r="B428" s="1">
        <v>45170</v>
      </c>
      <c r="C428" t="s">
        <v>46</v>
      </c>
      <c r="D428" t="s">
        <v>47</v>
      </c>
      <c r="E428">
        <v>8</v>
      </c>
      <c r="F428" s="2">
        <v>428.72</v>
      </c>
      <c r="G428" s="2">
        <f>Table14[[#This Row],[Unit Cost]]*Table14[[#This Row],[Quantity]]</f>
        <v>3429.76</v>
      </c>
      <c r="H428" s="2">
        <v>524.28</v>
      </c>
      <c r="I428" s="2">
        <f>Table14[[#This Row],[Unit Price]]*Table14[[#This Row],[Quantity]]</f>
        <v>4194.24</v>
      </c>
      <c r="J428" s="4">
        <v>0.1</v>
      </c>
      <c r="K428">
        <f>Table14[[#This Row],[Revenue]]*Table14[[#This Row],[Discount]]</f>
        <v>419.42399999999998</v>
      </c>
      <c r="L428" s="2">
        <f>Table14[[#This Row],[Revenue]]-Table14[[#This Row],[Discount Amount]]</f>
        <v>3774.8159999999998</v>
      </c>
      <c r="M428" s="2">
        <f>Table14[[#This Row],[Total_Revenue]]-Table14[[#This Row],[Total Cost]]</f>
        <v>345.05599999999959</v>
      </c>
      <c r="N428" t="s">
        <v>18</v>
      </c>
      <c r="O428" t="s">
        <v>19</v>
      </c>
      <c r="P428" t="s">
        <v>35</v>
      </c>
    </row>
    <row r="429" spans="1:16" x14ac:dyDescent="0.25">
      <c r="A429" t="s">
        <v>473</v>
      </c>
      <c r="B429" s="1">
        <v>45457</v>
      </c>
      <c r="C429" t="s">
        <v>54</v>
      </c>
      <c r="D429" t="s">
        <v>38</v>
      </c>
      <c r="E429">
        <v>1</v>
      </c>
      <c r="F429" s="2">
        <v>174.21</v>
      </c>
      <c r="G429" s="2">
        <f>Table14[[#This Row],[Unit Cost]]*Table14[[#This Row],[Quantity]]</f>
        <v>174.21</v>
      </c>
      <c r="H429" s="2">
        <v>246.2</v>
      </c>
      <c r="I429" s="2">
        <f>Table14[[#This Row],[Unit Price]]*Table14[[#This Row],[Quantity]]</f>
        <v>246.2</v>
      </c>
      <c r="J429" s="4">
        <v>0</v>
      </c>
      <c r="K429">
        <f>Table14[[#This Row],[Revenue]]*Table14[[#This Row],[Discount]]</f>
        <v>0</v>
      </c>
      <c r="L429" s="2">
        <f>Table14[[#This Row],[Revenue]]-Table14[[#This Row],[Discount Amount]]</f>
        <v>246.2</v>
      </c>
      <c r="M429" s="2">
        <f>Table14[[#This Row],[Total_Revenue]]-Table14[[#This Row],[Total Cost]]</f>
        <v>71.989999999999981</v>
      </c>
      <c r="N429" t="s">
        <v>40</v>
      </c>
      <c r="O429" t="s">
        <v>15</v>
      </c>
      <c r="P429" t="s">
        <v>20</v>
      </c>
    </row>
    <row r="430" spans="1:16" x14ac:dyDescent="0.25">
      <c r="A430" t="s">
        <v>474</v>
      </c>
      <c r="B430" s="1">
        <v>45306</v>
      </c>
      <c r="C430" t="s">
        <v>56</v>
      </c>
      <c r="D430" t="s">
        <v>38</v>
      </c>
      <c r="E430">
        <v>4</v>
      </c>
      <c r="F430" s="2">
        <v>45.07</v>
      </c>
      <c r="G430" s="2">
        <f>Table14[[#This Row],[Unit Cost]]*Table14[[#This Row],[Quantity]]</f>
        <v>180.28</v>
      </c>
      <c r="H430" s="2">
        <v>68.680000000000007</v>
      </c>
      <c r="I430" s="2">
        <f>Table14[[#This Row],[Unit Price]]*Table14[[#This Row],[Quantity]]</f>
        <v>274.72000000000003</v>
      </c>
      <c r="J430" s="4">
        <v>0.05</v>
      </c>
      <c r="K430">
        <f>Table14[[#This Row],[Revenue]]*Table14[[#This Row],[Discount]]</f>
        <v>13.736000000000002</v>
      </c>
      <c r="L430" s="2">
        <f>Table14[[#This Row],[Revenue]]-Table14[[#This Row],[Discount Amount]]</f>
        <v>260.98400000000004</v>
      </c>
      <c r="M430" s="2">
        <f>Table14[[#This Row],[Total_Revenue]]-Table14[[#This Row],[Total Cost]]</f>
        <v>80.704000000000036</v>
      </c>
      <c r="N430" t="s">
        <v>24</v>
      </c>
      <c r="O430" t="s">
        <v>52</v>
      </c>
      <c r="P430" t="s">
        <v>20</v>
      </c>
    </row>
    <row r="431" spans="1:16" x14ac:dyDescent="0.25">
      <c r="A431" t="s">
        <v>475</v>
      </c>
      <c r="B431" s="1">
        <v>45400</v>
      </c>
      <c r="C431" t="s">
        <v>46</v>
      </c>
      <c r="D431" t="s">
        <v>47</v>
      </c>
      <c r="E431">
        <v>3</v>
      </c>
      <c r="F431" s="2">
        <v>335.66</v>
      </c>
      <c r="G431" s="2">
        <f>Table14[[#This Row],[Unit Cost]]*Table14[[#This Row],[Quantity]]</f>
        <v>1006.98</v>
      </c>
      <c r="H431" s="2">
        <v>448.6</v>
      </c>
      <c r="I431" s="2">
        <f>Table14[[#This Row],[Unit Price]]*Table14[[#This Row],[Quantity]]</f>
        <v>1345.8000000000002</v>
      </c>
      <c r="J431" s="4">
        <v>0</v>
      </c>
      <c r="K431">
        <f>Table14[[#This Row],[Revenue]]*Table14[[#This Row],[Discount]]</f>
        <v>0</v>
      </c>
      <c r="L431" s="2">
        <f>Table14[[#This Row],[Revenue]]-Table14[[#This Row],[Discount Amount]]</f>
        <v>1345.8000000000002</v>
      </c>
      <c r="M431" s="2">
        <f>Table14[[#This Row],[Total_Revenue]]-Table14[[#This Row],[Total Cost]]</f>
        <v>338.82000000000016</v>
      </c>
      <c r="N431" t="s">
        <v>18</v>
      </c>
      <c r="O431" t="s">
        <v>32</v>
      </c>
      <c r="P431" t="s">
        <v>20</v>
      </c>
    </row>
    <row r="432" spans="1:16" x14ac:dyDescent="0.25">
      <c r="A432" t="s">
        <v>476</v>
      </c>
      <c r="B432" s="1">
        <v>45429</v>
      </c>
      <c r="C432" t="s">
        <v>49</v>
      </c>
      <c r="D432" t="s">
        <v>47</v>
      </c>
      <c r="E432">
        <v>8</v>
      </c>
      <c r="F432" s="2">
        <v>494.77</v>
      </c>
      <c r="G432" s="2">
        <f>Table14[[#This Row],[Unit Cost]]*Table14[[#This Row],[Quantity]]</f>
        <v>3958.16</v>
      </c>
      <c r="H432" s="2">
        <v>600.89</v>
      </c>
      <c r="I432" s="2">
        <f>Table14[[#This Row],[Unit Price]]*Table14[[#This Row],[Quantity]]</f>
        <v>4807.12</v>
      </c>
      <c r="J432" s="4">
        <v>0</v>
      </c>
      <c r="K432">
        <f>Table14[[#This Row],[Revenue]]*Table14[[#This Row],[Discount]]</f>
        <v>0</v>
      </c>
      <c r="L432" s="2">
        <f>Table14[[#This Row],[Revenue]]-Table14[[#This Row],[Discount Amount]]</f>
        <v>4807.12</v>
      </c>
      <c r="M432" s="2">
        <f>Table14[[#This Row],[Total_Revenue]]-Table14[[#This Row],[Total Cost]]</f>
        <v>848.96</v>
      </c>
      <c r="N432" t="s">
        <v>24</v>
      </c>
      <c r="O432" t="s">
        <v>15</v>
      </c>
      <c r="P432" t="s">
        <v>16</v>
      </c>
    </row>
    <row r="433" spans="1:16" x14ac:dyDescent="0.25">
      <c r="A433" t="s">
        <v>477</v>
      </c>
      <c r="B433" s="1">
        <v>45628</v>
      </c>
      <c r="C433" t="s">
        <v>12</v>
      </c>
      <c r="D433" t="s">
        <v>13</v>
      </c>
      <c r="E433">
        <v>5</v>
      </c>
      <c r="F433" s="2">
        <v>100.47</v>
      </c>
      <c r="G433" s="2">
        <f>Table14[[#This Row],[Unit Cost]]*Table14[[#This Row],[Quantity]]</f>
        <v>502.35</v>
      </c>
      <c r="H433" s="2">
        <v>150.96</v>
      </c>
      <c r="I433" s="2">
        <f>Table14[[#This Row],[Unit Price]]*Table14[[#This Row],[Quantity]]</f>
        <v>754.80000000000007</v>
      </c>
      <c r="J433" s="4">
        <v>0.1</v>
      </c>
      <c r="K433">
        <f>Table14[[#This Row],[Revenue]]*Table14[[#This Row],[Discount]]</f>
        <v>75.48</v>
      </c>
      <c r="L433" s="2">
        <f>Table14[[#This Row],[Revenue]]-Table14[[#This Row],[Discount Amount]]</f>
        <v>679.32</v>
      </c>
      <c r="M433" s="2">
        <f>Table14[[#This Row],[Total_Revenue]]-Table14[[#This Row],[Total Cost]]</f>
        <v>176.97000000000003</v>
      </c>
      <c r="N433" t="s">
        <v>40</v>
      </c>
      <c r="O433" t="s">
        <v>52</v>
      </c>
      <c r="P433" t="s">
        <v>20</v>
      </c>
    </row>
    <row r="434" spans="1:16" x14ac:dyDescent="0.25">
      <c r="A434" t="s">
        <v>478</v>
      </c>
      <c r="B434" s="1">
        <v>45286</v>
      </c>
      <c r="C434" t="s">
        <v>26</v>
      </c>
      <c r="D434" t="s">
        <v>13</v>
      </c>
      <c r="E434">
        <v>9</v>
      </c>
      <c r="F434" s="2">
        <v>265.41000000000003</v>
      </c>
      <c r="G434" s="2">
        <f>Table14[[#This Row],[Unit Cost]]*Table14[[#This Row],[Quantity]]</f>
        <v>2388.69</v>
      </c>
      <c r="H434" s="2">
        <v>361.85</v>
      </c>
      <c r="I434" s="2">
        <f>Table14[[#This Row],[Unit Price]]*Table14[[#This Row],[Quantity]]</f>
        <v>3256.65</v>
      </c>
      <c r="J434" s="4">
        <v>0</v>
      </c>
      <c r="K434">
        <f>Table14[[#This Row],[Revenue]]*Table14[[#This Row],[Discount]]</f>
        <v>0</v>
      </c>
      <c r="L434" s="2">
        <f>Table14[[#This Row],[Revenue]]-Table14[[#This Row],[Discount Amount]]</f>
        <v>3256.65</v>
      </c>
      <c r="M434" s="2">
        <f>Table14[[#This Row],[Total_Revenue]]-Table14[[#This Row],[Total Cost]]</f>
        <v>867.96</v>
      </c>
      <c r="N434" t="s">
        <v>24</v>
      </c>
      <c r="O434" t="s">
        <v>27</v>
      </c>
      <c r="P434" t="s">
        <v>35</v>
      </c>
    </row>
    <row r="435" spans="1:16" x14ac:dyDescent="0.25">
      <c r="A435" t="s">
        <v>479</v>
      </c>
      <c r="B435" s="1">
        <v>45497</v>
      </c>
      <c r="C435" t="s">
        <v>30</v>
      </c>
      <c r="D435" t="s">
        <v>31</v>
      </c>
      <c r="E435">
        <v>4</v>
      </c>
      <c r="F435" s="2">
        <v>496.67</v>
      </c>
      <c r="G435" s="2">
        <f>Table14[[#This Row],[Unit Cost]]*Table14[[#This Row],[Quantity]]</f>
        <v>1986.68</v>
      </c>
      <c r="H435" s="2">
        <v>742.71</v>
      </c>
      <c r="I435" s="2">
        <f>Table14[[#This Row],[Unit Price]]*Table14[[#This Row],[Quantity]]</f>
        <v>2970.84</v>
      </c>
      <c r="J435" s="4">
        <v>0.2</v>
      </c>
      <c r="K435">
        <f>Table14[[#This Row],[Revenue]]*Table14[[#This Row],[Discount]]</f>
        <v>594.16800000000001</v>
      </c>
      <c r="L435" s="2">
        <f>Table14[[#This Row],[Revenue]]-Table14[[#This Row],[Discount Amount]]</f>
        <v>2376.672</v>
      </c>
      <c r="M435" s="2">
        <f>Table14[[#This Row],[Total_Revenue]]-Table14[[#This Row],[Total Cost]]</f>
        <v>389.99199999999996</v>
      </c>
      <c r="N435" t="s">
        <v>40</v>
      </c>
      <c r="O435" t="s">
        <v>52</v>
      </c>
      <c r="P435" t="s">
        <v>20</v>
      </c>
    </row>
    <row r="436" spans="1:16" x14ac:dyDescent="0.25">
      <c r="A436" t="s">
        <v>480</v>
      </c>
      <c r="B436" s="1">
        <v>45429</v>
      </c>
      <c r="C436" t="s">
        <v>26</v>
      </c>
      <c r="D436" t="s">
        <v>13</v>
      </c>
      <c r="E436">
        <v>1</v>
      </c>
      <c r="F436" s="2">
        <v>418.12</v>
      </c>
      <c r="G436" s="2">
        <f>Table14[[#This Row],[Unit Cost]]*Table14[[#This Row],[Quantity]]</f>
        <v>418.12</v>
      </c>
      <c r="H436" s="2">
        <v>701.03</v>
      </c>
      <c r="I436" s="2">
        <f>Table14[[#This Row],[Unit Price]]*Table14[[#This Row],[Quantity]]</f>
        <v>701.03</v>
      </c>
      <c r="J436" s="4">
        <v>0.15</v>
      </c>
      <c r="K436">
        <f>Table14[[#This Row],[Revenue]]*Table14[[#This Row],[Discount]]</f>
        <v>105.1545</v>
      </c>
      <c r="L436" s="2">
        <f>Table14[[#This Row],[Revenue]]-Table14[[#This Row],[Discount Amount]]</f>
        <v>595.87549999999999</v>
      </c>
      <c r="M436" s="2">
        <f>Table14[[#This Row],[Total_Revenue]]-Table14[[#This Row],[Total Cost]]</f>
        <v>177.75549999999998</v>
      </c>
      <c r="N436" t="s">
        <v>14</v>
      </c>
      <c r="O436" t="s">
        <v>27</v>
      </c>
      <c r="P436" t="s">
        <v>35</v>
      </c>
    </row>
    <row r="437" spans="1:16" x14ac:dyDescent="0.25">
      <c r="A437" t="s">
        <v>481</v>
      </c>
      <c r="B437" s="1">
        <v>45624</v>
      </c>
      <c r="C437" t="s">
        <v>22</v>
      </c>
      <c r="D437" t="s">
        <v>23</v>
      </c>
      <c r="E437">
        <v>5</v>
      </c>
      <c r="F437" s="2">
        <v>227.87</v>
      </c>
      <c r="G437" s="2">
        <f>Table14[[#This Row],[Unit Cost]]*Table14[[#This Row],[Quantity]]</f>
        <v>1139.3499999999999</v>
      </c>
      <c r="H437" s="2">
        <v>302.61</v>
      </c>
      <c r="I437" s="2">
        <f>Table14[[#This Row],[Unit Price]]*Table14[[#This Row],[Quantity]]</f>
        <v>1513.0500000000002</v>
      </c>
      <c r="J437" s="4">
        <v>0</v>
      </c>
      <c r="K437">
        <f>Table14[[#This Row],[Revenue]]*Table14[[#This Row],[Discount]]</f>
        <v>0</v>
      </c>
      <c r="L437" s="2">
        <f>Table14[[#This Row],[Revenue]]-Table14[[#This Row],[Discount Amount]]</f>
        <v>1513.0500000000002</v>
      </c>
      <c r="M437" s="2">
        <f>Table14[[#This Row],[Total_Revenue]]-Table14[[#This Row],[Total Cost]]</f>
        <v>373.70000000000027</v>
      </c>
      <c r="N437" t="s">
        <v>18</v>
      </c>
      <c r="O437" t="s">
        <v>32</v>
      </c>
      <c r="P437" t="s">
        <v>20</v>
      </c>
    </row>
    <row r="438" spans="1:16" x14ac:dyDescent="0.25">
      <c r="A438" t="s">
        <v>482</v>
      </c>
      <c r="B438" s="1">
        <v>45276</v>
      </c>
      <c r="C438" t="s">
        <v>46</v>
      </c>
      <c r="D438" t="s">
        <v>47</v>
      </c>
      <c r="E438">
        <v>1</v>
      </c>
      <c r="F438" s="2">
        <v>92.68</v>
      </c>
      <c r="G438" s="2">
        <f>Table14[[#This Row],[Unit Cost]]*Table14[[#This Row],[Quantity]]</f>
        <v>92.68</v>
      </c>
      <c r="H438" s="2">
        <v>119.29</v>
      </c>
      <c r="I438" s="2">
        <f>Table14[[#This Row],[Unit Price]]*Table14[[#This Row],[Quantity]]</f>
        <v>119.29</v>
      </c>
      <c r="J438" s="4">
        <v>0.1</v>
      </c>
      <c r="K438">
        <f>Table14[[#This Row],[Revenue]]*Table14[[#This Row],[Discount]]</f>
        <v>11.929000000000002</v>
      </c>
      <c r="L438" s="2">
        <f>Table14[[#This Row],[Revenue]]-Table14[[#This Row],[Discount Amount]]</f>
        <v>107.361</v>
      </c>
      <c r="M438" s="2">
        <f>Table14[[#This Row],[Total_Revenue]]-Table14[[#This Row],[Total Cost]]</f>
        <v>14.680999999999997</v>
      </c>
      <c r="N438" t="s">
        <v>24</v>
      </c>
      <c r="O438" t="s">
        <v>15</v>
      </c>
      <c r="P438" t="s">
        <v>35</v>
      </c>
    </row>
    <row r="439" spans="1:16" x14ac:dyDescent="0.25">
      <c r="A439" t="s">
        <v>483</v>
      </c>
      <c r="B439" s="1">
        <v>44934</v>
      </c>
      <c r="C439" t="s">
        <v>44</v>
      </c>
      <c r="D439" t="s">
        <v>31</v>
      </c>
      <c r="E439">
        <v>6</v>
      </c>
      <c r="F439" s="2">
        <v>61.88</v>
      </c>
      <c r="G439" s="2">
        <f>Table14[[#This Row],[Unit Cost]]*Table14[[#This Row],[Quantity]]</f>
        <v>371.28000000000003</v>
      </c>
      <c r="H439" s="2">
        <v>76.77</v>
      </c>
      <c r="I439" s="2">
        <f>Table14[[#This Row],[Unit Price]]*Table14[[#This Row],[Quantity]]</f>
        <v>460.62</v>
      </c>
      <c r="J439" s="4">
        <v>0</v>
      </c>
      <c r="K439">
        <f>Table14[[#This Row],[Revenue]]*Table14[[#This Row],[Discount]]</f>
        <v>0</v>
      </c>
      <c r="L439" s="2">
        <f>Table14[[#This Row],[Revenue]]-Table14[[#This Row],[Discount Amount]]</f>
        <v>460.62</v>
      </c>
      <c r="M439" s="2">
        <f>Table14[[#This Row],[Total_Revenue]]-Table14[[#This Row],[Total Cost]]</f>
        <v>89.339999999999975</v>
      </c>
      <c r="N439" t="s">
        <v>14</v>
      </c>
      <c r="O439" t="s">
        <v>52</v>
      </c>
      <c r="P439" t="s">
        <v>16</v>
      </c>
    </row>
    <row r="440" spans="1:16" x14ac:dyDescent="0.25">
      <c r="A440" t="s">
        <v>484</v>
      </c>
      <c r="B440" s="1">
        <v>45044</v>
      </c>
      <c r="C440" t="s">
        <v>56</v>
      </c>
      <c r="D440" t="s">
        <v>38</v>
      </c>
      <c r="E440">
        <v>4</v>
      </c>
      <c r="F440" s="2">
        <v>430.09</v>
      </c>
      <c r="G440" s="2">
        <f>Table14[[#This Row],[Unit Cost]]*Table14[[#This Row],[Quantity]]</f>
        <v>1720.36</v>
      </c>
      <c r="H440" s="2">
        <v>691.76</v>
      </c>
      <c r="I440" s="2">
        <f>Table14[[#This Row],[Unit Price]]*Table14[[#This Row],[Quantity]]</f>
        <v>2767.04</v>
      </c>
      <c r="J440" s="4">
        <v>0.05</v>
      </c>
      <c r="K440">
        <f>Table14[[#This Row],[Revenue]]*Table14[[#This Row],[Discount]]</f>
        <v>138.352</v>
      </c>
      <c r="L440" s="2">
        <f>Table14[[#This Row],[Revenue]]-Table14[[#This Row],[Discount Amount]]</f>
        <v>2628.6880000000001</v>
      </c>
      <c r="M440" s="2">
        <f>Table14[[#This Row],[Total_Revenue]]-Table14[[#This Row],[Total Cost]]</f>
        <v>908.3280000000002</v>
      </c>
      <c r="N440" t="s">
        <v>24</v>
      </c>
      <c r="O440" t="s">
        <v>32</v>
      </c>
      <c r="P440" t="s">
        <v>35</v>
      </c>
    </row>
    <row r="441" spans="1:16" x14ac:dyDescent="0.25">
      <c r="A441" t="s">
        <v>485</v>
      </c>
      <c r="B441" s="1">
        <v>45444</v>
      </c>
      <c r="C441" t="s">
        <v>46</v>
      </c>
      <c r="D441" t="s">
        <v>47</v>
      </c>
      <c r="E441">
        <v>8</v>
      </c>
      <c r="F441" s="2">
        <v>60.62</v>
      </c>
      <c r="G441" s="2">
        <f>Table14[[#This Row],[Unit Cost]]*Table14[[#This Row],[Quantity]]</f>
        <v>484.96</v>
      </c>
      <c r="H441" s="2">
        <v>104.03</v>
      </c>
      <c r="I441" s="2">
        <f>Table14[[#This Row],[Unit Price]]*Table14[[#This Row],[Quantity]]</f>
        <v>832.24</v>
      </c>
      <c r="J441" s="4">
        <v>0.1</v>
      </c>
      <c r="K441">
        <f>Table14[[#This Row],[Revenue]]*Table14[[#This Row],[Discount]]</f>
        <v>83.224000000000004</v>
      </c>
      <c r="L441" s="2">
        <f>Table14[[#This Row],[Revenue]]-Table14[[#This Row],[Discount Amount]]</f>
        <v>749.01599999999996</v>
      </c>
      <c r="M441" s="2">
        <f>Table14[[#This Row],[Total_Revenue]]-Table14[[#This Row],[Total Cost]]</f>
        <v>264.05599999999998</v>
      </c>
      <c r="N441" t="s">
        <v>14</v>
      </c>
      <c r="O441" t="s">
        <v>27</v>
      </c>
      <c r="P441" t="s">
        <v>16</v>
      </c>
    </row>
    <row r="442" spans="1:16" x14ac:dyDescent="0.25">
      <c r="A442" t="s">
        <v>486</v>
      </c>
      <c r="B442" s="1">
        <v>45108</v>
      </c>
      <c r="C442" t="s">
        <v>37</v>
      </c>
      <c r="D442" t="s">
        <v>38</v>
      </c>
      <c r="E442">
        <v>5</v>
      </c>
      <c r="F442" s="2">
        <v>101.17</v>
      </c>
      <c r="G442" s="2">
        <f>Table14[[#This Row],[Unit Cost]]*Table14[[#This Row],[Quantity]]</f>
        <v>505.85</v>
      </c>
      <c r="H442" s="2">
        <v>116.95</v>
      </c>
      <c r="I442" s="2">
        <f>Table14[[#This Row],[Unit Price]]*Table14[[#This Row],[Quantity]]</f>
        <v>584.75</v>
      </c>
      <c r="J442" s="4">
        <v>0.1</v>
      </c>
      <c r="K442">
        <f>Table14[[#This Row],[Revenue]]*Table14[[#This Row],[Discount]]</f>
        <v>58.475000000000001</v>
      </c>
      <c r="L442" s="2">
        <f>Table14[[#This Row],[Revenue]]-Table14[[#This Row],[Discount Amount]]</f>
        <v>526.27499999999998</v>
      </c>
      <c r="M442" s="2">
        <f>Table14[[#This Row],[Total_Revenue]]-Table14[[#This Row],[Total Cost]]</f>
        <v>20.424999999999955</v>
      </c>
      <c r="N442" t="s">
        <v>14</v>
      </c>
      <c r="O442" t="s">
        <v>52</v>
      </c>
      <c r="P442" t="s">
        <v>20</v>
      </c>
    </row>
    <row r="443" spans="1:16" x14ac:dyDescent="0.25">
      <c r="A443" t="s">
        <v>487</v>
      </c>
      <c r="B443" s="1">
        <v>45474</v>
      </c>
      <c r="C443" t="s">
        <v>42</v>
      </c>
      <c r="D443" t="s">
        <v>23</v>
      </c>
      <c r="E443">
        <v>3</v>
      </c>
      <c r="F443" s="2">
        <v>471.08</v>
      </c>
      <c r="G443" s="2">
        <f>Table14[[#This Row],[Unit Cost]]*Table14[[#This Row],[Quantity]]</f>
        <v>1413.24</v>
      </c>
      <c r="H443" s="2">
        <v>652.37</v>
      </c>
      <c r="I443" s="2">
        <f>Table14[[#This Row],[Unit Price]]*Table14[[#This Row],[Quantity]]</f>
        <v>1957.1100000000001</v>
      </c>
      <c r="J443" s="4">
        <v>0.15</v>
      </c>
      <c r="K443">
        <f>Table14[[#This Row],[Revenue]]*Table14[[#This Row],[Discount]]</f>
        <v>293.56650000000002</v>
      </c>
      <c r="L443" s="2">
        <f>Table14[[#This Row],[Revenue]]-Table14[[#This Row],[Discount Amount]]</f>
        <v>1663.5435000000002</v>
      </c>
      <c r="M443" s="2">
        <f>Table14[[#This Row],[Total_Revenue]]-Table14[[#This Row],[Total Cost]]</f>
        <v>250.30350000000021</v>
      </c>
      <c r="N443" t="s">
        <v>18</v>
      </c>
      <c r="O443" t="s">
        <v>27</v>
      </c>
      <c r="P443" t="s">
        <v>16</v>
      </c>
    </row>
    <row r="444" spans="1:16" x14ac:dyDescent="0.25">
      <c r="A444" t="s">
        <v>488</v>
      </c>
      <c r="B444" s="1">
        <v>45458</v>
      </c>
      <c r="C444" t="s">
        <v>44</v>
      </c>
      <c r="D444" t="s">
        <v>31</v>
      </c>
      <c r="E444">
        <v>6</v>
      </c>
      <c r="F444" s="2">
        <v>419.43</v>
      </c>
      <c r="G444" s="2">
        <f>Table14[[#This Row],[Unit Cost]]*Table14[[#This Row],[Quantity]]</f>
        <v>2516.58</v>
      </c>
      <c r="H444" s="2">
        <v>730.83</v>
      </c>
      <c r="I444" s="2">
        <f>Table14[[#This Row],[Unit Price]]*Table14[[#This Row],[Quantity]]</f>
        <v>4384.9800000000005</v>
      </c>
      <c r="J444" s="4">
        <v>0.15</v>
      </c>
      <c r="K444">
        <f>Table14[[#This Row],[Revenue]]*Table14[[#This Row],[Discount]]</f>
        <v>657.74700000000007</v>
      </c>
      <c r="L444" s="2">
        <f>Table14[[#This Row],[Revenue]]-Table14[[#This Row],[Discount Amount]]</f>
        <v>3727.2330000000002</v>
      </c>
      <c r="M444" s="2">
        <f>Table14[[#This Row],[Total_Revenue]]-Table14[[#This Row],[Total Cost]]</f>
        <v>1210.6530000000002</v>
      </c>
      <c r="N444" t="s">
        <v>14</v>
      </c>
      <c r="O444" t="s">
        <v>32</v>
      </c>
      <c r="P444" t="s">
        <v>16</v>
      </c>
    </row>
    <row r="445" spans="1:16" x14ac:dyDescent="0.25">
      <c r="A445" t="s">
        <v>489</v>
      </c>
      <c r="B445" s="1">
        <v>45231</v>
      </c>
      <c r="C445" t="s">
        <v>30</v>
      </c>
      <c r="D445" t="s">
        <v>31</v>
      </c>
      <c r="E445">
        <v>7</v>
      </c>
      <c r="F445" s="2">
        <v>40.78</v>
      </c>
      <c r="G445" s="2">
        <f>Table14[[#This Row],[Unit Cost]]*Table14[[#This Row],[Quantity]]</f>
        <v>285.46000000000004</v>
      </c>
      <c r="H445" s="2">
        <v>51.99</v>
      </c>
      <c r="I445" s="2">
        <f>Table14[[#This Row],[Unit Price]]*Table14[[#This Row],[Quantity]]</f>
        <v>363.93</v>
      </c>
      <c r="J445" s="4">
        <v>0.15</v>
      </c>
      <c r="K445">
        <f>Table14[[#This Row],[Revenue]]*Table14[[#This Row],[Discount]]</f>
        <v>54.589500000000001</v>
      </c>
      <c r="L445" s="2">
        <f>Table14[[#This Row],[Revenue]]-Table14[[#This Row],[Discount Amount]]</f>
        <v>309.34050000000002</v>
      </c>
      <c r="M445" s="2">
        <f>Table14[[#This Row],[Total_Revenue]]-Table14[[#This Row],[Total Cost]]</f>
        <v>23.880499999999984</v>
      </c>
      <c r="N445" t="s">
        <v>40</v>
      </c>
      <c r="O445" t="s">
        <v>32</v>
      </c>
      <c r="P445" t="s">
        <v>20</v>
      </c>
    </row>
    <row r="446" spans="1:16" x14ac:dyDescent="0.25">
      <c r="A446" t="s">
        <v>490</v>
      </c>
      <c r="B446" s="1">
        <v>45579</v>
      </c>
      <c r="C446" t="s">
        <v>49</v>
      </c>
      <c r="D446" t="s">
        <v>47</v>
      </c>
      <c r="E446">
        <v>8</v>
      </c>
      <c r="F446" s="2">
        <v>281.38</v>
      </c>
      <c r="G446" s="2">
        <f>Table14[[#This Row],[Unit Cost]]*Table14[[#This Row],[Quantity]]</f>
        <v>2251.04</v>
      </c>
      <c r="H446" s="2">
        <v>460.3</v>
      </c>
      <c r="I446" s="2">
        <f>Table14[[#This Row],[Unit Price]]*Table14[[#This Row],[Quantity]]</f>
        <v>3682.4</v>
      </c>
      <c r="J446" s="4">
        <v>0.1</v>
      </c>
      <c r="K446">
        <f>Table14[[#This Row],[Revenue]]*Table14[[#This Row],[Discount]]</f>
        <v>368.24</v>
      </c>
      <c r="L446" s="2">
        <f>Table14[[#This Row],[Revenue]]-Table14[[#This Row],[Discount Amount]]</f>
        <v>3314.16</v>
      </c>
      <c r="M446" s="2">
        <f>Table14[[#This Row],[Total_Revenue]]-Table14[[#This Row],[Total Cost]]</f>
        <v>1063.1199999999999</v>
      </c>
      <c r="N446" t="s">
        <v>24</v>
      </c>
      <c r="O446" t="s">
        <v>52</v>
      </c>
      <c r="P446" t="s">
        <v>16</v>
      </c>
    </row>
    <row r="447" spans="1:16" x14ac:dyDescent="0.25">
      <c r="A447" t="s">
        <v>491</v>
      </c>
      <c r="B447" s="1">
        <v>45214</v>
      </c>
      <c r="C447" t="s">
        <v>56</v>
      </c>
      <c r="D447" t="s">
        <v>38</v>
      </c>
      <c r="E447">
        <v>3</v>
      </c>
      <c r="F447" s="2">
        <v>396.77</v>
      </c>
      <c r="G447" s="2">
        <f>Table14[[#This Row],[Unit Cost]]*Table14[[#This Row],[Quantity]]</f>
        <v>1190.31</v>
      </c>
      <c r="H447" s="2">
        <v>697.66</v>
      </c>
      <c r="I447" s="2">
        <f>Table14[[#This Row],[Unit Price]]*Table14[[#This Row],[Quantity]]</f>
        <v>2092.98</v>
      </c>
      <c r="J447" s="4">
        <v>0</v>
      </c>
      <c r="K447">
        <f>Table14[[#This Row],[Revenue]]*Table14[[#This Row],[Discount]]</f>
        <v>0</v>
      </c>
      <c r="L447" s="2">
        <f>Table14[[#This Row],[Revenue]]-Table14[[#This Row],[Discount Amount]]</f>
        <v>2092.98</v>
      </c>
      <c r="M447" s="2">
        <f>Table14[[#This Row],[Total_Revenue]]-Table14[[#This Row],[Total Cost]]</f>
        <v>902.67000000000007</v>
      </c>
      <c r="N447" t="s">
        <v>14</v>
      </c>
      <c r="O447" t="s">
        <v>32</v>
      </c>
      <c r="P447" t="s">
        <v>35</v>
      </c>
    </row>
    <row r="448" spans="1:16" x14ac:dyDescent="0.25">
      <c r="A448" t="s">
        <v>492</v>
      </c>
      <c r="B448" s="1">
        <v>45151</v>
      </c>
      <c r="C448" t="s">
        <v>60</v>
      </c>
      <c r="D448" t="s">
        <v>23</v>
      </c>
      <c r="E448">
        <v>7</v>
      </c>
      <c r="F448" s="2">
        <v>376.26</v>
      </c>
      <c r="G448" s="2">
        <f>Table14[[#This Row],[Unit Cost]]*Table14[[#This Row],[Quantity]]</f>
        <v>2633.8199999999997</v>
      </c>
      <c r="H448" s="2">
        <v>676.79</v>
      </c>
      <c r="I448" s="2">
        <f>Table14[[#This Row],[Unit Price]]*Table14[[#This Row],[Quantity]]</f>
        <v>4737.53</v>
      </c>
      <c r="J448" s="4">
        <v>0</v>
      </c>
      <c r="K448">
        <f>Table14[[#This Row],[Revenue]]*Table14[[#This Row],[Discount]]</f>
        <v>0</v>
      </c>
      <c r="L448" s="2">
        <f>Table14[[#This Row],[Revenue]]-Table14[[#This Row],[Discount Amount]]</f>
        <v>4737.53</v>
      </c>
      <c r="M448" s="2">
        <f>Table14[[#This Row],[Total_Revenue]]-Table14[[#This Row],[Total Cost]]</f>
        <v>2103.71</v>
      </c>
      <c r="N448" t="s">
        <v>24</v>
      </c>
      <c r="O448" t="s">
        <v>19</v>
      </c>
      <c r="P448" t="s">
        <v>20</v>
      </c>
    </row>
    <row r="449" spans="1:16" x14ac:dyDescent="0.25">
      <c r="A449" t="s">
        <v>493</v>
      </c>
      <c r="B449" s="1">
        <v>45602</v>
      </c>
      <c r="C449" t="s">
        <v>56</v>
      </c>
      <c r="D449" t="s">
        <v>38</v>
      </c>
      <c r="E449">
        <v>6</v>
      </c>
      <c r="F449" s="2">
        <v>65.099999999999994</v>
      </c>
      <c r="G449" s="2">
        <f>Table14[[#This Row],[Unit Cost]]*Table14[[#This Row],[Quantity]]</f>
        <v>390.59999999999997</v>
      </c>
      <c r="H449" s="2">
        <v>78.12</v>
      </c>
      <c r="I449" s="2">
        <f>Table14[[#This Row],[Unit Price]]*Table14[[#This Row],[Quantity]]</f>
        <v>468.72</v>
      </c>
      <c r="J449" s="4">
        <v>0</v>
      </c>
      <c r="K449">
        <f>Table14[[#This Row],[Revenue]]*Table14[[#This Row],[Discount]]</f>
        <v>0</v>
      </c>
      <c r="L449" s="2">
        <f>Table14[[#This Row],[Revenue]]-Table14[[#This Row],[Discount Amount]]</f>
        <v>468.72</v>
      </c>
      <c r="M449" s="2">
        <f>Table14[[#This Row],[Total_Revenue]]-Table14[[#This Row],[Total Cost]]</f>
        <v>78.120000000000061</v>
      </c>
      <c r="N449" t="s">
        <v>14</v>
      </c>
      <c r="O449" t="s">
        <v>19</v>
      </c>
      <c r="P449" t="s">
        <v>16</v>
      </c>
    </row>
    <row r="450" spans="1:16" x14ac:dyDescent="0.25">
      <c r="A450" t="s">
        <v>494</v>
      </c>
      <c r="B450" s="1">
        <v>44963</v>
      </c>
      <c r="C450" t="s">
        <v>26</v>
      </c>
      <c r="D450" t="s">
        <v>13</v>
      </c>
      <c r="E450">
        <v>3</v>
      </c>
      <c r="F450" s="2">
        <v>478.14</v>
      </c>
      <c r="G450" s="2">
        <f>Table14[[#This Row],[Unit Cost]]*Table14[[#This Row],[Quantity]]</f>
        <v>1434.42</v>
      </c>
      <c r="H450" s="2">
        <v>682.51</v>
      </c>
      <c r="I450" s="2">
        <f>Table14[[#This Row],[Unit Price]]*Table14[[#This Row],[Quantity]]</f>
        <v>2047.53</v>
      </c>
      <c r="J450" s="4">
        <v>0.1</v>
      </c>
      <c r="K450">
        <f>Table14[[#This Row],[Revenue]]*Table14[[#This Row],[Discount]]</f>
        <v>204.75300000000001</v>
      </c>
      <c r="L450" s="2">
        <f>Table14[[#This Row],[Revenue]]-Table14[[#This Row],[Discount Amount]]</f>
        <v>1842.777</v>
      </c>
      <c r="M450" s="2">
        <f>Table14[[#This Row],[Total_Revenue]]-Table14[[#This Row],[Total Cost]]</f>
        <v>408.35699999999997</v>
      </c>
      <c r="N450" t="s">
        <v>18</v>
      </c>
      <c r="O450" t="s">
        <v>32</v>
      </c>
      <c r="P450" t="s">
        <v>16</v>
      </c>
    </row>
    <row r="451" spans="1:16" x14ac:dyDescent="0.25">
      <c r="A451" t="s">
        <v>495</v>
      </c>
      <c r="B451" s="1">
        <v>45097</v>
      </c>
      <c r="C451" t="s">
        <v>12</v>
      </c>
      <c r="D451" t="s">
        <v>13</v>
      </c>
      <c r="E451">
        <v>1</v>
      </c>
      <c r="F451" s="2">
        <v>468.87</v>
      </c>
      <c r="G451" s="2">
        <f>Table14[[#This Row],[Unit Cost]]*Table14[[#This Row],[Quantity]]</f>
        <v>468.87</v>
      </c>
      <c r="H451" s="2">
        <v>658.75</v>
      </c>
      <c r="I451" s="2">
        <f>Table14[[#This Row],[Unit Price]]*Table14[[#This Row],[Quantity]]</f>
        <v>658.75</v>
      </c>
      <c r="J451" s="4">
        <v>0</v>
      </c>
      <c r="K451">
        <f>Table14[[#This Row],[Revenue]]*Table14[[#This Row],[Discount]]</f>
        <v>0</v>
      </c>
      <c r="L451" s="2">
        <f>Table14[[#This Row],[Revenue]]-Table14[[#This Row],[Discount Amount]]</f>
        <v>658.75</v>
      </c>
      <c r="M451" s="2">
        <f>Table14[[#This Row],[Total_Revenue]]-Table14[[#This Row],[Total Cost]]</f>
        <v>189.88</v>
      </c>
      <c r="N451" t="s">
        <v>18</v>
      </c>
      <c r="O451" t="s">
        <v>52</v>
      </c>
      <c r="P451" t="s">
        <v>35</v>
      </c>
    </row>
    <row r="452" spans="1:16" x14ac:dyDescent="0.25">
      <c r="A452" t="s">
        <v>496</v>
      </c>
      <c r="B452" s="1">
        <v>45442</v>
      </c>
      <c r="C452" t="s">
        <v>60</v>
      </c>
      <c r="D452" t="s">
        <v>23</v>
      </c>
      <c r="E452">
        <v>8</v>
      </c>
      <c r="F452" s="2">
        <v>125.57</v>
      </c>
      <c r="G452" s="2">
        <f>Table14[[#This Row],[Unit Cost]]*Table14[[#This Row],[Quantity]]</f>
        <v>1004.56</v>
      </c>
      <c r="H452" s="2">
        <v>159</v>
      </c>
      <c r="I452" s="2">
        <f>Table14[[#This Row],[Unit Price]]*Table14[[#This Row],[Quantity]]</f>
        <v>1272</v>
      </c>
      <c r="J452" s="4">
        <v>0</v>
      </c>
      <c r="K452">
        <f>Table14[[#This Row],[Revenue]]*Table14[[#This Row],[Discount]]</f>
        <v>0</v>
      </c>
      <c r="L452" s="2">
        <f>Table14[[#This Row],[Revenue]]-Table14[[#This Row],[Discount Amount]]</f>
        <v>1272</v>
      </c>
      <c r="M452" s="2">
        <f>Table14[[#This Row],[Total_Revenue]]-Table14[[#This Row],[Total Cost]]</f>
        <v>267.44000000000005</v>
      </c>
      <c r="N452" t="s">
        <v>40</v>
      </c>
      <c r="O452" t="s">
        <v>32</v>
      </c>
      <c r="P452" t="s">
        <v>16</v>
      </c>
    </row>
    <row r="453" spans="1:16" x14ac:dyDescent="0.25">
      <c r="A453" t="s">
        <v>497</v>
      </c>
      <c r="B453" s="1">
        <v>45045</v>
      </c>
      <c r="C453" t="s">
        <v>30</v>
      </c>
      <c r="D453" t="s">
        <v>31</v>
      </c>
      <c r="E453">
        <v>2</v>
      </c>
      <c r="F453" s="2">
        <v>168.92</v>
      </c>
      <c r="G453" s="2">
        <f>Table14[[#This Row],[Unit Cost]]*Table14[[#This Row],[Quantity]]</f>
        <v>337.84</v>
      </c>
      <c r="H453" s="2">
        <v>200.86</v>
      </c>
      <c r="I453" s="2">
        <f>Table14[[#This Row],[Unit Price]]*Table14[[#This Row],[Quantity]]</f>
        <v>401.72</v>
      </c>
      <c r="J453" s="4">
        <v>0</v>
      </c>
      <c r="K453">
        <f>Table14[[#This Row],[Revenue]]*Table14[[#This Row],[Discount]]</f>
        <v>0</v>
      </c>
      <c r="L453" s="2">
        <f>Table14[[#This Row],[Revenue]]-Table14[[#This Row],[Discount Amount]]</f>
        <v>401.72</v>
      </c>
      <c r="M453" s="2">
        <f>Table14[[#This Row],[Total_Revenue]]-Table14[[#This Row],[Total Cost]]</f>
        <v>63.880000000000052</v>
      </c>
      <c r="N453" t="s">
        <v>18</v>
      </c>
      <c r="O453" t="s">
        <v>32</v>
      </c>
      <c r="P453" t="s">
        <v>20</v>
      </c>
    </row>
    <row r="454" spans="1:16" x14ac:dyDescent="0.25">
      <c r="A454" t="s">
        <v>498</v>
      </c>
      <c r="B454" s="1">
        <v>45115</v>
      </c>
      <c r="C454" t="s">
        <v>37</v>
      </c>
      <c r="D454" t="s">
        <v>38</v>
      </c>
      <c r="E454">
        <v>7</v>
      </c>
      <c r="F454" s="2">
        <v>251.99</v>
      </c>
      <c r="G454" s="2">
        <f>Table14[[#This Row],[Unit Cost]]*Table14[[#This Row],[Quantity]]</f>
        <v>1763.93</v>
      </c>
      <c r="H454" s="2">
        <v>326.08</v>
      </c>
      <c r="I454" s="2">
        <f>Table14[[#This Row],[Unit Price]]*Table14[[#This Row],[Quantity]]</f>
        <v>2282.56</v>
      </c>
      <c r="J454" s="4">
        <v>0.2</v>
      </c>
      <c r="K454">
        <f>Table14[[#This Row],[Revenue]]*Table14[[#This Row],[Discount]]</f>
        <v>456.512</v>
      </c>
      <c r="L454" s="2">
        <f>Table14[[#This Row],[Revenue]]-Table14[[#This Row],[Discount Amount]]</f>
        <v>1826.048</v>
      </c>
      <c r="M454" s="2">
        <f>Table14[[#This Row],[Total_Revenue]]-Table14[[#This Row],[Total Cost]]</f>
        <v>62.117999999999938</v>
      </c>
      <c r="N454" t="s">
        <v>14</v>
      </c>
      <c r="O454" t="s">
        <v>19</v>
      </c>
      <c r="P454" t="s">
        <v>16</v>
      </c>
    </row>
    <row r="455" spans="1:16" x14ac:dyDescent="0.25">
      <c r="A455" t="s">
        <v>499</v>
      </c>
      <c r="B455" s="1">
        <v>44973</v>
      </c>
      <c r="C455" t="s">
        <v>42</v>
      </c>
      <c r="D455" t="s">
        <v>23</v>
      </c>
      <c r="E455">
        <v>3</v>
      </c>
      <c r="F455" s="2">
        <v>358.88</v>
      </c>
      <c r="G455" s="2">
        <f>Table14[[#This Row],[Unit Cost]]*Table14[[#This Row],[Quantity]]</f>
        <v>1076.6399999999999</v>
      </c>
      <c r="H455" s="2">
        <v>450.3</v>
      </c>
      <c r="I455" s="2">
        <f>Table14[[#This Row],[Unit Price]]*Table14[[#This Row],[Quantity]]</f>
        <v>1350.9</v>
      </c>
      <c r="J455" s="4">
        <v>0.05</v>
      </c>
      <c r="K455">
        <f>Table14[[#This Row],[Revenue]]*Table14[[#This Row],[Discount]]</f>
        <v>67.545000000000002</v>
      </c>
      <c r="L455" s="2">
        <f>Table14[[#This Row],[Revenue]]-Table14[[#This Row],[Discount Amount]]</f>
        <v>1283.355</v>
      </c>
      <c r="M455" s="2">
        <f>Table14[[#This Row],[Total_Revenue]]-Table14[[#This Row],[Total Cost]]</f>
        <v>206.71500000000015</v>
      </c>
      <c r="N455" t="s">
        <v>24</v>
      </c>
      <c r="O455" t="s">
        <v>27</v>
      </c>
      <c r="P455" t="s">
        <v>16</v>
      </c>
    </row>
    <row r="456" spans="1:16" x14ac:dyDescent="0.25">
      <c r="A456" t="s">
        <v>500</v>
      </c>
      <c r="B456" s="1">
        <v>45564</v>
      </c>
      <c r="C456" t="s">
        <v>22</v>
      </c>
      <c r="D456" t="s">
        <v>23</v>
      </c>
      <c r="E456">
        <v>8</v>
      </c>
      <c r="F456" s="2">
        <v>16.93</v>
      </c>
      <c r="G456" s="2">
        <f>Table14[[#This Row],[Unit Cost]]*Table14[[#This Row],[Quantity]]</f>
        <v>135.44</v>
      </c>
      <c r="H456" s="2">
        <v>19.77</v>
      </c>
      <c r="I456" s="2">
        <f>Table14[[#This Row],[Unit Price]]*Table14[[#This Row],[Quantity]]</f>
        <v>158.16</v>
      </c>
      <c r="J456" s="4">
        <v>0</v>
      </c>
      <c r="K456">
        <f>Table14[[#This Row],[Revenue]]*Table14[[#This Row],[Discount]]</f>
        <v>0</v>
      </c>
      <c r="L456" s="2">
        <f>Table14[[#This Row],[Revenue]]-Table14[[#This Row],[Discount Amount]]</f>
        <v>158.16</v>
      </c>
      <c r="M456" s="2">
        <f>Table14[[#This Row],[Total_Revenue]]-Table14[[#This Row],[Total Cost]]</f>
        <v>22.72</v>
      </c>
      <c r="N456" t="s">
        <v>24</v>
      </c>
      <c r="O456" t="s">
        <v>52</v>
      </c>
      <c r="P456" t="s">
        <v>20</v>
      </c>
    </row>
    <row r="457" spans="1:16" x14ac:dyDescent="0.25">
      <c r="A457" t="s">
        <v>501</v>
      </c>
      <c r="B457" s="1">
        <v>45497</v>
      </c>
      <c r="C457" t="s">
        <v>37</v>
      </c>
      <c r="D457" t="s">
        <v>38</v>
      </c>
      <c r="E457">
        <v>3</v>
      </c>
      <c r="F457" s="2">
        <v>210.13</v>
      </c>
      <c r="G457" s="2">
        <f>Table14[[#This Row],[Unit Cost]]*Table14[[#This Row],[Quantity]]</f>
        <v>630.39</v>
      </c>
      <c r="H457" s="2">
        <v>298.16000000000003</v>
      </c>
      <c r="I457" s="2">
        <f>Table14[[#This Row],[Unit Price]]*Table14[[#This Row],[Quantity]]</f>
        <v>894.48</v>
      </c>
      <c r="J457" s="4">
        <v>0</v>
      </c>
      <c r="K457">
        <f>Table14[[#This Row],[Revenue]]*Table14[[#This Row],[Discount]]</f>
        <v>0</v>
      </c>
      <c r="L457" s="2">
        <f>Table14[[#This Row],[Revenue]]-Table14[[#This Row],[Discount Amount]]</f>
        <v>894.48</v>
      </c>
      <c r="M457" s="2">
        <f>Table14[[#This Row],[Total_Revenue]]-Table14[[#This Row],[Total Cost]]</f>
        <v>264.09000000000003</v>
      </c>
      <c r="N457" t="s">
        <v>40</v>
      </c>
      <c r="O457" t="s">
        <v>15</v>
      </c>
      <c r="P457" t="s">
        <v>16</v>
      </c>
    </row>
    <row r="458" spans="1:16" x14ac:dyDescent="0.25">
      <c r="A458" t="s">
        <v>502</v>
      </c>
      <c r="B458" s="1">
        <v>45567</v>
      </c>
      <c r="C458" t="s">
        <v>56</v>
      </c>
      <c r="D458" t="s">
        <v>38</v>
      </c>
      <c r="E458">
        <v>7</v>
      </c>
      <c r="F458" s="2">
        <v>166.28</v>
      </c>
      <c r="G458" s="2">
        <f>Table14[[#This Row],[Unit Cost]]*Table14[[#This Row],[Quantity]]</f>
        <v>1163.96</v>
      </c>
      <c r="H458" s="2">
        <v>282.88</v>
      </c>
      <c r="I458" s="2">
        <f>Table14[[#This Row],[Unit Price]]*Table14[[#This Row],[Quantity]]</f>
        <v>1980.1599999999999</v>
      </c>
      <c r="J458" s="4">
        <v>0</v>
      </c>
      <c r="K458">
        <f>Table14[[#This Row],[Revenue]]*Table14[[#This Row],[Discount]]</f>
        <v>0</v>
      </c>
      <c r="L458" s="2">
        <f>Table14[[#This Row],[Revenue]]-Table14[[#This Row],[Discount Amount]]</f>
        <v>1980.1599999999999</v>
      </c>
      <c r="M458" s="2">
        <f>Table14[[#This Row],[Total_Revenue]]-Table14[[#This Row],[Total Cost]]</f>
        <v>816.19999999999982</v>
      </c>
      <c r="N458" t="s">
        <v>40</v>
      </c>
      <c r="O458" t="s">
        <v>27</v>
      </c>
      <c r="P458" t="s">
        <v>35</v>
      </c>
    </row>
    <row r="459" spans="1:16" x14ac:dyDescent="0.25">
      <c r="A459" t="s">
        <v>503</v>
      </c>
      <c r="B459" s="1">
        <v>45527</v>
      </c>
      <c r="C459" t="s">
        <v>62</v>
      </c>
      <c r="D459" t="s">
        <v>47</v>
      </c>
      <c r="E459">
        <v>3</v>
      </c>
      <c r="F459" s="2">
        <v>67.5</v>
      </c>
      <c r="G459" s="2">
        <f>Table14[[#This Row],[Unit Cost]]*Table14[[#This Row],[Quantity]]</f>
        <v>202.5</v>
      </c>
      <c r="H459" s="2">
        <v>81.55</v>
      </c>
      <c r="I459" s="2">
        <f>Table14[[#This Row],[Unit Price]]*Table14[[#This Row],[Quantity]]</f>
        <v>244.64999999999998</v>
      </c>
      <c r="J459" s="4">
        <v>0.15</v>
      </c>
      <c r="K459">
        <f>Table14[[#This Row],[Revenue]]*Table14[[#This Row],[Discount]]</f>
        <v>36.697499999999998</v>
      </c>
      <c r="L459" s="2">
        <f>Table14[[#This Row],[Revenue]]-Table14[[#This Row],[Discount Amount]]</f>
        <v>207.95249999999999</v>
      </c>
      <c r="M459" s="2">
        <f>Table14[[#This Row],[Total_Revenue]]-Table14[[#This Row],[Total Cost]]</f>
        <v>5.4524999999999864</v>
      </c>
      <c r="N459" t="s">
        <v>24</v>
      </c>
      <c r="O459" t="s">
        <v>19</v>
      </c>
      <c r="P459" t="s">
        <v>35</v>
      </c>
    </row>
    <row r="460" spans="1:16" x14ac:dyDescent="0.25">
      <c r="A460" t="s">
        <v>504</v>
      </c>
      <c r="B460" s="1">
        <v>45617</v>
      </c>
      <c r="C460" t="s">
        <v>26</v>
      </c>
      <c r="D460" t="s">
        <v>13</v>
      </c>
      <c r="E460">
        <v>8</v>
      </c>
      <c r="F460" s="2">
        <v>497.37</v>
      </c>
      <c r="G460" s="2">
        <f>Table14[[#This Row],[Unit Cost]]*Table14[[#This Row],[Quantity]]</f>
        <v>3978.96</v>
      </c>
      <c r="H460" s="2">
        <v>762.53</v>
      </c>
      <c r="I460" s="2">
        <f>Table14[[#This Row],[Unit Price]]*Table14[[#This Row],[Quantity]]</f>
        <v>6100.24</v>
      </c>
      <c r="J460" s="4">
        <v>0.15</v>
      </c>
      <c r="K460">
        <f>Table14[[#This Row],[Revenue]]*Table14[[#This Row],[Discount]]</f>
        <v>915.03599999999994</v>
      </c>
      <c r="L460" s="2">
        <f>Table14[[#This Row],[Revenue]]-Table14[[#This Row],[Discount Amount]]</f>
        <v>5185.2039999999997</v>
      </c>
      <c r="M460" s="2">
        <f>Table14[[#This Row],[Total_Revenue]]-Table14[[#This Row],[Total Cost]]</f>
        <v>1206.2439999999997</v>
      </c>
      <c r="N460" t="s">
        <v>14</v>
      </c>
      <c r="O460" t="s">
        <v>15</v>
      </c>
      <c r="P460" t="s">
        <v>20</v>
      </c>
    </row>
    <row r="461" spans="1:16" x14ac:dyDescent="0.25">
      <c r="A461" t="s">
        <v>505</v>
      </c>
      <c r="B461" s="1">
        <v>44965</v>
      </c>
      <c r="C461" t="s">
        <v>62</v>
      </c>
      <c r="D461" t="s">
        <v>47</v>
      </c>
      <c r="E461">
        <v>8</v>
      </c>
      <c r="F461" s="2">
        <v>31.96</v>
      </c>
      <c r="G461" s="2">
        <f>Table14[[#This Row],[Unit Cost]]*Table14[[#This Row],[Quantity]]</f>
        <v>255.68</v>
      </c>
      <c r="H461" s="2">
        <v>37.450000000000003</v>
      </c>
      <c r="I461" s="2">
        <f>Table14[[#This Row],[Unit Price]]*Table14[[#This Row],[Quantity]]</f>
        <v>299.60000000000002</v>
      </c>
      <c r="J461" s="4">
        <v>0.1</v>
      </c>
      <c r="K461">
        <f>Table14[[#This Row],[Revenue]]*Table14[[#This Row],[Discount]]</f>
        <v>29.960000000000004</v>
      </c>
      <c r="L461" s="2">
        <f>Table14[[#This Row],[Revenue]]-Table14[[#This Row],[Discount Amount]]</f>
        <v>269.64000000000004</v>
      </c>
      <c r="M461" s="2">
        <f>Table14[[#This Row],[Total_Revenue]]-Table14[[#This Row],[Total Cost]]</f>
        <v>13.960000000000036</v>
      </c>
      <c r="N461" t="s">
        <v>40</v>
      </c>
      <c r="O461" t="s">
        <v>32</v>
      </c>
      <c r="P461" t="s">
        <v>20</v>
      </c>
    </row>
    <row r="462" spans="1:16" x14ac:dyDescent="0.25">
      <c r="A462" t="s">
        <v>506</v>
      </c>
      <c r="B462" s="1">
        <v>45168</v>
      </c>
      <c r="C462" t="s">
        <v>44</v>
      </c>
      <c r="D462" t="s">
        <v>31</v>
      </c>
      <c r="E462">
        <v>5</v>
      </c>
      <c r="F462" s="2">
        <v>32.57</v>
      </c>
      <c r="G462" s="2">
        <f>Table14[[#This Row],[Unit Cost]]*Table14[[#This Row],[Quantity]]</f>
        <v>162.85</v>
      </c>
      <c r="H462" s="2">
        <v>46.2</v>
      </c>
      <c r="I462" s="2">
        <f>Table14[[#This Row],[Unit Price]]*Table14[[#This Row],[Quantity]]</f>
        <v>231</v>
      </c>
      <c r="J462" s="4">
        <v>0</v>
      </c>
      <c r="K462">
        <f>Table14[[#This Row],[Revenue]]*Table14[[#This Row],[Discount]]</f>
        <v>0</v>
      </c>
      <c r="L462" s="2">
        <f>Table14[[#This Row],[Revenue]]-Table14[[#This Row],[Discount Amount]]</f>
        <v>231</v>
      </c>
      <c r="M462" s="2">
        <f>Table14[[#This Row],[Total_Revenue]]-Table14[[#This Row],[Total Cost]]</f>
        <v>68.150000000000006</v>
      </c>
      <c r="N462" t="s">
        <v>24</v>
      </c>
      <c r="O462" t="s">
        <v>15</v>
      </c>
      <c r="P462" t="s">
        <v>16</v>
      </c>
    </row>
    <row r="463" spans="1:16" x14ac:dyDescent="0.25">
      <c r="A463" t="s">
        <v>507</v>
      </c>
      <c r="B463" s="1">
        <v>45464</v>
      </c>
      <c r="C463" t="s">
        <v>62</v>
      </c>
      <c r="D463" t="s">
        <v>47</v>
      </c>
      <c r="E463">
        <v>6</v>
      </c>
      <c r="F463" s="2">
        <v>258.87</v>
      </c>
      <c r="G463" s="2">
        <f>Table14[[#This Row],[Unit Cost]]*Table14[[#This Row],[Quantity]]</f>
        <v>1553.22</v>
      </c>
      <c r="H463" s="2">
        <v>391.69</v>
      </c>
      <c r="I463" s="2">
        <f>Table14[[#This Row],[Unit Price]]*Table14[[#This Row],[Quantity]]</f>
        <v>2350.14</v>
      </c>
      <c r="J463" s="4">
        <v>0</v>
      </c>
      <c r="K463">
        <f>Table14[[#This Row],[Revenue]]*Table14[[#This Row],[Discount]]</f>
        <v>0</v>
      </c>
      <c r="L463" s="2">
        <f>Table14[[#This Row],[Revenue]]-Table14[[#This Row],[Discount Amount]]</f>
        <v>2350.14</v>
      </c>
      <c r="M463" s="2">
        <f>Table14[[#This Row],[Total_Revenue]]-Table14[[#This Row],[Total Cost]]</f>
        <v>796.91999999999985</v>
      </c>
      <c r="N463" t="s">
        <v>18</v>
      </c>
      <c r="O463" t="s">
        <v>15</v>
      </c>
      <c r="P463" t="s">
        <v>35</v>
      </c>
    </row>
    <row r="464" spans="1:16" x14ac:dyDescent="0.25">
      <c r="A464" t="s">
        <v>508</v>
      </c>
      <c r="B464" s="1">
        <v>45256</v>
      </c>
      <c r="C464" t="s">
        <v>42</v>
      </c>
      <c r="D464" t="s">
        <v>23</v>
      </c>
      <c r="E464">
        <v>4</v>
      </c>
      <c r="F464" s="2">
        <v>162.07</v>
      </c>
      <c r="G464" s="2">
        <f>Table14[[#This Row],[Unit Cost]]*Table14[[#This Row],[Quantity]]</f>
        <v>648.28</v>
      </c>
      <c r="H464" s="2">
        <v>188.9</v>
      </c>
      <c r="I464" s="2">
        <f>Table14[[#This Row],[Unit Price]]*Table14[[#This Row],[Quantity]]</f>
        <v>755.6</v>
      </c>
      <c r="J464" s="4">
        <v>0</v>
      </c>
      <c r="K464">
        <f>Table14[[#This Row],[Revenue]]*Table14[[#This Row],[Discount]]</f>
        <v>0</v>
      </c>
      <c r="L464" s="2">
        <f>Table14[[#This Row],[Revenue]]-Table14[[#This Row],[Discount Amount]]</f>
        <v>755.6</v>
      </c>
      <c r="M464" s="2">
        <f>Table14[[#This Row],[Total_Revenue]]-Table14[[#This Row],[Total Cost]]</f>
        <v>107.32000000000005</v>
      </c>
      <c r="N464" t="s">
        <v>14</v>
      </c>
      <c r="O464" t="s">
        <v>19</v>
      </c>
      <c r="P464" t="s">
        <v>20</v>
      </c>
    </row>
    <row r="465" spans="1:16" x14ac:dyDescent="0.25">
      <c r="A465" t="s">
        <v>509</v>
      </c>
      <c r="B465" s="1">
        <v>45130</v>
      </c>
      <c r="C465" t="s">
        <v>44</v>
      </c>
      <c r="D465" t="s">
        <v>31</v>
      </c>
      <c r="E465">
        <v>7</v>
      </c>
      <c r="F465" s="2">
        <v>407.07</v>
      </c>
      <c r="G465" s="2">
        <f>Table14[[#This Row],[Unit Cost]]*Table14[[#This Row],[Quantity]]</f>
        <v>2849.49</v>
      </c>
      <c r="H465" s="2">
        <v>504.66</v>
      </c>
      <c r="I465" s="2">
        <f>Table14[[#This Row],[Unit Price]]*Table14[[#This Row],[Quantity]]</f>
        <v>3532.6200000000003</v>
      </c>
      <c r="J465" s="4">
        <v>0.05</v>
      </c>
      <c r="K465">
        <f>Table14[[#This Row],[Revenue]]*Table14[[#This Row],[Discount]]</f>
        <v>176.63100000000003</v>
      </c>
      <c r="L465" s="2">
        <f>Table14[[#This Row],[Revenue]]-Table14[[#This Row],[Discount Amount]]</f>
        <v>3355.9890000000005</v>
      </c>
      <c r="M465" s="2">
        <f>Table14[[#This Row],[Total_Revenue]]-Table14[[#This Row],[Total Cost]]</f>
        <v>506.49900000000071</v>
      </c>
      <c r="N465" t="s">
        <v>18</v>
      </c>
      <c r="O465" t="s">
        <v>19</v>
      </c>
      <c r="P465" t="s">
        <v>16</v>
      </c>
    </row>
    <row r="466" spans="1:16" x14ac:dyDescent="0.25">
      <c r="A466" t="s">
        <v>510</v>
      </c>
      <c r="B466" s="1">
        <v>45415</v>
      </c>
      <c r="C466" t="s">
        <v>34</v>
      </c>
      <c r="D466" t="s">
        <v>31</v>
      </c>
      <c r="E466">
        <v>3</v>
      </c>
      <c r="F466" s="2">
        <v>434.94</v>
      </c>
      <c r="G466" s="2">
        <f>Table14[[#This Row],[Unit Cost]]*Table14[[#This Row],[Quantity]]</f>
        <v>1304.82</v>
      </c>
      <c r="H466" s="2">
        <v>533.13</v>
      </c>
      <c r="I466" s="2">
        <f>Table14[[#This Row],[Unit Price]]*Table14[[#This Row],[Quantity]]</f>
        <v>1599.3899999999999</v>
      </c>
      <c r="J466" s="4">
        <v>0.15</v>
      </c>
      <c r="K466">
        <f>Table14[[#This Row],[Revenue]]*Table14[[#This Row],[Discount]]</f>
        <v>239.90849999999998</v>
      </c>
      <c r="L466" s="2">
        <f>Table14[[#This Row],[Revenue]]-Table14[[#This Row],[Discount Amount]]</f>
        <v>1359.4814999999999</v>
      </c>
      <c r="M466" s="2">
        <f>Table14[[#This Row],[Total_Revenue]]-Table14[[#This Row],[Total Cost]]</f>
        <v>54.661499999999933</v>
      </c>
      <c r="N466" t="s">
        <v>24</v>
      </c>
      <c r="O466" t="s">
        <v>19</v>
      </c>
      <c r="P466" t="s">
        <v>20</v>
      </c>
    </row>
    <row r="467" spans="1:16" x14ac:dyDescent="0.25">
      <c r="A467" t="s">
        <v>511</v>
      </c>
      <c r="B467" s="1">
        <v>45548</v>
      </c>
      <c r="C467" t="s">
        <v>30</v>
      </c>
      <c r="D467" t="s">
        <v>31</v>
      </c>
      <c r="E467">
        <v>4</v>
      </c>
      <c r="F467" s="2">
        <v>298.14999999999998</v>
      </c>
      <c r="G467" s="2">
        <f>Table14[[#This Row],[Unit Cost]]*Table14[[#This Row],[Quantity]]</f>
        <v>1192.5999999999999</v>
      </c>
      <c r="H467" s="2">
        <v>480.27</v>
      </c>
      <c r="I467" s="2">
        <f>Table14[[#This Row],[Unit Price]]*Table14[[#This Row],[Quantity]]</f>
        <v>1921.08</v>
      </c>
      <c r="J467" s="4">
        <v>0.05</v>
      </c>
      <c r="K467">
        <f>Table14[[#This Row],[Revenue]]*Table14[[#This Row],[Discount]]</f>
        <v>96.054000000000002</v>
      </c>
      <c r="L467" s="2">
        <f>Table14[[#This Row],[Revenue]]-Table14[[#This Row],[Discount Amount]]</f>
        <v>1825.0259999999998</v>
      </c>
      <c r="M467" s="2">
        <f>Table14[[#This Row],[Total_Revenue]]-Table14[[#This Row],[Total Cost]]</f>
        <v>632.42599999999993</v>
      </c>
      <c r="N467" t="s">
        <v>14</v>
      </c>
      <c r="O467" t="s">
        <v>19</v>
      </c>
      <c r="P467" t="s">
        <v>20</v>
      </c>
    </row>
    <row r="468" spans="1:16" x14ac:dyDescent="0.25">
      <c r="A468" t="s">
        <v>512</v>
      </c>
      <c r="B468" s="1">
        <v>45514</v>
      </c>
      <c r="C468" t="s">
        <v>12</v>
      </c>
      <c r="D468" t="s">
        <v>13</v>
      </c>
      <c r="E468">
        <v>4</v>
      </c>
      <c r="F468" s="2">
        <v>267.38</v>
      </c>
      <c r="G468" s="2">
        <f>Table14[[#This Row],[Unit Cost]]*Table14[[#This Row],[Quantity]]</f>
        <v>1069.52</v>
      </c>
      <c r="H468" s="2">
        <v>473.84</v>
      </c>
      <c r="I468" s="2">
        <f>Table14[[#This Row],[Unit Price]]*Table14[[#This Row],[Quantity]]</f>
        <v>1895.36</v>
      </c>
      <c r="J468" s="4">
        <v>0.2</v>
      </c>
      <c r="K468">
        <f>Table14[[#This Row],[Revenue]]*Table14[[#This Row],[Discount]]</f>
        <v>379.072</v>
      </c>
      <c r="L468" s="2">
        <f>Table14[[#This Row],[Revenue]]-Table14[[#This Row],[Discount Amount]]</f>
        <v>1516.288</v>
      </c>
      <c r="M468" s="2">
        <f>Table14[[#This Row],[Total_Revenue]]-Table14[[#This Row],[Total Cost]]</f>
        <v>446.76800000000003</v>
      </c>
      <c r="N468" t="s">
        <v>24</v>
      </c>
      <c r="O468" t="s">
        <v>19</v>
      </c>
      <c r="P468" t="s">
        <v>35</v>
      </c>
    </row>
    <row r="469" spans="1:16" x14ac:dyDescent="0.25">
      <c r="A469" t="s">
        <v>513</v>
      </c>
      <c r="B469" s="1">
        <v>45021</v>
      </c>
      <c r="C469" t="s">
        <v>60</v>
      </c>
      <c r="D469" t="s">
        <v>23</v>
      </c>
      <c r="E469">
        <v>3</v>
      </c>
      <c r="F469" s="2">
        <v>478.81</v>
      </c>
      <c r="G469" s="2">
        <f>Table14[[#This Row],[Unit Cost]]*Table14[[#This Row],[Quantity]]</f>
        <v>1436.43</v>
      </c>
      <c r="H469" s="2">
        <v>594.69000000000005</v>
      </c>
      <c r="I469" s="2">
        <f>Table14[[#This Row],[Unit Price]]*Table14[[#This Row],[Quantity]]</f>
        <v>1784.0700000000002</v>
      </c>
      <c r="J469" s="4">
        <v>0.05</v>
      </c>
      <c r="K469">
        <f>Table14[[#This Row],[Revenue]]*Table14[[#This Row],[Discount]]</f>
        <v>89.20350000000002</v>
      </c>
      <c r="L469" s="2">
        <f>Table14[[#This Row],[Revenue]]-Table14[[#This Row],[Discount Amount]]</f>
        <v>1694.8665000000001</v>
      </c>
      <c r="M469" s="2">
        <f>Table14[[#This Row],[Total_Revenue]]-Table14[[#This Row],[Total Cost]]</f>
        <v>258.43650000000002</v>
      </c>
      <c r="N469" t="s">
        <v>40</v>
      </c>
      <c r="O469" t="s">
        <v>27</v>
      </c>
      <c r="P469" t="s">
        <v>35</v>
      </c>
    </row>
    <row r="470" spans="1:16" x14ac:dyDescent="0.25">
      <c r="A470" t="s">
        <v>514</v>
      </c>
      <c r="B470" s="1">
        <v>45208</v>
      </c>
      <c r="C470" t="s">
        <v>26</v>
      </c>
      <c r="D470" t="s">
        <v>13</v>
      </c>
      <c r="E470">
        <v>1</v>
      </c>
      <c r="F470" s="2">
        <v>25.51</v>
      </c>
      <c r="G470" s="2">
        <f>Table14[[#This Row],[Unit Cost]]*Table14[[#This Row],[Quantity]]</f>
        <v>25.51</v>
      </c>
      <c r="H470" s="2">
        <v>31.67</v>
      </c>
      <c r="I470" s="2">
        <f>Table14[[#This Row],[Unit Price]]*Table14[[#This Row],[Quantity]]</f>
        <v>31.67</v>
      </c>
      <c r="J470" s="4">
        <v>0.2</v>
      </c>
      <c r="K470">
        <f>Table14[[#This Row],[Revenue]]*Table14[[#This Row],[Discount]]</f>
        <v>6.3340000000000005</v>
      </c>
      <c r="L470" s="2">
        <f>Table14[[#This Row],[Revenue]]-Table14[[#This Row],[Discount Amount]]</f>
        <v>25.336000000000002</v>
      </c>
      <c r="M470" s="2">
        <f>Table14[[#This Row],[Total_Revenue]]-Table14[[#This Row],[Total Cost]]</f>
        <v>-0.17399999999999949</v>
      </c>
      <c r="N470" t="s">
        <v>14</v>
      </c>
      <c r="O470" t="s">
        <v>15</v>
      </c>
      <c r="P470" t="s">
        <v>16</v>
      </c>
    </row>
    <row r="471" spans="1:16" x14ac:dyDescent="0.25">
      <c r="A471" t="s">
        <v>515</v>
      </c>
      <c r="B471" s="1">
        <v>45150</v>
      </c>
      <c r="C471" t="s">
        <v>49</v>
      </c>
      <c r="D471" t="s">
        <v>47</v>
      </c>
      <c r="E471">
        <v>4</v>
      </c>
      <c r="F471" s="2">
        <v>291.91000000000003</v>
      </c>
      <c r="G471" s="2">
        <f>Table14[[#This Row],[Unit Cost]]*Table14[[#This Row],[Quantity]]</f>
        <v>1167.6400000000001</v>
      </c>
      <c r="H471" s="2">
        <v>328.88</v>
      </c>
      <c r="I471" s="2">
        <f>Table14[[#This Row],[Unit Price]]*Table14[[#This Row],[Quantity]]</f>
        <v>1315.52</v>
      </c>
      <c r="J471" s="4">
        <v>0.05</v>
      </c>
      <c r="K471">
        <f>Table14[[#This Row],[Revenue]]*Table14[[#This Row],[Discount]]</f>
        <v>65.775999999999996</v>
      </c>
      <c r="L471" s="2">
        <f>Table14[[#This Row],[Revenue]]-Table14[[#This Row],[Discount Amount]]</f>
        <v>1249.7439999999999</v>
      </c>
      <c r="M471" s="2">
        <f>Table14[[#This Row],[Total_Revenue]]-Table14[[#This Row],[Total Cost]]</f>
        <v>82.103999999999814</v>
      </c>
      <c r="N471" t="s">
        <v>18</v>
      </c>
      <c r="O471" t="s">
        <v>19</v>
      </c>
      <c r="P471" t="s">
        <v>35</v>
      </c>
    </row>
    <row r="472" spans="1:16" x14ac:dyDescent="0.25">
      <c r="A472" t="s">
        <v>516</v>
      </c>
      <c r="B472" s="1">
        <v>45341</v>
      </c>
      <c r="C472" t="s">
        <v>42</v>
      </c>
      <c r="D472" t="s">
        <v>23</v>
      </c>
      <c r="E472">
        <v>4</v>
      </c>
      <c r="F472" s="2">
        <v>301.01</v>
      </c>
      <c r="G472" s="2">
        <f>Table14[[#This Row],[Unit Cost]]*Table14[[#This Row],[Quantity]]</f>
        <v>1204.04</v>
      </c>
      <c r="H472" s="2">
        <v>495.13</v>
      </c>
      <c r="I472" s="2">
        <f>Table14[[#This Row],[Unit Price]]*Table14[[#This Row],[Quantity]]</f>
        <v>1980.52</v>
      </c>
      <c r="J472" s="4">
        <v>0.15</v>
      </c>
      <c r="K472">
        <f>Table14[[#This Row],[Revenue]]*Table14[[#This Row],[Discount]]</f>
        <v>297.07799999999997</v>
      </c>
      <c r="L472" s="2">
        <f>Table14[[#This Row],[Revenue]]-Table14[[#This Row],[Discount Amount]]</f>
        <v>1683.442</v>
      </c>
      <c r="M472" s="2">
        <f>Table14[[#This Row],[Total_Revenue]]-Table14[[#This Row],[Total Cost]]</f>
        <v>479.40200000000004</v>
      </c>
      <c r="N472" t="s">
        <v>18</v>
      </c>
      <c r="O472" t="s">
        <v>19</v>
      </c>
      <c r="P472" t="s">
        <v>20</v>
      </c>
    </row>
    <row r="473" spans="1:16" x14ac:dyDescent="0.25">
      <c r="A473" t="s">
        <v>517</v>
      </c>
      <c r="B473" s="1">
        <v>45623</v>
      </c>
      <c r="C473" t="s">
        <v>44</v>
      </c>
      <c r="D473" t="s">
        <v>31</v>
      </c>
      <c r="E473">
        <v>3</v>
      </c>
      <c r="F473" s="2">
        <v>78.37</v>
      </c>
      <c r="G473" s="2">
        <f>Table14[[#This Row],[Unit Cost]]*Table14[[#This Row],[Quantity]]</f>
        <v>235.11</v>
      </c>
      <c r="H473" s="2">
        <v>105.04</v>
      </c>
      <c r="I473" s="2">
        <f>Table14[[#This Row],[Unit Price]]*Table14[[#This Row],[Quantity]]</f>
        <v>315.12</v>
      </c>
      <c r="J473" s="4">
        <v>0</v>
      </c>
      <c r="K473">
        <f>Table14[[#This Row],[Revenue]]*Table14[[#This Row],[Discount]]</f>
        <v>0</v>
      </c>
      <c r="L473" s="2">
        <f>Table14[[#This Row],[Revenue]]-Table14[[#This Row],[Discount Amount]]</f>
        <v>315.12</v>
      </c>
      <c r="M473" s="2">
        <f>Table14[[#This Row],[Total_Revenue]]-Table14[[#This Row],[Total Cost]]</f>
        <v>80.009999999999991</v>
      </c>
      <c r="N473" t="s">
        <v>18</v>
      </c>
      <c r="O473" t="s">
        <v>15</v>
      </c>
      <c r="P473" t="s">
        <v>16</v>
      </c>
    </row>
    <row r="474" spans="1:16" x14ac:dyDescent="0.25">
      <c r="A474" t="s">
        <v>518</v>
      </c>
      <c r="B474" s="1">
        <v>45528</v>
      </c>
      <c r="C474" t="s">
        <v>60</v>
      </c>
      <c r="D474" t="s">
        <v>23</v>
      </c>
      <c r="E474">
        <v>9</v>
      </c>
      <c r="F474" s="2">
        <v>351.3</v>
      </c>
      <c r="G474" s="2">
        <f>Table14[[#This Row],[Unit Cost]]*Table14[[#This Row],[Quantity]]</f>
        <v>3161.7000000000003</v>
      </c>
      <c r="H474" s="2">
        <v>514.05999999999995</v>
      </c>
      <c r="I474" s="2">
        <f>Table14[[#This Row],[Unit Price]]*Table14[[#This Row],[Quantity]]</f>
        <v>4626.5399999999991</v>
      </c>
      <c r="J474" s="4">
        <v>0</v>
      </c>
      <c r="K474">
        <f>Table14[[#This Row],[Revenue]]*Table14[[#This Row],[Discount]]</f>
        <v>0</v>
      </c>
      <c r="L474" s="2">
        <f>Table14[[#This Row],[Revenue]]-Table14[[#This Row],[Discount Amount]]</f>
        <v>4626.5399999999991</v>
      </c>
      <c r="M474" s="2">
        <f>Table14[[#This Row],[Total_Revenue]]-Table14[[#This Row],[Total Cost]]</f>
        <v>1464.8399999999988</v>
      </c>
      <c r="N474" t="s">
        <v>40</v>
      </c>
      <c r="O474" t="s">
        <v>52</v>
      </c>
      <c r="P474" t="s">
        <v>20</v>
      </c>
    </row>
    <row r="475" spans="1:16" x14ac:dyDescent="0.25">
      <c r="A475" t="s">
        <v>519</v>
      </c>
      <c r="B475" s="1">
        <v>45098</v>
      </c>
      <c r="C475" t="s">
        <v>26</v>
      </c>
      <c r="D475" t="s">
        <v>13</v>
      </c>
      <c r="E475">
        <v>6</v>
      </c>
      <c r="F475" s="2">
        <v>70.48</v>
      </c>
      <c r="G475" s="2">
        <f>Table14[[#This Row],[Unit Cost]]*Table14[[#This Row],[Quantity]]</f>
        <v>422.88</v>
      </c>
      <c r="H475" s="2">
        <v>121.54</v>
      </c>
      <c r="I475" s="2">
        <f>Table14[[#This Row],[Unit Price]]*Table14[[#This Row],[Quantity]]</f>
        <v>729.24</v>
      </c>
      <c r="J475" s="4">
        <v>0.15</v>
      </c>
      <c r="K475">
        <f>Table14[[#This Row],[Revenue]]*Table14[[#This Row],[Discount]]</f>
        <v>109.386</v>
      </c>
      <c r="L475" s="2">
        <f>Table14[[#This Row],[Revenue]]-Table14[[#This Row],[Discount Amount]]</f>
        <v>619.85400000000004</v>
      </c>
      <c r="M475" s="2">
        <f>Table14[[#This Row],[Total_Revenue]]-Table14[[#This Row],[Total Cost]]</f>
        <v>196.97400000000005</v>
      </c>
      <c r="N475" t="s">
        <v>18</v>
      </c>
      <c r="O475" t="s">
        <v>27</v>
      </c>
      <c r="P475" t="s">
        <v>35</v>
      </c>
    </row>
    <row r="476" spans="1:16" x14ac:dyDescent="0.25">
      <c r="A476" t="s">
        <v>520</v>
      </c>
      <c r="B476" s="1">
        <v>45169</v>
      </c>
      <c r="C476" t="s">
        <v>60</v>
      </c>
      <c r="D476" t="s">
        <v>23</v>
      </c>
      <c r="E476">
        <v>1</v>
      </c>
      <c r="F476" s="2">
        <v>464.41</v>
      </c>
      <c r="G476" s="2">
        <f>Table14[[#This Row],[Unit Cost]]*Table14[[#This Row],[Quantity]]</f>
        <v>464.41</v>
      </c>
      <c r="H476" s="2">
        <v>582.33000000000004</v>
      </c>
      <c r="I476" s="2">
        <f>Table14[[#This Row],[Unit Price]]*Table14[[#This Row],[Quantity]]</f>
        <v>582.33000000000004</v>
      </c>
      <c r="J476" s="4">
        <v>0.05</v>
      </c>
      <c r="K476">
        <f>Table14[[#This Row],[Revenue]]*Table14[[#This Row],[Discount]]</f>
        <v>29.116500000000002</v>
      </c>
      <c r="L476" s="2">
        <f>Table14[[#This Row],[Revenue]]-Table14[[#This Row],[Discount Amount]]</f>
        <v>553.21350000000007</v>
      </c>
      <c r="M476" s="2">
        <f>Table14[[#This Row],[Total_Revenue]]-Table14[[#This Row],[Total Cost]]</f>
        <v>88.803500000000042</v>
      </c>
      <c r="N476" t="s">
        <v>14</v>
      </c>
      <c r="O476" t="s">
        <v>32</v>
      </c>
      <c r="P476" t="s">
        <v>35</v>
      </c>
    </row>
    <row r="477" spans="1:16" x14ac:dyDescent="0.25">
      <c r="A477" t="s">
        <v>521</v>
      </c>
      <c r="B477" s="1">
        <v>45248</v>
      </c>
      <c r="C477" t="s">
        <v>49</v>
      </c>
      <c r="D477" t="s">
        <v>47</v>
      </c>
      <c r="E477">
        <v>8</v>
      </c>
      <c r="F477" s="2">
        <v>493.35</v>
      </c>
      <c r="G477" s="2">
        <f>Table14[[#This Row],[Unit Cost]]*Table14[[#This Row],[Quantity]]</f>
        <v>3946.8</v>
      </c>
      <c r="H477" s="2">
        <v>820.95</v>
      </c>
      <c r="I477" s="2">
        <f>Table14[[#This Row],[Unit Price]]*Table14[[#This Row],[Quantity]]</f>
        <v>6567.6</v>
      </c>
      <c r="J477" s="4">
        <v>0</v>
      </c>
      <c r="K477">
        <f>Table14[[#This Row],[Revenue]]*Table14[[#This Row],[Discount]]</f>
        <v>0</v>
      </c>
      <c r="L477" s="2">
        <f>Table14[[#This Row],[Revenue]]-Table14[[#This Row],[Discount Amount]]</f>
        <v>6567.6</v>
      </c>
      <c r="M477" s="2">
        <f>Table14[[#This Row],[Total_Revenue]]-Table14[[#This Row],[Total Cost]]</f>
        <v>2620.8000000000002</v>
      </c>
      <c r="N477" t="s">
        <v>40</v>
      </c>
      <c r="O477" t="s">
        <v>19</v>
      </c>
      <c r="P477" t="s">
        <v>35</v>
      </c>
    </row>
    <row r="478" spans="1:16" x14ac:dyDescent="0.25">
      <c r="A478" t="s">
        <v>522</v>
      </c>
      <c r="B478" s="1">
        <v>45646</v>
      </c>
      <c r="C478" t="s">
        <v>12</v>
      </c>
      <c r="D478" t="s">
        <v>13</v>
      </c>
      <c r="E478">
        <v>3</v>
      </c>
      <c r="F478" s="2">
        <v>208.37</v>
      </c>
      <c r="G478" s="2">
        <f>Table14[[#This Row],[Unit Cost]]*Table14[[#This Row],[Quantity]]</f>
        <v>625.11</v>
      </c>
      <c r="H478" s="2">
        <v>249.2</v>
      </c>
      <c r="I478" s="2">
        <f>Table14[[#This Row],[Unit Price]]*Table14[[#This Row],[Quantity]]</f>
        <v>747.59999999999991</v>
      </c>
      <c r="J478" s="4">
        <v>0</v>
      </c>
      <c r="K478">
        <f>Table14[[#This Row],[Revenue]]*Table14[[#This Row],[Discount]]</f>
        <v>0</v>
      </c>
      <c r="L478" s="2">
        <f>Table14[[#This Row],[Revenue]]-Table14[[#This Row],[Discount Amount]]</f>
        <v>747.59999999999991</v>
      </c>
      <c r="M478" s="2">
        <f>Table14[[#This Row],[Total_Revenue]]-Table14[[#This Row],[Total Cost]]</f>
        <v>122.4899999999999</v>
      </c>
      <c r="N478" t="s">
        <v>18</v>
      </c>
      <c r="O478" t="s">
        <v>27</v>
      </c>
      <c r="P478" t="s">
        <v>20</v>
      </c>
    </row>
    <row r="479" spans="1:16" x14ac:dyDescent="0.25">
      <c r="A479" t="s">
        <v>523</v>
      </c>
      <c r="B479" s="1">
        <v>45555</v>
      </c>
      <c r="C479" t="s">
        <v>54</v>
      </c>
      <c r="D479" t="s">
        <v>38</v>
      </c>
      <c r="E479">
        <v>1</v>
      </c>
      <c r="F479" s="2">
        <v>395.57</v>
      </c>
      <c r="G479" s="2">
        <f>Table14[[#This Row],[Unit Cost]]*Table14[[#This Row],[Quantity]]</f>
        <v>395.57</v>
      </c>
      <c r="H479" s="2">
        <v>556.59</v>
      </c>
      <c r="I479" s="2">
        <f>Table14[[#This Row],[Unit Price]]*Table14[[#This Row],[Quantity]]</f>
        <v>556.59</v>
      </c>
      <c r="J479" s="4">
        <v>0.2</v>
      </c>
      <c r="K479">
        <f>Table14[[#This Row],[Revenue]]*Table14[[#This Row],[Discount]]</f>
        <v>111.31800000000001</v>
      </c>
      <c r="L479" s="2">
        <f>Table14[[#This Row],[Revenue]]-Table14[[#This Row],[Discount Amount]]</f>
        <v>445.27200000000005</v>
      </c>
      <c r="M479" s="2">
        <f>Table14[[#This Row],[Total_Revenue]]-Table14[[#This Row],[Total Cost]]</f>
        <v>49.702000000000055</v>
      </c>
      <c r="N479" t="s">
        <v>14</v>
      </c>
      <c r="O479" t="s">
        <v>27</v>
      </c>
      <c r="P479" t="s">
        <v>35</v>
      </c>
    </row>
    <row r="480" spans="1:16" x14ac:dyDescent="0.25">
      <c r="A480" t="s">
        <v>524</v>
      </c>
      <c r="B480" s="1">
        <v>44965</v>
      </c>
      <c r="C480" t="s">
        <v>42</v>
      </c>
      <c r="D480" t="s">
        <v>23</v>
      </c>
      <c r="E480">
        <v>9</v>
      </c>
      <c r="F480" s="2">
        <v>375.94</v>
      </c>
      <c r="G480" s="2">
        <f>Table14[[#This Row],[Unit Cost]]*Table14[[#This Row],[Quantity]]</f>
        <v>3383.46</v>
      </c>
      <c r="H480" s="2">
        <v>479.96</v>
      </c>
      <c r="I480" s="2">
        <f>Table14[[#This Row],[Unit Price]]*Table14[[#This Row],[Quantity]]</f>
        <v>4319.6399999999994</v>
      </c>
      <c r="J480" s="4">
        <v>0</v>
      </c>
      <c r="K480">
        <f>Table14[[#This Row],[Revenue]]*Table14[[#This Row],[Discount]]</f>
        <v>0</v>
      </c>
      <c r="L480" s="2">
        <f>Table14[[#This Row],[Revenue]]-Table14[[#This Row],[Discount Amount]]</f>
        <v>4319.6399999999994</v>
      </c>
      <c r="M480" s="2">
        <f>Table14[[#This Row],[Total_Revenue]]-Table14[[#This Row],[Total Cost]]</f>
        <v>936.17999999999938</v>
      </c>
      <c r="N480" t="s">
        <v>24</v>
      </c>
      <c r="O480" t="s">
        <v>32</v>
      </c>
      <c r="P480" t="s">
        <v>20</v>
      </c>
    </row>
    <row r="481" spans="1:16" x14ac:dyDescent="0.25">
      <c r="A481" t="s">
        <v>525</v>
      </c>
      <c r="B481" s="1">
        <v>45311</v>
      </c>
      <c r="C481" t="s">
        <v>56</v>
      </c>
      <c r="D481" t="s">
        <v>38</v>
      </c>
      <c r="E481">
        <v>5</v>
      </c>
      <c r="F481" s="2">
        <v>107.85</v>
      </c>
      <c r="G481" s="2">
        <f>Table14[[#This Row],[Unit Cost]]*Table14[[#This Row],[Quantity]]</f>
        <v>539.25</v>
      </c>
      <c r="H481" s="2">
        <v>168.99</v>
      </c>
      <c r="I481" s="2">
        <f>Table14[[#This Row],[Unit Price]]*Table14[[#This Row],[Quantity]]</f>
        <v>844.95</v>
      </c>
      <c r="J481" s="4">
        <v>0</v>
      </c>
      <c r="K481">
        <f>Table14[[#This Row],[Revenue]]*Table14[[#This Row],[Discount]]</f>
        <v>0</v>
      </c>
      <c r="L481" s="2">
        <f>Table14[[#This Row],[Revenue]]-Table14[[#This Row],[Discount Amount]]</f>
        <v>844.95</v>
      </c>
      <c r="M481" s="2">
        <f>Table14[[#This Row],[Total_Revenue]]-Table14[[#This Row],[Total Cost]]</f>
        <v>305.70000000000005</v>
      </c>
      <c r="N481" t="s">
        <v>14</v>
      </c>
      <c r="O481" t="s">
        <v>15</v>
      </c>
      <c r="P481" t="s">
        <v>16</v>
      </c>
    </row>
    <row r="482" spans="1:16" x14ac:dyDescent="0.25">
      <c r="A482" t="s">
        <v>526</v>
      </c>
      <c r="B482" s="1">
        <v>44989</v>
      </c>
      <c r="C482" t="s">
        <v>62</v>
      </c>
      <c r="D482" t="s">
        <v>47</v>
      </c>
      <c r="E482">
        <v>6</v>
      </c>
      <c r="F482" s="2">
        <v>432.42</v>
      </c>
      <c r="G482" s="2">
        <f>Table14[[#This Row],[Unit Cost]]*Table14[[#This Row],[Quantity]]</f>
        <v>2594.52</v>
      </c>
      <c r="H482" s="2">
        <v>632.54</v>
      </c>
      <c r="I482" s="2">
        <f>Table14[[#This Row],[Unit Price]]*Table14[[#This Row],[Quantity]]</f>
        <v>3795.24</v>
      </c>
      <c r="J482" s="4">
        <v>0</v>
      </c>
      <c r="K482">
        <f>Table14[[#This Row],[Revenue]]*Table14[[#This Row],[Discount]]</f>
        <v>0</v>
      </c>
      <c r="L482" s="2">
        <f>Table14[[#This Row],[Revenue]]-Table14[[#This Row],[Discount Amount]]</f>
        <v>3795.24</v>
      </c>
      <c r="M482" s="2">
        <f>Table14[[#This Row],[Total_Revenue]]-Table14[[#This Row],[Total Cost]]</f>
        <v>1200.7199999999998</v>
      </c>
      <c r="N482" t="s">
        <v>14</v>
      </c>
      <c r="O482" t="s">
        <v>19</v>
      </c>
      <c r="P482" t="s">
        <v>20</v>
      </c>
    </row>
    <row r="483" spans="1:16" x14ac:dyDescent="0.25">
      <c r="A483" t="s">
        <v>527</v>
      </c>
      <c r="B483" s="1">
        <v>44929</v>
      </c>
      <c r="C483" t="s">
        <v>44</v>
      </c>
      <c r="D483" t="s">
        <v>31</v>
      </c>
      <c r="E483">
        <v>4</v>
      </c>
      <c r="F483" s="2">
        <v>258.55</v>
      </c>
      <c r="G483" s="2">
        <f>Table14[[#This Row],[Unit Cost]]*Table14[[#This Row],[Quantity]]</f>
        <v>1034.2</v>
      </c>
      <c r="H483" s="2">
        <v>458.44</v>
      </c>
      <c r="I483" s="2">
        <f>Table14[[#This Row],[Unit Price]]*Table14[[#This Row],[Quantity]]</f>
        <v>1833.76</v>
      </c>
      <c r="J483" s="4">
        <v>0.15</v>
      </c>
      <c r="K483">
        <f>Table14[[#This Row],[Revenue]]*Table14[[#This Row],[Discount]]</f>
        <v>275.06399999999996</v>
      </c>
      <c r="L483" s="2">
        <f>Table14[[#This Row],[Revenue]]-Table14[[#This Row],[Discount Amount]]</f>
        <v>1558.6959999999999</v>
      </c>
      <c r="M483" s="2">
        <f>Table14[[#This Row],[Total_Revenue]]-Table14[[#This Row],[Total Cost]]</f>
        <v>524.49599999999987</v>
      </c>
      <c r="N483" t="s">
        <v>18</v>
      </c>
      <c r="O483" t="s">
        <v>32</v>
      </c>
      <c r="P483" t="s">
        <v>20</v>
      </c>
    </row>
    <row r="484" spans="1:16" x14ac:dyDescent="0.25">
      <c r="A484" t="s">
        <v>528</v>
      </c>
      <c r="B484" s="1">
        <v>44952</v>
      </c>
      <c r="C484" t="s">
        <v>22</v>
      </c>
      <c r="D484" t="s">
        <v>23</v>
      </c>
      <c r="E484">
        <v>2</v>
      </c>
      <c r="F484" s="2">
        <v>169.73</v>
      </c>
      <c r="G484" s="2">
        <f>Table14[[#This Row],[Unit Cost]]*Table14[[#This Row],[Quantity]]</f>
        <v>339.46</v>
      </c>
      <c r="H484" s="2">
        <v>220.82</v>
      </c>
      <c r="I484" s="2">
        <f>Table14[[#This Row],[Unit Price]]*Table14[[#This Row],[Quantity]]</f>
        <v>441.64</v>
      </c>
      <c r="J484" s="4">
        <v>0</v>
      </c>
      <c r="K484">
        <f>Table14[[#This Row],[Revenue]]*Table14[[#This Row],[Discount]]</f>
        <v>0</v>
      </c>
      <c r="L484" s="2">
        <f>Table14[[#This Row],[Revenue]]-Table14[[#This Row],[Discount Amount]]</f>
        <v>441.64</v>
      </c>
      <c r="M484" s="2">
        <f>Table14[[#This Row],[Total_Revenue]]-Table14[[#This Row],[Total Cost]]</f>
        <v>102.18</v>
      </c>
      <c r="N484" t="s">
        <v>18</v>
      </c>
      <c r="O484" t="s">
        <v>27</v>
      </c>
      <c r="P484" t="s">
        <v>35</v>
      </c>
    </row>
    <row r="485" spans="1:16" x14ac:dyDescent="0.25">
      <c r="A485" t="s">
        <v>529</v>
      </c>
      <c r="B485" s="1">
        <v>45511</v>
      </c>
      <c r="C485" t="s">
        <v>44</v>
      </c>
      <c r="D485" t="s">
        <v>31</v>
      </c>
      <c r="E485">
        <v>8</v>
      </c>
      <c r="F485" s="2">
        <v>21.06</v>
      </c>
      <c r="G485" s="2">
        <f>Table14[[#This Row],[Unit Cost]]*Table14[[#This Row],[Quantity]]</f>
        <v>168.48</v>
      </c>
      <c r="H485" s="2">
        <v>30.29</v>
      </c>
      <c r="I485" s="2">
        <f>Table14[[#This Row],[Unit Price]]*Table14[[#This Row],[Quantity]]</f>
        <v>242.32</v>
      </c>
      <c r="J485" s="4">
        <v>0</v>
      </c>
      <c r="K485">
        <f>Table14[[#This Row],[Revenue]]*Table14[[#This Row],[Discount]]</f>
        <v>0</v>
      </c>
      <c r="L485" s="2">
        <f>Table14[[#This Row],[Revenue]]-Table14[[#This Row],[Discount Amount]]</f>
        <v>242.32</v>
      </c>
      <c r="M485" s="2">
        <f>Table14[[#This Row],[Total_Revenue]]-Table14[[#This Row],[Total Cost]]</f>
        <v>73.84</v>
      </c>
      <c r="N485" t="s">
        <v>18</v>
      </c>
      <c r="O485" t="s">
        <v>52</v>
      </c>
      <c r="P485" t="s">
        <v>16</v>
      </c>
    </row>
    <row r="486" spans="1:16" x14ac:dyDescent="0.25">
      <c r="A486" t="s">
        <v>530</v>
      </c>
      <c r="B486" s="1">
        <v>45275</v>
      </c>
      <c r="C486" t="s">
        <v>26</v>
      </c>
      <c r="D486" t="s">
        <v>13</v>
      </c>
      <c r="E486">
        <v>6</v>
      </c>
      <c r="F486" s="2">
        <v>161.53</v>
      </c>
      <c r="G486" s="2">
        <f>Table14[[#This Row],[Unit Cost]]*Table14[[#This Row],[Quantity]]</f>
        <v>969.18000000000006</v>
      </c>
      <c r="H486" s="2">
        <v>274.37</v>
      </c>
      <c r="I486" s="2">
        <f>Table14[[#This Row],[Unit Price]]*Table14[[#This Row],[Quantity]]</f>
        <v>1646.22</v>
      </c>
      <c r="J486" s="4">
        <v>0.2</v>
      </c>
      <c r="K486">
        <f>Table14[[#This Row],[Revenue]]*Table14[[#This Row],[Discount]]</f>
        <v>329.24400000000003</v>
      </c>
      <c r="L486" s="2">
        <f>Table14[[#This Row],[Revenue]]-Table14[[#This Row],[Discount Amount]]</f>
        <v>1316.9760000000001</v>
      </c>
      <c r="M486" s="2">
        <f>Table14[[#This Row],[Total_Revenue]]-Table14[[#This Row],[Total Cost]]</f>
        <v>347.79600000000005</v>
      </c>
      <c r="N486" t="s">
        <v>40</v>
      </c>
      <c r="O486" t="s">
        <v>52</v>
      </c>
      <c r="P486" t="s">
        <v>20</v>
      </c>
    </row>
    <row r="487" spans="1:16" x14ac:dyDescent="0.25">
      <c r="A487" t="s">
        <v>531</v>
      </c>
      <c r="B487" s="1">
        <v>44989</v>
      </c>
      <c r="C487" t="s">
        <v>49</v>
      </c>
      <c r="D487" t="s">
        <v>47</v>
      </c>
      <c r="E487">
        <v>1</v>
      </c>
      <c r="F487" s="2">
        <v>466.81</v>
      </c>
      <c r="G487" s="2">
        <f>Table14[[#This Row],[Unit Cost]]*Table14[[#This Row],[Quantity]]</f>
        <v>466.81</v>
      </c>
      <c r="H487" s="2">
        <v>783.27</v>
      </c>
      <c r="I487" s="2">
        <f>Table14[[#This Row],[Unit Price]]*Table14[[#This Row],[Quantity]]</f>
        <v>783.27</v>
      </c>
      <c r="J487" s="4">
        <v>0</v>
      </c>
      <c r="K487">
        <f>Table14[[#This Row],[Revenue]]*Table14[[#This Row],[Discount]]</f>
        <v>0</v>
      </c>
      <c r="L487" s="2">
        <f>Table14[[#This Row],[Revenue]]-Table14[[#This Row],[Discount Amount]]</f>
        <v>783.27</v>
      </c>
      <c r="M487" s="2">
        <f>Table14[[#This Row],[Total_Revenue]]-Table14[[#This Row],[Total Cost]]</f>
        <v>316.45999999999998</v>
      </c>
      <c r="N487" t="s">
        <v>24</v>
      </c>
      <c r="O487" t="s">
        <v>19</v>
      </c>
      <c r="P487" t="s">
        <v>35</v>
      </c>
    </row>
    <row r="488" spans="1:16" x14ac:dyDescent="0.25">
      <c r="A488" t="s">
        <v>532</v>
      </c>
      <c r="B488" s="1">
        <v>45155</v>
      </c>
      <c r="C488" t="s">
        <v>49</v>
      </c>
      <c r="D488" t="s">
        <v>47</v>
      </c>
      <c r="E488">
        <v>6</v>
      </c>
      <c r="F488" s="2">
        <v>231.5</v>
      </c>
      <c r="G488" s="2">
        <f>Table14[[#This Row],[Unit Cost]]*Table14[[#This Row],[Quantity]]</f>
        <v>1389</v>
      </c>
      <c r="H488" s="2">
        <v>305.33</v>
      </c>
      <c r="I488" s="2">
        <f>Table14[[#This Row],[Unit Price]]*Table14[[#This Row],[Quantity]]</f>
        <v>1831.98</v>
      </c>
      <c r="J488" s="4">
        <v>0.1</v>
      </c>
      <c r="K488">
        <f>Table14[[#This Row],[Revenue]]*Table14[[#This Row],[Discount]]</f>
        <v>183.19800000000001</v>
      </c>
      <c r="L488" s="2">
        <f>Table14[[#This Row],[Revenue]]-Table14[[#This Row],[Discount Amount]]</f>
        <v>1648.7819999999999</v>
      </c>
      <c r="M488" s="2">
        <f>Table14[[#This Row],[Total_Revenue]]-Table14[[#This Row],[Total Cost]]</f>
        <v>259.78199999999993</v>
      </c>
      <c r="N488" t="s">
        <v>14</v>
      </c>
      <c r="O488" t="s">
        <v>27</v>
      </c>
      <c r="P488" t="s">
        <v>16</v>
      </c>
    </row>
    <row r="489" spans="1:16" x14ac:dyDescent="0.25">
      <c r="A489" t="s">
        <v>533</v>
      </c>
      <c r="B489" s="1">
        <v>45499</v>
      </c>
      <c r="C489" t="s">
        <v>30</v>
      </c>
      <c r="D489" t="s">
        <v>31</v>
      </c>
      <c r="E489">
        <v>5</v>
      </c>
      <c r="F489" s="2">
        <v>150.30000000000001</v>
      </c>
      <c r="G489" s="2">
        <f>Table14[[#This Row],[Unit Cost]]*Table14[[#This Row],[Quantity]]</f>
        <v>751.5</v>
      </c>
      <c r="H489" s="2">
        <v>223.91</v>
      </c>
      <c r="I489" s="2">
        <f>Table14[[#This Row],[Unit Price]]*Table14[[#This Row],[Quantity]]</f>
        <v>1119.55</v>
      </c>
      <c r="J489" s="4">
        <v>0</v>
      </c>
      <c r="K489">
        <f>Table14[[#This Row],[Revenue]]*Table14[[#This Row],[Discount]]</f>
        <v>0</v>
      </c>
      <c r="L489" s="2">
        <f>Table14[[#This Row],[Revenue]]-Table14[[#This Row],[Discount Amount]]</f>
        <v>1119.55</v>
      </c>
      <c r="M489" s="2">
        <f>Table14[[#This Row],[Total_Revenue]]-Table14[[#This Row],[Total Cost]]</f>
        <v>368.04999999999995</v>
      </c>
      <c r="N489" t="s">
        <v>14</v>
      </c>
      <c r="O489" t="s">
        <v>27</v>
      </c>
      <c r="P489" t="s">
        <v>20</v>
      </c>
    </row>
    <row r="490" spans="1:16" x14ac:dyDescent="0.25">
      <c r="A490" t="s">
        <v>534</v>
      </c>
      <c r="B490" s="1">
        <v>45211</v>
      </c>
      <c r="C490" t="s">
        <v>26</v>
      </c>
      <c r="D490" t="s">
        <v>13</v>
      </c>
      <c r="E490">
        <v>1</v>
      </c>
      <c r="F490" s="2">
        <v>209.12</v>
      </c>
      <c r="G490" s="2">
        <f>Table14[[#This Row],[Unit Cost]]*Table14[[#This Row],[Quantity]]</f>
        <v>209.12</v>
      </c>
      <c r="H490" s="2">
        <v>272.04000000000002</v>
      </c>
      <c r="I490" s="2">
        <f>Table14[[#This Row],[Unit Price]]*Table14[[#This Row],[Quantity]]</f>
        <v>272.04000000000002</v>
      </c>
      <c r="J490" s="4">
        <v>0.05</v>
      </c>
      <c r="K490">
        <f>Table14[[#This Row],[Revenue]]*Table14[[#This Row],[Discount]]</f>
        <v>13.602000000000002</v>
      </c>
      <c r="L490" s="2">
        <f>Table14[[#This Row],[Revenue]]-Table14[[#This Row],[Discount Amount]]</f>
        <v>258.43800000000005</v>
      </c>
      <c r="M490" s="2">
        <f>Table14[[#This Row],[Total_Revenue]]-Table14[[#This Row],[Total Cost]]</f>
        <v>49.31800000000004</v>
      </c>
      <c r="N490" t="s">
        <v>40</v>
      </c>
      <c r="O490" t="s">
        <v>32</v>
      </c>
      <c r="P490" t="s">
        <v>35</v>
      </c>
    </row>
    <row r="491" spans="1:16" x14ac:dyDescent="0.25">
      <c r="A491" t="s">
        <v>535</v>
      </c>
      <c r="B491" s="1">
        <v>45194</v>
      </c>
      <c r="C491" t="s">
        <v>42</v>
      </c>
      <c r="D491" t="s">
        <v>23</v>
      </c>
      <c r="E491">
        <v>2</v>
      </c>
      <c r="F491" s="2">
        <v>385.62</v>
      </c>
      <c r="G491" s="2">
        <f>Table14[[#This Row],[Unit Cost]]*Table14[[#This Row],[Quantity]]</f>
        <v>771.24</v>
      </c>
      <c r="H491" s="2">
        <v>440.83</v>
      </c>
      <c r="I491" s="2">
        <f>Table14[[#This Row],[Unit Price]]*Table14[[#This Row],[Quantity]]</f>
        <v>881.66</v>
      </c>
      <c r="J491" s="4">
        <v>0</v>
      </c>
      <c r="K491">
        <f>Table14[[#This Row],[Revenue]]*Table14[[#This Row],[Discount]]</f>
        <v>0</v>
      </c>
      <c r="L491" s="2">
        <f>Table14[[#This Row],[Revenue]]-Table14[[#This Row],[Discount Amount]]</f>
        <v>881.66</v>
      </c>
      <c r="M491" s="2">
        <f>Table14[[#This Row],[Total_Revenue]]-Table14[[#This Row],[Total Cost]]</f>
        <v>110.41999999999996</v>
      </c>
      <c r="N491" t="s">
        <v>18</v>
      </c>
      <c r="O491" t="s">
        <v>15</v>
      </c>
      <c r="P491" t="s">
        <v>16</v>
      </c>
    </row>
    <row r="492" spans="1:16" x14ac:dyDescent="0.25">
      <c r="A492" t="s">
        <v>536</v>
      </c>
      <c r="B492" s="1">
        <v>45311</v>
      </c>
      <c r="C492" t="s">
        <v>26</v>
      </c>
      <c r="D492" t="s">
        <v>13</v>
      </c>
      <c r="E492">
        <v>1</v>
      </c>
      <c r="F492" s="2">
        <v>111.53</v>
      </c>
      <c r="G492" s="2">
        <f>Table14[[#This Row],[Unit Cost]]*Table14[[#This Row],[Quantity]]</f>
        <v>111.53</v>
      </c>
      <c r="H492" s="2">
        <v>199.43</v>
      </c>
      <c r="I492" s="2">
        <f>Table14[[#This Row],[Unit Price]]*Table14[[#This Row],[Quantity]]</f>
        <v>199.43</v>
      </c>
      <c r="J492" s="4">
        <v>0</v>
      </c>
      <c r="K492">
        <f>Table14[[#This Row],[Revenue]]*Table14[[#This Row],[Discount]]</f>
        <v>0</v>
      </c>
      <c r="L492" s="2">
        <f>Table14[[#This Row],[Revenue]]-Table14[[#This Row],[Discount Amount]]</f>
        <v>199.43</v>
      </c>
      <c r="M492" s="2">
        <f>Table14[[#This Row],[Total_Revenue]]-Table14[[#This Row],[Total Cost]]</f>
        <v>87.9</v>
      </c>
      <c r="N492" t="s">
        <v>40</v>
      </c>
      <c r="O492" t="s">
        <v>27</v>
      </c>
      <c r="P492" t="s">
        <v>20</v>
      </c>
    </row>
    <row r="493" spans="1:16" x14ac:dyDescent="0.25">
      <c r="A493" t="s">
        <v>537</v>
      </c>
      <c r="B493" s="1">
        <v>45320</v>
      </c>
      <c r="C493" t="s">
        <v>62</v>
      </c>
      <c r="D493" t="s">
        <v>47</v>
      </c>
      <c r="E493">
        <v>4</v>
      </c>
      <c r="F493" s="2">
        <v>275.92</v>
      </c>
      <c r="G493" s="2">
        <f>Table14[[#This Row],[Unit Cost]]*Table14[[#This Row],[Quantity]]</f>
        <v>1103.68</v>
      </c>
      <c r="H493" s="2">
        <v>310.55</v>
      </c>
      <c r="I493" s="2">
        <f>Table14[[#This Row],[Unit Price]]*Table14[[#This Row],[Quantity]]</f>
        <v>1242.2</v>
      </c>
      <c r="J493" s="4">
        <v>0</v>
      </c>
      <c r="K493">
        <f>Table14[[#This Row],[Revenue]]*Table14[[#This Row],[Discount]]</f>
        <v>0</v>
      </c>
      <c r="L493" s="2">
        <f>Table14[[#This Row],[Revenue]]-Table14[[#This Row],[Discount Amount]]</f>
        <v>1242.2</v>
      </c>
      <c r="M493" s="2">
        <f>Table14[[#This Row],[Total_Revenue]]-Table14[[#This Row],[Total Cost]]</f>
        <v>138.51999999999998</v>
      </c>
      <c r="N493" t="s">
        <v>24</v>
      </c>
      <c r="O493" t="s">
        <v>15</v>
      </c>
      <c r="P493" t="s">
        <v>20</v>
      </c>
    </row>
    <row r="494" spans="1:16" x14ac:dyDescent="0.25">
      <c r="A494" t="s">
        <v>538</v>
      </c>
      <c r="B494" s="1">
        <v>45404</v>
      </c>
      <c r="C494" t="s">
        <v>60</v>
      </c>
      <c r="D494" t="s">
        <v>23</v>
      </c>
      <c r="E494">
        <v>7</v>
      </c>
      <c r="F494" s="2">
        <v>387.73</v>
      </c>
      <c r="G494" s="2">
        <f>Table14[[#This Row],[Unit Cost]]*Table14[[#This Row],[Quantity]]</f>
        <v>2714.11</v>
      </c>
      <c r="H494" s="2">
        <v>589.51</v>
      </c>
      <c r="I494" s="2">
        <f>Table14[[#This Row],[Unit Price]]*Table14[[#This Row],[Quantity]]</f>
        <v>4126.57</v>
      </c>
      <c r="J494" s="4">
        <v>0.1</v>
      </c>
      <c r="K494">
        <f>Table14[[#This Row],[Revenue]]*Table14[[#This Row],[Discount]]</f>
        <v>412.65699999999998</v>
      </c>
      <c r="L494" s="2">
        <f>Table14[[#This Row],[Revenue]]-Table14[[#This Row],[Discount Amount]]</f>
        <v>3713.9129999999996</v>
      </c>
      <c r="M494" s="2">
        <f>Table14[[#This Row],[Total_Revenue]]-Table14[[#This Row],[Total Cost]]</f>
        <v>999.80299999999943</v>
      </c>
      <c r="N494" t="s">
        <v>14</v>
      </c>
      <c r="O494" t="s">
        <v>32</v>
      </c>
      <c r="P494" t="s">
        <v>20</v>
      </c>
    </row>
    <row r="495" spans="1:16" x14ac:dyDescent="0.25">
      <c r="A495" t="s">
        <v>539</v>
      </c>
      <c r="B495" s="1">
        <v>45219</v>
      </c>
      <c r="C495" t="s">
        <v>60</v>
      </c>
      <c r="D495" t="s">
        <v>23</v>
      </c>
      <c r="E495">
        <v>5</v>
      </c>
      <c r="F495" s="2">
        <v>111.5</v>
      </c>
      <c r="G495" s="2">
        <f>Table14[[#This Row],[Unit Cost]]*Table14[[#This Row],[Quantity]]</f>
        <v>557.5</v>
      </c>
      <c r="H495" s="2">
        <v>162.51</v>
      </c>
      <c r="I495" s="2">
        <f>Table14[[#This Row],[Unit Price]]*Table14[[#This Row],[Quantity]]</f>
        <v>812.55</v>
      </c>
      <c r="J495" s="4">
        <v>0</v>
      </c>
      <c r="K495">
        <f>Table14[[#This Row],[Revenue]]*Table14[[#This Row],[Discount]]</f>
        <v>0</v>
      </c>
      <c r="L495" s="2">
        <f>Table14[[#This Row],[Revenue]]-Table14[[#This Row],[Discount Amount]]</f>
        <v>812.55</v>
      </c>
      <c r="M495" s="2">
        <f>Table14[[#This Row],[Total_Revenue]]-Table14[[#This Row],[Total Cost]]</f>
        <v>255.04999999999995</v>
      </c>
      <c r="N495" t="s">
        <v>18</v>
      </c>
      <c r="O495" t="s">
        <v>52</v>
      </c>
      <c r="P495" t="s">
        <v>20</v>
      </c>
    </row>
    <row r="496" spans="1:16" x14ac:dyDescent="0.25">
      <c r="A496" t="s">
        <v>540</v>
      </c>
      <c r="B496" s="1">
        <v>45576</v>
      </c>
      <c r="C496" t="s">
        <v>22</v>
      </c>
      <c r="D496" t="s">
        <v>23</v>
      </c>
      <c r="E496">
        <v>4</v>
      </c>
      <c r="F496" s="2">
        <v>432.42</v>
      </c>
      <c r="G496" s="2">
        <f>Table14[[#This Row],[Unit Cost]]*Table14[[#This Row],[Quantity]]</f>
        <v>1729.68</v>
      </c>
      <c r="H496" s="2">
        <v>671.08</v>
      </c>
      <c r="I496" s="2">
        <f>Table14[[#This Row],[Unit Price]]*Table14[[#This Row],[Quantity]]</f>
        <v>2684.32</v>
      </c>
      <c r="J496" s="4">
        <v>0.1</v>
      </c>
      <c r="K496">
        <f>Table14[[#This Row],[Revenue]]*Table14[[#This Row],[Discount]]</f>
        <v>268.43200000000002</v>
      </c>
      <c r="L496" s="2">
        <f>Table14[[#This Row],[Revenue]]-Table14[[#This Row],[Discount Amount]]</f>
        <v>2415.8879999999999</v>
      </c>
      <c r="M496" s="2">
        <f>Table14[[#This Row],[Total_Revenue]]-Table14[[#This Row],[Total Cost]]</f>
        <v>686.20799999999986</v>
      </c>
      <c r="N496" t="s">
        <v>18</v>
      </c>
      <c r="O496" t="s">
        <v>15</v>
      </c>
      <c r="P496" t="s">
        <v>20</v>
      </c>
    </row>
    <row r="497" spans="1:16" x14ac:dyDescent="0.25">
      <c r="A497" t="s">
        <v>541</v>
      </c>
      <c r="B497" s="1">
        <v>45250</v>
      </c>
      <c r="C497" t="s">
        <v>42</v>
      </c>
      <c r="D497" t="s">
        <v>23</v>
      </c>
      <c r="E497">
        <v>7</v>
      </c>
      <c r="F497" s="2">
        <v>68.97</v>
      </c>
      <c r="G497" s="2">
        <f>Table14[[#This Row],[Unit Cost]]*Table14[[#This Row],[Quantity]]</f>
        <v>482.78999999999996</v>
      </c>
      <c r="H497" s="2">
        <v>102.71</v>
      </c>
      <c r="I497" s="2">
        <f>Table14[[#This Row],[Unit Price]]*Table14[[#This Row],[Quantity]]</f>
        <v>718.96999999999991</v>
      </c>
      <c r="J497" s="4">
        <v>0.1</v>
      </c>
      <c r="K497">
        <f>Table14[[#This Row],[Revenue]]*Table14[[#This Row],[Discount]]</f>
        <v>71.896999999999991</v>
      </c>
      <c r="L497" s="2">
        <f>Table14[[#This Row],[Revenue]]-Table14[[#This Row],[Discount Amount]]</f>
        <v>647.07299999999987</v>
      </c>
      <c r="M497" s="2">
        <f>Table14[[#This Row],[Total_Revenue]]-Table14[[#This Row],[Total Cost]]</f>
        <v>164.2829999999999</v>
      </c>
      <c r="N497" t="s">
        <v>18</v>
      </c>
      <c r="O497" t="s">
        <v>27</v>
      </c>
      <c r="P497" t="s">
        <v>20</v>
      </c>
    </row>
    <row r="498" spans="1:16" x14ac:dyDescent="0.25">
      <c r="A498" t="s">
        <v>542</v>
      </c>
      <c r="B498" s="1">
        <v>45445</v>
      </c>
      <c r="C498" t="s">
        <v>26</v>
      </c>
      <c r="D498" t="s">
        <v>13</v>
      </c>
      <c r="E498">
        <v>5</v>
      </c>
      <c r="F498" s="2">
        <v>212.47</v>
      </c>
      <c r="G498" s="2">
        <f>Table14[[#This Row],[Unit Cost]]*Table14[[#This Row],[Quantity]]</f>
        <v>1062.3499999999999</v>
      </c>
      <c r="H498" s="2">
        <v>372.35</v>
      </c>
      <c r="I498" s="2">
        <f>Table14[[#This Row],[Unit Price]]*Table14[[#This Row],[Quantity]]</f>
        <v>1861.75</v>
      </c>
      <c r="J498" s="4">
        <v>0.1</v>
      </c>
      <c r="K498">
        <f>Table14[[#This Row],[Revenue]]*Table14[[#This Row],[Discount]]</f>
        <v>186.17500000000001</v>
      </c>
      <c r="L498" s="2">
        <f>Table14[[#This Row],[Revenue]]-Table14[[#This Row],[Discount Amount]]</f>
        <v>1675.575</v>
      </c>
      <c r="M498" s="2">
        <f>Table14[[#This Row],[Total_Revenue]]-Table14[[#This Row],[Total Cost]]</f>
        <v>613.22500000000014</v>
      </c>
      <c r="N498" t="s">
        <v>14</v>
      </c>
      <c r="O498" t="s">
        <v>32</v>
      </c>
      <c r="P498" t="s">
        <v>20</v>
      </c>
    </row>
    <row r="499" spans="1:16" x14ac:dyDescent="0.25">
      <c r="A499" t="s">
        <v>543</v>
      </c>
      <c r="B499" s="1">
        <v>45022</v>
      </c>
      <c r="C499" t="s">
        <v>22</v>
      </c>
      <c r="D499" t="s">
        <v>23</v>
      </c>
      <c r="E499">
        <v>3</v>
      </c>
      <c r="F499" s="2">
        <v>267.20999999999998</v>
      </c>
      <c r="G499" s="2">
        <f>Table14[[#This Row],[Unit Cost]]*Table14[[#This Row],[Quantity]]</f>
        <v>801.62999999999988</v>
      </c>
      <c r="H499" s="2">
        <v>335.21</v>
      </c>
      <c r="I499" s="2">
        <f>Table14[[#This Row],[Unit Price]]*Table14[[#This Row],[Quantity]]</f>
        <v>1005.6299999999999</v>
      </c>
      <c r="J499" s="4">
        <v>0.1</v>
      </c>
      <c r="K499">
        <f>Table14[[#This Row],[Revenue]]*Table14[[#This Row],[Discount]]</f>
        <v>100.56299999999999</v>
      </c>
      <c r="L499" s="2">
        <f>Table14[[#This Row],[Revenue]]-Table14[[#This Row],[Discount Amount]]</f>
        <v>905.06699999999989</v>
      </c>
      <c r="M499" s="2">
        <f>Table14[[#This Row],[Total_Revenue]]-Table14[[#This Row],[Total Cost]]</f>
        <v>103.43700000000001</v>
      </c>
      <c r="N499" t="s">
        <v>24</v>
      </c>
      <c r="O499" t="s">
        <v>32</v>
      </c>
      <c r="P499" t="s">
        <v>16</v>
      </c>
    </row>
    <row r="500" spans="1:16" x14ac:dyDescent="0.25">
      <c r="A500" t="s">
        <v>544</v>
      </c>
      <c r="B500" s="1">
        <v>45187</v>
      </c>
      <c r="C500" t="s">
        <v>26</v>
      </c>
      <c r="D500" t="s">
        <v>13</v>
      </c>
      <c r="E500">
        <v>1</v>
      </c>
      <c r="F500" s="2">
        <v>316.67</v>
      </c>
      <c r="G500" s="2">
        <f>Table14[[#This Row],[Unit Cost]]*Table14[[#This Row],[Quantity]]</f>
        <v>316.67</v>
      </c>
      <c r="H500" s="2">
        <v>501.33</v>
      </c>
      <c r="I500" s="2">
        <f>Table14[[#This Row],[Unit Price]]*Table14[[#This Row],[Quantity]]</f>
        <v>501.33</v>
      </c>
      <c r="J500" s="4">
        <v>0.1</v>
      </c>
      <c r="K500">
        <f>Table14[[#This Row],[Revenue]]*Table14[[#This Row],[Discount]]</f>
        <v>50.133000000000003</v>
      </c>
      <c r="L500" s="2">
        <f>Table14[[#This Row],[Revenue]]-Table14[[#This Row],[Discount Amount]]</f>
        <v>451.197</v>
      </c>
      <c r="M500" s="2">
        <f>Table14[[#This Row],[Total_Revenue]]-Table14[[#This Row],[Total Cost]]</f>
        <v>134.52699999999999</v>
      </c>
      <c r="N500" t="s">
        <v>18</v>
      </c>
      <c r="O500" t="s">
        <v>27</v>
      </c>
      <c r="P500" t="s">
        <v>35</v>
      </c>
    </row>
    <row r="501" spans="1:16" x14ac:dyDescent="0.25">
      <c r="A501" t="s">
        <v>545</v>
      </c>
      <c r="B501" s="1">
        <v>45266</v>
      </c>
      <c r="C501" t="s">
        <v>62</v>
      </c>
      <c r="D501" t="s">
        <v>47</v>
      </c>
      <c r="E501">
        <v>4</v>
      </c>
      <c r="F501" s="2">
        <v>319.11</v>
      </c>
      <c r="G501" s="2">
        <f>Table14[[#This Row],[Unit Cost]]*Table14[[#This Row],[Quantity]]</f>
        <v>1276.44</v>
      </c>
      <c r="H501" s="2">
        <v>357.68</v>
      </c>
      <c r="I501" s="2">
        <f>Table14[[#This Row],[Unit Price]]*Table14[[#This Row],[Quantity]]</f>
        <v>1430.72</v>
      </c>
      <c r="J501" s="4">
        <v>0</v>
      </c>
      <c r="K501">
        <f>Table14[[#This Row],[Revenue]]*Table14[[#This Row],[Discount]]</f>
        <v>0</v>
      </c>
      <c r="L501" s="2">
        <f>Table14[[#This Row],[Revenue]]-Table14[[#This Row],[Discount Amount]]</f>
        <v>1430.72</v>
      </c>
      <c r="M501" s="2">
        <f>Table14[[#This Row],[Total_Revenue]]-Table14[[#This Row],[Total Cost]]</f>
        <v>154.27999999999997</v>
      </c>
      <c r="N501" t="s">
        <v>24</v>
      </c>
      <c r="O501" t="s">
        <v>15</v>
      </c>
      <c r="P501" t="s">
        <v>20</v>
      </c>
    </row>
    <row r="502" spans="1:16" x14ac:dyDescent="0.25">
      <c r="A502" t="s">
        <v>546</v>
      </c>
      <c r="B502" s="1">
        <v>45071</v>
      </c>
      <c r="C502" t="s">
        <v>44</v>
      </c>
      <c r="D502" t="s">
        <v>31</v>
      </c>
      <c r="E502">
        <v>7</v>
      </c>
      <c r="F502" s="2">
        <v>376.41</v>
      </c>
      <c r="G502" s="2">
        <f>Table14[[#This Row],[Unit Cost]]*Table14[[#This Row],[Quantity]]</f>
        <v>2634.8700000000003</v>
      </c>
      <c r="H502" s="2">
        <v>494.59</v>
      </c>
      <c r="I502" s="2">
        <f>Table14[[#This Row],[Unit Price]]*Table14[[#This Row],[Quantity]]</f>
        <v>3462.1299999999997</v>
      </c>
      <c r="J502" s="4">
        <v>0</v>
      </c>
      <c r="K502">
        <f>Table14[[#This Row],[Revenue]]*Table14[[#This Row],[Discount]]</f>
        <v>0</v>
      </c>
      <c r="L502" s="2">
        <f>Table14[[#This Row],[Revenue]]-Table14[[#This Row],[Discount Amount]]</f>
        <v>3462.1299999999997</v>
      </c>
      <c r="M502" s="2">
        <f>Table14[[#This Row],[Total_Revenue]]-Table14[[#This Row],[Total Cost]]</f>
        <v>827.25999999999931</v>
      </c>
      <c r="N502" t="s">
        <v>14</v>
      </c>
      <c r="O502" t="s">
        <v>27</v>
      </c>
      <c r="P502" t="s">
        <v>35</v>
      </c>
    </row>
    <row r="503" spans="1:16" x14ac:dyDescent="0.25">
      <c r="A503" t="s">
        <v>547</v>
      </c>
      <c r="B503" s="1">
        <v>45042</v>
      </c>
      <c r="C503" t="s">
        <v>26</v>
      </c>
      <c r="D503" t="s">
        <v>13</v>
      </c>
      <c r="E503">
        <v>3</v>
      </c>
      <c r="F503" s="2">
        <v>16.649999999999999</v>
      </c>
      <c r="G503" s="2">
        <f>Table14[[#This Row],[Unit Cost]]*Table14[[#This Row],[Quantity]]</f>
        <v>49.949999999999996</v>
      </c>
      <c r="H503" s="2">
        <v>19.850000000000001</v>
      </c>
      <c r="I503" s="2">
        <f>Table14[[#This Row],[Unit Price]]*Table14[[#This Row],[Quantity]]</f>
        <v>59.550000000000004</v>
      </c>
      <c r="J503" s="4">
        <v>0</v>
      </c>
      <c r="K503">
        <f>Table14[[#This Row],[Revenue]]*Table14[[#This Row],[Discount]]</f>
        <v>0</v>
      </c>
      <c r="L503" s="2">
        <f>Table14[[#This Row],[Revenue]]-Table14[[#This Row],[Discount Amount]]</f>
        <v>59.550000000000004</v>
      </c>
      <c r="M503" s="2">
        <f>Table14[[#This Row],[Total_Revenue]]-Table14[[#This Row],[Total Cost]]</f>
        <v>9.6000000000000085</v>
      </c>
      <c r="N503" t="s">
        <v>18</v>
      </c>
      <c r="O503" t="s">
        <v>52</v>
      </c>
      <c r="P503" t="s">
        <v>20</v>
      </c>
    </row>
    <row r="504" spans="1:16" x14ac:dyDescent="0.25">
      <c r="A504" t="s">
        <v>548</v>
      </c>
      <c r="B504" s="1">
        <v>45035</v>
      </c>
      <c r="C504" t="s">
        <v>42</v>
      </c>
      <c r="D504" t="s">
        <v>23</v>
      </c>
      <c r="E504">
        <v>4</v>
      </c>
      <c r="F504" s="2">
        <v>406.98</v>
      </c>
      <c r="G504" s="2">
        <f>Table14[[#This Row],[Unit Cost]]*Table14[[#This Row],[Quantity]]</f>
        <v>1627.92</v>
      </c>
      <c r="H504" s="2">
        <v>453.86</v>
      </c>
      <c r="I504" s="2">
        <f>Table14[[#This Row],[Unit Price]]*Table14[[#This Row],[Quantity]]</f>
        <v>1815.44</v>
      </c>
      <c r="J504" s="4">
        <v>0</v>
      </c>
      <c r="K504">
        <f>Table14[[#This Row],[Revenue]]*Table14[[#This Row],[Discount]]</f>
        <v>0</v>
      </c>
      <c r="L504" s="2">
        <f>Table14[[#This Row],[Revenue]]-Table14[[#This Row],[Discount Amount]]</f>
        <v>1815.44</v>
      </c>
      <c r="M504" s="2">
        <f>Table14[[#This Row],[Total_Revenue]]-Table14[[#This Row],[Total Cost]]</f>
        <v>187.51999999999998</v>
      </c>
      <c r="N504" t="s">
        <v>40</v>
      </c>
      <c r="O504" t="s">
        <v>15</v>
      </c>
      <c r="P504" t="s">
        <v>16</v>
      </c>
    </row>
    <row r="505" spans="1:16" x14ac:dyDescent="0.25">
      <c r="A505" t="s">
        <v>549</v>
      </c>
      <c r="B505" s="1">
        <v>45122</v>
      </c>
      <c r="C505" t="s">
        <v>34</v>
      </c>
      <c r="D505" t="s">
        <v>31</v>
      </c>
      <c r="E505">
        <v>1</v>
      </c>
      <c r="F505" s="2">
        <v>420.71</v>
      </c>
      <c r="G505" s="2">
        <f>Table14[[#This Row],[Unit Cost]]*Table14[[#This Row],[Quantity]]</f>
        <v>420.71</v>
      </c>
      <c r="H505" s="2">
        <v>468.24</v>
      </c>
      <c r="I505" s="2">
        <f>Table14[[#This Row],[Unit Price]]*Table14[[#This Row],[Quantity]]</f>
        <v>468.24</v>
      </c>
      <c r="J505" s="4">
        <v>0.1</v>
      </c>
      <c r="K505">
        <f>Table14[[#This Row],[Revenue]]*Table14[[#This Row],[Discount]]</f>
        <v>46.824000000000005</v>
      </c>
      <c r="L505" s="2">
        <f>Table14[[#This Row],[Revenue]]-Table14[[#This Row],[Discount Amount]]</f>
        <v>421.416</v>
      </c>
      <c r="M505" s="2">
        <f>Table14[[#This Row],[Total_Revenue]]-Table14[[#This Row],[Total Cost]]</f>
        <v>0.70600000000001728</v>
      </c>
      <c r="N505" t="s">
        <v>40</v>
      </c>
      <c r="O505" t="s">
        <v>15</v>
      </c>
      <c r="P505" t="s">
        <v>35</v>
      </c>
    </row>
    <row r="506" spans="1:16" x14ac:dyDescent="0.25">
      <c r="A506" t="s">
        <v>550</v>
      </c>
      <c r="B506" s="1">
        <v>45519</v>
      </c>
      <c r="C506" t="s">
        <v>60</v>
      </c>
      <c r="D506" t="s">
        <v>23</v>
      </c>
      <c r="E506">
        <v>3</v>
      </c>
      <c r="F506" s="2">
        <v>395.8</v>
      </c>
      <c r="G506" s="2">
        <f>Table14[[#This Row],[Unit Cost]]*Table14[[#This Row],[Quantity]]</f>
        <v>1187.4000000000001</v>
      </c>
      <c r="H506" s="2">
        <v>586.9</v>
      </c>
      <c r="I506" s="2">
        <f>Table14[[#This Row],[Unit Price]]*Table14[[#This Row],[Quantity]]</f>
        <v>1760.6999999999998</v>
      </c>
      <c r="J506" s="4">
        <v>0</v>
      </c>
      <c r="K506">
        <f>Table14[[#This Row],[Revenue]]*Table14[[#This Row],[Discount]]</f>
        <v>0</v>
      </c>
      <c r="L506" s="2">
        <f>Table14[[#This Row],[Revenue]]-Table14[[#This Row],[Discount Amount]]</f>
        <v>1760.6999999999998</v>
      </c>
      <c r="M506" s="2">
        <f>Table14[[#This Row],[Total_Revenue]]-Table14[[#This Row],[Total Cost]]</f>
        <v>573.29999999999973</v>
      </c>
      <c r="N506" t="s">
        <v>14</v>
      </c>
      <c r="O506" t="s">
        <v>27</v>
      </c>
      <c r="P506" t="s">
        <v>35</v>
      </c>
    </row>
    <row r="507" spans="1:16" x14ac:dyDescent="0.25">
      <c r="A507" t="s">
        <v>551</v>
      </c>
      <c r="B507" s="1">
        <v>44928</v>
      </c>
      <c r="C507" t="s">
        <v>62</v>
      </c>
      <c r="D507" t="s">
        <v>47</v>
      </c>
      <c r="E507">
        <v>2</v>
      </c>
      <c r="F507" s="2">
        <v>412.13</v>
      </c>
      <c r="G507" s="2">
        <f>Table14[[#This Row],[Unit Cost]]*Table14[[#This Row],[Quantity]]</f>
        <v>824.26</v>
      </c>
      <c r="H507" s="2">
        <v>574.03</v>
      </c>
      <c r="I507" s="2">
        <f>Table14[[#This Row],[Unit Price]]*Table14[[#This Row],[Quantity]]</f>
        <v>1148.06</v>
      </c>
      <c r="J507" s="4">
        <v>0.1</v>
      </c>
      <c r="K507">
        <f>Table14[[#This Row],[Revenue]]*Table14[[#This Row],[Discount]]</f>
        <v>114.806</v>
      </c>
      <c r="L507" s="2">
        <f>Table14[[#This Row],[Revenue]]-Table14[[#This Row],[Discount Amount]]</f>
        <v>1033.2539999999999</v>
      </c>
      <c r="M507" s="2">
        <f>Table14[[#This Row],[Total_Revenue]]-Table14[[#This Row],[Total Cost]]</f>
        <v>208.99399999999991</v>
      </c>
      <c r="N507" t="s">
        <v>18</v>
      </c>
      <c r="O507" t="s">
        <v>19</v>
      </c>
      <c r="P507" t="s">
        <v>20</v>
      </c>
    </row>
    <row r="508" spans="1:16" x14ac:dyDescent="0.25">
      <c r="A508" t="s">
        <v>552</v>
      </c>
      <c r="B508" s="1">
        <v>44966</v>
      </c>
      <c r="C508" t="s">
        <v>34</v>
      </c>
      <c r="D508" t="s">
        <v>31</v>
      </c>
      <c r="E508">
        <v>7</v>
      </c>
      <c r="F508" s="2">
        <v>191.05</v>
      </c>
      <c r="G508" s="2">
        <f>Table14[[#This Row],[Unit Cost]]*Table14[[#This Row],[Quantity]]</f>
        <v>1337.3500000000001</v>
      </c>
      <c r="H508" s="2">
        <v>257.44</v>
      </c>
      <c r="I508" s="2">
        <f>Table14[[#This Row],[Unit Price]]*Table14[[#This Row],[Quantity]]</f>
        <v>1802.08</v>
      </c>
      <c r="J508" s="4">
        <v>0</v>
      </c>
      <c r="K508">
        <f>Table14[[#This Row],[Revenue]]*Table14[[#This Row],[Discount]]</f>
        <v>0</v>
      </c>
      <c r="L508" s="2">
        <f>Table14[[#This Row],[Revenue]]-Table14[[#This Row],[Discount Amount]]</f>
        <v>1802.08</v>
      </c>
      <c r="M508" s="2">
        <f>Table14[[#This Row],[Total_Revenue]]-Table14[[#This Row],[Total Cost]]</f>
        <v>464.72999999999979</v>
      </c>
      <c r="N508" t="s">
        <v>14</v>
      </c>
      <c r="O508" t="s">
        <v>27</v>
      </c>
      <c r="P508" t="s">
        <v>20</v>
      </c>
    </row>
    <row r="509" spans="1:16" x14ac:dyDescent="0.25">
      <c r="A509" t="s">
        <v>553</v>
      </c>
      <c r="B509" s="1">
        <v>45011</v>
      </c>
      <c r="C509" t="s">
        <v>62</v>
      </c>
      <c r="D509" t="s">
        <v>47</v>
      </c>
      <c r="E509">
        <v>5</v>
      </c>
      <c r="F509" s="2">
        <v>172.91</v>
      </c>
      <c r="G509" s="2">
        <f>Table14[[#This Row],[Unit Cost]]*Table14[[#This Row],[Quantity]]</f>
        <v>864.55</v>
      </c>
      <c r="H509" s="2">
        <v>277.88</v>
      </c>
      <c r="I509" s="2">
        <f>Table14[[#This Row],[Unit Price]]*Table14[[#This Row],[Quantity]]</f>
        <v>1389.4</v>
      </c>
      <c r="J509" s="4">
        <v>0.1</v>
      </c>
      <c r="K509">
        <f>Table14[[#This Row],[Revenue]]*Table14[[#This Row],[Discount]]</f>
        <v>138.94000000000003</v>
      </c>
      <c r="L509" s="2">
        <f>Table14[[#This Row],[Revenue]]-Table14[[#This Row],[Discount Amount]]</f>
        <v>1250.46</v>
      </c>
      <c r="M509" s="2">
        <f>Table14[[#This Row],[Total_Revenue]]-Table14[[#This Row],[Total Cost]]</f>
        <v>385.91000000000008</v>
      </c>
      <c r="N509" t="s">
        <v>40</v>
      </c>
      <c r="O509" t="s">
        <v>52</v>
      </c>
      <c r="P509" t="s">
        <v>16</v>
      </c>
    </row>
    <row r="510" spans="1:16" x14ac:dyDescent="0.25">
      <c r="A510" t="s">
        <v>554</v>
      </c>
      <c r="B510" s="1">
        <v>45641</v>
      </c>
      <c r="C510" t="s">
        <v>30</v>
      </c>
      <c r="D510" t="s">
        <v>31</v>
      </c>
      <c r="E510">
        <v>7</v>
      </c>
      <c r="F510" s="2">
        <v>101.29</v>
      </c>
      <c r="G510" s="2">
        <f>Table14[[#This Row],[Unit Cost]]*Table14[[#This Row],[Quantity]]</f>
        <v>709.03000000000009</v>
      </c>
      <c r="H510" s="2">
        <v>143.1</v>
      </c>
      <c r="I510" s="2">
        <f>Table14[[#This Row],[Unit Price]]*Table14[[#This Row],[Quantity]]</f>
        <v>1001.6999999999999</v>
      </c>
      <c r="J510" s="4">
        <v>0.1</v>
      </c>
      <c r="K510">
        <f>Table14[[#This Row],[Revenue]]*Table14[[#This Row],[Discount]]</f>
        <v>100.17</v>
      </c>
      <c r="L510" s="2">
        <f>Table14[[#This Row],[Revenue]]-Table14[[#This Row],[Discount Amount]]</f>
        <v>901.53</v>
      </c>
      <c r="M510" s="2">
        <f>Table14[[#This Row],[Total_Revenue]]-Table14[[#This Row],[Total Cost]]</f>
        <v>192.49999999999989</v>
      </c>
      <c r="N510" t="s">
        <v>24</v>
      </c>
      <c r="O510" t="s">
        <v>15</v>
      </c>
      <c r="P510" t="s">
        <v>35</v>
      </c>
    </row>
    <row r="511" spans="1:16" x14ac:dyDescent="0.25">
      <c r="A511" t="s">
        <v>555</v>
      </c>
      <c r="B511" s="1">
        <v>44966</v>
      </c>
      <c r="C511" t="s">
        <v>60</v>
      </c>
      <c r="D511" t="s">
        <v>23</v>
      </c>
      <c r="E511">
        <v>9</v>
      </c>
      <c r="F511" s="2">
        <v>472.07</v>
      </c>
      <c r="G511" s="2">
        <f>Table14[[#This Row],[Unit Cost]]*Table14[[#This Row],[Quantity]]</f>
        <v>4248.63</v>
      </c>
      <c r="H511" s="2">
        <v>816.78</v>
      </c>
      <c r="I511" s="2">
        <f>Table14[[#This Row],[Unit Price]]*Table14[[#This Row],[Quantity]]</f>
        <v>7351.0199999999995</v>
      </c>
      <c r="J511" s="4">
        <v>0.05</v>
      </c>
      <c r="K511">
        <f>Table14[[#This Row],[Revenue]]*Table14[[#This Row],[Discount]]</f>
        <v>367.55099999999999</v>
      </c>
      <c r="L511" s="2">
        <f>Table14[[#This Row],[Revenue]]-Table14[[#This Row],[Discount Amount]]</f>
        <v>6983.4689999999991</v>
      </c>
      <c r="M511" s="2">
        <f>Table14[[#This Row],[Total_Revenue]]-Table14[[#This Row],[Total Cost]]</f>
        <v>2734.838999999999</v>
      </c>
      <c r="N511" t="s">
        <v>18</v>
      </c>
      <c r="O511" t="s">
        <v>15</v>
      </c>
      <c r="P511" t="s">
        <v>16</v>
      </c>
    </row>
    <row r="512" spans="1:16" x14ac:dyDescent="0.25">
      <c r="A512" t="s">
        <v>556</v>
      </c>
      <c r="B512" s="1">
        <v>45224</v>
      </c>
      <c r="C512" t="s">
        <v>54</v>
      </c>
      <c r="D512" t="s">
        <v>38</v>
      </c>
      <c r="E512">
        <v>3</v>
      </c>
      <c r="F512" s="2">
        <v>155.78</v>
      </c>
      <c r="G512" s="2">
        <f>Table14[[#This Row],[Unit Cost]]*Table14[[#This Row],[Quantity]]</f>
        <v>467.34000000000003</v>
      </c>
      <c r="H512" s="2">
        <v>246.54</v>
      </c>
      <c r="I512" s="2">
        <f>Table14[[#This Row],[Unit Price]]*Table14[[#This Row],[Quantity]]</f>
        <v>739.62</v>
      </c>
      <c r="J512" s="4">
        <v>0</v>
      </c>
      <c r="K512">
        <f>Table14[[#This Row],[Revenue]]*Table14[[#This Row],[Discount]]</f>
        <v>0</v>
      </c>
      <c r="L512" s="2">
        <f>Table14[[#This Row],[Revenue]]-Table14[[#This Row],[Discount Amount]]</f>
        <v>739.62</v>
      </c>
      <c r="M512" s="2">
        <f>Table14[[#This Row],[Total_Revenue]]-Table14[[#This Row],[Total Cost]]</f>
        <v>272.27999999999997</v>
      </c>
      <c r="N512" t="s">
        <v>40</v>
      </c>
      <c r="O512" t="s">
        <v>32</v>
      </c>
      <c r="P512" t="s">
        <v>16</v>
      </c>
    </row>
    <row r="513" spans="1:16" x14ac:dyDescent="0.25">
      <c r="A513" t="s">
        <v>557</v>
      </c>
      <c r="B513" s="1">
        <v>44984</v>
      </c>
      <c r="C513" t="s">
        <v>30</v>
      </c>
      <c r="D513" t="s">
        <v>31</v>
      </c>
      <c r="E513">
        <v>7</v>
      </c>
      <c r="F513" s="2">
        <v>225.47</v>
      </c>
      <c r="G513" s="2">
        <f>Table14[[#This Row],[Unit Cost]]*Table14[[#This Row],[Quantity]]</f>
        <v>1578.29</v>
      </c>
      <c r="H513" s="2">
        <v>305.07</v>
      </c>
      <c r="I513" s="2">
        <f>Table14[[#This Row],[Unit Price]]*Table14[[#This Row],[Quantity]]</f>
        <v>2135.4899999999998</v>
      </c>
      <c r="J513" s="4">
        <v>0</v>
      </c>
      <c r="K513">
        <f>Table14[[#This Row],[Revenue]]*Table14[[#This Row],[Discount]]</f>
        <v>0</v>
      </c>
      <c r="L513" s="2">
        <f>Table14[[#This Row],[Revenue]]-Table14[[#This Row],[Discount Amount]]</f>
        <v>2135.4899999999998</v>
      </c>
      <c r="M513" s="2">
        <f>Table14[[#This Row],[Total_Revenue]]-Table14[[#This Row],[Total Cost]]</f>
        <v>557.19999999999982</v>
      </c>
      <c r="N513" t="s">
        <v>14</v>
      </c>
      <c r="O513" t="s">
        <v>27</v>
      </c>
      <c r="P513" t="s">
        <v>35</v>
      </c>
    </row>
    <row r="514" spans="1:16" x14ac:dyDescent="0.25">
      <c r="A514" t="s">
        <v>558</v>
      </c>
      <c r="B514" s="1">
        <v>45568</v>
      </c>
      <c r="C514" t="s">
        <v>62</v>
      </c>
      <c r="D514" t="s">
        <v>47</v>
      </c>
      <c r="E514">
        <v>7</v>
      </c>
      <c r="F514" s="2">
        <v>497.76</v>
      </c>
      <c r="G514" s="2">
        <f>Table14[[#This Row],[Unit Cost]]*Table14[[#This Row],[Quantity]]</f>
        <v>3484.3199999999997</v>
      </c>
      <c r="H514" s="2">
        <v>893.12</v>
      </c>
      <c r="I514" s="2">
        <f>Table14[[#This Row],[Unit Price]]*Table14[[#This Row],[Quantity]]</f>
        <v>6251.84</v>
      </c>
      <c r="J514" s="4">
        <v>0</v>
      </c>
      <c r="K514">
        <f>Table14[[#This Row],[Revenue]]*Table14[[#This Row],[Discount]]</f>
        <v>0</v>
      </c>
      <c r="L514" s="2">
        <f>Table14[[#This Row],[Revenue]]-Table14[[#This Row],[Discount Amount]]</f>
        <v>6251.84</v>
      </c>
      <c r="M514" s="2">
        <f>Table14[[#This Row],[Total_Revenue]]-Table14[[#This Row],[Total Cost]]</f>
        <v>2767.5200000000004</v>
      </c>
      <c r="N514" t="s">
        <v>18</v>
      </c>
      <c r="O514" t="s">
        <v>52</v>
      </c>
      <c r="P514" t="s">
        <v>16</v>
      </c>
    </row>
    <row r="515" spans="1:16" x14ac:dyDescent="0.25">
      <c r="A515" t="s">
        <v>559</v>
      </c>
      <c r="B515" s="1">
        <v>45175</v>
      </c>
      <c r="C515" t="s">
        <v>37</v>
      </c>
      <c r="D515" t="s">
        <v>38</v>
      </c>
      <c r="E515">
        <v>4</v>
      </c>
      <c r="F515" s="2">
        <v>387.47</v>
      </c>
      <c r="G515" s="2">
        <f>Table14[[#This Row],[Unit Cost]]*Table14[[#This Row],[Quantity]]</f>
        <v>1549.88</v>
      </c>
      <c r="H515" s="2">
        <v>484.67</v>
      </c>
      <c r="I515" s="2">
        <f>Table14[[#This Row],[Unit Price]]*Table14[[#This Row],[Quantity]]</f>
        <v>1938.68</v>
      </c>
      <c r="J515" s="4">
        <v>0.05</v>
      </c>
      <c r="K515">
        <f>Table14[[#This Row],[Revenue]]*Table14[[#This Row],[Discount]]</f>
        <v>96.934000000000012</v>
      </c>
      <c r="L515" s="2">
        <f>Table14[[#This Row],[Revenue]]-Table14[[#This Row],[Discount Amount]]</f>
        <v>1841.7460000000001</v>
      </c>
      <c r="M515" s="2">
        <f>Table14[[#This Row],[Total_Revenue]]-Table14[[#This Row],[Total Cost]]</f>
        <v>291.86599999999999</v>
      </c>
      <c r="N515" t="s">
        <v>18</v>
      </c>
      <c r="O515" t="s">
        <v>52</v>
      </c>
      <c r="P515" t="s">
        <v>16</v>
      </c>
    </row>
    <row r="516" spans="1:16" x14ac:dyDescent="0.25">
      <c r="A516" t="s">
        <v>560</v>
      </c>
      <c r="B516" s="1">
        <v>45057</v>
      </c>
      <c r="C516" t="s">
        <v>22</v>
      </c>
      <c r="D516" t="s">
        <v>23</v>
      </c>
      <c r="E516">
        <v>7</v>
      </c>
      <c r="F516" s="2">
        <v>93.9</v>
      </c>
      <c r="G516" s="2">
        <f>Table14[[#This Row],[Unit Cost]]*Table14[[#This Row],[Quantity]]</f>
        <v>657.30000000000007</v>
      </c>
      <c r="H516" s="2">
        <v>113.6</v>
      </c>
      <c r="I516" s="2">
        <f>Table14[[#This Row],[Unit Price]]*Table14[[#This Row],[Quantity]]</f>
        <v>795.19999999999993</v>
      </c>
      <c r="J516" s="4">
        <v>0.05</v>
      </c>
      <c r="K516">
        <f>Table14[[#This Row],[Revenue]]*Table14[[#This Row],[Discount]]</f>
        <v>39.76</v>
      </c>
      <c r="L516" s="2">
        <f>Table14[[#This Row],[Revenue]]-Table14[[#This Row],[Discount Amount]]</f>
        <v>755.43999999999994</v>
      </c>
      <c r="M516" s="2">
        <f>Table14[[#This Row],[Total_Revenue]]-Table14[[#This Row],[Total Cost]]</f>
        <v>98.139999999999873</v>
      </c>
      <c r="N516" t="s">
        <v>18</v>
      </c>
      <c r="O516" t="s">
        <v>32</v>
      </c>
      <c r="P516" t="s">
        <v>16</v>
      </c>
    </row>
    <row r="517" spans="1:16" x14ac:dyDescent="0.25">
      <c r="A517" t="s">
        <v>561</v>
      </c>
      <c r="B517" s="1">
        <v>45361</v>
      </c>
      <c r="C517" t="s">
        <v>22</v>
      </c>
      <c r="D517" t="s">
        <v>23</v>
      </c>
      <c r="E517">
        <v>1</v>
      </c>
      <c r="F517" s="2">
        <v>351.86</v>
      </c>
      <c r="G517" s="2">
        <f>Table14[[#This Row],[Unit Cost]]*Table14[[#This Row],[Quantity]]</f>
        <v>351.86</v>
      </c>
      <c r="H517" s="2">
        <v>389.51</v>
      </c>
      <c r="I517" s="2">
        <f>Table14[[#This Row],[Unit Price]]*Table14[[#This Row],[Quantity]]</f>
        <v>389.51</v>
      </c>
      <c r="J517" s="4">
        <v>0</v>
      </c>
      <c r="K517">
        <f>Table14[[#This Row],[Revenue]]*Table14[[#This Row],[Discount]]</f>
        <v>0</v>
      </c>
      <c r="L517" s="2">
        <f>Table14[[#This Row],[Revenue]]-Table14[[#This Row],[Discount Amount]]</f>
        <v>389.51</v>
      </c>
      <c r="M517" s="2">
        <f>Table14[[#This Row],[Total_Revenue]]-Table14[[#This Row],[Total Cost]]</f>
        <v>37.649999999999977</v>
      </c>
      <c r="N517" t="s">
        <v>18</v>
      </c>
      <c r="O517" t="s">
        <v>27</v>
      </c>
      <c r="P517" t="s">
        <v>20</v>
      </c>
    </row>
    <row r="518" spans="1:16" x14ac:dyDescent="0.25">
      <c r="A518" t="s">
        <v>562</v>
      </c>
      <c r="B518" s="1">
        <v>45348</v>
      </c>
      <c r="C518" t="s">
        <v>49</v>
      </c>
      <c r="D518" t="s">
        <v>47</v>
      </c>
      <c r="E518">
        <v>3</v>
      </c>
      <c r="F518" s="2">
        <v>114.78</v>
      </c>
      <c r="G518" s="2">
        <f>Table14[[#This Row],[Unit Cost]]*Table14[[#This Row],[Quantity]]</f>
        <v>344.34000000000003</v>
      </c>
      <c r="H518" s="2">
        <v>130.12</v>
      </c>
      <c r="I518" s="2">
        <f>Table14[[#This Row],[Unit Price]]*Table14[[#This Row],[Quantity]]</f>
        <v>390.36</v>
      </c>
      <c r="J518" s="4">
        <v>0.1</v>
      </c>
      <c r="K518">
        <f>Table14[[#This Row],[Revenue]]*Table14[[#This Row],[Discount]]</f>
        <v>39.036000000000001</v>
      </c>
      <c r="L518" s="2">
        <f>Table14[[#This Row],[Revenue]]-Table14[[#This Row],[Discount Amount]]</f>
        <v>351.32400000000001</v>
      </c>
      <c r="M518" s="2">
        <f>Table14[[#This Row],[Total_Revenue]]-Table14[[#This Row],[Total Cost]]</f>
        <v>6.9839999999999804</v>
      </c>
      <c r="N518" t="s">
        <v>18</v>
      </c>
      <c r="O518" t="s">
        <v>19</v>
      </c>
      <c r="P518" t="s">
        <v>35</v>
      </c>
    </row>
    <row r="519" spans="1:16" x14ac:dyDescent="0.25">
      <c r="A519" t="s">
        <v>563</v>
      </c>
      <c r="B519" s="1">
        <v>45215</v>
      </c>
      <c r="C519" t="s">
        <v>46</v>
      </c>
      <c r="D519" t="s">
        <v>47</v>
      </c>
      <c r="E519">
        <v>2</v>
      </c>
      <c r="F519" s="2">
        <v>73.319999999999993</v>
      </c>
      <c r="G519" s="2">
        <f>Table14[[#This Row],[Unit Cost]]*Table14[[#This Row],[Quantity]]</f>
        <v>146.63999999999999</v>
      </c>
      <c r="H519" s="2">
        <v>100.3</v>
      </c>
      <c r="I519" s="2">
        <f>Table14[[#This Row],[Unit Price]]*Table14[[#This Row],[Quantity]]</f>
        <v>200.6</v>
      </c>
      <c r="J519" s="4">
        <v>0.1</v>
      </c>
      <c r="K519">
        <f>Table14[[#This Row],[Revenue]]*Table14[[#This Row],[Discount]]</f>
        <v>20.060000000000002</v>
      </c>
      <c r="L519" s="2">
        <f>Table14[[#This Row],[Revenue]]-Table14[[#This Row],[Discount Amount]]</f>
        <v>180.54</v>
      </c>
      <c r="M519" s="2">
        <f>Table14[[#This Row],[Total_Revenue]]-Table14[[#This Row],[Total Cost]]</f>
        <v>33.900000000000006</v>
      </c>
      <c r="N519" t="s">
        <v>14</v>
      </c>
      <c r="O519" t="s">
        <v>15</v>
      </c>
      <c r="P519" t="s">
        <v>16</v>
      </c>
    </row>
    <row r="520" spans="1:16" x14ac:dyDescent="0.25">
      <c r="A520" t="s">
        <v>564</v>
      </c>
      <c r="B520" s="1">
        <v>45313</v>
      </c>
      <c r="C520" t="s">
        <v>56</v>
      </c>
      <c r="D520" t="s">
        <v>38</v>
      </c>
      <c r="E520">
        <v>8</v>
      </c>
      <c r="F520" s="2">
        <v>418.51</v>
      </c>
      <c r="G520" s="2">
        <f>Table14[[#This Row],[Unit Cost]]*Table14[[#This Row],[Quantity]]</f>
        <v>3348.08</v>
      </c>
      <c r="H520" s="2">
        <v>473.4</v>
      </c>
      <c r="I520" s="2">
        <f>Table14[[#This Row],[Unit Price]]*Table14[[#This Row],[Quantity]]</f>
        <v>3787.2</v>
      </c>
      <c r="J520" s="4">
        <v>0.05</v>
      </c>
      <c r="K520">
        <f>Table14[[#This Row],[Revenue]]*Table14[[#This Row],[Discount]]</f>
        <v>189.36</v>
      </c>
      <c r="L520" s="2">
        <f>Table14[[#This Row],[Revenue]]-Table14[[#This Row],[Discount Amount]]</f>
        <v>3597.8399999999997</v>
      </c>
      <c r="M520" s="2">
        <f>Table14[[#This Row],[Total_Revenue]]-Table14[[#This Row],[Total Cost]]</f>
        <v>249.75999999999976</v>
      </c>
      <c r="N520" t="s">
        <v>14</v>
      </c>
      <c r="O520" t="s">
        <v>52</v>
      </c>
      <c r="P520" t="s">
        <v>20</v>
      </c>
    </row>
    <row r="521" spans="1:16" x14ac:dyDescent="0.25">
      <c r="A521" t="s">
        <v>565</v>
      </c>
      <c r="B521" s="1">
        <v>45185</v>
      </c>
      <c r="C521" t="s">
        <v>37</v>
      </c>
      <c r="D521" t="s">
        <v>38</v>
      </c>
      <c r="E521">
        <v>5</v>
      </c>
      <c r="F521" s="2">
        <v>178.15</v>
      </c>
      <c r="G521" s="2">
        <f>Table14[[#This Row],[Unit Cost]]*Table14[[#This Row],[Quantity]]</f>
        <v>890.75</v>
      </c>
      <c r="H521" s="2">
        <v>314.16000000000003</v>
      </c>
      <c r="I521" s="2">
        <f>Table14[[#This Row],[Unit Price]]*Table14[[#This Row],[Quantity]]</f>
        <v>1570.8000000000002</v>
      </c>
      <c r="J521" s="4">
        <v>0.05</v>
      </c>
      <c r="K521">
        <f>Table14[[#This Row],[Revenue]]*Table14[[#This Row],[Discount]]</f>
        <v>78.54000000000002</v>
      </c>
      <c r="L521" s="2">
        <f>Table14[[#This Row],[Revenue]]-Table14[[#This Row],[Discount Amount]]</f>
        <v>1492.2600000000002</v>
      </c>
      <c r="M521" s="2">
        <f>Table14[[#This Row],[Total_Revenue]]-Table14[[#This Row],[Total Cost]]</f>
        <v>601.51000000000022</v>
      </c>
      <c r="N521" t="s">
        <v>40</v>
      </c>
      <c r="O521" t="s">
        <v>27</v>
      </c>
      <c r="P521" t="s">
        <v>35</v>
      </c>
    </row>
    <row r="522" spans="1:16" x14ac:dyDescent="0.25">
      <c r="A522" t="s">
        <v>566</v>
      </c>
      <c r="B522" s="1">
        <v>45153</v>
      </c>
      <c r="C522" t="s">
        <v>42</v>
      </c>
      <c r="D522" t="s">
        <v>23</v>
      </c>
      <c r="E522">
        <v>3</v>
      </c>
      <c r="F522" s="2">
        <v>259.36</v>
      </c>
      <c r="G522" s="2">
        <f>Table14[[#This Row],[Unit Cost]]*Table14[[#This Row],[Quantity]]</f>
        <v>778.08</v>
      </c>
      <c r="H522" s="2">
        <v>295.88</v>
      </c>
      <c r="I522" s="2">
        <f>Table14[[#This Row],[Unit Price]]*Table14[[#This Row],[Quantity]]</f>
        <v>887.64</v>
      </c>
      <c r="J522" s="4">
        <v>0</v>
      </c>
      <c r="K522">
        <f>Table14[[#This Row],[Revenue]]*Table14[[#This Row],[Discount]]</f>
        <v>0</v>
      </c>
      <c r="L522" s="2">
        <f>Table14[[#This Row],[Revenue]]-Table14[[#This Row],[Discount Amount]]</f>
        <v>887.64</v>
      </c>
      <c r="M522" s="2">
        <f>Table14[[#This Row],[Total_Revenue]]-Table14[[#This Row],[Total Cost]]</f>
        <v>109.55999999999995</v>
      </c>
      <c r="N522" t="s">
        <v>40</v>
      </c>
      <c r="O522" t="s">
        <v>52</v>
      </c>
      <c r="P522" t="s">
        <v>16</v>
      </c>
    </row>
    <row r="523" spans="1:16" x14ac:dyDescent="0.25">
      <c r="A523" t="s">
        <v>567</v>
      </c>
      <c r="B523" s="1">
        <v>45265</v>
      </c>
      <c r="C523" t="s">
        <v>22</v>
      </c>
      <c r="D523" t="s">
        <v>23</v>
      </c>
      <c r="E523">
        <v>5</v>
      </c>
      <c r="F523" s="2">
        <v>396.75</v>
      </c>
      <c r="G523" s="2">
        <f>Table14[[#This Row],[Unit Cost]]*Table14[[#This Row],[Quantity]]</f>
        <v>1983.75</v>
      </c>
      <c r="H523" s="2">
        <v>648.20000000000005</v>
      </c>
      <c r="I523" s="2">
        <f>Table14[[#This Row],[Unit Price]]*Table14[[#This Row],[Quantity]]</f>
        <v>3241</v>
      </c>
      <c r="J523" s="4">
        <v>0</v>
      </c>
      <c r="K523">
        <f>Table14[[#This Row],[Revenue]]*Table14[[#This Row],[Discount]]</f>
        <v>0</v>
      </c>
      <c r="L523" s="2">
        <f>Table14[[#This Row],[Revenue]]-Table14[[#This Row],[Discount Amount]]</f>
        <v>3241</v>
      </c>
      <c r="M523" s="2">
        <f>Table14[[#This Row],[Total_Revenue]]-Table14[[#This Row],[Total Cost]]</f>
        <v>1257.25</v>
      </c>
      <c r="N523" t="s">
        <v>18</v>
      </c>
      <c r="O523" t="s">
        <v>19</v>
      </c>
      <c r="P523" t="s">
        <v>16</v>
      </c>
    </row>
    <row r="524" spans="1:16" x14ac:dyDescent="0.25">
      <c r="A524" t="s">
        <v>568</v>
      </c>
      <c r="B524" s="1">
        <v>45050</v>
      </c>
      <c r="C524" t="s">
        <v>30</v>
      </c>
      <c r="D524" t="s">
        <v>31</v>
      </c>
      <c r="E524">
        <v>8</v>
      </c>
      <c r="F524" s="2">
        <v>203.84</v>
      </c>
      <c r="G524" s="2">
        <f>Table14[[#This Row],[Unit Cost]]*Table14[[#This Row],[Quantity]]</f>
        <v>1630.72</v>
      </c>
      <c r="H524" s="2">
        <v>322.86</v>
      </c>
      <c r="I524" s="2">
        <f>Table14[[#This Row],[Unit Price]]*Table14[[#This Row],[Quantity]]</f>
        <v>2582.88</v>
      </c>
      <c r="J524" s="4">
        <v>0</v>
      </c>
      <c r="K524">
        <f>Table14[[#This Row],[Revenue]]*Table14[[#This Row],[Discount]]</f>
        <v>0</v>
      </c>
      <c r="L524" s="2">
        <f>Table14[[#This Row],[Revenue]]-Table14[[#This Row],[Discount Amount]]</f>
        <v>2582.88</v>
      </c>
      <c r="M524" s="2">
        <f>Table14[[#This Row],[Total_Revenue]]-Table14[[#This Row],[Total Cost]]</f>
        <v>952.16000000000008</v>
      </c>
      <c r="N524" t="s">
        <v>24</v>
      </c>
      <c r="O524" t="s">
        <v>27</v>
      </c>
      <c r="P524" t="s">
        <v>20</v>
      </c>
    </row>
    <row r="525" spans="1:16" x14ac:dyDescent="0.25">
      <c r="A525" t="s">
        <v>569</v>
      </c>
      <c r="B525" s="1">
        <v>45016</v>
      </c>
      <c r="C525" t="s">
        <v>30</v>
      </c>
      <c r="D525" t="s">
        <v>31</v>
      </c>
      <c r="E525">
        <v>1</v>
      </c>
      <c r="F525" s="2">
        <v>390.02</v>
      </c>
      <c r="G525" s="2">
        <f>Table14[[#This Row],[Unit Cost]]*Table14[[#This Row],[Quantity]]</f>
        <v>390.02</v>
      </c>
      <c r="H525" s="2">
        <v>610.30999999999995</v>
      </c>
      <c r="I525" s="2">
        <f>Table14[[#This Row],[Unit Price]]*Table14[[#This Row],[Quantity]]</f>
        <v>610.30999999999995</v>
      </c>
      <c r="J525" s="4">
        <v>0.05</v>
      </c>
      <c r="K525">
        <f>Table14[[#This Row],[Revenue]]*Table14[[#This Row],[Discount]]</f>
        <v>30.515499999999999</v>
      </c>
      <c r="L525" s="2">
        <f>Table14[[#This Row],[Revenue]]-Table14[[#This Row],[Discount Amount]]</f>
        <v>579.79449999999997</v>
      </c>
      <c r="M525" s="2">
        <f>Table14[[#This Row],[Total_Revenue]]-Table14[[#This Row],[Total Cost]]</f>
        <v>189.77449999999999</v>
      </c>
      <c r="N525" t="s">
        <v>18</v>
      </c>
      <c r="O525" t="s">
        <v>32</v>
      </c>
      <c r="P525" t="s">
        <v>35</v>
      </c>
    </row>
    <row r="526" spans="1:16" x14ac:dyDescent="0.25">
      <c r="A526" t="s">
        <v>570</v>
      </c>
      <c r="B526" s="1">
        <v>45010</v>
      </c>
      <c r="C526" t="s">
        <v>46</v>
      </c>
      <c r="D526" t="s">
        <v>47</v>
      </c>
      <c r="E526">
        <v>7</v>
      </c>
      <c r="F526" s="2">
        <v>345.96</v>
      </c>
      <c r="G526" s="2">
        <f>Table14[[#This Row],[Unit Cost]]*Table14[[#This Row],[Quantity]]</f>
        <v>2421.7199999999998</v>
      </c>
      <c r="H526" s="2">
        <v>463.17</v>
      </c>
      <c r="I526" s="2">
        <f>Table14[[#This Row],[Unit Price]]*Table14[[#This Row],[Quantity]]</f>
        <v>3242.19</v>
      </c>
      <c r="J526" s="4">
        <v>0.1</v>
      </c>
      <c r="K526">
        <f>Table14[[#This Row],[Revenue]]*Table14[[#This Row],[Discount]]</f>
        <v>324.21900000000005</v>
      </c>
      <c r="L526" s="2">
        <f>Table14[[#This Row],[Revenue]]-Table14[[#This Row],[Discount Amount]]</f>
        <v>2917.971</v>
      </c>
      <c r="M526" s="2">
        <f>Table14[[#This Row],[Total_Revenue]]-Table14[[#This Row],[Total Cost]]</f>
        <v>496.2510000000002</v>
      </c>
      <c r="N526" t="s">
        <v>40</v>
      </c>
      <c r="O526" t="s">
        <v>27</v>
      </c>
      <c r="P526" t="s">
        <v>20</v>
      </c>
    </row>
    <row r="527" spans="1:16" x14ac:dyDescent="0.25">
      <c r="A527" t="s">
        <v>571</v>
      </c>
      <c r="B527" s="1">
        <v>45012</v>
      </c>
      <c r="C527" t="s">
        <v>42</v>
      </c>
      <c r="D527" t="s">
        <v>23</v>
      </c>
      <c r="E527">
        <v>2</v>
      </c>
      <c r="F527" s="2">
        <v>148.57</v>
      </c>
      <c r="G527" s="2">
        <f>Table14[[#This Row],[Unit Cost]]*Table14[[#This Row],[Quantity]]</f>
        <v>297.14</v>
      </c>
      <c r="H527" s="2">
        <v>219.12</v>
      </c>
      <c r="I527" s="2">
        <f>Table14[[#This Row],[Unit Price]]*Table14[[#This Row],[Quantity]]</f>
        <v>438.24</v>
      </c>
      <c r="J527" s="4">
        <v>0</v>
      </c>
      <c r="K527">
        <f>Table14[[#This Row],[Revenue]]*Table14[[#This Row],[Discount]]</f>
        <v>0</v>
      </c>
      <c r="L527" s="2">
        <f>Table14[[#This Row],[Revenue]]-Table14[[#This Row],[Discount Amount]]</f>
        <v>438.24</v>
      </c>
      <c r="M527" s="2">
        <f>Table14[[#This Row],[Total_Revenue]]-Table14[[#This Row],[Total Cost]]</f>
        <v>141.10000000000002</v>
      </c>
      <c r="N527" t="s">
        <v>40</v>
      </c>
      <c r="O527" t="s">
        <v>27</v>
      </c>
      <c r="P527" t="s">
        <v>16</v>
      </c>
    </row>
    <row r="528" spans="1:16" x14ac:dyDescent="0.25">
      <c r="A528" t="s">
        <v>572</v>
      </c>
      <c r="B528" s="1">
        <v>45586</v>
      </c>
      <c r="C528" t="s">
        <v>62</v>
      </c>
      <c r="D528" t="s">
        <v>47</v>
      </c>
      <c r="E528">
        <v>3</v>
      </c>
      <c r="F528" s="2">
        <v>247.17</v>
      </c>
      <c r="G528" s="2">
        <f>Table14[[#This Row],[Unit Cost]]*Table14[[#This Row],[Quantity]]</f>
        <v>741.51</v>
      </c>
      <c r="H528" s="2">
        <v>337.56</v>
      </c>
      <c r="I528" s="2">
        <f>Table14[[#This Row],[Unit Price]]*Table14[[#This Row],[Quantity]]</f>
        <v>1012.6800000000001</v>
      </c>
      <c r="J528" s="4">
        <v>0</v>
      </c>
      <c r="K528">
        <f>Table14[[#This Row],[Revenue]]*Table14[[#This Row],[Discount]]</f>
        <v>0</v>
      </c>
      <c r="L528" s="2">
        <f>Table14[[#This Row],[Revenue]]-Table14[[#This Row],[Discount Amount]]</f>
        <v>1012.6800000000001</v>
      </c>
      <c r="M528" s="2">
        <f>Table14[[#This Row],[Total_Revenue]]-Table14[[#This Row],[Total Cost]]</f>
        <v>271.17000000000007</v>
      </c>
      <c r="N528" t="s">
        <v>14</v>
      </c>
      <c r="O528" t="s">
        <v>19</v>
      </c>
      <c r="P528" t="s">
        <v>16</v>
      </c>
    </row>
    <row r="529" spans="1:16" x14ac:dyDescent="0.25">
      <c r="A529" t="s">
        <v>573</v>
      </c>
      <c r="B529" s="1">
        <v>45122</v>
      </c>
      <c r="C529" t="s">
        <v>56</v>
      </c>
      <c r="D529" t="s">
        <v>38</v>
      </c>
      <c r="E529">
        <v>1</v>
      </c>
      <c r="F529" s="2">
        <v>263.99</v>
      </c>
      <c r="G529" s="2">
        <f>Table14[[#This Row],[Unit Cost]]*Table14[[#This Row],[Quantity]]</f>
        <v>263.99</v>
      </c>
      <c r="H529" s="2">
        <v>448.42</v>
      </c>
      <c r="I529" s="2">
        <f>Table14[[#This Row],[Unit Price]]*Table14[[#This Row],[Quantity]]</f>
        <v>448.42</v>
      </c>
      <c r="J529" s="4">
        <v>0</v>
      </c>
      <c r="K529">
        <f>Table14[[#This Row],[Revenue]]*Table14[[#This Row],[Discount]]</f>
        <v>0</v>
      </c>
      <c r="L529" s="2">
        <f>Table14[[#This Row],[Revenue]]-Table14[[#This Row],[Discount Amount]]</f>
        <v>448.42</v>
      </c>
      <c r="M529" s="2">
        <f>Table14[[#This Row],[Total_Revenue]]-Table14[[#This Row],[Total Cost]]</f>
        <v>184.43</v>
      </c>
      <c r="N529" t="s">
        <v>24</v>
      </c>
      <c r="O529" t="s">
        <v>52</v>
      </c>
      <c r="P529" t="s">
        <v>16</v>
      </c>
    </row>
    <row r="530" spans="1:16" x14ac:dyDescent="0.25">
      <c r="A530" t="s">
        <v>574</v>
      </c>
      <c r="B530" s="1">
        <v>45596</v>
      </c>
      <c r="C530" t="s">
        <v>54</v>
      </c>
      <c r="D530" t="s">
        <v>38</v>
      </c>
      <c r="E530">
        <v>3</v>
      </c>
      <c r="F530" s="2">
        <v>54.12</v>
      </c>
      <c r="G530" s="2">
        <f>Table14[[#This Row],[Unit Cost]]*Table14[[#This Row],[Quantity]]</f>
        <v>162.35999999999999</v>
      </c>
      <c r="H530" s="2">
        <v>91.43</v>
      </c>
      <c r="I530" s="2">
        <f>Table14[[#This Row],[Unit Price]]*Table14[[#This Row],[Quantity]]</f>
        <v>274.29000000000002</v>
      </c>
      <c r="J530" s="4">
        <v>0.1</v>
      </c>
      <c r="K530">
        <f>Table14[[#This Row],[Revenue]]*Table14[[#This Row],[Discount]]</f>
        <v>27.429000000000002</v>
      </c>
      <c r="L530" s="2">
        <f>Table14[[#This Row],[Revenue]]-Table14[[#This Row],[Discount Amount]]</f>
        <v>246.86100000000002</v>
      </c>
      <c r="M530" s="2">
        <f>Table14[[#This Row],[Total_Revenue]]-Table14[[#This Row],[Total Cost]]</f>
        <v>84.501000000000033</v>
      </c>
      <c r="N530" t="s">
        <v>40</v>
      </c>
      <c r="O530" t="s">
        <v>27</v>
      </c>
      <c r="P530" t="s">
        <v>35</v>
      </c>
    </row>
    <row r="531" spans="1:16" x14ac:dyDescent="0.25">
      <c r="A531" t="s">
        <v>575</v>
      </c>
      <c r="B531" s="1">
        <v>44927</v>
      </c>
      <c r="C531" t="s">
        <v>30</v>
      </c>
      <c r="D531" t="s">
        <v>31</v>
      </c>
      <c r="E531">
        <v>6</v>
      </c>
      <c r="F531" s="2">
        <v>75.290000000000006</v>
      </c>
      <c r="G531" s="2">
        <f>Table14[[#This Row],[Unit Cost]]*Table14[[#This Row],[Quantity]]</f>
        <v>451.74</v>
      </c>
      <c r="H531" s="2">
        <v>115.26</v>
      </c>
      <c r="I531" s="2">
        <f>Table14[[#This Row],[Unit Price]]*Table14[[#This Row],[Quantity]]</f>
        <v>691.56000000000006</v>
      </c>
      <c r="J531" s="4">
        <v>0</v>
      </c>
      <c r="K531">
        <f>Table14[[#This Row],[Revenue]]*Table14[[#This Row],[Discount]]</f>
        <v>0</v>
      </c>
      <c r="L531" s="2">
        <f>Table14[[#This Row],[Revenue]]-Table14[[#This Row],[Discount Amount]]</f>
        <v>691.56000000000006</v>
      </c>
      <c r="M531" s="2">
        <f>Table14[[#This Row],[Total_Revenue]]-Table14[[#This Row],[Total Cost]]</f>
        <v>239.82000000000005</v>
      </c>
      <c r="N531" t="s">
        <v>14</v>
      </c>
      <c r="O531" t="s">
        <v>15</v>
      </c>
      <c r="P531" t="s">
        <v>35</v>
      </c>
    </row>
    <row r="532" spans="1:16" x14ac:dyDescent="0.25">
      <c r="A532" t="s">
        <v>576</v>
      </c>
      <c r="B532" s="1">
        <v>44954</v>
      </c>
      <c r="C532" t="s">
        <v>37</v>
      </c>
      <c r="D532" t="s">
        <v>38</v>
      </c>
      <c r="E532">
        <v>1</v>
      </c>
      <c r="F532" s="2">
        <v>80.180000000000007</v>
      </c>
      <c r="G532" s="2">
        <f>Table14[[#This Row],[Unit Cost]]*Table14[[#This Row],[Quantity]]</f>
        <v>80.180000000000007</v>
      </c>
      <c r="H532" s="2">
        <v>113.14</v>
      </c>
      <c r="I532" s="2">
        <f>Table14[[#This Row],[Unit Price]]*Table14[[#This Row],[Quantity]]</f>
        <v>113.14</v>
      </c>
      <c r="J532" s="4">
        <v>0</v>
      </c>
      <c r="K532">
        <f>Table14[[#This Row],[Revenue]]*Table14[[#This Row],[Discount]]</f>
        <v>0</v>
      </c>
      <c r="L532" s="2">
        <f>Table14[[#This Row],[Revenue]]-Table14[[#This Row],[Discount Amount]]</f>
        <v>113.14</v>
      </c>
      <c r="M532" s="2">
        <f>Table14[[#This Row],[Total_Revenue]]-Table14[[#This Row],[Total Cost]]</f>
        <v>32.959999999999994</v>
      </c>
      <c r="N532" t="s">
        <v>18</v>
      </c>
      <c r="O532" t="s">
        <v>27</v>
      </c>
      <c r="P532" t="s">
        <v>35</v>
      </c>
    </row>
    <row r="533" spans="1:16" x14ac:dyDescent="0.25">
      <c r="A533" t="s">
        <v>577</v>
      </c>
      <c r="B533" s="1">
        <v>45655</v>
      </c>
      <c r="C533" t="s">
        <v>12</v>
      </c>
      <c r="D533" t="s">
        <v>13</v>
      </c>
      <c r="E533">
        <v>1</v>
      </c>
      <c r="F533" s="2">
        <v>72.17</v>
      </c>
      <c r="G533" s="2">
        <f>Table14[[#This Row],[Unit Cost]]*Table14[[#This Row],[Quantity]]</f>
        <v>72.17</v>
      </c>
      <c r="H533" s="2">
        <v>94.01</v>
      </c>
      <c r="I533" s="2">
        <f>Table14[[#This Row],[Unit Price]]*Table14[[#This Row],[Quantity]]</f>
        <v>94.01</v>
      </c>
      <c r="J533" s="4">
        <v>0.05</v>
      </c>
      <c r="K533">
        <f>Table14[[#This Row],[Revenue]]*Table14[[#This Row],[Discount]]</f>
        <v>4.7005000000000008</v>
      </c>
      <c r="L533" s="2">
        <f>Table14[[#This Row],[Revenue]]-Table14[[#This Row],[Discount Amount]]</f>
        <v>89.3095</v>
      </c>
      <c r="M533" s="2">
        <f>Table14[[#This Row],[Total_Revenue]]-Table14[[#This Row],[Total Cost]]</f>
        <v>17.139499999999998</v>
      </c>
      <c r="N533" t="s">
        <v>14</v>
      </c>
      <c r="O533" t="s">
        <v>32</v>
      </c>
      <c r="P533" t="s">
        <v>16</v>
      </c>
    </row>
    <row r="534" spans="1:16" x14ac:dyDescent="0.25">
      <c r="A534" t="s">
        <v>578</v>
      </c>
      <c r="B534" s="1">
        <v>45337</v>
      </c>
      <c r="C534" t="s">
        <v>12</v>
      </c>
      <c r="D534" t="s">
        <v>13</v>
      </c>
      <c r="E534">
        <v>1</v>
      </c>
      <c r="F534" s="2">
        <v>115.84</v>
      </c>
      <c r="G534" s="2">
        <f>Table14[[#This Row],[Unit Cost]]*Table14[[#This Row],[Quantity]]</f>
        <v>115.84</v>
      </c>
      <c r="H534" s="2">
        <v>206.11</v>
      </c>
      <c r="I534" s="2">
        <f>Table14[[#This Row],[Unit Price]]*Table14[[#This Row],[Quantity]]</f>
        <v>206.11</v>
      </c>
      <c r="J534" s="4">
        <v>0</v>
      </c>
      <c r="K534">
        <f>Table14[[#This Row],[Revenue]]*Table14[[#This Row],[Discount]]</f>
        <v>0</v>
      </c>
      <c r="L534" s="2">
        <f>Table14[[#This Row],[Revenue]]-Table14[[#This Row],[Discount Amount]]</f>
        <v>206.11</v>
      </c>
      <c r="M534" s="2">
        <f>Table14[[#This Row],[Total_Revenue]]-Table14[[#This Row],[Total Cost]]</f>
        <v>90.27000000000001</v>
      </c>
      <c r="N534" t="s">
        <v>14</v>
      </c>
      <c r="O534" t="s">
        <v>19</v>
      </c>
      <c r="P534" t="s">
        <v>16</v>
      </c>
    </row>
    <row r="535" spans="1:16" x14ac:dyDescent="0.25">
      <c r="A535" t="s">
        <v>579</v>
      </c>
      <c r="B535" s="1">
        <v>44979</v>
      </c>
      <c r="C535" t="s">
        <v>26</v>
      </c>
      <c r="D535" t="s">
        <v>13</v>
      </c>
      <c r="E535">
        <v>9</v>
      </c>
      <c r="F535" s="2">
        <v>95.46</v>
      </c>
      <c r="G535" s="2">
        <f>Table14[[#This Row],[Unit Cost]]*Table14[[#This Row],[Quantity]]</f>
        <v>859.14</v>
      </c>
      <c r="H535" s="2">
        <v>164.75</v>
      </c>
      <c r="I535" s="2">
        <f>Table14[[#This Row],[Unit Price]]*Table14[[#This Row],[Quantity]]</f>
        <v>1482.75</v>
      </c>
      <c r="J535" s="4">
        <v>0.1</v>
      </c>
      <c r="K535">
        <f>Table14[[#This Row],[Revenue]]*Table14[[#This Row],[Discount]]</f>
        <v>148.27500000000001</v>
      </c>
      <c r="L535" s="2">
        <f>Table14[[#This Row],[Revenue]]-Table14[[#This Row],[Discount Amount]]</f>
        <v>1334.4749999999999</v>
      </c>
      <c r="M535" s="2">
        <f>Table14[[#This Row],[Total_Revenue]]-Table14[[#This Row],[Total Cost]]</f>
        <v>475.33499999999992</v>
      </c>
      <c r="N535" t="s">
        <v>14</v>
      </c>
      <c r="O535" t="s">
        <v>32</v>
      </c>
      <c r="P535" t="s">
        <v>20</v>
      </c>
    </row>
    <row r="536" spans="1:16" x14ac:dyDescent="0.25">
      <c r="A536" t="s">
        <v>580</v>
      </c>
      <c r="B536" s="1">
        <v>44973</v>
      </c>
      <c r="C536" t="s">
        <v>60</v>
      </c>
      <c r="D536" t="s">
        <v>23</v>
      </c>
      <c r="E536">
        <v>2</v>
      </c>
      <c r="F536" s="2">
        <v>314.54000000000002</v>
      </c>
      <c r="G536" s="2">
        <f>Table14[[#This Row],[Unit Cost]]*Table14[[#This Row],[Quantity]]</f>
        <v>629.08000000000004</v>
      </c>
      <c r="H536" s="2">
        <v>462.2</v>
      </c>
      <c r="I536" s="2">
        <f>Table14[[#This Row],[Unit Price]]*Table14[[#This Row],[Quantity]]</f>
        <v>924.4</v>
      </c>
      <c r="J536" s="4">
        <v>0.1</v>
      </c>
      <c r="K536">
        <f>Table14[[#This Row],[Revenue]]*Table14[[#This Row],[Discount]]</f>
        <v>92.44</v>
      </c>
      <c r="L536" s="2">
        <f>Table14[[#This Row],[Revenue]]-Table14[[#This Row],[Discount Amount]]</f>
        <v>831.96</v>
      </c>
      <c r="M536" s="2">
        <f>Table14[[#This Row],[Total_Revenue]]-Table14[[#This Row],[Total Cost]]</f>
        <v>202.88</v>
      </c>
      <c r="N536" t="s">
        <v>18</v>
      </c>
      <c r="O536" t="s">
        <v>19</v>
      </c>
      <c r="P536" t="s">
        <v>35</v>
      </c>
    </row>
    <row r="537" spans="1:16" x14ac:dyDescent="0.25">
      <c r="A537" t="s">
        <v>581</v>
      </c>
      <c r="B537" s="1">
        <v>44930</v>
      </c>
      <c r="C537" t="s">
        <v>34</v>
      </c>
      <c r="D537" t="s">
        <v>31</v>
      </c>
      <c r="E537">
        <v>9</v>
      </c>
      <c r="F537" s="2">
        <v>325.18</v>
      </c>
      <c r="G537" s="2">
        <f>Table14[[#This Row],[Unit Cost]]*Table14[[#This Row],[Quantity]]</f>
        <v>2926.62</v>
      </c>
      <c r="H537" s="2">
        <v>451.97</v>
      </c>
      <c r="I537" s="2">
        <f>Table14[[#This Row],[Unit Price]]*Table14[[#This Row],[Quantity]]</f>
        <v>4067.7300000000005</v>
      </c>
      <c r="J537" s="4">
        <v>0</v>
      </c>
      <c r="K537">
        <f>Table14[[#This Row],[Revenue]]*Table14[[#This Row],[Discount]]</f>
        <v>0</v>
      </c>
      <c r="L537" s="2">
        <f>Table14[[#This Row],[Revenue]]-Table14[[#This Row],[Discount Amount]]</f>
        <v>4067.7300000000005</v>
      </c>
      <c r="M537" s="2">
        <f>Table14[[#This Row],[Total_Revenue]]-Table14[[#This Row],[Total Cost]]</f>
        <v>1141.1100000000006</v>
      </c>
      <c r="N537" t="s">
        <v>14</v>
      </c>
      <c r="O537" t="s">
        <v>32</v>
      </c>
      <c r="P537" t="s">
        <v>35</v>
      </c>
    </row>
    <row r="538" spans="1:16" x14ac:dyDescent="0.25">
      <c r="A538" t="s">
        <v>582</v>
      </c>
      <c r="B538" s="1">
        <v>45619</v>
      </c>
      <c r="C538" t="s">
        <v>46</v>
      </c>
      <c r="D538" t="s">
        <v>47</v>
      </c>
      <c r="E538">
        <v>1</v>
      </c>
      <c r="F538" s="2">
        <v>152.19</v>
      </c>
      <c r="G538" s="2">
        <f>Table14[[#This Row],[Unit Cost]]*Table14[[#This Row],[Quantity]]</f>
        <v>152.19</v>
      </c>
      <c r="H538" s="2">
        <v>207.57</v>
      </c>
      <c r="I538" s="2">
        <f>Table14[[#This Row],[Unit Price]]*Table14[[#This Row],[Quantity]]</f>
        <v>207.57</v>
      </c>
      <c r="J538" s="4">
        <v>0</v>
      </c>
      <c r="K538">
        <f>Table14[[#This Row],[Revenue]]*Table14[[#This Row],[Discount]]</f>
        <v>0</v>
      </c>
      <c r="L538" s="2">
        <f>Table14[[#This Row],[Revenue]]-Table14[[#This Row],[Discount Amount]]</f>
        <v>207.57</v>
      </c>
      <c r="M538" s="2">
        <f>Table14[[#This Row],[Total_Revenue]]-Table14[[#This Row],[Total Cost]]</f>
        <v>55.379999999999995</v>
      </c>
      <c r="N538" t="s">
        <v>40</v>
      </c>
      <c r="O538" t="s">
        <v>15</v>
      </c>
      <c r="P538" t="s">
        <v>35</v>
      </c>
    </row>
    <row r="539" spans="1:16" x14ac:dyDescent="0.25">
      <c r="A539" t="s">
        <v>583</v>
      </c>
      <c r="B539" s="1">
        <v>44942</v>
      </c>
      <c r="C539" t="s">
        <v>46</v>
      </c>
      <c r="D539" t="s">
        <v>47</v>
      </c>
      <c r="E539">
        <v>2</v>
      </c>
      <c r="F539" s="2">
        <v>204.17</v>
      </c>
      <c r="G539" s="2">
        <f>Table14[[#This Row],[Unit Cost]]*Table14[[#This Row],[Quantity]]</f>
        <v>408.34</v>
      </c>
      <c r="H539" s="2">
        <v>310.69</v>
      </c>
      <c r="I539" s="2">
        <f>Table14[[#This Row],[Unit Price]]*Table14[[#This Row],[Quantity]]</f>
        <v>621.38</v>
      </c>
      <c r="J539" s="4">
        <v>0</v>
      </c>
      <c r="K539">
        <f>Table14[[#This Row],[Revenue]]*Table14[[#This Row],[Discount]]</f>
        <v>0</v>
      </c>
      <c r="L539" s="2">
        <f>Table14[[#This Row],[Revenue]]-Table14[[#This Row],[Discount Amount]]</f>
        <v>621.38</v>
      </c>
      <c r="M539" s="2">
        <f>Table14[[#This Row],[Total_Revenue]]-Table14[[#This Row],[Total Cost]]</f>
        <v>213.04000000000002</v>
      </c>
      <c r="N539" t="s">
        <v>18</v>
      </c>
      <c r="O539" t="s">
        <v>19</v>
      </c>
      <c r="P539" t="s">
        <v>35</v>
      </c>
    </row>
    <row r="540" spans="1:16" x14ac:dyDescent="0.25">
      <c r="A540" t="s">
        <v>584</v>
      </c>
      <c r="B540" s="1">
        <v>44995</v>
      </c>
      <c r="C540" t="s">
        <v>22</v>
      </c>
      <c r="D540" t="s">
        <v>23</v>
      </c>
      <c r="E540">
        <v>9</v>
      </c>
      <c r="F540" s="2">
        <v>370.02</v>
      </c>
      <c r="G540" s="2">
        <f>Table14[[#This Row],[Unit Cost]]*Table14[[#This Row],[Quantity]]</f>
        <v>3330.18</v>
      </c>
      <c r="H540" s="2">
        <v>449.42</v>
      </c>
      <c r="I540" s="2">
        <f>Table14[[#This Row],[Unit Price]]*Table14[[#This Row],[Quantity]]</f>
        <v>4044.78</v>
      </c>
      <c r="J540" s="4">
        <v>0</v>
      </c>
      <c r="K540">
        <f>Table14[[#This Row],[Revenue]]*Table14[[#This Row],[Discount]]</f>
        <v>0</v>
      </c>
      <c r="L540" s="2">
        <f>Table14[[#This Row],[Revenue]]-Table14[[#This Row],[Discount Amount]]</f>
        <v>4044.78</v>
      </c>
      <c r="M540" s="2">
        <f>Table14[[#This Row],[Total_Revenue]]-Table14[[#This Row],[Total Cost]]</f>
        <v>714.60000000000036</v>
      </c>
      <c r="N540" t="s">
        <v>18</v>
      </c>
      <c r="O540" t="s">
        <v>19</v>
      </c>
      <c r="P540" t="s">
        <v>35</v>
      </c>
    </row>
    <row r="541" spans="1:16" x14ac:dyDescent="0.25">
      <c r="A541" t="s">
        <v>585</v>
      </c>
      <c r="B541" s="1">
        <v>45425</v>
      </c>
      <c r="C541" t="s">
        <v>12</v>
      </c>
      <c r="D541" t="s">
        <v>13</v>
      </c>
      <c r="E541">
        <v>9</v>
      </c>
      <c r="F541" s="2">
        <v>437.19</v>
      </c>
      <c r="G541" s="2">
        <f>Table14[[#This Row],[Unit Cost]]*Table14[[#This Row],[Quantity]]</f>
        <v>3934.71</v>
      </c>
      <c r="H541" s="2">
        <v>534.21</v>
      </c>
      <c r="I541" s="2">
        <f>Table14[[#This Row],[Unit Price]]*Table14[[#This Row],[Quantity]]</f>
        <v>4807.8900000000003</v>
      </c>
      <c r="J541" s="4">
        <v>0</v>
      </c>
      <c r="K541">
        <f>Table14[[#This Row],[Revenue]]*Table14[[#This Row],[Discount]]</f>
        <v>0</v>
      </c>
      <c r="L541" s="2">
        <f>Table14[[#This Row],[Revenue]]-Table14[[#This Row],[Discount Amount]]</f>
        <v>4807.8900000000003</v>
      </c>
      <c r="M541" s="2">
        <f>Table14[[#This Row],[Total_Revenue]]-Table14[[#This Row],[Total Cost]]</f>
        <v>873.18000000000029</v>
      </c>
      <c r="N541" t="s">
        <v>18</v>
      </c>
      <c r="O541" t="s">
        <v>27</v>
      </c>
      <c r="P541" t="s">
        <v>35</v>
      </c>
    </row>
    <row r="542" spans="1:16" x14ac:dyDescent="0.25">
      <c r="A542" t="s">
        <v>586</v>
      </c>
      <c r="B542" s="1">
        <v>45016</v>
      </c>
      <c r="C542" t="s">
        <v>22</v>
      </c>
      <c r="D542" t="s">
        <v>23</v>
      </c>
      <c r="E542">
        <v>6</v>
      </c>
      <c r="F542" s="2">
        <v>487.86</v>
      </c>
      <c r="G542" s="2">
        <f>Table14[[#This Row],[Unit Cost]]*Table14[[#This Row],[Quantity]]</f>
        <v>2927.16</v>
      </c>
      <c r="H542" s="2">
        <v>827.99</v>
      </c>
      <c r="I542" s="2">
        <f>Table14[[#This Row],[Unit Price]]*Table14[[#This Row],[Quantity]]</f>
        <v>4967.9400000000005</v>
      </c>
      <c r="J542" s="4">
        <v>0</v>
      </c>
      <c r="K542">
        <f>Table14[[#This Row],[Revenue]]*Table14[[#This Row],[Discount]]</f>
        <v>0</v>
      </c>
      <c r="L542" s="2">
        <f>Table14[[#This Row],[Revenue]]-Table14[[#This Row],[Discount Amount]]</f>
        <v>4967.9400000000005</v>
      </c>
      <c r="M542" s="2">
        <f>Table14[[#This Row],[Total_Revenue]]-Table14[[#This Row],[Total Cost]]</f>
        <v>2040.7800000000007</v>
      </c>
      <c r="N542" t="s">
        <v>24</v>
      </c>
      <c r="O542" t="s">
        <v>27</v>
      </c>
      <c r="P542" t="s">
        <v>20</v>
      </c>
    </row>
    <row r="543" spans="1:16" x14ac:dyDescent="0.25">
      <c r="A543" t="s">
        <v>587</v>
      </c>
      <c r="B543" s="1">
        <v>45286</v>
      </c>
      <c r="C543" t="s">
        <v>44</v>
      </c>
      <c r="D543" t="s">
        <v>31</v>
      </c>
      <c r="E543">
        <v>4</v>
      </c>
      <c r="F543" s="2">
        <v>20.309999999999999</v>
      </c>
      <c r="G543" s="2">
        <f>Table14[[#This Row],[Unit Cost]]*Table14[[#This Row],[Quantity]]</f>
        <v>81.239999999999995</v>
      </c>
      <c r="H543" s="2">
        <v>25.8</v>
      </c>
      <c r="I543" s="2">
        <f>Table14[[#This Row],[Unit Price]]*Table14[[#This Row],[Quantity]]</f>
        <v>103.2</v>
      </c>
      <c r="J543" s="4">
        <v>0</v>
      </c>
      <c r="K543">
        <f>Table14[[#This Row],[Revenue]]*Table14[[#This Row],[Discount]]</f>
        <v>0</v>
      </c>
      <c r="L543" s="2">
        <f>Table14[[#This Row],[Revenue]]-Table14[[#This Row],[Discount Amount]]</f>
        <v>103.2</v>
      </c>
      <c r="M543" s="2">
        <f>Table14[[#This Row],[Total_Revenue]]-Table14[[#This Row],[Total Cost]]</f>
        <v>21.960000000000008</v>
      </c>
      <c r="N543" t="s">
        <v>14</v>
      </c>
      <c r="O543" t="s">
        <v>32</v>
      </c>
      <c r="P543" t="s">
        <v>20</v>
      </c>
    </row>
    <row r="544" spans="1:16" x14ac:dyDescent="0.25">
      <c r="A544" t="s">
        <v>588</v>
      </c>
      <c r="B544" s="1">
        <v>45582</v>
      </c>
      <c r="C544" t="s">
        <v>56</v>
      </c>
      <c r="D544" t="s">
        <v>38</v>
      </c>
      <c r="E544">
        <v>9</v>
      </c>
      <c r="F544" s="2">
        <v>11.75</v>
      </c>
      <c r="G544" s="2">
        <f>Table14[[#This Row],[Unit Cost]]*Table14[[#This Row],[Quantity]]</f>
        <v>105.75</v>
      </c>
      <c r="H544" s="2">
        <v>14.51</v>
      </c>
      <c r="I544" s="2">
        <f>Table14[[#This Row],[Unit Price]]*Table14[[#This Row],[Quantity]]</f>
        <v>130.59</v>
      </c>
      <c r="J544" s="4">
        <v>0.05</v>
      </c>
      <c r="K544">
        <f>Table14[[#This Row],[Revenue]]*Table14[[#This Row],[Discount]]</f>
        <v>6.5295000000000005</v>
      </c>
      <c r="L544" s="2">
        <f>Table14[[#This Row],[Revenue]]-Table14[[#This Row],[Discount Amount]]</f>
        <v>124.0605</v>
      </c>
      <c r="M544" s="2">
        <f>Table14[[#This Row],[Total_Revenue]]-Table14[[#This Row],[Total Cost]]</f>
        <v>18.310500000000005</v>
      </c>
      <c r="N544" t="s">
        <v>18</v>
      </c>
      <c r="O544" t="s">
        <v>32</v>
      </c>
      <c r="P544" t="s">
        <v>35</v>
      </c>
    </row>
    <row r="545" spans="1:16" x14ac:dyDescent="0.25">
      <c r="A545" t="s">
        <v>589</v>
      </c>
      <c r="B545" s="1">
        <v>45207</v>
      </c>
      <c r="C545" t="s">
        <v>42</v>
      </c>
      <c r="D545" t="s">
        <v>23</v>
      </c>
      <c r="E545">
        <v>8</v>
      </c>
      <c r="F545" s="2">
        <v>184.02</v>
      </c>
      <c r="G545" s="2">
        <f>Table14[[#This Row],[Unit Cost]]*Table14[[#This Row],[Quantity]]</f>
        <v>1472.16</v>
      </c>
      <c r="H545" s="2">
        <v>215.93</v>
      </c>
      <c r="I545" s="2">
        <f>Table14[[#This Row],[Unit Price]]*Table14[[#This Row],[Quantity]]</f>
        <v>1727.44</v>
      </c>
      <c r="J545" s="4">
        <v>0.05</v>
      </c>
      <c r="K545">
        <f>Table14[[#This Row],[Revenue]]*Table14[[#This Row],[Discount]]</f>
        <v>86.372000000000014</v>
      </c>
      <c r="L545" s="2">
        <f>Table14[[#This Row],[Revenue]]-Table14[[#This Row],[Discount Amount]]</f>
        <v>1641.068</v>
      </c>
      <c r="M545" s="2">
        <f>Table14[[#This Row],[Total_Revenue]]-Table14[[#This Row],[Total Cost]]</f>
        <v>168.9079999999999</v>
      </c>
      <c r="N545" t="s">
        <v>18</v>
      </c>
      <c r="O545" t="s">
        <v>15</v>
      </c>
      <c r="P545" t="s">
        <v>16</v>
      </c>
    </row>
    <row r="546" spans="1:16" x14ac:dyDescent="0.25">
      <c r="A546" t="s">
        <v>590</v>
      </c>
      <c r="B546" s="1">
        <v>45232</v>
      </c>
      <c r="C546" t="s">
        <v>60</v>
      </c>
      <c r="D546" t="s">
        <v>23</v>
      </c>
      <c r="E546">
        <v>5</v>
      </c>
      <c r="F546" s="2">
        <v>318.24</v>
      </c>
      <c r="G546" s="2">
        <f>Table14[[#This Row],[Unit Cost]]*Table14[[#This Row],[Quantity]]</f>
        <v>1591.2</v>
      </c>
      <c r="H546" s="2">
        <v>548.04999999999995</v>
      </c>
      <c r="I546" s="2">
        <f>Table14[[#This Row],[Unit Price]]*Table14[[#This Row],[Quantity]]</f>
        <v>2740.25</v>
      </c>
      <c r="J546" s="4">
        <v>0</v>
      </c>
      <c r="K546">
        <f>Table14[[#This Row],[Revenue]]*Table14[[#This Row],[Discount]]</f>
        <v>0</v>
      </c>
      <c r="L546" s="2">
        <f>Table14[[#This Row],[Revenue]]-Table14[[#This Row],[Discount Amount]]</f>
        <v>2740.25</v>
      </c>
      <c r="M546" s="2">
        <f>Table14[[#This Row],[Total_Revenue]]-Table14[[#This Row],[Total Cost]]</f>
        <v>1149.05</v>
      </c>
      <c r="N546" t="s">
        <v>18</v>
      </c>
      <c r="O546" t="s">
        <v>52</v>
      </c>
      <c r="P546" t="s">
        <v>16</v>
      </c>
    </row>
    <row r="547" spans="1:16" x14ac:dyDescent="0.25">
      <c r="A547" t="s">
        <v>591</v>
      </c>
      <c r="B547" s="1">
        <v>45653</v>
      </c>
      <c r="C547" t="s">
        <v>42</v>
      </c>
      <c r="D547" t="s">
        <v>23</v>
      </c>
      <c r="E547">
        <v>5</v>
      </c>
      <c r="F547" s="2">
        <v>172.78</v>
      </c>
      <c r="G547" s="2">
        <f>Table14[[#This Row],[Unit Cost]]*Table14[[#This Row],[Quantity]]</f>
        <v>863.9</v>
      </c>
      <c r="H547" s="2">
        <v>294.3</v>
      </c>
      <c r="I547" s="2">
        <f>Table14[[#This Row],[Unit Price]]*Table14[[#This Row],[Quantity]]</f>
        <v>1471.5</v>
      </c>
      <c r="J547" s="4">
        <v>0</v>
      </c>
      <c r="K547">
        <f>Table14[[#This Row],[Revenue]]*Table14[[#This Row],[Discount]]</f>
        <v>0</v>
      </c>
      <c r="L547" s="2">
        <f>Table14[[#This Row],[Revenue]]-Table14[[#This Row],[Discount Amount]]</f>
        <v>1471.5</v>
      </c>
      <c r="M547" s="2">
        <f>Table14[[#This Row],[Total_Revenue]]-Table14[[#This Row],[Total Cost]]</f>
        <v>607.6</v>
      </c>
      <c r="N547" t="s">
        <v>18</v>
      </c>
      <c r="O547" t="s">
        <v>27</v>
      </c>
      <c r="P547" t="s">
        <v>20</v>
      </c>
    </row>
    <row r="548" spans="1:16" x14ac:dyDescent="0.25">
      <c r="A548" t="s">
        <v>592</v>
      </c>
      <c r="B548" s="1">
        <v>45549</v>
      </c>
      <c r="C548" t="s">
        <v>22</v>
      </c>
      <c r="D548" t="s">
        <v>23</v>
      </c>
      <c r="E548">
        <v>9</v>
      </c>
      <c r="F548" s="2">
        <v>341.84</v>
      </c>
      <c r="G548" s="2">
        <f>Table14[[#This Row],[Unit Cost]]*Table14[[#This Row],[Quantity]]</f>
        <v>3076.56</v>
      </c>
      <c r="H548" s="2">
        <v>561.49</v>
      </c>
      <c r="I548" s="2">
        <f>Table14[[#This Row],[Unit Price]]*Table14[[#This Row],[Quantity]]</f>
        <v>5053.41</v>
      </c>
      <c r="J548" s="4">
        <v>0</v>
      </c>
      <c r="K548">
        <f>Table14[[#This Row],[Revenue]]*Table14[[#This Row],[Discount]]</f>
        <v>0</v>
      </c>
      <c r="L548" s="2">
        <f>Table14[[#This Row],[Revenue]]-Table14[[#This Row],[Discount Amount]]</f>
        <v>5053.41</v>
      </c>
      <c r="M548" s="2">
        <f>Table14[[#This Row],[Total_Revenue]]-Table14[[#This Row],[Total Cost]]</f>
        <v>1976.85</v>
      </c>
      <c r="N548" t="s">
        <v>24</v>
      </c>
      <c r="O548" t="s">
        <v>52</v>
      </c>
      <c r="P548" t="s">
        <v>35</v>
      </c>
    </row>
    <row r="549" spans="1:16" x14ac:dyDescent="0.25">
      <c r="A549" t="s">
        <v>593</v>
      </c>
      <c r="B549" s="1">
        <v>44972</v>
      </c>
      <c r="C549" t="s">
        <v>60</v>
      </c>
      <c r="D549" t="s">
        <v>23</v>
      </c>
      <c r="E549">
        <v>8</v>
      </c>
      <c r="F549" s="2">
        <v>41.8</v>
      </c>
      <c r="G549" s="2">
        <f>Table14[[#This Row],[Unit Cost]]*Table14[[#This Row],[Quantity]]</f>
        <v>334.4</v>
      </c>
      <c r="H549" s="2">
        <v>69.650000000000006</v>
      </c>
      <c r="I549" s="2">
        <f>Table14[[#This Row],[Unit Price]]*Table14[[#This Row],[Quantity]]</f>
        <v>557.20000000000005</v>
      </c>
      <c r="J549" s="4">
        <v>0</v>
      </c>
      <c r="K549">
        <f>Table14[[#This Row],[Revenue]]*Table14[[#This Row],[Discount]]</f>
        <v>0</v>
      </c>
      <c r="L549" s="2">
        <f>Table14[[#This Row],[Revenue]]-Table14[[#This Row],[Discount Amount]]</f>
        <v>557.20000000000005</v>
      </c>
      <c r="M549" s="2">
        <f>Table14[[#This Row],[Total_Revenue]]-Table14[[#This Row],[Total Cost]]</f>
        <v>222.80000000000007</v>
      </c>
      <c r="N549" t="s">
        <v>18</v>
      </c>
      <c r="O549" t="s">
        <v>32</v>
      </c>
      <c r="P549" t="s">
        <v>16</v>
      </c>
    </row>
    <row r="550" spans="1:16" x14ac:dyDescent="0.25">
      <c r="A550" t="s">
        <v>594</v>
      </c>
      <c r="B550" s="1">
        <v>45361</v>
      </c>
      <c r="C550" t="s">
        <v>44</v>
      </c>
      <c r="D550" t="s">
        <v>31</v>
      </c>
      <c r="E550">
        <v>5</v>
      </c>
      <c r="F550" s="2">
        <v>160.93</v>
      </c>
      <c r="G550" s="2">
        <f>Table14[[#This Row],[Unit Cost]]*Table14[[#This Row],[Quantity]]</f>
        <v>804.65000000000009</v>
      </c>
      <c r="H550" s="2">
        <v>189.43</v>
      </c>
      <c r="I550" s="2">
        <f>Table14[[#This Row],[Unit Price]]*Table14[[#This Row],[Quantity]]</f>
        <v>947.15000000000009</v>
      </c>
      <c r="J550" s="4">
        <v>0.05</v>
      </c>
      <c r="K550">
        <f>Table14[[#This Row],[Revenue]]*Table14[[#This Row],[Discount]]</f>
        <v>47.357500000000009</v>
      </c>
      <c r="L550" s="2">
        <f>Table14[[#This Row],[Revenue]]-Table14[[#This Row],[Discount Amount]]</f>
        <v>899.79250000000013</v>
      </c>
      <c r="M550" s="2">
        <f>Table14[[#This Row],[Total_Revenue]]-Table14[[#This Row],[Total Cost]]</f>
        <v>95.142500000000041</v>
      </c>
      <c r="N550" t="s">
        <v>40</v>
      </c>
      <c r="O550" t="s">
        <v>32</v>
      </c>
      <c r="P550" t="s">
        <v>35</v>
      </c>
    </row>
    <row r="551" spans="1:16" x14ac:dyDescent="0.25">
      <c r="A551" t="s">
        <v>595</v>
      </c>
      <c r="B551" s="1">
        <v>45272</v>
      </c>
      <c r="C551" t="s">
        <v>49</v>
      </c>
      <c r="D551" t="s">
        <v>47</v>
      </c>
      <c r="E551">
        <v>1</v>
      </c>
      <c r="F551" s="2">
        <v>22.79</v>
      </c>
      <c r="G551" s="2">
        <f>Table14[[#This Row],[Unit Cost]]*Table14[[#This Row],[Quantity]]</f>
        <v>22.79</v>
      </c>
      <c r="H551" s="2">
        <v>37.18</v>
      </c>
      <c r="I551" s="2">
        <f>Table14[[#This Row],[Unit Price]]*Table14[[#This Row],[Quantity]]</f>
        <v>37.18</v>
      </c>
      <c r="J551" s="4">
        <v>0</v>
      </c>
      <c r="K551">
        <f>Table14[[#This Row],[Revenue]]*Table14[[#This Row],[Discount]]</f>
        <v>0</v>
      </c>
      <c r="L551" s="2">
        <f>Table14[[#This Row],[Revenue]]-Table14[[#This Row],[Discount Amount]]</f>
        <v>37.18</v>
      </c>
      <c r="M551" s="2">
        <f>Table14[[#This Row],[Total_Revenue]]-Table14[[#This Row],[Total Cost]]</f>
        <v>14.39</v>
      </c>
      <c r="N551" t="s">
        <v>14</v>
      </c>
      <c r="O551" t="s">
        <v>32</v>
      </c>
      <c r="P551" t="s">
        <v>35</v>
      </c>
    </row>
    <row r="552" spans="1:16" x14ac:dyDescent="0.25">
      <c r="A552" t="s">
        <v>596</v>
      </c>
      <c r="B552" s="1">
        <v>45648</v>
      </c>
      <c r="C552" t="s">
        <v>46</v>
      </c>
      <c r="D552" t="s">
        <v>47</v>
      </c>
      <c r="E552">
        <v>2</v>
      </c>
      <c r="F552" s="2">
        <v>240.78</v>
      </c>
      <c r="G552" s="2">
        <f>Table14[[#This Row],[Unit Cost]]*Table14[[#This Row],[Quantity]]</f>
        <v>481.56</v>
      </c>
      <c r="H552" s="2">
        <v>329.93</v>
      </c>
      <c r="I552" s="2">
        <f>Table14[[#This Row],[Unit Price]]*Table14[[#This Row],[Quantity]]</f>
        <v>659.86</v>
      </c>
      <c r="J552" s="4">
        <v>0</v>
      </c>
      <c r="K552">
        <f>Table14[[#This Row],[Revenue]]*Table14[[#This Row],[Discount]]</f>
        <v>0</v>
      </c>
      <c r="L552" s="2">
        <f>Table14[[#This Row],[Revenue]]-Table14[[#This Row],[Discount Amount]]</f>
        <v>659.86</v>
      </c>
      <c r="M552" s="2">
        <f>Table14[[#This Row],[Total_Revenue]]-Table14[[#This Row],[Total Cost]]</f>
        <v>178.3</v>
      </c>
      <c r="N552" t="s">
        <v>24</v>
      </c>
      <c r="O552" t="s">
        <v>52</v>
      </c>
      <c r="P552" t="s">
        <v>20</v>
      </c>
    </row>
    <row r="553" spans="1:16" x14ac:dyDescent="0.25">
      <c r="A553" t="s">
        <v>597</v>
      </c>
      <c r="B553" s="1">
        <v>45191</v>
      </c>
      <c r="C553" t="s">
        <v>26</v>
      </c>
      <c r="D553" t="s">
        <v>13</v>
      </c>
      <c r="E553">
        <v>4</v>
      </c>
      <c r="F553" s="2">
        <v>61.5</v>
      </c>
      <c r="G553" s="2">
        <f>Table14[[#This Row],[Unit Cost]]*Table14[[#This Row],[Quantity]]</f>
        <v>246</v>
      </c>
      <c r="H553" s="2">
        <v>94.5</v>
      </c>
      <c r="I553" s="2">
        <f>Table14[[#This Row],[Unit Price]]*Table14[[#This Row],[Quantity]]</f>
        <v>378</v>
      </c>
      <c r="J553" s="4">
        <v>0.1</v>
      </c>
      <c r="K553">
        <f>Table14[[#This Row],[Revenue]]*Table14[[#This Row],[Discount]]</f>
        <v>37.800000000000004</v>
      </c>
      <c r="L553" s="2">
        <f>Table14[[#This Row],[Revenue]]-Table14[[#This Row],[Discount Amount]]</f>
        <v>340.2</v>
      </c>
      <c r="M553" s="2">
        <f>Table14[[#This Row],[Total_Revenue]]-Table14[[#This Row],[Total Cost]]</f>
        <v>94.199999999999989</v>
      </c>
      <c r="N553" t="s">
        <v>18</v>
      </c>
      <c r="O553" t="s">
        <v>52</v>
      </c>
      <c r="P553" t="s">
        <v>20</v>
      </c>
    </row>
    <row r="554" spans="1:16" x14ac:dyDescent="0.25">
      <c r="A554" t="s">
        <v>598</v>
      </c>
      <c r="B554" s="1">
        <v>45087</v>
      </c>
      <c r="C554" t="s">
        <v>22</v>
      </c>
      <c r="D554" t="s">
        <v>23</v>
      </c>
      <c r="E554">
        <v>1</v>
      </c>
      <c r="F554" s="2">
        <v>365.13</v>
      </c>
      <c r="G554" s="2">
        <f>Table14[[#This Row],[Unit Cost]]*Table14[[#This Row],[Quantity]]</f>
        <v>365.13</v>
      </c>
      <c r="H554" s="2">
        <v>634.65</v>
      </c>
      <c r="I554" s="2">
        <f>Table14[[#This Row],[Unit Price]]*Table14[[#This Row],[Quantity]]</f>
        <v>634.65</v>
      </c>
      <c r="J554" s="4">
        <v>0.1</v>
      </c>
      <c r="K554">
        <f>Table14[[#This Row],[Revenue]]*Table14[[#This Row],[Discount]]</f>
        <v>63.465000000000003</v>
      </c>
      <c r="L554" s="2">
        <f>Table14[[#This Row],[Revenue]]-Table14[[#This Row],[Discount Amount]]</f>
        <v>571.18499999999995</v>
      </c>
      <c r="M554" s="2">
        <f>Table14[[#This Row],[Total_Revenue]]-Table14[[#This Row],[Total Cost]]</f>
        <v>206.05499999999995</v>
      </c>
      <c r="N554" t="s">
        <v>24</v>
      </c>
      <c r="O554" t="s">
        <v>27</v>
      </c>
      <c r="P554" t="s">
        <v>20</v>
      </c>
    </row>
    <row r="555" spans="1:16" x14ac:dyDescent="0.25">
      <c r="A555" t="s">
        <v>599</v>
      </c>
      <c r="B555" s="1">
        <v>45134</v>
      </c>
      <c r="C555" t="s">
        <v>46</v>
      </c>
      <c r="D555" t="s">
        <v>47</v>
      </c>
      <c r="E555">
        <v>8</v>
      </c>
      <c r="F555" s="2">
        <v>8.1</v>
      </c>
      <c r="G555" s="2">
        <f>Table14[[#This Row],[Unit Cost]]*Table14[[#This Row],[Quantity]]</f>
        <v>64.8</v>
      </c>
      <c r="H555" s="2">
        <v>14.3</v>
      </c>
      <c r="I555" s="2">
        <f>Table14[[#This Row],[Unit Price]]*Table14[[#This Row],[Quantity]]</f>
        <v>114.4</v>
      </c>
      <c r="J555" s="4">
        <v>0.05</v>
      </c>
      <c r="K555">
        <f>Table14[[#This Row],[Revenue]]*Table14[[#This Row],[Discount]]</f>
        <v>5.7200000000000006</v>
      </c>
      <c r="L555" s="2">
        <f>Table14[[#This Row],[Revenue]]-Table14[[#This Row],[Discount Amount]]</f>
        <v>108.68</v>
      </c>
      <c r="M555" s="2">
        <f>Table14[[#This Row],[Total_Revenue]]-Table14[[#This Row],[Total Cost]]</f>
        <v>43.88000000000001</v>
      </c>
      <c r="N555" t="s">
        <v>18</v>
      </c>
      <c r="O555" t="s">
        <v>27</v>
      </c>
      <c r="P555" t="s">
        <v>16</v>
      </c>
    </row>
    <row r="556" spans="1:16" x14ac:dyDescent="0.25">
      <c r="A556" t="s">
        <v>600</v>
      </c>
      <c r="B556" s="1">
        <v>45146</v>
      </c>
      <c r="C556" t="s">
        <v>60</v>
      </c>
      <c r="D556" t="s">
        <v>23</v>
      </c>
      <c r="E556">
        <v>4</v>
      </c>
      <c r="F556" s="2">
        <v>307.14</v>
      </c>
      <c r="G556" s="2">
        <f>Table14[[#This Row],[Unit Cost]]*Table14[[#This Row],[Quantity]]</f>
        <v>1228.56</v>
      </c>
      <c r="H556" s="2">
        <v>487.65</v>
      </c>
      <c r="I556" s="2">
        <f>Table14[[#This Row],[Unit Price]]*Table14[[#This Row],[Quantity]]</f>
        <v>1950.6</v>
      </c>
      <c r="J556" s="4">
        <v>0</v>
      </c>
      <c r="K556">
        <f>Table14[[#This Row],[Revenue]]*Table14[[#This Row],[Discount]]</f>
        <v>0</v>
      </c>
      <c r="L556" s="2">
        <f>Table14[[#This Row],[Revenue]]-Table14[[#This Row],[Discount Amount]]</f>
        <v>1950.6</v>
      </c>
      <c r="M556" s="2">
        <f>Table14[[#This Row],[Total_Revenue]]-Table14[[#This Row],[Total Cost]]</f>
        <v>722.04</v>
      </c>
      <c r="N556" t="s">
        <v>24</v>
      </c>
      <c r="O556" t="s">
        <v>15</v>
      </c>
      <c r="P556" t="s">
        <v>16</v>
      </c>
    </row>
    <row r="557" spans="1:16" x14ac:dyDescent="0.25">
      <c r="A557" t="s">
        <v>601</v>
      </c>
      <c r="B557" s="1">
        <v>45444</v>
      </c>
      <c r="C557" t="s">
        <v>46</v>
      </c>
      <c r="D557" t="s">
        <v>47</v>
      </c>
      <c r="E557">
        <v>1</v>
      </c>
      <c r="F557" s="2">
        <v>45.79</v>
      </c>
      <c r="G557" s="2">
        <f>Table14[[#This Row],[Unit Cost]]*Table14[[#This Row],[Quantity]]</f>
        <v>45.79</v>
      </c>
      <c r="H557" s="2">
        <v>61.34</v>
      </c>
      <c r="I557" s="2">
        <f>Table14[[#This Row],[Unit Price]]*Table14[[#This Row],[Quantity]]</f>
        <v>61.34</v>
      </c>
      <c r="J557" s="4">
        <v>0</v>
      </c>
      <c r="K557">
        <f>Table14[[#This Row],[Revenue]]*Table14[[#This Row],[Discount]]</f>
        <v>0</v>
      </c>
      <c r="L557" s="2">
        <f>Table14[[#This Row],[Revenue]]-Table14[[#This Row],[Discount Amount]]</f>
        <v>61.34</v>
      </c>
      <c r="M557" s="2">
        <f>Table14[[#This Row],[Total_Revenue]]-Table14[[#This Row],[Total Cost]]</f>
        <v>15.550000000000004</v>
      </c>
      <c r="N557" t="s">
        <v>18</v>
      </c>
      <c r="O557" t="s">
        <v>32</v>
      </c>
      <c r="P557" t="s">
        <v>35</v>
      </c>
    </row>
    <row r="558" spans="1:16" x14ac:dyDescent="0.25">
      <c r="A558" t="s">
        <v>602</v>
      </c>
      <c r="B558" s="1">
        <v>45052</v>
      </c>
      <c r="C558" t="s">
        <v>37</v>
      </c>
      <c r="D558" t="s">
        <v>38</v>
      </c>
      <c r="E558">
        <v>9</v>
      </c>
      <c r="F558" s="2">
        <v>454.47</v>
      </c>
      <c r="G558" s="2">
        <f>Table14[[#This Row],[Unit Cost]]*Table14[[#This Row],[Quantity]]</f>
        <v>4090.2300000000005</v>
      </c>
      <c r="H558" s="2">
        <v>744.01</v>
      </c>
      <c r="I558" s="2">
        <f>Table14[[#This Row],[Unit Price]]*Table14[[#This Row],[Quantity]]</f>
        <v>6696.09</v>
      </c>
      <c r="J558" s="4">
        <v>0</v>
      </c>
      <c r="K558">
        <f>Table14[[#This Row],[Revenue]]*Table14[[#This Row],[Discount]]</f>
        <v>0</v>
      </c>
      <c r="L558" s="2">
        <f>Table14[[#This Row],[Revenue]]-Table14[[#This Row],[Discount Amount]]</f>
        <v>6696.09</v>
      </c>
      <c r="M558" s="2">
        <f>Table14[[#This Row],[Total_Revenue]]-Table14[[#This Row],[Total Cost]]</f>
        <v>2605.8599999999997</v>
      </c>
      <c r="N558" t="s">
        <v>24</v>
      </c>
      <c r="O558" t="s">
        <v>19</v>
      </c>
      <c r="P558" t="s">
        <v>35</v>
      </c>
    </row>
    <row r="559" spans="1:16" x14ac:dyDescent="0.25">
      <c r="A559" t="s">
        <v>603</v>
      </c>
      <c r="B559" s="1">
        <v>44943</v>
      </c>
      <c r="C559" t="s">
        <v>56</v>
      </c>
      <c r="D559" t="s">
        <v>38</v>
      </c>
      <c r="E559">
        <v>1</v>
      </c>
      <c r="F559" s="2">
        <v>490.68</v>
      </c>
      <c r="G559" s="2">
        <f>Table14[[#This Row],[Unit Cost]]*Table14[[#This Row],[Quantity]]</f>
        <v>490.68</v>
      </c>
      <c r="H559" s="2">
        <v>835.78</v>
      </c>
      <c r="I559" s="2">
        <f>Table14[[#This Row],[Unit Price]]*Table14[[#This Row],[Quantity]]</f>
        <v>835.78</v>
      </c>
      <c r="J559" s="4">
        <v>0</v>
      </c>
      <c r="K559">
        <f>Table14[[#This Row],[Revenue]]*Table14[[#This Row],[Discount]]</f>
        <v>0</v>
      </c>
      <c r="L559" s="2">
        <f>Table14[[#This Row],[Revenue]]-Table14[[#This Row],[Discount Amount]]</f>
        <v>835.78</v>
      </c>
      <c r="M559" s="2">
        <f>Table14[[#This Row],[Total_Revenue]]-Table14[[#This Row],[Total Cost]]</f>
        <v>345.09999999999997</v>
      </c>
      <c r="N559" t="s">
        <v>18</v>
      </c>
      <c r="O559" t="s">
        <v>32</v>
      </c>
      <c r="P559" t="s">
        <v>35</v>
      </c>
    </row>
    <row r="560" spans="1:16" x14ac:dyDescent="0.25">
      <c r="A560" t="s">
        <v>604</v>
      </c>
      <c r="B560" s="1">
        <v>45322</v>
      </c>
      <c r="C560" t="s">
        <v>49</v>
      </c>
      <c r="D560" t="s">
        <v>47</v>
      </c>
      <c r="E560">
        <v>6</v>
      </c>
      <c r="F560" s="2">
        <v>230.41</v>
      </c>
      <c r="G560" s="2">
        <f>Table14[[#This Row],[Unit Cost]]*Table14[[#This Row],[Quantity]]</f>
        <v>1382.46</v>
      </c>
      <c r="H560" s="2">
        <v>308.52999999999997</v>
      </c>
      <c r="I560" s="2">
        <f>Table14[[#This Row],[Unit Price]]*Table14[[#This Row],[Quantity]]</f>
        <v>1851.1799999999998</v>
      </c>
      <c r="J560" s="4">
        <v>0.1</v>
      </c>
      <c r="K560">
        <f>Table14[[#This Row],[Revenue]]*Table14[[#This Row],[Discount]]</f>
        <v>185.11799999999999</v>
      </c>
      <c r="L560" s="2">
        <f>Table14[[#This Row],[Revenue]]-Table14[[#This Row],[Discount Amount]]</f>
        <v>1666.0619999999999</v>
      </c>
      <c r="M560" s="2">
        <f>Table14[[#This Row],[Total_Revenue]]-Table14[[#This Row],[Total Cost]]</f>
        <v>283.60199999999986</v>
      </c>
      <c r="N560" t="s">
        <v>40</v>
      </c>
      <c r="O560" t="s">
        <v>32</v>
      </c>
      <c r="P560" t="s">
        <v>16</v>
      </c>
    </row>
    <row r="561" spans="1:16" x14ac:dyDescent="0.25">
      <c r="A561" t="s">
        <v>605</v>
      </c>
      <c r="B561" s="1">
        <v>45473</v>
      </c>
      <c r="C561" t="s">
        <v>12</v>
      </c>
      <c r="D561" t="s">
        <v>13</v>
      </c>
      <c r="E561">
        <v>8</v>
      </c>
      <c r="F561" s="2">
        <v>329.91</v>
      </c>
      <c r="G561" s="2">
        <f>Table14[[#This Row],[Unit Cost]]*Table14[[#This Row],[Quantity]]</f>
        <v>2639.28</v>
      </c>
      <c r="H561" s="2">
        <v>488.76</v>
      </c>
      <c r="I561" s="2">
        <f>Table14[[#This Row],[Unit Price]]*Table14[[#This Row],[Quantity]]</f>
        <v>3910.08</v>
      </c>
      <c r="J561" s="4">
        <v>0</v>
      </c>
      <c r="K561">
        <f>Table14[[#This Row],[Revenue]]*Table14[[#This Row],[Discount]]</f>
        <v>0</v>
      </c>
      <c r="L561" s="2">
        <f>Table14[[#This Row],[Revenue]]-Table14[[#This Row],[Discount Amount]]</f>
        <v>3910.08</v>
      </c>
      <c r="M561" s="2">
        <f>Table14[[#This Row],[Total_Revenue]]-Table14[[#This Row],[Total Cost]]</f>
        <v>1270.7999999999997</v>
      </c>
      <c r="N561" t="s">
        <v>14</v>
      </c>
      <c r="O561" t="s">
        <v>27</v>
      </c>
      <c r="P561" t="s">
        <v>16</v>
      </c>
    </row>
    <row r="562" spans="1:16" x14ac:dyDescent="0.25">
      <c r="A562" t="s">
        <v>606</v>
      </c>
      <c r="B562" s="1">
        <v>45356</v>
      </c>
      <c r="C562" t="s">
        <v>54</v>
      </c>
      <c r="D562" t="s">
        <v>38</v>
      </c>
      <c r="E562">
        <v>6</v>
      </c>
      <c r="F562" s="2">
        <v>44.4</v>
      </c>
      <c r="G562" s="2">
        <f>Table14[[#This Row],[Unit Cost]]*Table14[[#This Row],[Quantity]]</f>
        <v>266.39999999999998</v>
      </c>
      <c r="H562" s="2">
        <v>57.64</v>
      </c>
      <c r="I562" s="2">
        <f>Table14[[#This Row],[Unit Price]]*Table14[[#This Row],[Quantity]]</f>
        <v>345.84000000000003</v>
      </c>
      <c r="J562" s="4">
        <v>0</v>
      </c>
      <c r="K562">
        <f>Table14[[#This Row],[Revenue]]*Table14[[#This Row],[Discount]]</f>
        <v>0</v>
      </c>
      <c r="L562" s="2">
        <f>Table14[[#This Row],[Revenue]]-Table14[[#This Row],[Discount Amount]]</f>
        <v>345.84000000000003</v>
      </c>
      <c r="M562" s="2">
        <f>Table14[[#This Row],[Total_Revenue]]-Table14[[#This Row],[Total Cost]]</f>
        <v>79.440000000000055</v>
      </c>
      <c r="N562" t="s">
        <v>24</v>
      </c>
      <c r="O562" t="s">
        <v>27</v>
      </c>
      <c r="P562" t="s">
        <v>20</v>
      </c>
    </row>
    <row r="563" spans="1:16" x14ac:dyDescent="0.25">
      <c r="A563" t="s">
        <v>607</v>
      </c>
      <c r="B563" s="1">
        <v>44965</v>
      </c>
      <c r="C563" t="s">
        <v>34</v>
      </c>
      <c r="D563" t="s">
        <v>31</v>
      </c>
      <c r="E563">
        <v>7</v>
      </c>
      <c r="F563" s="2">
        <v>270.98</v>
      </c>
      <c r="G563" s="2">
        <f>Table14[[#This Row],[Unit Cost]]*Table14[[#This Row],[Quantity]]</f>
        <v>1896.8600000000001</v>
      </c>
      <c r="H563" s="2">
        <v>456.93</v>
      </c>
      <c r="I563" s="2">
        <f>Table14[[#This Row],[Unit Price]]*Table14[[#This Row],[Quantity]]</f>
        <v>3198.51</v>
      </c>
      <c r="J563" s="4">
        <v>0.1</v>
      </c>
      <c r="K563">
        <f>Table14[[#This Row],[Revenue]]*Table14[[#This Row],[Discount]]</f>
        <v>319.85100000000006</v>
      </c>
      <c r="L563" s="2">
        <f>Table14[[#This Row],[Revenue]]-Table14[[#This Row],[Discount Amount]]</f>
        <v>2878.6590000000001</v>
      </c>
      <c r="M563" s="2">
        <f>Table14[[#This Row],[Total_Revenue]]-Table14[[#This Row],[Total Cost]]</f>
        <v>981.79899999999998</v>
      </c>
      <c r="N563" t="s">
        <v>14</v>
      </c>
      <c r="O563" t="s">
        <v>32</v>
      </c>
      <c r="P563" t="s">
        <v>35</v>
      </c>
    </row>
    <row r="564" spans="1:16" x14ac:dyDescent="0.25">
      <c r="A564" t="s">
        <v>608</v>
      </c>
      <c r="B564" s="1">
        <v>45554</v>
      </c>
      <c r="C564" t="s">
        <v>60</v>
      </c>
      <c r="D564" t="s">
        <v>23</v>
      </c>
      <c r="E564">
        <v>5</v>
      </c>
      <c r="F564" s="2">
        <v>101.25</v>
      </c>
      <c r="G564" s="2">
        <f>Table14[[#This Row],[Unit Cost]]*Table14[[#This Row],[Quantity]]</f>
        <v>506.25</v>
      </c>
      <c r="H564" s="2">
        <v>167.29</v>
      </c>
      <c r="I564" s="2">
        <f>Table14[[#This Row],[Unit Price]]*Table14[[#This Row],[Quantity]]</f>
        <v>836.44999999999993</v>
      </c>
      <c r="J564" s="4">
        <v>0</v>
      </c>
      <c r="K564">
        <f>Table14[[#This Row],[Revenue]]*Table14[[#This Row],[Discount]]</f>
        <v>0</v>
      </c>
      <c r="L564" s="2">
        <f>Table14[[#This Row],[Revenue]]-Table14[[#This Row],[Discount Amount]]</f>
        <v>836.44999999999993</v>
      </c>
      <c r="M564" s="2">
        <f>Table14[[#This Row],[Total_Revenue]]-Table14[[#This Row],[Total Cost]]</f>
        <v>330.19999999999993</v>
      </c>
      <c r="N564" t="s">
        <v>14</v>
      </c>
      <c r="O564" t="s">
        <v>32</v>
      </c>
      <c r="P564" t="s">
        <v>35</v>
      </c>
    </row>
    <row r="565" spans="1:16" x14ac:dyDescent="0.25">
      <c r="A565" t="s">
        <v>609</v>
      </c>
      <c r="B565" s="1">
        <v>45274</v>
      </c>
      <c r="C565" t="s">
        <v>42</v>
      </c>
      <c r="D565" t="s">
        <v>23</v>
      </c>
      <c r="E565">
        <v>5</v>
      </c>
      <c r="F565" s="2">
        <v>94.71</v>
      </c>
      <c r="G565" s="2">
        <f>Table14[[#This Row],[Unit Cost]]*Table14[[#This Row],[Quantity]]</f>
        <v>473.54999999999995</v>
      </c>
      <c r="H565" s="2">
        <v>149.26</v>
      </c>
      <c r="I565" s="2">
        <f>Table14[[#This Row],[Unit Price]]*Table14[[#This Row],[Quantity]]</f>
        <v>746.3</v>
      </c>
      <c r="J565" s="4">
        <v>0</v>
      </c>
      <c r="K565">
        <f>Table14[[#This Row],[Revenue]]*Table14[[#This Row],[Discount]]</f>
        <v>0</v>
      </c>
      <c r="L565" s="2">
        <f>Table14[[#This Row],[Revenue]]-Table14[[#This Row],[Discount Amount]]</f>
        <v>746.3</v>
      </c>
      <c r="M565" s="2">
        <f>Table14[[#This Row],[Total_Revenue]]-Table14[[#This Row],[Total Cost]]</f>
        <v>272.75</v>
      </c>
      <c r="N565" t="s">
        <v>24</v>
      </c>
      <c r="O565" t="s">
        <v>52</v>
      </c>
      <c r="P565" t="s">
        <v>35</v>
      </c>
    </row>
    <row r="566" spans="1:16" x14ac:dyDescent="0.25">
      <c r="A566" t="s">
        <v>610</v>
      </c>
      <c r="B566" s="1">
        <v>45424</v>
      </c>
      <c r="C566" t="s">
        <v>54</v>
      </c>
      <c r="D566" t="s">
        <v>38</v>
      </c>
      <c r="E566">
        <v>8</v>
      </c>
      <c r="F566" s="2">
        <v>144.27000000000001</v>
      </c>
      <c r="G566" s="2">
        <f>Table14[[#This Row],[Unit Cost]]*Table14[[#This Row],[Quantity]]</f>
        <v>1154.1600000000001</v>
      </c>
      <c r="H566" s="2">
        <v>160.21</v>
      </c>
      <c r="I566" s="2">
        <f>Table14[[#This Row],[Unit Price]]*Table14[[#This Row],[Quantity]]</f>
        <v>1281.68</v>
      </c>
      <c r="J566" s="4">
        <v>0.05</v>
      </c>
      <c r="K566">
        <f>Table14[[#This Row],[Revenue]]*Table14[[#This Row],[Discount]]</f>
        <v>64.084000000000003</v>
      </c>
      <c r="L566" s="2">
        <f>Table14[[#This Row],[Revenue]]-Table14[[#This Row],[Discount Amount]]</f>
        <v>1217.596</v>
      </c>
      <c r="M566" s="2">
        <f>Table14[[#This Row],[Total_Revenue]]-Table14[[#This Row],[Total Cost]]</f>
        <v>63.435999999999922</v>
      </c>
      <c r="N566" t="s">
        <v>24</v>
      </c>
      <c r="O566" t="s">
        <v>27</v>
      </c>
      <c r="P566" t="s">
        <v>16</v>
      </c>
    </row>
    <row r="567" spans="1:16" x14ac:dyDescent="0.25">
      <c r="A567" t="s">
        <v>611</v>
      </c>
      <c r="B567" s="1">
        <v>45539</v>
      </c>
      <c r="C567" t="s">
        <v>46</v>
      </c>
      <c r="D567" t="s">
        <v>47</v>
      </c>
      <c r="E567">
        <v>3</v>
      </c>
      <c r="F567" s="2">
        <v>414.85</v>
      </c>
      <c r="G567" s="2">
        <f>Table14[[#This Row],[Unit Cost]]*Table14[[#This Row],[Quantity]]</f>
        <v>1244.5500000000002</v>
      </c>
      <c r="H567" s="2">
        <v>682.36</v>
      </c>
      <c r="I567" s="2">
        <f>Table14[[#This Row],[Unit Price]]*Table14[[#This Row],[Quantity]]</f>
        <v>2047.08</v>
      </c>
      <c r="J567" s="4">
        <v>0</v>
      </c>
      <c r="K567">
        <f>Table14[[#This Row],[Revenue]]*Table14[[#This Row],[Discount]]</f>
        <v>0</v>
      </c>
      <c r="L567" s="2">
        <f>Table14[[#This Row],[Revenue]]-Table14[[#This Row],[Discount Amount]]</f>
        <v>2047.08</v>
      </c>
      <c r="M567" s="2">
        <f>Table14[[#This Row],[Total_Revenue]]-Table14[[#This Row],[Total Cost]]</f>
        <v>802.52999999999975</v>
      </c>
      <c r="N567" t="s">
        <v>40</v>
      </c>
      <c r="O567" t="s">
        <v>32</v>
      </c>
      <c r="P567" t="s">
        <v>35</v>
      </c>
    </row>
    <row r="568" spans="1:16" x14ac:dyDescent="0.25">
      <c r="A568" t="s">
        <v>612</v>
      </c>
      <c r="B568" s="1">
        <v>45427</v>
      </c>
      <c r="C568" t="s">
        <v>30</v>
      </c>
      <c r="D568" t="s">
        <v>31</v>
      </c>
      <c r="E568">
        <v>9</v>
      </c>
      <c r="F568" s="2">
        <v>139.53</v>
      </c>
      <c r="G568" s="2">
        <f>Table14[[#This Row],[Unit Cost]]*Table14[[#This Row],[Quantity]]</f>
        <v>1255.77</v>
      </c>
      <c r="H568" s="2">
        <v>188.52</v>
      </c>
      <c r="I568" s="2">
        <f>Table14[[#This Row],[Unit Price]]*Table14[[#This Row],[Quantity]]</f>
        <v>1696.68</v>
      </c>
      <c r="J568" s="4">
        <v>0.15</v>
      </c>
      <c r="K568">
        <f>Table14[[#This Row],[Revenue]]*Table14[[#This Row],[Discount]]</f>
        <v>254.50200000000001</v>
      </c>
      <c r="L568" s="2">
        <f>Table14[[#This Row],[Revenue]]-Table14[[#This Row],[Discount Amount]]</f>
        <v>1442.1780000000001</v>
      </c>
      <c r="M568" s="2">
        <f>Table14[[#This Row],[Total_Revenue]]-Table14[[#This Row],[Total Cost]]</f>
        <v>186.40800000000013</v>
      </c>
      <c r="N568" t="s">
        <v>24</v>
      </c>
      <c r="O568" t="s">
        <v>27</v>
      </c>
      <c r="P568" t="s">
        <v>20</v>
      </c>
    </row>
    <row r="569" spans="1:16" x14ac:dyDescent="0.25">
      <c r="A569" t="s">
        <v>613</v>
      </c>
      <c r="B569" s="1">
        <v>45035</v>
      </c>
      <c r="C569" t="s">
        <v>60</v>
      </c>
      <c r="D569" t="s">
        <v>23</v>
      </c>
      <c r="E569">
        <v>9</v>
      </c>
      <c r="F569" s="2">
        <v>434.74</v>
      </c>
      <c r="G569" s="2">
        <f>Table14[[#This Row],[Unit Cost]]*Table14[[#This Row],[Quantity]]</f>
        <v>3912.66</v>
      </c>
      <c r="H569" s="2">
        <v>650.9</v>
      </c>
      <c r="I569" s="2">
        <f>Table14[[#This Row],[Unit Price]]*Table14[[#This Row],[Quantity]]</f>
        <v>5858.0999999999995</v>
      </c>
      <c r="J569" s="4">
        <v>0.05</v>
      </c>
      <c r="K569">
        <f>Table14[[#This Row],[Revenue]]*Table14[[#This Row],[Discount]]</f>
        <v>292.90499999999997</v>
      </c>
      <c r="L569" s="2">
        <f>Table14[[#This Row],[Revenue]]-Table14[[#This Row],[Discount Amount]]</f>
        <v>5565.1949999999997</v>
      </c>
      <c r="M569" s="2">
        <f>Table14[[#This Row],[Total_Revenue]]-Table14[[#This Row],[Total Cost]]</f>
        <v>1652.5349999999999</v>
      </c>
      <c r="N569" t="s">
        <v>14</v>
      </c>
      <c r="O569" t="s">
        <v>15</v>
      </c>
      <c r="P569" t="s">
        <v>35</v>
      </c>
    </row>
    <row r="570" spans="1:16" x14ac:dyDescent="0.25">
      <c r="A570" t="s">
        <v>614</v>
      </c>
      <c r="B570" s="1">
        <v>45535</v>
      </c>
      <c r="C570" t="s">
        <v>54</v>
      </c>
      <c r="D570" t="s">
        <v>38</v>
      </c>
      <c r="E570">
        <v>2</v>
      </c>
      <c r="F570" s="2">
        <v>103.06</v>
      </c>
      <c r="G570" s="2">
        <f>Table14[[#This Row],[Unit Cost]]*Table14[[#This Row],[Quantity]]</f>
        <v>206.12</v>
      </c>
      <c r="H570" s="2">
        <v>167.7</v>
      </c>
      <c r="I570" s="2">
        <f>Table14[[#This Row],[Unit Price]]*Table14[[#This Row],[Quantity]]</f>
        <v>335.4</v>
      </c>
      <c r="J570" s="4">
        <v>0.05</v>
      </c>
      <c r="K570">
        <f>Table14[[#This Row],[Revenue]]*Table14[[#This Row],[Discount]]</f>
        <v>16.77</v>
      </c>
      <c r="L570" s="2">
        <f>Table14[[#This Row],[Revenue]]-Table14[[#This Row],[Discount Amount]]</f>
        <v>318.63</v>
      </c>
      <c r="M570" s="2">
        <f>Table14[[#This Row],[Total_Revenue]]-Table14[[#This Row],[Total Cost]]</f>
        <v>112.50999999999999</v>
      </c>
      <c r="N570" t="s">
        <v>18</v>
      </c>
      <c r="O570" t="s">
        <v>19</v>
      </c>
      <c r="P570" t="s">
        <v>35</v>
      </c>
    </row>
    <row r="571" spans="1:16" x14ac:dyDescent="0.25">
      <c r="A571" t="s">
        <v>615</v>
      </c>
      <c r="B571" s="1">
        <v>45067</v>
      </c>
      <c r="C571" t="s">
        <v>54</v>
      </c>
      <c r="D571" t="s">
        <v>38</v>
      </c>
      <c r="E571">
        <v>3</v>
      </c>
      <c r="F571" s="2">
        <v>100.61</v>
      </c>
      <c r="G571" s="2">
        <f>Table14[[#This Row],[Unit Cost]]*Table14[[#This Row],[Quantity]]</f>
        <v>301.83</v>
      </c>
      <c r="H571" s="2">
        <v>157.30000000000001</v>
      </c>
      <c r="I571" s="2">
        <f>Table14[[#This Row],[Unit Price]]*Table14[[#This Row],[Quantity]]</f>
        <v>471.90000000000003</v>
      </c>
      <c r="J571" s="4">
        <v>0</v>
      </c>
      <c r="K571">
        <f>Table14[[#This Row],[Revenue]]*Table14[[#This Row],[Discount]]</f>
        <v>0</v>
      </c>
      <c r="L571" s="2">
        <f>Table14[[#This Row],[Revenue]]-Table14[[#This Row],[Discount Amount]]</f>
        <v>471.90000000000003</v>
      </c>
      <c r="M571" s="2">
        <f>Table14[[#This Row],[Total_Revenue]]-Table14[[#This Row],[Total Cost]]</f>
        <v>170.07000000000005</v>
      </c>
      <c r="N571" t="s">
        <v>18</v>
      </c>
      <c r="O571" t="s">
        <v>19</v>
      </c>
      <c r="P571" t="s">
        <v>16</v>
      </c>
    </row>
    <row r="572" spans="1:16" x14ac:dyDescent="0.25">
      <c r="A572" t="s">
        <v>616</v>
      </c>
      <c r="B572" s="1">
        <v>45163</v>
      </c>
      <c r="C572" t="s">
        <v>44</v>
      </c>
      <c r="D572" t="s">
        <v>31</v>
      </c>
      <c r="E572">
        <v>4</v>
      </c>
      <c r="F572" s="2">
        <v>370.39</v>
      </c>
      <c r="G572" s="2">
        <f>Table14[[#This Row],[Unit Cost]]*Table14[[#This Row],[Quantity]]</f>
        <v>1481.56</v>
      </c>
      <c r="H572" s="2">
        <v>544.73</v>
      </c>
      <c r="I572" s="2">
        <f>Table14[[#This Row],[Unit Price]]*Table14[[#This Row],[Quantity]]</f>
        <v>2178.92</v>
      </c>
      <c r="J572" s="4">
        <v>0.05</v>
      </c>
      <c r="K572">
        <f>Table14[[#This Row],[Revenue]]*Table14[[#This Row],[Discount]]</f>
        <v>108.94600000000001</v>
      </c>
      <c r="L572" s="2">
        <f>Table14[[#This Row],[Revenue]]-Table14[[#This Row],[Discount Amount]]</f>
        <v>2069.9740000000002</v>
      </c>
      <c r="M572" s="2">
        <f>Table14[[#This Row],[Total_Revenue]]-Table14[[#This Row],[Total Cost]]</f>
        <v>588.41400000000021</v>
      </c>
      <c r="N572" t="s">
        <v>14</v>
      </c>
      <c r="O572" t="s">
        <v>32</v>
      </c>
      <c r="P572" t="s">
        <v>35</v>
      </c>
    </row>
    <row r="573" spans="1:16" x14ac:dyDescent="0.25">
      <c r="A573" t="s">
        <v>617</v>
      </c>
      <c r="B573" s="1">
        <v>45590</v>
      </c>
      <c r="C573" t="s">
        <v>12</v>
      </c>
      <c r="D573" t="s">
        <v>13</v>
      </c>
      <c r="E573">
        <v>2</v>
      </c>
      <c r="F573" s="2">
        <v>64.180000000000007</v>
      </c>
      <c r="G573" s="2">
        <f>Table14[[#This Row],[Unit Cost]]*Table14[[#This Row],[Quantity]]</f>
        <v>128.36000000000001</v>
      </c>
      <c r="H573" s="2">
        <v>109.64</v>
      </c>
      <c r="I573" s="2">
        <f>Table14[[#This Row],[Unit Price]]*Table14[[#This Row],[Quantity]]</f>
        <v>219.28</v>
      </c>
      <c r="J573" s="4">
        <v>0.1</v>
      </c>
      <c r="K573">
        <f>Table14[[#This Row],[Revenue]]*Table14[[#This Row],[Discount]]</f>
        <v>21.928000000000001</v>
      </c>
      <c r="L573" s="2">
        <f>Table14[[#This Row],[Revenue]]-Table14[[#This Row],[Discount Amount]]</f>
        <v>197.352</v>
      </c>
      <c r="M573" s="2">
        <f>Table14[[#This Row],[Total_Revenue]]-Table14[[#This Row],[Total Cost]]</f>
        <v>68.99199999999999</v>
      </c>
      <c r="N573" t="s">
        <v>40</v>
      </c>
      <c r="O573" t="s">
        <v>19</v>
      </c>
      <c r="P573" t="s">
        <v>16</v>
      </c>
    </row>
    <row r="574" spans="1:16" x14ac:dyDescent="0.25">
      <c r="A574" t="s">
        <v>618</v>
      </c>
      <c r="B574" s="1">
        <v>45344</v>
      </c>
      <c r="C574" t="s">
        <v>30</v>
      </c>
      <c r="D574" t="s">
        <v>31</v>
      </c>
      <c r="E574">
        <v>5</v>
      </c>
      <c r="F574" s="2">
        <v>415.43</v>
      </c>
      <c r="G574" s="2">
        <f>Table14[[#This Row],[Unit Cost]]*Table14[[#This Row],[Quantity]]</f>
        <v>2077.15</v>
      </c>
      <c r="H574" s="2">
        <v>673.21</v>
      </c>
      <c r="I574" s="2">
        <f>Table14[[#This Row],[Unit Price]]*Table14[[#This Row],[Quantity]]</f>
        <v>3366.05</v>
      </c>
      <c r="J574" s="4">
        <v>0</v>
      </c>
      <c r="K574">
        <f>Table14[[#This Row],[Revenue]]*Table14[[#This Row],[Discount]]</f>
        <v>0</v>
      </c>
      <c r="L574" s="2">
        <f>Table14[[#This Row],[Revenue]]-Table14[[#This Row],[Discount Amount]]</f>
        <v>3366.05</v>
      </c>
      <c r="M574" s="2">
        <f>Table14[[#This Row],[Total_Revenue]]-Table14[[#This Row],[Total Cost]]</f>
        <v>1288.9000000000001</v>
      </c>
      <c r="N574" t="s">
        <v>18</v>
      </c>
      <c r="O574" t="s">
        <v>19</v>
      </c>
      <c r="P574" t="s">
        <v>35</v>
      </c>
    </row>
    <row r="575" spans="1:16" x14ac:dyDescent="0.25">
      <c r="A575" t="s">
        <v>619</v>
      </c>
      <c r="B575" s="1">
        <v>45396</v>
      </c>
      <c r="C575" t="s">
        <v>46</v>
      </c>
      <c r="D575" t="s">
        <v>47</v>
      </c>
      <c r="E575">
        <v>1</v>
      </c>
      <c r="F575" s="2">
        <v>75.86</v>
      </c>
      <c r="G575" s="2">
        <f>Table14[[#This Row],[Unit Cost]]*Table14[[#This Row],[Quantity]]</f>
        <v>75.86</v>
      </c>
      <c r="H575" s="2">
        <v>84.16</v>
      </c>
      <c r="I575" s="2">
        <f>Table14[[#This Row],[Unit Price]]*Table14[[#This Row],[Quantity]]</f>
        <v>84.16</v>
      </c>
      <c r="J575" s="4">
        <v>0.1</v>
      </c>
      <c r="K575">
        <f>Table14[[#This Row],[Revenue]]*Table14[[#This Row],[Discount]]</f>
        <v>8.4160000000000004</v>
      </c>
      <c r="L575" s="2">
        <f>Table14[[#This Row],[Revenue]]-Table14[[#This Row],[Discount Amount]]</f>
        <v>75.744</v>
      </c>
      <c r="M575" s="2">
        <f>Table14[[#This Row],[Total_Revenue]]-Table14[[#This Row],[Total Cost]]</f>
        <v>-0.11599999999999966</v>
      </c>
      <c r="N575" t="s">
        <v>40</v>
      </c>
      <c r="O575" t="s">
        <v>27</v>
      </c>
      <c r="P575" t="s">
        <v>20</v>
      </c>
    </row>
    <row r="576" spans="1:16" x14ac:dyDescent="0.25">
      <c r="A576" t="s">
        <v>620</v>
      </c>
      <c r="B576" s="1">
        <v>45117</v>
      </c>
      <c r="C576" t="s">
        <v>60</v>
      </c>
      <c r="D576" t="s">
        <v>23</v>
      </c>
      <c r="E576">
        <v>9</v>
      </c>
      <c r="F576" s="2">
        <v>493.41</v>
      </c>
      <c r="G576" s="2">
        <f>Table14[[#This Row],[Unit Cost]]*Table14[[#This Row],[Quantity]]</f>
        <v>4440.6900000000005</v>
      </c>
      <c r="H576" s="2">
        <v>662.29</v>
      </c>
      <c r="I576" s="2">
        <f>Table14[[#This Row],[Unit Price]]*Table14[[#This Row],[Quantity]]</f>
        <v>5960.61</v>
      </c>
      <c r="J576" s="4">
        <v>0.15</v>
      </c>
      <c r="K576">
        <f>Table14[[#This Row],[Revenue]]*Table14[[#This Row],[Discount]]</f>
        <v>894.09149999999988</v>
      </c>
      <c r="L576" s="2">
        <f>Table14[[#This Row],[Revenue]]-Table14[[#This Row],[Discount Amount]]</f>
        <v>5066.5185000000001</v>
      </c>
      <c r="M576" s="2">
        <f>Table14[[#This Row],[Total_Revenue]]-Table14[[#This Row],[Total Cost]]</f>
        <v>625.82849999999962</v>
      </c>
      <c r="N576" t="s">
        <v>24</v>
      </c>
      <c r="O576" t="s">
        <v>15</v>
      </c>
      <c r="P576" t="s">
        <v>35</v>
      </c>
    </row>
    <row r="577" spans="1:16" x14ac:dyDescent="0.25">
      <c r="A577" t="s">
        <v>621</v>
      </c>
      <c r="B577" s="1">
        <v>45272</v>
      </c>
      <c r="C577" t="s">
        <v>56</v>
      </c>
      <c r="D577" t="s">
        <v>38</v>
      </c>
      <c r="E577">
        <v>3</v>
      </c>
      <c r="F577" s="2">
        <v>292.69</v>
      </c>
      <c r="G577" s="2">
        <f>Table14[[#This Row],[Unit Cost]]*Table14[[#This Row],[Quantity]]</f>
        <v>878.06999999999994</v>
      </c>
      <c r="H577" s="2">
        <v>348.15</v>
      </c>
      <c r="I577" s="2">
        <f>Table14[[#This Row],[Unit Price]]*Table14[[#This Row],[Quantity]]</f>
        <v>1044.4499999999998</v>
      </c>
      <c r="J577" s="4">
        <v>0.1</v>
      </c>
      <c r="K577">
        <f>Table14[[#This Row],[Revenue]]*Table14[[#This Row],[Discount]]</f>
        <v>104.44499999999999</v>
      </c>
      <c r="L577" s="2">
        <f>Table14[[#This Row],[Revenue]]-Table14[[#This Row],[Discount Amount]]</f>
        <v>940.00499999999988</v>
      </c>
      <c r="M577" s="2">
        <f>Table14[[#This Row],[Total_Revenue]]-Table14[[#This Row],[Total Cost]]</f>
        <v>61.934999999999945</v>
      </c>
      <c r="N577" t="s">
        <v>40</v>
      </c>
      <c r="O577" t="s">
        <v>15</v>
      </c>
      <c r="P577" t="s">
        <v>16</v>
      </c>
    </row>
    <row r="578" spans="1:16" x14ac:dyDescent="0.25">
      <c r="A578" t="s">
        <v>622</v>
      </c>
      <c r="B578" s="1">
        <v>45602</v>
      </c>
      <c r="C578" t="s">
        <v>49</v>
      </c>
      <c r="D578" t="s">
        <v>47</v>
      </c>
      <c r="E578">
        <v>4</v>
      </c>
      <c r="F578" s="2">
        <v>413.3</v>
      </c>
      <c r="G578" s="2">
        <f>Table14[[#This Row],[Unit Cost]]*Table14[[#This Row],[Quantity]]</f>
        <v>1653.2</v>
      </c>
      <c r="H578" s="2">
        <v>624.72</v>
      </c>
      <c r="I578" s="2">
        <f>Table14[[#This Row],[Unit Price]]*Table14[[#This Row],[Quantity]]</f>
        <v>2498.88</v>
      </c>
      <c r="J578" s="4">
        <v>0</v>
      </c>
      <c r="K578">
        <f>Table14[[#This Row],[Revenue]]*Table14[[#This Row],[Discount]]</f>
        <v>0</v>
      </c>
      <c r="L578" s="2">
        <f>Table14[[#This Row],[Revenue]]-Table14[[#This Row],[Discount Amount]]</f>
        <v>2498.88</v>
      </c>
      <c r="M578" s="2">
        <f>Table14[[#This Row],[Total_Revenue]]-Table14[[#This Row],[Total Cost]]</f>
        <v>845.68000000000006</v>
      </c>
      <c r="N578" t="s">
        <v>14</v>
      </c>
      <c r="O578" t="s">
        <v>27</v>
      </c>
      <c r="P578" t="s">
        <v>35</v>
      </c>
    </row>
    <row r="579" spans="1:16" x14ac:dyDescent="0.25">
      <c r="A579" t="s">
        <v>623</v>
      </c>
      <c r="B579" s="1">
        <v>44967</v>
      </c>
      <c r="C579" t="s">
        <v>60</v>
      </c>
      <c r="D579" t="s">
        <v>23</v>
      </c>
      <c r="E579">
        <v>2</v>
      </c>
      <c r="F579" s="2">
        <v>123.84</v>
      </c>
      <c r="G579" s="2">
        <f>Table14[[#This Row],[Unit Cost]]*Table14[[#This Row],[Quantity]]</f>
        <v>247.68</v>
      </c>
      <c r="H579" s="2">
        <v>192.79</v>
      </c>
      <c r="I579" s="2">
        <f>Table14[[#This Row],[Unit Price]]*Table14[[#This Row],[Quantity]]</f>
        <v>385.58</v>
      </c>
      <c r="J579" s="4">
        <v>0</v>
      </c>
      <c r="K579">
        <f>Table14[[#This Row],[Revenue]]*Table14[[#This Row],[Discount]]</f>
        <v>0</v>
      </c>
      <c r="L579" s="2">
        <f>Table14[[#This Row],[Revenue]]-Table14[[#This Row],[Discount Amount]]</f>
        <v>385.58</v>
      </c>
      <c r="M579" s="2">
        <f>Table14[[#This Row],[Total_Revenue]]-Table14[[#This Row],[Total Cost]]</f>
        <v>137.89999999999998</v>
      </c>
      <c r="N579" t="s">
        <v>40</v>
      </c>
      <c r="O579" t="s">
        <v>32</v>
      </c>
      <c r="P579" t="s">
        <v>35</v>
      </c>
    </row>
    <row r="580" spans="1:16" x14ac:dyDescent="0.25">
      <c r="A580" t="s">
        <v>624</v>
      </c>
      <c r="B580" s="1">
        <v>45190</v>
      </c>
      <c r="C580" t="s">
        <v>26</v>
      </c>
      <c r="D580" t="s">
        <v>13</v>
      </c>
      <c r="E580">
        <v>1</v>
      </c>
      <c r="F580" s="2">
        <v>403.96</v>
      </c>
      <c r="G580" s="2">
        <f>Table14[[#This Row],[Unit Cost]]*Table14[[#This Row],[Quantity]]</f>
        <v>403.96</v>
      </c>
      <c r="H580" s="2">
        <v>562.82000000000005</v>
      </c>
      <c r="I580" s="2">
        <f>Table14[[#This Row],[Unit Price]]*Table14[[#This Row],[Quantity]]</f>
        <v>562.82000000000005</v>
      </c>
      <c r="J580" s="4">
        <v>0.15</v>
      </c>
      <c r="K580">
        <f>Table14[[#This Row],[Revenue]]*Table14[[#This Row],[Discount]]</f>
        <v>84.423000000000002</v>
      </c>
      <c r="L580" s="2">
        <f>Table14[[#This Row],[Revenue]]-Table14[[#This Row],[Discount Amount]]</f>
        <v>478.39700000000005</v>
      </c>
      <c r="M580" s="2">
        <f>Table14[[#This Row],[Total_Revenue]]-Table14[[#This Row],[Total Cost]]</f>
        <v>74.437000000000069</v>
      </c>
      <c r="N580" t="s">
        <v>18</v>
      </c>
      <c r="O580" t="s">
        <v>19</v>
      </c>
      <c r="P580" t="s">
        <v>16</v>
      </c>
    </row>
    <row r="581" spans="1:16" x14ac:dyDescent="0.25">
      <c r="A581" t="s">
        <v>625</v>
      </c>
      <c r="B581" s="1">
        <v>45636</v>
      </c>
      <c r="C581" t="s">
        <v>56</v>
      </c>
      <c r="D581" t="s">
        <v>38</v>
      </c>
      <c r="E581">
        <v>2</v>
      </c>
      <c r="F581" s="2">
        <v>454.09</v>
      </c>
      <c r="G581" s="2">
        <f>Table14[[#This Row],[Unit Cost]]*Table14[[#This Row],[Quantity]]</f>
        <v>908.18</v>
      </c>
      <c r="H581" s="2">
        <v>779</v>
      </c>
      <c r="I581" s="2">
        <f>Table14[[#This Row],[Unit Price]]*Table14[[#This Row],[Quantity]]</f>
        <v>1558</v>
      </c>
      <c r="J581" s="4">
        <v>0</v>
      </c>
      <c r="K581">
        <f>Table14[[#This Row],[Revenue]]*Table14[[#This Row],[Discount]]</f>
        <v>0</v>
      </c>
      <c r="L581" s="2">
        <f>Table14[[#This Row],[Revenue]]-Table14[[#This Row],[Discount Amount]]</f>
        <v>1558</v>
      </c>
      <c r="M581" s="2">
        <f>Table14[[#This Row],[Total_Revenue]]-Table14[[#This Row],[Total Cost]]</f>
        <v>649.82000000000005</v>
      </c>
      <c r="N581" t="s">
        <v>40</v>
      </c>
      <c r="O581" t="s">
        <v>27</v>
      </c>
      <c r="P581" t="s">
        <v>16</v>
      </c>
    </row>
    <row r="582" spans="1:16" x14ac:dyDescent="0.25">
      <c r="A582" t="s">
        <v>626</v>
      </c>
      <c r="B582" s="1">
        <v>45492</v>
      </c>
      <c r="C582" t="s">
        <v>34</v>
      </c>
      <c r="D582" t="s">
        <v>31</v>
      </c>
      <c r="E582">
        <v>6</v>
      </c>
      <c r="F582" s="2">
        <v>476.45</v>
      </c>
      <c r="G582" s="2">
        <f>Table14[[#This Row],[Unit Cost]]*Table14[[#This Row],[Quantity]]</f>
        <v>2858.7</v>
      </c>
      <c r="H582" s="2">
        <v>594.29</v>
      </c>
      <c r="I582" s="2">
        <f>Table14[[#This Row],[Unit Price]]*Table14[[#This Row],[Quantity]]</f>
        <v>3565.74</v>
      </c>
      <c r="J582" s="4">
        <v>0</v>
      </c>
      <c r="K582">
        <f>Table14[[#This Row],[Revenue]]*Table14[[#This Row],[Discount]]</f>
        <v>0</v>
      </c>
      <c r="L582" s="2">
        <f>Table14[[#This Row],[Revenue]]-Table14[[#This Row],[Discount Amount]]</f>
        <v>3565.74</v>
      </c>
      <c r="M582" s="2">
        <f>Table14[[#This Row],[Total_Revenue]]-Table14[[#This Row],[Total Cost]]</f>
        <v>707.04</v>
      </c>
      <c r="N582" t="s">
        <v>18</v>
      </c>
      <c r="O582" t="s">
        <v>15</v>
      </c>
      <c r="P582" t="s">
        <v>20</v>
      </c>
    </row>
    <row r="583" spans="1:16" x14ac:dyDescent="0.25">
      <c r="A583" t="s">
        <v>627</v>
      </c>
      <c r="B583" s="1">
        <v>45403</v>
      </c>
      <c r="C583" t="s">
        <v>60</v>
      </c>
      <c r="D583" t="s">
        <v>23</v>
      </c>
      <c r="E583">
        <v>4</v>
      </c>
      <c r="F583" s="2">
        <v>492.97</v>
      </c>
      <c r="G583" s="2">
        <f>Table14[[#This Row],[Unit Cost]]*Table14[[#This Row],[Quantity]]</f>
        <v>1971.88</v>
      </c>
      <c r="H583" s="2">
        <v>633.36</v>
      </c>
      <c r="I583" s="2">
        <f>Table14[[#This Row],[Unit Price]]*Table14[[#This Row],[Quantity]]</f>
        <v>2533.44</v>
      </c>
      <c r="J583" s="4">
        <v>0.2</v>
      </c>
      <c r="K583">
        <f>Table14[[#This Row],[Revenue]]*Table14[[#This Row],[Discount]]</f>
        <v>506.68800000000005</v>
      </c>
      <c r="L583" s="2">
        <f>Table14[[#This Row],[Revenue]]-Table14[[#This Row],[Discount Amount]]</f>
        <v>2026.752</v>
      </c>
      <c r="M583" s="2">
        <f>Table14[[#This Row],[Total_Revenue]]-Table14[[#This Row],[Total Cost]]</f>
        <v>54.871999999999844</v>
      </c>
      <c r="N583" t="s">
        <v>14</v>
      </c>
      <c r="O583" t="s">
        <v>15</v>
      </c>
      <c r="P583" t="s">
        <v>20</v>
      </c>
    </row>
    <row r="584" spans="1:16" x14ac:dyDescent="0.25">
      <c r="A584" t="s">
        <v>628</v>
      </c>
      <c r="B584" s="1">
        <v>45644</v>
      </c>
      <c r="C584" t="s">
        <v>54</v>
      </c>
      <c r="D584" t="s">
        <v>38</v>
      </c>
      <c r="E584">
        <v>6</v>
      </c>
      <c r="F584" s="2">
        <v>411.19</v>
      </c>
      <c r="G584" s="2">
        <f>Table14[[#This Row],[Unit Cost]]*Table14[[#This Row],[Quantity]]</f>
        <v>2467.14</v>
      </c>
      <c r="H584" s="2">
        <v>567.96</v>
      </c>
      <c r="I584" s="2">
        <f>Table14[[#This Row],[Unit Price]]*Table14[[#This Row],[Quantity]]</f>
        <v>3407.76</v>
      </c>
      <c r="J584" s="4">
        <v>0.1</v>
      </c>
      <c r="K584">
        <f>Table14[[#This Row],[Revenue]]*Table14[[#This Row],[Discount]]</f>
        <v>340.77600000000007</v>
      </c>
      <c r="L584" s="2">
        <f>Table14[[#This Row],[Revenue]]-Table14[[#This Row],[Discount Amount]]</f>
        <v>3066.9840000000004</v>
      </c>
      <c r="M584" s="2">
        <f>Table14[[#This Row],[Total_Revenue]]-Table14[[#This Row],[Total Cost]]</f>
        <v>599.84400000000051</v>
      </c>
      <c r="N584" t="s">
        <v>14</v>
      </c>
      <c r="O584" t="s">
        <v>32</v>
      </c>
      <c r="P584" t="s">
        <v>16</v>
      </c>
    </row>
    <row r="585" spans="1:16" x14ac:dyDescent="0.25">
      <c r="A585" t="s">
        <v>629</v>
      </c>
      <c r="B585" s="1">
        <v>45129</v>
      </c>
      <c r="C585" t="s">
        <v>12</v>
      </c>
      <c r="D585" t="s">
        <v>13</v>
      </c>
      <c r="E585">
        <v>1</v>
      </c>
      <c r="F585" s="2">
        <v>15.41</v>
      </c>
      <c r="G585" s="2">
        <f>Table14[[#This Row],[Unit Cost]]*Table14[[#This Row],[Quantity]]</f>
        <v>15.41</v>
      </c>
      <c r="H585" s="2">
        <v>17.55</v>
      </c>
      <c r="I585" s="2">
        <f>Table14[[#This Row],[Unit Price]]*Table14[[#This Row],[Quantity]]</f>
        <v>17.55</v>
      </c>
      <c r="J585" s="4">
        <v>0.05</v>
      </c>
      <c r="K585">
        <f>Table14[[#This Row],[Revenue]]*Table14[[#This Row],[Discount]]</f>
        <v>0.87750000000000006</v>
      </c>
      <c r="L585" s="2">
        <f>Table14[[#This Row],[Revenue]]-Table14[[#This Row],[Discount Amount]]</f>
        <v>16.672499999999999</v>
      </c>
      <c r="M585" s="2">
        <f>Table14[[#This Row],[Total_Revenue]]-Table14[[#This Row],[Total Cost]]</f>
        <v>1.2624999999999993</v>
      </c>
      <c r="N585" t="s">
        <v>40</v>
      </c>
      <c r="O585" t="s">
        <v>52</v>
      </c>
      <c r="P585" t="s">
        <v>20</v>
      </c>
    </row>
    <row r="586" spans="1:16" x14ac:dyDescent="0.25">
      <c r="A586" t="s">
        <v>630</v>
      </c>
      <c r="B586" s="1">
        <v>44977</v>
      </c>
      <c r="C586" t="s">
        <v>44</v>
      </c>
      <c r="D586" t="s">
        <v>31</v>
      </c>
      <c r="E586">
        <v>5</v>
      </c>
      <c r="F586" s="2">
        <v>161.46</v>
      </c>
      <c r="G586" s="2">
        <f>Table14[[#This Row],[Unit Cost]]*Table14[[#This Row],[Quantity]]</f>
        <v>807.30000000000007</v>
      </c>
      <c r="H586" s="2">
        <v>269.08</v>
      </c>
      <c r="I586" s="2">
        <f>Table14[[#This Row],[Unit Price]]*Table14[[#This Row],[Quantity]]</f>
        <v>1345.3999999999999</v>
      </c>
      <c r="J586" s="4">
        <v>0</v>
      </c>
      <c r="K586">
        <f>Table14[[#This Row],[Revenue]]*Table14[[#This Row],[Discount]]</f>
        <v>0</v>
      </c>
      <c r="L586" s="2">
        <f>Table14[[#This Row],[Revenue]]-Table14[[#This Row],[Discount Amount]]</f>
        <v>1345.3999999999999</v>
      </c>
      <c r="M586" s="2">
        <f>Table14[[#This Row],[Total_Revenue]]-Table14[[#This Row],[Total Cost]]</f>
        <v>538.0999999999998</v>
      </c>
      <c r="N586" t="s">
        <v>14</v>
      </c>
      <c r="O586" t="s">
        <v>19</v>
      </c>
      <c r="P586" t="s">
        <v>35</v>
      </c>
    </row>
    <row r="587" spans="1:16" x14ac:dyDescent="0.25">
      <c r="A587" t="s">
        <v>631</v>
      </c>
      <c r="B587" s="1">
        <v>44947</v>
      </c>
      <c r="C587" t="s">
        <v>56</v>
      </c>
      <c r="D587" t="s">
        <v>38</v>
      </c>
      <c r="E587">
        <v>9</v>
      </c>
      <c r="F587" s="2">
        <v>140.16</v>
      </c>
      <c r="G587" s="2">
        <f>Table14[[#This Row],[Unit Cost]]*Table14[[#This Row],[Quantity]]</f>
        <v>1261.44</v>
      </c>
      <c r="H587" s="2">
        <v>234.12</v>
      </c>
      <c r="I587" s="2">
        <f>Table14[[#This Row],[Unit Price]]*Table14[[#This Row],[Quantity]]</f>
        <v>2107.08</v>
      </c>
      <c r="J587" s="4">
        <v>0.1</v>
      </c>
      <c r="K587">
        <f>Table14[[#This Row],[Revenue]]*Table14[[#This Row],[Discount]]</f>
        <v>210.708</v>
      </c>
      <c r="L587" s="2">
        <f>Table14[[#This Row],[Revenue]]-Table14[[#This Row],[Discount Amount]]</f>
        <v>1896.3719999999998</v>
      </c>
      <c r="M587" s="2">
        <f>Table14[[#This Row],[Total_Revenue]]-Table14[[#This Row],[Total Cost]]</f>
        <v>634.93199999999979</v>
      </c>
      <c r="N587" t="s">
        <v>18</v>
      </c>
      <c r="O587" t="s">
        <v>32</v>
      </c>
      <c r="P587" t="s">
        <v>35</v>
      </c>
    </row>
    <row r="588" spans="1:16" x14ac:dyDescent="0.25">
      <c r="A588" t="s">
        <v>632</v>
      </c>
      <c r="B588" s="1">
        <v>45560</v>
      </c>
      <c r="C588" t="s">
        <v>34</v>
      </c>
      <c r="D588" t="s">
        <v>31</v>
      </c>
      <c r="E588">
        <v>6</v>
      </c>
      <c r="F588" s="2">
        <v>50.89</v>
      </c>
      <c r="G588" s="2">
        <f>Table14[[#This Row],[Unit Cost]]*Table14[[#This Row],[Quantity]]</f>
        <v>305.34000000000003</v>
      </c>
      <c r="H588" s="2">
        <v>84</v>
      </c>
      <c r="I588" s="2">
        <f>Table14[[#This Row],[Unit Price]]*Table14[[#This Row],[Quantity]]</f>
        <v>504</v>
      </c>
      <c r="J588" s="4">
        <v>0</v>
      </c>
      <c r="K588">
        <f>Table14[[#This Row],[Revenue]]*Table14[[#This Row],[Discount]]</f>
        <v>0</v>
      </c>
      <c r="L588" s="2">
        <f>Table14[[#This Row],[Revenue]]-Table14[[#This Row],[Discount Amount]]</f>
        <v>504</v>
      </c>
      <c r="M588" s="2">
        <f>Table14[[#This Row],[Total_Revenue]]-Table14[[#This Row],[Total Cost]]</f>
        <v>198.65999999999997</v>
      </c>
      <c r="N588" t="s">
        <v>40</v>
      </c>
      <c r="O588" t="s">
        <v>19</v>
      </c>
      <c r="P588" t="s">
        <v>20</v>
      </c>
    </row>
    <row r="589" spans="1:16" x14ac:dyDescent="0.25">
      <c r="A589" t="s">
        <v>633</v>
      </c>
      <c r="B589" s="1">
        <v>45268</v>
      </c>
      <c r="C589" t="s">
        <v>44</v>
      </c>
      <c r="D589" t="s">
        <v>31</v>
      </c>
      <c r="E589">
        <v>5</v>
      </c>
      <c r="F589" s="2">
        <v>162.4</v>
      </c>
      <c r="G589" s="2">
        <f>Table14[[#This Row],[Unit Cost]]*Table14[[#This Row],[Quantity]]</f>
        <v>812</v>
      </c>
      <c r="H589" s="2">
        <v>292.08999999999997</v>
      </c>
      <c r="I589" s="2">
        <f>Table14[[#This Row],[Unit Price]]*Table14[[#This Row],[Quantity]]</f>
        <v>1460.4499999999998</v>
      </c>
      <c r="J589" s="4">
        <v>0</v>
      </c>
      <c r="K589">
        <f>Table14[[#This Row],[Revenue]]*Table14[[#This Row],[Discount]]</f>
        <v>0</v>
      </c>
      <c r="L589" s="2">
        <f>Table14[[#This Row],[Revenue]]-Table14[[#This Row],[Discount Amount]]</f>
        <v>1460.4499999999998</v>
      </c>
      <c r="M589" s="2">
        <f>Table14[[#This Row],[Total_Revenue]]-Table14[[#This Row],[Total Cost]]</f>
        <v>648.44999999999982</v>
      </c>
      <c r="N589" t="s">
        <v>24</v>
      </c>
      <c r="O589" t="s">
        <v>15</v>
      </c>
      <c r="P589" t="s">
        <v>16</v>
      </c>
    </row>
    <row r="590" spans="1:16" x14ac:dyDescent="0.25">
      <c r="A590" t="s">
        <v>634</v>
      </c>
      <c r="B590" s="1">
        <v>45423</v>
      </c>
      <c r="C590" t="s">
        <v>22</v>
      </c>
      <c r="D590" t="s">
        <v>23</v>
      </c>
      <c r="E590">
        <v>1</v>
      </c>
      <c r="F590" s="2">
        <v>361.02</v>
      </c>
      <c r="G590" s="2">
        <f>Table14[[#This Row],[Unit Cost]]*Table14[[#This Row],[Quantity]]</f>
        <v>361.02</v>
      </c>
      <c r="H590" s="2">
        <v>525.38</v>
      </c>
      <c r="I590" s="2">
        <f>Table14[[#This Row],[Unit Price]]*Table14[[#This Row],[Quantity]]</f>
        <v>525.38</v>
      </c>
      <c r="J590" s="4">
        <v>0.1</v>
      </c>
      <c r="K590">
        <f>Table14[[#This Row],[Revenue]]*Table14[[#This Row],[Discount]]</f>
        <v>52.538000000000004</v>
      </c>
      <c r="L590" s="2">
        <f>Table14[[#This Row],[Revenue]]-Table14[[#This Row],[Discount Amount]]</f>
        <v>472.84199999999998</v>
      </c>
      <c r="M590" s="2">
        <f>Table14[[#This Row],[Total_Revenue]]-Table14[[#This Row],[Total Cost]]</f>
        <v>111.822</v>
      </c>
      <c r="N590" t="s">
        <v>18</v>
      </c>
      <c r="O590" t="s">
        <v>52</v>
      </c>
      <c r="P590" t="s">
        <v>20</v>
      </c>
    </row>
    <row r="591" spans="1:16" x14ac:dyDescent="0.25">
      <c r="A591" t="s">
        <v>635</v>
      </c>
      <c r="B591" s="1">
        <v>45113</v>
      </c>
      <c r="C591" t="s">
        <v>44</v>
      </c>
      <c r="D591" t="s">
        <v>31</v>
      </c>
      <c r="E591">
        <v>3</v>
      </c>
      <c r="F591" s="2">
        <v>95.97</v>
      </c>
      <c r="G591" s="2">
        <f>Table14[[#This Row],[Unit Cost]]*Table14[[#This Row],[Quantity]]</f>
        <v>287.90999999999997</v>
      </c>
      <c r="H591" s="2">
        <v>158.63999999999999</v>
      </c>
      <c r="I591" s="2">
        <f>Table14[[#This Row],[Unit Price]]*Table14[[#This Row],[Quantity]]</f>
        <v>475.91999999999996</v>
      </c>
      <c r="J591" s="4">
        <v>0</v>
      </c>
      <c r="K591">
        <f>Table14[[#This Row],[Revenue]]*Table14[[#This Row],[Discount]]</f>
        <v>0</v>
      </c>
      <c r="L591" s="2">
        <f>Table14[[#This Row],[Revenue]]-Table14[[#This Row],[Discount Amount]]</f>
        <v>475.91999999999996</v>
      </c>
      <c r="M591" s="2">
        <f>Table14[[#This Row],[Total_Revenue]]-Table14[[#This Row],[Total Cost]]</f>
        <v>188.01</v>
      </c>
      <c r="N591" t="s">
        <v>40</v>
      </c>
      <c r="O591" t="s">
        <v>32</v>
      </c>
      <c r="P591" t="s">
        <v>20</v>
      </c>
    </row>
    <row r="592" spans="1:16" x14ac:dyDescent="0.25">
      <c r="A592" t="s">
        <v>636</v>
      </c>
      <c r="B592" s="1">
        <v>45496</v>
      </c>
      <c r="C592" t="s">
        <v>22</v>
      </c>
      <c r="D592" t="s">
        <v>23</v>
      </c>
      <c r="E592">
        <v>9</v>
      </c>
      <c r="F592" s="2">
        <v>248.65</v>
      </c>
      <c r="G592" s="2">
        <f>Table14[[#This Row],[Unit Cost]]*Table14[[#This Row],[Quantity]]</f>
        <v>2237.85</v>
      </c>
      <c r="H592" s="2">
        <v>287.14</v>
      </c>
      <c r="I592" s="2">
        <f>Table14[[#This Row],[Unit Price]]*Table14[[#This Row],[Quantity]]</f>
        <v>2584.2599999999998</v>
      </c>
      <c r="J592" s="4">
        <v>0</v>
      </c>
      <c r="K592">
        <f>Table14[[#This Row],[Revenue]]*Table14[[#This Row],[Discount]]</f>
        <v>0</v>
      </c>
      <c r="L592" s="2">
        <f>Table14[[#This Row],[Revenue]]-Table14[[#This Row],[Discount Amount]]</f>
        <v>2584.2599999999998</v>
      </c>
      <c r="M592" s="2">
        <f>Table14[[#This Row],[Total_Revenue]]-Table14[[#This Row],[Total Cost]]</f>
        <v>346.40999999999985</v>
      </c>
      <c r="N592" t="s">
        <v>40</v>
      </c>
      <c r="O592" t="s">
        <v>32</v>
      </c>
      <c r="P592" t="s">
        <v>35</v>
      </c>
    </row>
    <row r="593" spans="1:16" x14ac:dyDescent="0.25">
      <c r="A593" t="s">
        <v>637</v>
      </c>
      <c r="B593" s="1">
        <v>45365</v>
      </c>
      <c r="C593" t="s">
        <v>22</v>
      </c>
      <c r="D593" t="s">
        <v>23</v>
      </c>
      <c r="E593">
        <v>9</v>
      </c>
      <c r="F593" s="2">
        <v>223.08</v>
      </c>
      <c r="G593" s="2">
        <f>Table14[[#This Row],[Unit Cost]]*Table14[[#This Row],[Quantity]]</f>
        <v>2007.72</v>
      </c>
      <c r="H593" s="2">
        <v>297.52999999999997</v>
      </c>
      <c r="I593" s="2">
        <f>Table14[[#This Row],[Unit Price]]*Table14[[#This Row],[Quantity]]</f>
        <v>2677.7699999999995</v>
      </c>
      <c r="J593" s="4">
        <v>0.15</v>
      </c>
      <c r="K593">
        <f>Table14[[#This Row],[Revenue]]*Table14[[#This Row],[Discount]]</f>
        <v>401.66549999999989</v>
      </c>
      <c r="L593" s="2">
        <f>Table14[[#This Row],[Revenue]]-Table14[[#This Row],[Discount Amount]]</f>
        <v>2276.1044999999995</v>
      </c>
      <c r="M593" s="2">
        <f>Table14[[#This Row],[Total_Revenue]]-Table14[[#This Row],[Total Cost]]</f>
        <v>268.38449999999943</v>
      </c>
      <c r="N593" t="s">
        <v>14</v>
      </c>
      <c r="O593" t="s">
        <v>27</v>
      </c>
      <c r="P593" t="s">
        <v>20</v>
      </c>
    </row>
    <row r="594" spans="1:16" x14ac:dyDescent="0.25">
      <c r="A594" t="s">
        <v>638</v>
      </c>
      <c r="B594" s="1">
        <v>45178</v>
      </c>
      <c r="C594" t="s">
        <v>26</v>
      </c>
      <c r="D594" t="s">
        <v>13</v>
      </c>
      <c r="E594">
        <v>5</v>
      </c>
      <c r="F594" s="2">
        <v>214.21</v>
      </c>
      <c r="G594" s="2">
        <f>Table14[[#This Row],[Unit Cost]]*Table14[[#This Row],[Quantity]]</f>
        <v>1071.05</v>
      </c>
      <c r="H594" s="2">
        <v>274.72000000000003</v>
      </c>
      <c r="I594" s="2">
        <f>Table14[[#This Row],[Unit Price]]*Table14[[#This Row],[Quantity]]</f>
        <v>1373.6000000000001</v>
      </c>
      <c r="J594" s="4">
        <v>0</v>
      </c>
      <c r="K594">
        <f>Table14[[#This Row],[Revenue]]*Table14[[#This Row],[Discount]]</f>
        <v>0</v>
      </c>
      <c r="L594" s="2">
        <f>Table14[[#This Row],[Revenue]]-Table14[[#This Row],[Discount Amount]]</f>
        <v>1373.6000000000001</v>
      </c>
      <c r="M594" s="2">
        <f>Table14[[#This Row],[Total_Revenue]]-Table14[[#This Row],[Total Cost]]</f>
        <v>302.55000000000018</v>
      </c>
      <c r="N594" t="s">
        <v>18</v>
      </c>
      <c r="O594" t="s">
        <v>32</v>
      </c>
      <c r="P594" t="s">
        <v>35</v>
      </c>
    </row>
    <row r="595" spans="1:16" x14ac:dyDescent="0.25">
      <c r="A595" t="s">
        <v>639</v>
      </c>
      <c r="B595" s="1">
        <v>45212</v>
      </c>
      <c r="C595" t="s">
        <v>26</v>
      </c>
      <c r="D595" t="s">
        <v>13</v>
      </c>
      <c r="E595">
        <v>6</v>
      </c>
      <c r="F595" s="2">
        <v>364.02</v>
      </c>
      <c r="G595" s="2">
        <f>Table14[[#This Row],[Unit Cost]]*Table14[[#This Row],[Quantity]]</f>
        <v>2184.12</v>
      </c>
      <c r="H595" s="2">
        <v>577.54999999999995</v>
      </c>
      <c r="I595" s="2">
        <f>Table14[[#This Row],[Unit Price]]*Table14[[#This Row],[Quantity]]</f>
        <v>3465.2999999999997</v>
      </c>
      <c r="J595" s="4">
        <v>0.1</v>
      </c>
      <c r="K595">
        <f>Table14[[#This Row],[Revenue]]*Table14[[#This Row],[Discount]]</f>
        <v>346.53</v>
      </c>
      <c r="L595" s="2">
        <f>Table14[[#This Row],[Revenue]]-Table14[[#This Row],[Discount Amount]]</f>
        <v>3118.7699999999995</v>
      </c>
      <c r="M595" s="2">
        <f>Table14[[#This Row],[Total_Revenue]]-Table14[[#This Row],[Total Cost]]</f>
        <v>934.64999999999964</v>
      </c>
      <c r="N595" t="s">
        <v>24</v>
      </c>
      <c r="O595" t="s">
        <v>32</v>
      </c>
      <c r="P595" t="s">
        <v>20</v>
      </c>
    </row>
    <row r="596" spans="1:16" x14ac:dyDescent="0.25">
      <c r="A596" t="s">
        <v>640</v>
      </c>
      <c r="B596" s="1">
        <v>44977</v>
      </c>
      <c r="C596" t="s">
        <v>37</v>
      </c>
      <c r="D596" t="s">
        <v>38</v>
      </c>
      <c r="E596">
        <v>8</v>
      </c>
      <c r="F596" s="2">
        <v>112.21</v>
      </c>
      <c r="G596" s="2">
        <f>Table14[[#This Row],[Unit Cost]]*Table14[[#This Row],[Quantity]]</f>
        <v>897.68</v>
      </c>
      <c r="H596" s="2">
        <v>129.02000000000001</v>
      </c>
      <c r="I596" s="2">
        <f>Table14[[#This Row],[Unit Price]]*Table14[[#This Row],[Quantity]]</f>
        <v>1032.1600000000001</v>
      </c>
      <c r="J596" s="4">
        <v>0.1</v>
      </c>
      <c r="K596">
        <f>Table14[[#This Row],[Revenue]]*Table14[[#This Row],[Discount]]</f>
        <v>103.21600000000001</v>
      </c>
      <c r="L596" s="2">
        <f>Table14[[#This Row],[Revenue]]-Table14[[#This Row],[Discount Amount]]</f>
        <v>928.94400000000007</v>
      </c>
      <c r="M596" s="2">
        <f>Table14[[#This Row],[Total_Revenue]]-Table14[[#This Row],[Total Cost]]</f>
        <v>31.264000000000124</v>
      </c>
      <c r="N596" t="s">
        <v>14</v>
      </c>
      <c r="O596" t="s">
        <v>27</v>
      </c>
      <c r="P596" t="s">
        <v>16</v>
      </c>
    </row>
    <row r="597" spans="1:16" x14ac:dyDescent="0.25">
      <c r="A597" t="s">
        <v>641</v>
      </c>
      <c r="B597" s="1">
        <v>45015</v>
      </c>
      <c r="C597" t="s">
        <v>54</v>
      </c>
      <c r="D597" t="s">
        <v>38</v>
      </c>
      <c r="E597">
        <v>3</v>
      </c>
      <c r="F597" s="2">
        <v>183.06</v>
      </c>
      <c r="G597" s="2">
        <f>Table14[[#This Row],[Unit Cost]]*Table14[[#This Row],[Quantity]]</f>
        <v>549.18000000000006</v>
      </c>
      <c r="H597" s="2">
        <v>238.57</v>
      </c>
      <c r="I597" s="2">
        <f>Table14[[#This Row],[Unit Price]]*Table14[[#This Row],[Quantity]]</f>
        <v>715.71</v>
      </c>
      <c r="J597" s="4">
        <v>0</v>
      </c>
      <c r="K597">
        <f>Table14[[#This Row],[Revenue]]*Table14[[#This Row],[Discount]]</f>
        <v>0</v>
      </c>
      <c r="L597" s="2">
        <f>Table14[[#This Row],[Revenue]]-Table14[[#This Row],[Discount Amount]]</f>
        <v>715.71</v>
      </c>
      <c r="M597" s="2">
        <f>Table14[[#This Row],[Total_Revenue]]-Table14[[#This Row],[Total Cost]]</f>
        <v>166.52999999999997</v>
      </c>
      <c r="N597" t="s">
        <v>18</v>
      </c>
      <c r="O597" t="s">
        <v>27</v>
      </c>
      <c r="P597" t="s">
        <v>20</v>
      </c>
    </row>
    <row r="598" spans="1:16" x14ac:dyDescent="0.25">
      <c r="A598" t="s">
        <v>642</v>
      </c>
      <c r="B598" s="1">
        <v>45046</v>
      </c>
      <c r="C598" t="s">
        <v>60</v>
      </c>
      <c r="D598" t="s">
        <v>23</v>
      </c>
      <c r="E598">
        <v>2</v>
      </c>
      <c r="F598" s="2">
        <v>71</v>
      </c>
      <c r="G598" s="2">
        <f>Table14[[#This Row],[Unit Cost]]*Table14[[#This Row],[Quantity]]</f>
        <v>142</v>
      </c>
      <c r="H598" s="2">
        <v>97.39</v>
      </c>
      <c r="I598" s="2">
        <f>Table14[[#This Row],[Unit Price]]*Table14[[#This Row],[Quantity]]</f>
        <v>194.78</v>
      </c>
      <c r="J598" s="4">
        <v>0</v>
      </c>
      <c r="K598">
        <f>Table14[[#This Row],[Revenue]]*Table14[[#This Row],[Discount]]</f>
        <v>0</v>
      </c>
      <c r="L598" s="2">
        <f>Table14[[#This Row],[Revenue]]-Table14[[#This Row],[Discount Amount]]</f>
        <v>194.78</v>
      </c>
      <c r="M598" s="2">
        <f>Table14[[#This Row],[Total_Revenue]]-Table14[[#This Row],[Total Cost]]</f>
        <v>52.78</v>
      </c>
      <c r="N598" t="s">
        <v>40</v>
      </c>
      <c r="O598" t="s">
        <v>52</v>
      </c>
      <c r="P598" t="s">
        <v>16</v>
      </c>
    </row>
    <row r="599" spans="1:16" x14ac:dyDescent="0.25">
      <c r="A599" t="s">
        <v>643</v>
      </c>
      <c r="B599" s="1">
        <v>45067</v>
      </c>
      <c r="C599" t="s">
        <v>62</v>
      </c>
      <c r="D599" t="s">
        <v>47</v>
      </c>
      <c r="E599">
        <v>8</v>
      </c>
      <c r="F599" s="2">
        <v>130</v>
      </c>
      <c r="G599" s="2">
        <f>Table14[[#This Row],[Unit Cost]]*Table14[[#This Row],[Quantity]]</f>
        <v>1040</v>
      </c>
      <c r="H599" s="2">
        <v>164.29</v>
      </c>
      <c r="I599" s="2">
        <f>Table14[[#This Row],[Unit Price]]*Table14[[#This Row],[Quantity]]</f>
        <v>1314.32</v>
      </c>
      <c r="J599" s="4">
        <v>0.1</v>
      </c>
      <c r="K599">
        <f>Table14[[#This Row],[Revenue]]*Table14[[#This Row],[Discount]]</f>
        <v>131.43199999999999</v>
      </c>
      <c r="L599" s="2">
        <f>Table14[[#This Row],[Revenue]]-Table14[[#This Row],[Discount Amount]]</f>
        <v>1182.8879999999999</v>
      </c>
      <c r="M599" s="2">
        <f>Table14[[#This Row],[Total_Revenue]]-Table14[[#This Row],[Total Cost]]</f>
        <v>142.88799999999992</v>
      </c>
      <c r="N599" t="s">
        <v>14</v>
      </c>
      <c r="O599" t="s">
        <v>19</v>
      </c>
      <c r="P599" t="s">
        <v>20</v>
      </c>
    </row>
    <row r="600" spans="1:16" x14ac:dyDescent="0.25">
      <c r="A600" t="s">
        <v>644</v>
      </c>
      <c r="B600" s="1">
        <v>45604</v>
      </c>
      <c r="C600" t="s">
        <v>26</v>
      </c>
      <c r="D600" t="s">
        <v>13</v>
      </c>
      <c r="E600">
        <v>2</v>
      </c>
      <c r="F600" s="2">
        <v>60.19</v>
      </c>
      <c r="G600" s="2">
        <f>Table14[[#This Row],[Unit Cost]]*Table14[[#This Row],[Quantity]]</f>
        <v>120.38</v>
      </c>
      <c r="H600" s="2">
        <v>86.21</v>
      </c>
      <c r="I600" s="2">
        <f>Table14[[#This Row],[Unit Price]]*Table14[[#This Row],[Quantity]]</f>
        <v>172.42</v>
      </c>
      <c r="J600" s="4">
        <v>0.05</v>
      </c>
      <c r="K600">
        <f>Table14[[#This Row],[Revenue]]*Table14[[#This Row],[Discount]]</f>
        <v>8.6210000000000004</v>
      </c>
      <c r="L600" s="2">
        <f>Table14[[#This Row],[Revenue]]-Table14[[#This Row],[Discount Amount]]</f>
        <v>163.79899999999998</v>
      </c>
      <c r="M600" s="2">
        <f>Table14[[#This Row],[Total_Revenue]]-Table14[[#This Row],[Total Cost]]</f>
        <v>43.418999999999983</v>
      </c>
      <c r="N600" t="s">
        <v>18</v>
      </c>
      <c r="O600" t="s">
        <v>19</v>
      </c>
      <c r="P600" t="s">
        <v>20</v>
      </c>
    </row>
    <row r="601" spans="1:16" x14ac:dyDescent="0.25">
      <c r="A601" t="s">
        <v>645</v>
      </c>
      <c r="B601" s="1">
        <v>44995</v>
      </c>
      <c r="C601" t="s">
        <v>30</v>
      </c>
      <c r="D601" t="s">
        <v>31</v>
      </c>
      <c r="E601">
        <v>9</v>
      </c>
      <c r="F601" s="2">
        <v>447.73</v>
      </c>
      <c r="G601" s="2">
        <f>Table14[[#This Row],[Unit Cost]]*Table14[[#This Row],[Quantity]]</f>
        <v>4029.57</v>
      </c>
      <c r="H601" s="2">
        <v>788.83</v>
      </c>
      <c r="I601" s="2">
        <f>Table14[[#This Row],[Unit Price]]*Table14[[#This Row],[Quantity]]</f>
        <v>7099.47</v>
      </c>
      <c r="J601" s="4">
        <v>0</v>
      </c>
      <c r="K601">
        <f>Table14[[#This Row],[Revenue]]*Table14[[#This Row],[Discount]]</f>
        <v>0</v>
      </c>
      <c r="L601" s="2">
        <f>Table14[[#This Row],[Revenue]]-Table14[[#This Row],[Discount Amount]]</f>
        <v>7099.47</v>
      </c>
      <c r="M601" s="2">
        <f>Table14[[#This Row],[Total_Revenue]]-Table14[[#This Row],[Total Cost]]</f>
        <v>3069.9</v>
      </c>
      <c r="N601" t="s">
        <v>24</v>
      </c>
      <c r="O601" t="s">
        <v>15</v>
      </c>
      <c r="P601" t="s">
        <v>35</v>
      </c>
    </row>
    <row r="602" spans="1:16" x14ac:dyDescent="0.25">
      <c r="A602" t="s">
        <v>646</v>
      </c>
      <c r="B602" s="1">
        <v>45638</v>
      </c>
      <c r="C602" t="s">
        <v>49</v>
      </c>
      <c r="D602" t="s">
        <v>47</v>
      </c>
      <c r="E602">
        <v>1</v>
      </c>
      <c r="F602" s="2">
        <v>160.74</v>
      </c>
      <c r="G602" s="2">
        <f>Table14[[#This Row],[Unit Cost]]*Table14[[#This Row],[Quantity]]</f>
        <v>160.74</v>
      </c>
      <c r="H602" s="2">
        <v>226.74</v>
      </c>
      <c r="I602" s="2">
        <f>Table14[[#This Row],[Unit Price]]*Table14[[#This Row],[Quantity]]</f>
        <v>226.74</v>
      </c>
      <c r="J602" s="4">
        <v>0</v>
      </c>
      <c r="K602">
        <f>Table14[[#This Row],[Revenue]]*Table14[[#This Row],[Discount]]</f>
        <v>0</v>
      </c>
      <c r="L602" s="2">
        <f>Table14[[#This Row],[Revenue]]-Table14[[#This Row],[Discount Amount]]</f>
        <v>226.74</v>
      </c>
      <c r="M602" s="2">
        <f>Table14[[#This Row],[Total_Revenue]]-Table14[[#This Row],[Total Cost]]</f>
        <v>66</v>
      </c>
      <c r="N602" t="s">
        <v>18</v>
      </c>
      <c r="O602" t="s">
        <v>27</v>
      </c>
      <c r="P602" t="s">
        <v>20</v>
      </c>
    </row>
    <row r="603" spans="1:16" x14ac:dyDescent="0.25">
      <c r="A603" t="s">
        <v>647</v>
      </c>
      <c r="B603" s="1">
        <v>45155</v>
      </c>
      <c r="C603" t="s">
        <v>34</v>
      </c>
      <c r="D603" t="s">
        <v>31</v>
      </c>
      <c r="E603">
        <v>9</v>
      </c>
      <c r="F603" s="2">
        <v>72.989999999999995</v>
      </c>
      <c r="G603" s="2">
        <f>Table14[[#This Row],[Unit Cost]]*Table14[[#This Row],[Quantity]]</f>
        <v>656.91</v>
      </c>
      <c r="H603" s="2">
        <v>90.93</v>
      </c>
      <c r="I603" s="2">
        <f>Table14[[#This Row],[Unit Price]]*Table14[[#This Row],[Quantity]]</f>
        <v>818.37000000000012</v>
      </c>
      <c r="J603" s="4">
        <v>0</v>
      </c>
      <c r="K603">
        <f>Table14[[#This Row],[Revenue]]*Table14[[#This Row],[Discount]]</f>
        <v>0</v>
      </c>
      <c r="L603" s="2">
        <f>Table14[[#This Row],[Revenue]]-Table14[[#This Row],[Discount Amount]]</f>
        <v>818.37000000000012</v>
      </c>
      <c r="M603" s="2">
        <f>Table14[[#This Row],[Total_Revenue]]-Table14[[#This Row],[Total Cost]]</f>
        <v>161.46000000000015</v>
      </c>
      <c r="N603" t="s">
        <v>24</v>
      </c>
      <c r="O603" t="s">
        <v>27</v>
      </c>
      <c r="P603" t="s">
        <v>35</v>
      </c>
    </row>
    <row r="604" spans="1:16" x14ac:dyDescent="0.25">
      <c r="A604" t="s">
        <v>648</v>
      </c>
      <c r="B604" s="1">
        <v>45428</v>
      </c>
      <c r="C604" t="s">
        <v>62</v>
      </c>
      <c r="D604" t="s">
        <v>47</v>
      </c>
      <c r="E604">
        <v>5</v>
      </c>
      <c r="F604" s="2">
        <v>201.65</v>
      </c>
      <c r="G604" s="2">
        <f>Table14[[#This Row],[Unit Cost]]*Table14[[#This Row],[Quantity]]</f>
        <v>1008.25</v>
      </c>
      <c r="H604" s="2">
        <v>299.55</v>
      </c>
      <c r="I604" s="2">
        <f>Table14[[#This Row],[Unit Price]]*Table14[[#This Row],[Quantity]]</f>
        <v>1497.75</v>
      </c>
      <c r="J604" s="4">
        <v>0</v>
      </c>
      <c r="K604">
        <f>Table14[[#This Row],[Revenue]]*Table14[[#This Row],[Discount]]</f>
        <v>0</v>
      </c>
      <c r="L604" s="2">
        <f>Table14[[#This Row],[Revenue]]-Table14[[#This Row],[Discount Amount]]</f>
        <v>1497.75</v>
      </c>
      <c r="M604" s="2">
        <f>Table14[[#This Row],[Total_Revenue]]-Table14[[#This Row],[Total Cost]]</f>
        <v>489.5</v>
      </c>
      <c r="N604" t="s">
        <v>24</v>
      </c>
      <c r="O604" t="s">
        <v>52</v>
      </c>
      <c r="P604" t="s">
        <v>20</v>
      </c>
    </row>
    <row r="605" spans="1:16" x14ac:dyDescent="0.25">
      <c r="A605" t="s">
        <v>649</v>
      </c>
      <c r="B605" s="1">
        <v>45285</v>
      </c>
      <c r="C605" t="s">
        <v>42</v>
      </c>
      <c r="D605" t="s">
        <v>23</v>
      </c>
      <c r="E605">
        <v>1</v>
      </c>
      <c r="F605" s="2">
        <v>469.66</v>
      </c>
      <c r="G605" s="2">
        <f>Table14[[#This Row],[Unit Cost]]*Table14[[#This Row],[Quantity]]</f>
        <v>469.66</v>
      </c>
      <c r="H605" s="2">
        <v>614.4</v>
      </c>
      <c r="I605" s="2">
        <f>Table14[[#This Row],[Unit Price]]*Table14[[#This Row],[Quantity]]</f>
        <v>614.4</v>
      </c>
      <c r="J605" s="4">
        <v>0.1</v>
      </c>
      <c r="K605">
        <f>Table14[[#This Row],[Revenue]]*Table14[[#This Row],[Discount]]</f>
        <v>61.44</v>
      </c>
      <c r="L605" s="2">
        <f>Table14[[#This Row],[Revenue]]-Table14[[#This Row],[Discount Amount]]</f>
        <v>552.96</v>
      </c>
      <c r="M605" s="2">
        <f>Table14[[#This Row],[Total_Revenue]]-Table14[[#This Row],[Total Cost]]</f>
        <v>83.300000000000011</v>
      </c>
      <c r="N605" t="s">
        <v>18</v>
      </c>
      <c r="O605" t="s">
        <v>32</v>
      </c>
      <c r="P605" t="s">
        <v>35</v>
      </c>
    </row>
    <row r="606" spans="1:16" x14ac:dyDescent="0.25">
      <c r="A606" t="s">
        <v>650</v>
      </c>
      <c r="B606" s="1">
        <v>45539</v>
      </c>
      <c r="C606" t="s">
        <v>60</v>
      </c>
      <c r="D606" t="s">
        <v>23</v>
      </c>
      <c r="E606">
        <v>2</v>
      </c>
      <c r="F606" s="2">
        <v>407.13</v>
      </c>
      <c r="G606" s="2">
        <f>Table14[[#This Row],[Unit Cost]]*Table14[[#This Row],[Quantity]]</f>
        <v>814.26</v>
      </c>
      <c r="H606" s="2">
        <v>538.03</v>
      </c>
      <c r="I606" s="2">
        <f>Table14[[#This Row],[Unit Price]]*Table14[[#This Row],[Quantity]]</f>
        <v>1076.06</v>
      </c>
      <c r="J606" s="4">
        <v>0.05</v>
      </c>
      <c r="K606">
        <f>Table14[[#This Row],[Revenue]]*Table14[[#This Row],[Discount]]</f>
        <v>53.802999999999997</v>
      </c>
      <c r="L606" s="2">
        <f>Table14[[#This Row],[Revenue]]-Table14[[#This Row],[Discount Amount]]</f>
        <v>1022.2569999999999</v>
      </c>
      <c r="M606" s="2">
        <f>Table14[[#This Row],[Total_Revenue]]-Table14[[#This Row],[Total Cost]]</f>
        <v>207.99699999999996</v>
      </c>
      <c r="N606" t="s">
        <v>24</v>
      </c>
      <c r="O606" t="s">
        <v>19</v>
      </c>
      <c r="P606" t="s">
        <v>16</v>
      </c>
    </row>
    <row r="607" spans="1:16" x14ac:dyDescent="0.25">
      <c r="A607" t="s">
        <v>651</v>
      </c>
      <c r="B607" s="1">
        <v>45506</v>
      </c>
      <c r="C607" t="s">
        <v>22</v>
      </c>
      <c r="D607" t="s">
        <v>23</v>
      </c>
      <c r="E607">
        <v>2</v>
      </c>
      <c r="F607" s="2">
        <v>244.77</v>
      </c>
      <c r="G607" s="2">
        <f>Table14[[#This Row],[Unit Cost]]*Table14[[#This Row],[Quantity]]</f>
        <v>489.54</v>
      </c>
      <c r="H607" s="2">
        <v>428.25</v>
      </c>
      <c r="I607" s="2">
        <f>Table14[[#This Row],[Unit Price]]*Table14[[#This Row],[Quantity]]</f>
        <v>856.5</v>
      </c>
      <c r="J607" s="4">
        <v>0</v>
      </c>
      <c r="K607">
        <f>Table14[[#This Row],[Revenue]]*Table14[[#This Row],[Discount]]</f>
        <v>0</v>
      </c>
      <c r="L607" s="2">
        <f>Table14[[#This Row],[Revenue]]-Table14[[#This Row],[Discount Amount]]</f>
        <v>856.5</v>
      </c>
      <c r="M607" s="2">
        <f>Table14[[#This Row],[Total_Revenue]]-Table14[[#This Row],[Total Cost]]</f>
        <v>366.96</v>
      </c>
      <c r="N607" t="s">
        <v>18</v>
      </c>
      <c r="O607" t="s">
        <v>15</v>
      </c>
      <c r="P607" t="s">
        <v>35</v>
      </c>
    </row>
    <row r="608" spans="1:16" x14ac:dyDescent="0.25">
      <c r="A608" t="s">
        <v>652</v>
      </c>
      <c r="B608" s="1">
        <v>45525</v>
      </c>
      <c r="C608" t="s">
        <v>56</v>
      </c>
      <c r="D608" t="s">
        <v>38</v>
      </c>
      <c r="E608">
        <v>4</v>
      </c>
      <c r="F608" s="2">
        <v>371.23</v>
      </c>
      <c r="G608" s="2">
        <f>Table14[[#This Row],[Unit Cost]]*Table14[[#This Row],[Quantity]]</f>
        <v>1484.92</v>
      </c>
      <c r="H608" s="2">
        <v>537.82000000000005</v>
      </c>
      <c r="I608" s="2">
        <f>Table14[[#This Row],[Unit Price]]*Table14[[#This Row],[Quantity]]</f>
        <v>2151.2800000000002</v>
      </c>
      <c r="J608" s="4">
        <v>0</v>
      </c>
      <c r="K608">
        <f>Table14[[#This Row],[Revenue]]*Table14[[#This Row],[Discount]]</f>
        <v>0</v>
      </c>
      <c r="L608" s="2">
        <f>Table14[[#This Row],[Revenue]]-Table14[[#This Row],[Discount Amount]]</f>
        <v>2151.2800000000002</v>
      </c>
      <c r="M608" s="2">
        <f>Table14[[#This Row],[Total_Revenue]]-Table14[[#This Row],[Total Cost]]</f>
        <v>666.36000000000013</v>
      </c>
      <c r="N608" t="s">
        <v>18</v>
      </c>
      <c r="O608" t="s">
        <v>52</v>
      </c>
      <c r="P608" t="s">
        <v>35</v>
      </c>
    </row>
    <row r="609" spans="1:16" x14ac:dyDescent="0.25">
      <c r="A609" t="s">
        <v>653</v>
      </c>
      <c r="B609" s="1">
        <v>45126</v>
      </c>
      <c r="C609" t="s">
        <v>30</v>
      </c>
      <c r="D609" t="s">
        <v>31</v>
      </c>
      <c r="E609">
        <v>3</v>
      </c>
      <c r="F609" s="2">
        <v>328.62</v>
      </c>
      <c r="G609" s="2">
        <f>Table14[[#This Row],[Unit Cost]]*Table14[[#This Row],[Quantity]]</f>
        <v>985.86</v>
      </c>
      <c r="H609" s="2">
        <v>445.5</v>
      </c>
      <c r="I609" s="2">
        <f>Table14[[#This Row],[Unit Price]]*Table14[[#This Row],[Quantity]]</f>
        <v>1336.5</v>
      </c>
      <c r="J609" s="4">
        <v>0.15</v>
      </c>
      <c r="K609">
        <f>Table14[[#This Row],[Revenue]]*Table14[[#This Row],[Discount]]</f>
        <v>200.47499999999999</v>
      </c>
      <c r="L609" s="2">
        <f>Table14[[#This Row],[Revenue]]-Table14[[#This Row],[Discount Amount]]</f>
        <v>1136.0250000000001</v>
      </c>
      <c r="M609" s="2">
        <f>Table14[[#This Row],[Total_Revenue]]-Table14[[#This Row],[Total Cost]]</f>
        <v>150.16500000000008</v>
      </c>
      <c r="N609" t="s">
        <v>14</v>
      </c>
      <c r="O609" t="s">
        <v>27</v>
      </c>
      <c r="P609" t="s">
        <v>35</v>
      </c>
    </row>
    <row r="610" spans="1:16" x14ac:dyDescent="0.25">
      <c r="A610" t="s">
        <v>654</v>
      </c>
      <c r="B610" s="1">
        <v>45463</v>
      </c>
      <c r="C610" t="s">
        <v>62</v>
      </c>
      <c r="D610" t="s">
        <v>47</v>
      </c>
      <c r="E610">
        <v>7</v>
      </c>
      <c r="F610" s="2">
        <v>186.65</v>
      </c>
      <c r="G610" s="2">
        <f>Table14[[#This Row],[Unit Cost]]*Table14[[#This Row],[Quantity]]</f>
        <v>1306.55</v>
      </c>
      <c r="H610" s="2">
        <v>299.11</v>
      </c>
      <c r="I610" s="2">
        <f>Table14[[#This Row],[Unit Price]]*Table14[[#This Row],[Quantity]]</f>
        <v>2093.77</v>
      </c>
      <c r="J610" s="4">
        <v>0.05</v>
      </c>
      <c r="K610">
        <f>Table14[[#This Row],[Revenue]]*Table14[[#This Row],[Discount]]</f>
        <v>104.6885</v>
      </c>
      <c r="L610" s="2">
        <f>Table14[[#This Row],[Revenue]]-Table14[[#This Row],[Discount Amount]]</f>
        <v>1989.0815</v>
      </c>
      <c r="M610" s="2">
        <f>Table14[[#This Row],[Total_Revenue]]-Table14[[#This Row],[Total Cost]]</f>
        <v>682.53150000000005</v>
      </c>
      <c r="N610" t="s">
        <v>24</v>
      </c>
      <c r="O610" t="s">
        <v>52</v>
      </c>
      <c r="P610" t="s">
        <v>20</v>
      </c>
    </row>
    <row r="611" spans="1:16" x14ac:dyDescent="0.25">
      <c r="A611" t="s">
        <v>655</v>
      </c>
      <c r="B611" s="1">
        <v>45230</v>
      </c>
      <c r="C611" t="s">
        <v>26</v>
      </c>
      <c r="D611" t="s">
        <v>13</v>
      </c>
      <c r="E611">
        <v>2</v>
      </c>
      <c r="F611" s="2">
        <v>9.8000000000000007</v>
      </c>
      <c r="G611" s="2">
        <f>Table14[[#This Row],[Unit Cost]]*Table14[[#This Row],[Quantity]]</f>
        <v>19.600000000000001</v>
      </c>
      <c r="H611" s="2">
        <v>13.14</v>
      </c>
      <c r="I611" s="2">
        <f>Table14[[#This Row],[Unit Price]]*Table14[[#This Row],[Quantity]]</f>
        <v>26.28</v>
      </c>
      <c r="J611" s="4">
        <v>0</v>
      </c>
      <c r="K611">
        <f>Table14[[#This Row],[Revenue]]*Table14[[#This Row],[Discount]]</f>
        <v>0</v>
      </c>
      <c r="L611" s="2">
        <f>Table14[[#This Row],[Revenue]]-Table14[[#This Row],[Discount Amount]]</f>
        <v>26.28</v>
      </c>
      <c r="M611" s="2">
        <f>Table14[[#This Row],[Total_Revenue]]-Table14[[#This Row],[Total Cost]]</f>
        <v>6.68</v>
      </c>
      <c r="N611" t="s">
        <v>24</v>
      </c>
      <c r="O611" t="s">
        <v>52</v>
      </c>
      <c r="P611" t="s">
        <v>35</v>
      </c>
    </row>
    <row r="612" spans="1:16" x14ac:dyDescent="0.25">
      <c r="A612" t="s">
        <v>656</v>
      </c>
      <c r="B612" s="1">
        <v>45652</v>
      </c>
      <c r="C612" t="s">
        <v>34</v>
      </c>
      <c r="D612" t="s">
        <v>31</v>
      </c>
      <c r="E612">
        <v>2</v>
      </c>
      <c r="F612" s="2">
        <v>42.84</v>
      </c>
      <c r="G612" s="2">
        <f>Table14[[#This Row],[Unit Cost]]*Table14[[#This Row],[Quantity]]</f>
        <v>85.68</v>
      </c>
      <c r="H612" s="2">
        <v>60.28</v>
      </c>
      <c r="I612" s="2">
        <f>Table14[[#This Row],[Unit Price]]*Table14[[#This Row],[Quantity]]</f>
        <v>120.56</v>
      </c>
      <c r="J612" s="4">
        <v>0</v>
      </c>
      <c r="K612">
        <f>Table14[[#This Row],[Revenue]]*Table14[[#This Row],[Discount]]</f>
        <v>0</v>
      </c>
      <c r="L612" s="2">
        <f>Table14[[#This Row],[Revenue]]-Table14[[#This Row],[Discount Amount]]</f>
        <v>120.56</v>
      </c>
      <c r="M612" s="2">
        <f>Table14[[#This Row],[Total_Revenue]]-Table14[[#This Row],[Total Cost]]</f>
        <v>34.879999999999995</v>
      </c>
      <c r="N612" t="s">
        <v>14</v>
      </c>
      <c r="O612" t="s">
        <v>32</v>
      </c>
      <c r="P612" t="s">
        <v>35</v>
      </c>
    </row>
    <row r="613" spans="1:16" x14ac:dyDescent="0.25">
      <c r="A613" t="s">
        <v>657</v>
      </c>
      <c r="B613" s="1">
        <v>45379</v>
      </c>
      <c r="C613" t="s">
        <v>46</v>
      </c>
      <c r="D613" t="s">
        <v>47</v>
      </c>
      <c r="E613">
        <v>1</v>
      </c>
      <c r="F613" s="2">
        <v>278.79000000000002</v>
      </c>
      <c r="G613" s="2">
        <f>Table14[[#This Row],[Unit Cost]]*Table14[[#This Row],[Quantity]]</f>
        <v>278.79000000000002</v>
      </c>
      <c r="H613" s="2">
        <v>409.15</v>
      </c>
      <c r="I613" s="2">
        <f>Table14[[#This Row],[Unit Price]]*Table14[[#This Row],[Quantity]]</f>
        <v>409.15</v>
      </c>
      <c r="J613" s="4">
        <v>0</v>
      </c>
      <c r="K613">
        <f>Table14[[#This Row],[Revenue]]*Table14[[#This Row],[Discount]]</f>
        <v>0</v>
      </c>
      <c r="L613" s="2">
        <f>Table14[[#This Row],[Revenue]]-Table14[[#This Row],[Discount Amount]]</f>
        <v>409.15</v>
      </c>
      <c r="M613" s="2">
        <f>Table14[[#This Row],[Total_Revenue]]-Table14[[#This Row],[Total Cost]]</f>
        <v>130.35999999999996</v>
      </c>
      <c r="N613" t="s">
        <v>18</v>
      </c>
      <c r="O613" t="s">
        <v>15</v>
      </c>
      <c r="P613" t="s">
        <v>16</v>
      </c>
    </row>
    <row r="614" spans="1:16" x14ac:dyDescent="0.25">
      <c r="A614" t="s">
        <v>658</v>
      </c>
      <c r="B614" s="1">
        <v>45626</v>
      </c>
      <c r="C614" t="s">
        <v>42</v>
      </c>
      <c r="D614" t="s">
        <v>23</v>
      </c>
      <c r="E614">
        <v>3</v>
      </c>
      <c r="F614" s="2">
        <v>324.20999999999998</v>
      </c>
      <c r="G614" s="2">
        <f>Table14[[#This Row],[Unit Cost]]*Table14[[#This Row],[Quantity]]</f>
        <v>972.62999999999988</v>
      </c>
      <c r="H614" s="2">
        <v>407.98</v>
      </c>
      <c r="I614" s="2">
        <f>Table14[[#This Row],[Unit Price]]*Table14[[#This Row],[Quantity]]</f>
        <v>1223.94</v>
      </c>
      <c r="J614" s="4">
        <v>0.1</v>
      </c>
      <c r="K614">
        <f>Table14[[#This Row],[Revenue]]*Table14[[#This Row],[Discount]]</f>
        <v>122.39400000000001</v>
      </c>
      <c r="L614" s="2">
        <f>Table14[[#This Row],[Revenue]]-Table14[[#This Row],[Discount Amount]]</f>
        <v>1101.546</v>
      </c>
      <c r="M614" s="2">
        <f>Table14[[#This Row],[Total_Revenue]]-Table14[[#This Row],[Total Cost]]</f>
        <v>128.91600000000017</v>
      </c>
      <c r="N614" t="s">
        <v>40</v>
      </c>
      <c r="O614" t="s">
        <v>19</v>
      </c>
      <c r="P614" t="s">
        <v>20</v>
      </c>
    </row>
    <row r="615" spans="1:16" x14ac:dyDescent="0.25">
      <c r="A615" t="s">
        <v>659</v>
      </c>
      <c r="B615" s="1">
        <v>45179</v>
      </c>
      <c r="C615" t="s">
        <v>12</v>
      </c>
      <c r="D615" t="s">
        <v>13</v>
      </c>
      <c r="E615">
        <v>1</v>
      </c>
      <c r="F615" s="2">
        <v>272.8</v>
      </c>
      <c r="G615" s="2">
        <f>Table14[[#This Row],[Unit Cost]]*Table14[[#This Row],[Quantity]]</f>
        <v>272.8</v>
      </c>
      <c r="H615" s="2">
        <v>445.95</v>
      </c>
      <c r="I615" s="2">
        <f>Table14[[#This Row],[Unit Price]]*Table14[[#This Row],[Quantity]]</f>
        <v>445.95</v>
      </c>
      <c r="J615" s="4">
        <v>0</v>
      </c>
      <c r="K615">
        <f>Table14[[#This Row],[Revenue]]*Table14[[#This Row],[Discount]]</f>
        <v>0</v>
      </c>
      <c r="L615" s="2">
        <f>Table14[[#This Row],[Revenue]]-Table14[[#This Row],[Discount Amount]]</f>
        <v>445.95</v>
      </c>
      <c r="M615" s="2">
        <f>Table14[[#This Row],[Total_Revenue]]-Table14[[#This Row],[Total Cost]]</f>
        <v>173.14999999999998</v>
      </c>
      <c r="N615" t="s">
        <v>14</v>
      </c>
      <c r="O615" t="s">
        <v>27</v>
      </c>
      <c r="P615" t="s">
        <v>35</v>
      </c>
    </row>
    <row r="616" spans="1:16" x14ac:dyDescent="0.25">
      <c r="A616" t="s">
        <v>660</v>
      </c>
      <c r="B616" s="1">
        <v>45388</v>
      </c>
      <c r="C616" t="s">
        <v>44</v>
      </c>
      <c r="D616" t="s">
        <v>31</v>
      </c>
      <c r="E616">
        <v>5</v>
      </c>
      <c r="F616" s="2">
        <v>402.48</v>
      </c>
      <c r="G616" s="2">
        <f>Table14[[#This Row],[Unit Cost]]*Table14[[#This Row],[Quantity]]</f>
        <v>2012.4</v>
      </c>
      <c r="H616" s="2">
        <v>501.73</v>
      </c>
      <c r="I616" s="2">
        <f>Table14[[#This Row],[Unit Price]]*Table14[[#This Row],[Quantity]]</f>
        <v>2508.65</v>
      </c>
      <c r="J616" s="4">
        <v>0.2</v>
      </c>
      <c r="K616">
        <f>Table14[[#This Row],[Revenue]]*Table14[[#This Row],[Discount]]</f>
        <v>501.73</v>
      </c>
      <c r="L616" s="2">
        <f>Table14[[#This Row],[Revenue]]-Table14[[#This Row],[Discount Amount]]</f>
        <v>2006.92</v>
      </c>
      <c r="M616" s="2">
        <f>Table14[[#This Row],[Total_Revenue]]-Table14[[#This Row],[Total Cost]]</f>
        <v>-5.4800000000000182</v>
      </c>
      <c r="N616" t="s">
        <v>40</v>
      </c>
      <c r="O616" t="s">
        <v>27</v>
      </c>
      <c r="P616" t="s">
        <v>20</v>
      </c>
    </row>
    <row r="617" spans="1:16" x14ac:dyDescent="0.25">
      <c r="A617" t="s">
        <v>661</v>
      </c>
      <c r="B617" s="1">
        <v>44951</v>
      </c>
      <c r="C617" t="s">
        <v>44</v>
      </c>
      <c r="D617" t="s">
        <v>31</v>
      </c>
      <c r="E617">
        <v>2</v>
      </c>
      <c r="F617" s="2">
        <v>319.85000000000002</v>
      </c>
      <c r="G617" s="2">
        <f>Table14[[#This Row],[Unit Cost]]*Table14[[#This Row],[Quantity]]</f>
        <v>639.70000000000005</v>
      </c>
      <c r="H617" s="2">
        <v>502.3</v>
      </c>
      <c r="I617" s="2">
        <f>Table14[[#This Row],[Unit Price]]*Table14[[#This Row],[Quantity]]</f>
        <v>1004.6</v>
      </c>
      <c r="J617" s="4">
        <v>0</v>
      </c>
      <c r="K617">
        <f>Table14[[#This Row],[Revenue]]*Table14[[#This Row],[Discount]]</f>
        <v>0</v>
      </c>
      <c r="L617" s="2">
        <f>Table14[[#This Row],[Revenue]]-Table14[[#This Row],[Discount Amount]]</f>
        <v>1004.6</v>
      </c>
      <c r="M617" s="2">
        <f>Table14[[#This Row],[Total_Revenue]]-Table14[[#This Row],[Total Cost]]</f>
        <v>364.9</v>
      </c>
      <c r="N617" t="s">
        <v>40</v>
      </c>
      <c r="O617" t="s">
        <v>15</v>
      </c>
      <c r="P617" t="s">
        <v>16</v>
      </c>
    </row>
    <row r="618" spans="1:16" x14ac:dyDescent="0.25">
      <c r="A618" t="s">
        <v>662</v>
      </c>
      <c r="B618" s="1">
        <v>45400</v>
      </c>
      <c r="C618" t="s">
        <v>30</v>
      </c>
      <c r="D618" t="s">
        <v>31</v>
      </c>
      <c r="E618">
        <v>5</v>
      </c>
      <c r="F618" s="2">
        <v>163.27000000000001</v>
      </c>
      <c r="G618" s="2">
        <f>Table14[[#This Row],[Unit Cost]]*Table14[[#This Row],[Quantity]]</f>
        <v>816.35</v>
      </c>
      <c r="H618" s="2">
        <v>232.4</v>
      </c>
      <c r="I618" s="2">
        <f>Table14[[#This Row],[Unit Price]]*Table14[[#This Row],[Quantity]]</f>
        <v>1162</v>
      </c>
      <c r="J618" s="4">
        <v>0.15</v>
      </c>
      <c r="K618">
        <f>Table14[[#This Row],[Revenue]]*Table14[[#This Row],[Discount]]</f>
        <v>174.29999999999998</v>
      </c>
      <c r="L618" s="2">
        <f>Table14[[#This Row],[Revenue]]-Table14[[#This Row],[Discount Amount]]</f>
        <v>987.7</v>
      </c>
      <c r="M618" s="2">
        <f>Table14[[#This Row],[Total_Revenue]]-Table14[[#This Row],[Total Cost]]</f>
        <v>171.35000000000002</v>
      </c>
      <c r="N618" t="s">
        <v>18</v>
      </c>
      <c r="O618" t="s">
        <v>27</v>
      </c>
      <c r="P618" t="s">
        <v>16</v>
      </c>
    </row>
    <row r="619" spans="1:16" x14ac:dyDescent="0.25">
      <c r="A619" t="s">
        <v>663</v>
      </c>
      <c r="B619" s="1">
        <v>45567</v>
      </c>
      <c r="C619" t="s">
        <v>44</v>
      </c>
      <c r="D619" t="s">
        <v>31</v>
      </c>
      <c r="E619">
        <v>8</v>
      </c>
      <c r="F619" s="2">
        <v>43.02</v>
      </c>
      <c r="G619" s="2">
        <f>Table14[[#This Row],[Unit Cost]]*Table14[[#This Row],[Quantity]]</f>
        <v>344.16</v>
      </c>
      <c r="H619" s="2">
        <v>72.569999999999993</v>
      </c>
      <c r="I619" s="2">
        <f>Table14[[#This Row],[Unit Price]]*Table14[[#This Row],[Quantity]]</f>
        <v>580.55999999999995</v>
      </c>
      <c r="J619" s="4">
        <v>0.1</v>
      </c>
      <c r="K619">
        <f>Table14[[#This Row],[Revenue]]*Table14[[#This Row],[Discount]]</f>
        <v>58.055999999999997</v>
      </c>
      <c r="L619" s="2">
        <f>Table14[[#This Row],[Revenue]]-Table14[[#This Row],[Discount Amount]]</f>
        <v>522.50399999999991</v>
      </c>
      <c r="M619" s="2">
        <f>Table14[[#This Row],[Total_Revenue]]-Table14[[#This Row],[Total Cost]]</f>
        <v>178.34399999999988</v>
      </c>
      <c r="N619" t="s">
        <v>18</v>
      </c>
      <c r="O619" t="s">
        <v>52</v>
      </c>
      <c r="P619" t="s">
        <v>16</v>
      </c>
    </row>
    <row r="620" spans="1:16" x14ac:dyDescent="0.25">
      <c r="A620" t="s">
        <v>664</v>
      </c>
      <c r="B620" s="1">
        <v>45504</v>
      </c>
      <c r="C620" t="s">
        <v>46</v>
      </c>
      <c r="D620" t="s">
        <v>47</v>
      </c>
      <c r="E620">
        <v>1</v>
      </c>
      <c r="F620" s="2">
        <v>115.87</v>
      </c>
      <c r="G620" s="2">
        <f>Table14[[#This Row],[Unit Cost]]*Table14[[#This Row],[Quantity]]</f>
        <v>115.87</v>
      </c>
      <c r="H620" s="2">
        <v>200.41</v>
      </c>
      <c r="I620" s="2">
        <f>Table14[[#This Row],[Unit Price]]*Table14[[#This Row],[Quantity]]</f>
        <v>200.41</v>
      </c>
      <c r="J620" s="4">
        <v>0</v>
      </c>
      <c r="K620">
        <f>Table14[[#This Row],[Revenue]]*Table14[[#This Row],[Discount]]</f>
        <v>0</v>
      </c>
      <c r="L620" s="2">
        <f>Table14[[#This Row],[Revenue]]-Table14[[#This Row],[Discount Amount]]</f>
        <v>200.41</v>
      </c>
      <c r="M620" s="2">
        <f>Table14[[#This Row],[Total_Revenue]]-Table14[[#This Row],[Total Cost]]</f>
        <v>84.539999999999992</v>
      </c>
      <c r="N620" t="s">
        <v>24</v>
      </c>
      <c r="O620" t="s">
        <v>27</v>
      </c>
      <c r="P620" t="s">
        <v>20</v>
      </c>
    </row>
    <row r="621" spans="1:16" x14ac:dyDescent="0.25">
      <c r="A621" t="s">
        <v>665</v>
      </c>
      <c r="B621" s="1">
        <v>45157</v>
      </c>
      <c r="C621" t="s">
        <v>44</v>
      </c>
      <c r="D621" t="s">
        <v>31</v>
      </c>
      <c r="E621">
        <v>8</v>
      </c>
      <c r="F621" s="2">
        <v>482.78</v>
      </c>
      <c r="G621" s="2">
        <f>Table14[[#This Row],[Unit Cost]]*Table14[[#This Row],[Quantity]]</f>
        <v>3862.24</v>
      </c>
      <c r="H621" s="2">
        <v>559.83000000000004</v>
      </c>
      <c r="I621" s="2">
        <f>Table14[[#This Row],[Unit Price]]*Table14[[#This Row],[Quantity]]</f>
        <v>4478.6400000000003</v>
      </c>
      <c r="J621" s="4">
        <v>0.05</v>
      </c>
      <c r="K621">
        <f>Table14[[#This Row],[Revenue]]*Table14[[#This Row],[Discount]]</f>
        <v>223.93200000000002</v>
      </c>
      <c r="L621" s="2">
        <f>Table14[[#This Row],[Revenue]]-Table14[[#This Row],[Discount Amount]]</f>
        <v>4254.7080000000005</v>
      </c>
      <c r="M621" s="2">
        <f>Table14[[#This Row],[Total_Revenue]]-Table14[[#This Row],[Total Cost]]</f>
        <v>392.46800000000076</v>
      </c>
      <c r="N621" t="s">
        <v>18</v>
      </c>
      <c r="O621" t="s">
        <v>32</v>
      </c>
      <c r="P621" t="s">
        <v>20</v>
      </c>
    </row>
    <row r="622" spans="1:16" x14ac:dyDescent="0.25">
      <c r="A622" t="s">
        <v>666</v>
      </c>
      <c r="B622" s="1">
        <v>45536</v>
      </c>
      <c r="C622" t="s">
        <v>42</v>
      </c>
      <c r="D622" t="s">
        <v>23</v>
      </c>
      <c r="E622">
        <v>1</v>
      </c>
      <c r="F622" s="2">
        <v>353.65</v>
      </c>
      <c r="G622" s="2">
        <f>Table14[[#This Row],[Unit Cost]]*Table14[[#This Row],[Quantity]]</f>
        <v>353.65</v>
      </c>
      <c r="H622" s="2">
        <v>505.02</v>
      </c>
      <c r="I622" s="2">
        <f>Table14[[#This Row],[Unit Price]]*Table14[[#This Row],[Quantity]]</f>
        <v>505.02</v>
      </c>
      <c r="J622" s="4">
        <v>0.1</v>
      </c>
      <c r="K622">
        <f>Table14[[#This Row],[Revenue]]*Table14[[#This Row],[Discount]]</f>
        <v>50.502000000000002</v>
      </c>
      <c r="L622" s="2">
        <f>Table14[[#This Row],[Revenue]]-Table14[[#This Row],[Discount Amount]]</f>
        <v>454.51799999999997</v>
      </c>
      <c r="M622" s="2">
        <f>Table14[[#This Row],[Total_Revenue]]-Table14[[#This Row],[Total Cost]]</f>
        <v>100.86799999999999</v>
      </c>
      <c r="N622" t="s">
        <v>18</v>
      </c>
      <c r="O622" t="s">
        <v>19</v>
      </c>
      <c r="P622" t="s">
        <v>20</v>
      </c>
    </row>
    <row r="623" spans="1:16" x14ac:dyDescent="0.25">
      <c r="A623" t="s">
        <v>667</v>
      </c>
      <c r="B623" s="1">
        <v>45195</v>
      </c>
      <c r="C623" t="s">
        <v>34</v>
      </c>
      <c r="D623" t="s">
        <v>31</v>
      </c>
      <c r="E623">
        <v>8</v>
      </c>
      <c r="F623" s="2">
        <v>79.59</v>
      </c>
      <c r="G623" s="2">
        <f>Table14[[#This Row],[Unit Cost]]*Table14[[#This Row],[Quantity]]</f>
        <v>636.72</v>
      </c>
      <c r="H623" s="2">
        <v>131.37</v>
      </c>
      <c r="I623" s="2">
        <f>Table14[[#This Row],[Unit Price]]*Table14[[#This Row],[Quantity]]</f>
        <v>1050.96</v>
      </c>
      <c r="J623" s="4">
        <v>0.1</v>
      </c>
      <c r="K623">
        <f>Table14[[#This Row],[Revenue]]*Table14[[#This Row],[Discount]]</f>
        <v>105.096</v>
      </c>
      <c r="L623" s="2">
        <f>Table14[[#This Row],[Revenue]]-Table14[[#This Row],[Discount Amount]]</f>
        <v>945.86400000000003</v>
      </c>
      <c r="M623" s="2">
        <f>Table14[[#This Row],[Total_Revenue]]-Table14[[#This Row],[Total Cost]]</f>
        <v>309.14400000000001</v>
      </c>
      <c r="N623" t="s">
        <v>14</v>
      </c>
      <c r="O623" t="s">
        <v>32</v>
      </c>
      <c r="P623" t="s">
        <v>35</v>
      </c>
    </row>
    <row r="624" spans="1:16" x14ac:dyDescent="0.25">
      <c r="A624" t="s">
        <v>668</v>
      </c>
      <c r="B624" s="1">
        <v>45603</v>
      </c>
      <c r="C624" t="s">
        <v>56</v>
      </c>
      <c r="D624" t="s">
        <v>38</v>
      </c>
      <c r="E624">
        <v>9</v>
      </c>
      <c r="F624" s="2">
        <v>165.84</v>
      </c>
      <c r="G624" s="2">
        <f>Table14[[#This Row],[Unit Cost]]*Table14[[#This Row],[Quantity]]</f>
        <v>1492.56</v>
      </c>
      <c r="H624" s="2">
        <v>281.04000000000002</v>
      </c>
      <c r="I624" s="2">
        <f>Table14[[#This Row],[Unit Price]]*Table14[[#This Row],[Quantity]]</f>
        <v>2529.36</v>
      </c>
      <c r="J624" s="4">
        <v>0</v>
      </c>
      <c r="K624">
        <f>Table14[[#This Row],[Revenue]]*Table14[[#This Row],[Discount]]</f>
        <v>0</v>
      </c>
      <c r="L624" s="2">
        <f>Table14[[#This Row],[Revenue]]-Table14[[#This Row],[Discount Amount]]</f>
        <v>2529.36</v>
      </c>
      <c r="M624" s="2">
        <f>Table14[[#This Row],[Total_Revenue]]-Table14[[#This Row],[Total Cost]]</f>
        <v>1036.8000000000002</v>
      </c>
      <c r="N624" t="s">
        <v>40</v>
      </c>
      <c r="O624" t="s">
        <v>52</v>
      </c>
      <c r="P624" t="s">
        <v>20</v>
      </c>
    </row>
    <row r="625" spans="1:16" x14ac:dyDescent="0.25">
      <c r="A625" t="s">
        <v>669</v>
      </c>
      <c r="B625" s="1">
        <v>45267</v>
      </c>
      <c r="C625" t="s">
        <v>49</v>
      </c>
      <c r="D625" t="s">
        <v>47</v>
      </c>
      <c r="E625">
        <v>6</v>
      </c>
      <c r="F625" s="2">
        <v>116.74</v>
      </c>
      <c r="G625" s="2">
        <f>Table14[[#This Row],[Unit Cost]]*Table14[[#This Row],[Quantity]]</f>
        <v>700.43999999999994</v>
      </c>
      <c r="H625" s="2">
        <v>200.16</v>
      </c>
      <c r="I625" s="2">
        <f>Table14[[#This Row],[Unit Price]]*Table14[[#This Row],[Quantity]]</f>
        <v>1200.96</v>
      </c>
      <c r="J625" s="4">
        <v>0</v>
      </c>
      <c r="K625">
        <f>Table14[[#This Row],[Revenue]]*Table14[[#This Row],[Discount]]</f>
        <v>0</v>
      </c>
      <c r="L625" s="2">
        <f>Table14[[#This Row],[Revenue]]-Table14[[#This Row],[Discount Amount]]</f>
        <v>1200.96</v>
      </c>
      <c r="M625" s="2">
        <f>Table14[[#This Row],[Total_Revenue]]-Table14[[#This Row],[Total Cost]]</f>
        <v>500.5200000000001</v>
      </c>
      <c r="N625" t="s">
        <v>18</v>
      </c>
      <c r="O625" t="s">
        <v>15</v>
      </c>
      <c r="P625" t="s">
        <v>20</v>
      </c>
    </row>
    <row r="626" spans="1:16" x14ac:dyDescent="0.25">
      <c r="A626" t="s">
        <v>670</v>
      </c>
      <c r="B626" s="1">
        <v>45386</v>
      </c>
      <c r="C626" t="s">
        <v>62</v>
      </c>
      <c r="D626" t="s">
        <v>47</v>
      </c>
      <c r="E626">
        <v>3</v>
      </c>
      <c r="F626" s="2">
        <v>425.52</v>
      </c>
      <c r="G626" s="2">
        <f>Table14[[#This Row],[Unit Cost]]*Table14[[#This Row],[Quantity]]</f>
        <v>1276.56</v>
      </c>
      <c r="H626" s="2">
        <v>750.6</v>
      </c>
      <c r="I626" s="2">
        <f>Table14[[#This Row],[Unit Price]]*Table14[[#This Row],[Quantity]]</f>
        <v>2251.8000000000002</v>
      </c>
      <c r="J626" s="4">
        <v>0.1</v>
      </c>
      <c r="K626">
        <f>Table14[[#This Row],[Revenue]]*Table14[[#This Row],[Discount]]</f>
        <v>225.18000000000004</v>
      </c>
      <c r="L626" s="2">
        <f>Table14[[#This Row],[Revenue]]-Table14[[#This Row],[Discount Amount]]</f>
        <v>2026.6200000000001</v>
      </c>
      <c r="M626" s="2">
        <f>Table14[[#This Row],[Total_Revenue]]-Table14[[#This Row],[Total Cost]]</f>
        <v>750.06000000000017</v>
      </c>
      <c r="N626" t="s">
        <v>18</v>
      </c>
      <c r="O626" t="s">
        <v>15</v>
      </c>
      <c r="P626" t="s">
        <v>35</v>
      </c>
    </row>
    <row r="627" spans="1:16" x14ac:dyDescent="0.25">
      <c r="A627" t="s">
        <v>671</v>
      </c>
      <c r="B627" s="1">
        <v>45073</v>
      </c>
      <c r="C627" t="s">
        <v>54</v>
      </c>
      <c r="D627" t="s">
        <v>38</v>
      </c>
      <c r="E627">
        <v>9</v>
      </c>
      <c r="F627" s="2">
        <v>384.1</v>
      </c>
      <c r="G627" s="2">
        <f>Table14[[#This Row],[Unit Cost]]*Table14[[#This Row],[Quantity]]</f>
        <v>3456.9</v>
      </c>
      <c r="H627" s="2">
        <v>516.28</v>
      </c>
      <c r="I627" s="2">
        <f>Table14[[#This Row],[Unit Price]]*Table14[[#This Row],[Quantity]]</f>
        <v>4646.5199999999995</v>
      </c>
      <c r="J627" s="4">
        <v>0.1</v>
      </c>
      <c r="K627">
        <f>Table14[[#This Row],[Revenue]]*Table14[[#This Row],[Discount]]</f>
        <v>464.65199999999999</v>
      </c>
      <c r="L627" s="2">
        <f>Table14[[#This Row],[Revenue]]-Table14[[#This Row],[Discount Amount]]</f>
        <v>4181.8679999999995</v>
      </c>
      <c r="M627" s="2">
        <f>Table14[[#This Row],[Total_Revenue]]-Table14[[#This Row],[Total Cost]]</f>
        <v>724.96799999999939</v>
      </c>
      <c r="N627" t="s">
        <v>14</v>
      </c>
      <c r="O627" t="s">
        <v>32</v>
      </c>
      <c r="P627" t="s">
        <v>35</v>
      </c>
    </row>
    <row r="628" spans="1:16" x14ac:dyDescent="0.25">
      <c r="A628" t="s">
        <v>672</v>
      </c>
      <c r="B628" s="1">
        <v>45397</v>
      </c>
      <c r="C628" t="s">
        <v>56</v>
      </c>
      <c r="D628" t="s">
        <v>38</v>
      </c>
      <c r="E628">
        <v>6</v>
      </c>
      <c r="F628" s="2">
        <v>110.11</v>
      </c>
      <c r="G628" s="2">
        <f>Table14[[#This Row],[Unit Cost]]*Table14[[#This Row],[Quantity]]</f>
        <v>660.66</v>
      </c>
      <c r="H628" s="2">
        <v>134.79</v>
      </c>
      <c r="I628" s="2">
        <f>Table14[[#This Row],[Unit Price]]*Table14[[#This Row],[Quantity]]</f>
        <v>808.74</v>
      </c>
      <c r="J628" s="4">
        <v>0.1</v>
      </c>
      <c r="K628">
        <f>Table14[[#This Row],[Revenue]]*Table14[[#This Row],[Discount]]</f>
        <v>80.874000000000009</v>
      </c>
      <c r="L628" s="2">
        <f>Table14[[#This Row],[Revenue]]-Table14[[#This Row],[Discount Amount]]</f>
        <v>727.86599999999999</v>
      </c>
      <c r="M628" s="2">
        <f>Table14[[#This Row],[Total_Revenue]]-Table14[[#This Row],[Total Cost]]</f>
        <v>67.206000000000017</v>
      </c>
      <c r="N628" t="s">
        <v>40</v>
      </c>
      <c r="O628" t="s">
        <v>32</v>
      </c>
      <c r="P628" t="s">
        <v>35</v>
      </c>
    </row>
    <row r="629" spans="1:16" x14ac:dyDescent="0.25">
      <c r="A629" t="s">
        <v>673</v>
      </c>
      <c r="B629" s="1">
        <v>45116</v>
      </c>
      <c r="C629" t="s">
        <v>44</v>
      </c>
      <c r="D629" t="s">
        <v>31</v>
      </c>
      <c r="E629">
        <v>5</v>
      </c>
      <c r="F629" s="2">
        <v>487.71</v>
      </c>
      <c r="G629" s="2">
        <f>Table14[[#This Row],[Unit Cost]]*Table14[[#This Row],[Quantity]]</f>
        <v>2438.5499999999997</v>
      </c>
      <c r="H629" s="2">
        <v>809.78</v>
      </c>
      <c r="I629" s="2">
        <f>Table14[[#This Row],[Unit Price]]*Table14[[#This Row],[Quantity]]</f>
        <v>4048.8999999999996</v>
      </c>
      <c r="J629" s="4">
        <v>0</v>
      </c>
      <c r="K629">
        <f>Table14[[#This Row],[Revenue]]*Table14[[#This Row],[Discount]]</f>
        <v>0</v>
      </c>
      <c r="L629" s="2">
        <f>Table14[[#This Row],[Revenue]]-Table14[[#This Row],[Discount Amount]]</f>
        <v>4048.8999999999996</v>
      </c>
      <c r="M629" s="2">
        <f>Table14[[#This Row],[Total_Revenue]]-Table14[[#This Row],[Total Cost]]</f>
        <v>1610.35</v>
      </c>
      <c r="N629" t="s">
        <v>18</v>
      </c>
      <c r="O629" t="s">
        <v>27</v>
      </c>
      <c r="P629" t="s">
        <v>16</v>
      </c>
    </row>
    <row r="630" spans="1:16" x14ac:dyDescent="0.25">
      <c r="A630" t="s">
        <v>674</v>
      </c>
      <c r="B630" s="1">
        <v>45558</v>
      </c>
      <c r="C630" t="s">
        <v>44</v>
      </c>
      <c r="D630" t="s">
        <v>31</v>
      </c>
      <c r="E630">
        <v>8</v>
      </c>
      <c r="F630" s="2">
        <v>341.93</v>
      </c>
      <c r="G630" s="2">
        <f>Table14[[#This Row],[Unit Cost]]*Table14[[#This Row],[Quantity]]</f>
        <v>2735.44</v>
      </c>
      <c r="H630" s="2">
        <v>512.87</v>
      </c>
      <c r="I630" s="2">
        <f>Table14[[#This Row],[Unit Price]]*Table14[[#This Row],[Quantity]]</f>
        <v>4102.96</v>
      </c>
      <c r="J630" s="4">
        <v>0</v>
      </c>
      <c r="K630">
        <f>Table14[[#This Row],[Revenue]]*Table14[[#This Row],[Discount]]</f>
        <v>0</v>
      </c>
      <c r="L630" s="2">
        <f>Table14[[#This Row],[Revenue]]-Table14[[#This Row],[Discount Amount]]</f>
        <v>4102.96</v>
      </c>
      <c r="M630" s="2">
        <f>Table14[[#This Row],[Total_Revenue]]-Table14[[#This Row],[Total Cost]]</f>
        <v>1367.52</v>
      </c>
      <c r="N630" t="s">
        <v>24</v>
      </c>
      <c r="O630" t="s">
        <v>32</v>
      </c>
      <c r="P630" t="s">
        <v>16</v>
      </c>
    </row>
    <row r="631" spans="1:16" x14ac:dyDescent="0.25">
      <c r="A631" t="s">
        <v>675</v>
      </c>
      <c r="B631" s="1">
        <v>45328</v>
      </c>
      <c r="C631" t="s">
        <v>54</v>
      </c>
      <c r="D631" t="s">
        <v>38</v>
      </c>
      <c r="E631">
        <v>1</v>
      </c>
      <c r="F631" s="2">
        <v>72.86</v>
      </c>
      <c r="G631" s="2">
        <f>Table14[[#This Row],[Unit Cost]]*Table14[[#This Row],[Quantity]]</f>
        <v>72.86</v>
      </c>
      <c r="H631" s="2">
        <v>102.19</v>
      </c>
      <c r="I631" s="2">
        <f>Table14[[#This Row],[Unit Price]]*Table14[[#This Row],[Quantity]]</f>
        <v>102.19</v>
      </c>
      <c r="J631" s="4">
        <v>0.05</v>
      </c>
      <c r="K631">
        <f>Table14[[#This Row],[Revenue]]*Table14[[#This Row],[Discount]]</f>
        <v>5.1095000000000006</v>
      </c>
      <c r="L631" s="2">
        <f>Table14[[#This Row],[Revenue]]-Table14[[#This Row],[Discount Amount]]</f>
        <v>97.080500000000001</v>
      </c>
      <c r="M631" s="2">
        <f>Table14[[#This Row],[Total_Revenue]]-Table14[[#This Row],[Total Cost]]</f>
        <v>24.220500000000001</v>
      </c>
      <c r="N631" t="s">
        <v>18</v>
      </c>
      <c r="O631" t="s">
        <v>32</v>
      </c>
      <c r="P631" t="s">
        <v>20</v>
      </c>
    </row>
    <row r="632" spans="1:16" x14ac:dyDescent="0.25">
      <c r="A632" t="s">
        <v>676</v>
      </c>
      <c r="B632" s="1">
        <v>45098</v>
      </c>
      <c r="C632" t="s">
        <v>26</v>
      </c>
      <c r="D632" t="s">
        <v>13</v>
      </c>
      <c r="E632">
        <v>2</v>
      </c>
      <c r="F632" s="2">
        <v>392.59</v>
      </c>
      <c r="G632" s="2">
        <f>Table14[[#This Row],[Unit Cost]]*Table14[[#This Row],[Quantity]]</f>
        <v>785.18</v>
      </c>
      <c r="H632" s="2">
        <v>469.85</v>
      </c>
      <c r="I632" s="2">
        <f>Table14[[#This Row],[Unit Price]]*Table14[[#This Row],[Quantity]]</f>
        <v>939.7</v>
      </c>
      <c r="J632" s="4">
        <v>0</v>
      </c>
      <c r="K632">
        <f>Table14[[#This Row],[Revenue]]*Table14[[#This Row],[Discount]]</f>
        <v>0</v>
      </c>
      <c r="L632" s="2">
        <f>Table14[[#This Row],[Revenue]]-Table14[[#This Row],[Discount Amount]]</f>
        <v>939.7</v>
      </c>
      <c r="M632" s="2">
        <f>Table14[[#This Row],[Total_Revenue]]-Table14[[#This Row],[Total Cost]]</f>
        <v>154.5200000000001</v>
      </c>
      <c r="N632" t="s">
        <v>24</v>
      </c>
      <c r="O632" t="s">
        <v>52</v>
      </c>
      <c r="P632" t="s">
        <v>20</v>
      </c>
    </row>
    <row r="633" spans="1:16" x14ac:dyDescent="0.25">
      <c r="A633" t="s">
        <v>677</v>
      </c>
      <c r="B633" s="1">
        <v>45614</v>
      </c>
      <c r="C633" t="s">
        <v>44</v>
      </c>
      <c r="D633" t="s">
        <v>31</v>
      </c>
      <c r="E633">
        <v>5</v>
      </c>
      <c r="F633" s="2">
        <v>206.82</v>
      </c>
      <c r="G633" s="2">
        <f>Table14[[#This Row],[Unit Cost]]*Table14[[#This Row],[Quantity]]</f>
        <v>1034.0999999999999</v>
      </c>
      <c r="H633" s="2">
        <v>255.97</v>
      </c>
      <c r="I633" s="2">
        <f>Table14[[#This Row],[Unit Price]]*Table14[[#This Row],[Quantity]]</f>
        <v>1279.8499999999999</v>
      </c>
      <c r="J633" s="4">
        <v>0</v>
      </c>
      <c r="K633">
        <f>Table14[[#This Row],[Revenue]]*Table14[[#This Row],[Discount]]</f>
        <v>0</v>
      </c>
      <c r="L633" s="2">
        <f>Table14[[#This Row],[Revenue]]-Table14[[#This Row],[Discount Amount]]</f>
        <v>1279.8499999999999</v>
      </c>
      <c r="M633" s="2">
        <f>Table14[[#This Row],[Total_Revenue]]-Table14[[#This Row],[Total Cost]]</f>
        <v>245.75</v>
      </c>
      <c r="N633" t="s">
        <v>18</v>
      </c>
      <c r="O633" t="s">
        <v>19</v>
      </c>
      <c r="P633" t="s">
        <v>35</v>
      </c>
    </row>
    <row r="634" spans="1:16" x14ac:dyDescent="0.25">
      <c r="A634" t="s">
        <v>678</v>
      </c>
      <c r="B634" s="1">
        <v>45063</v>
      </c>
      <c r="C634" t="s">
        <v>54</v>
      </c>
      <c r="D634" t="s">
        <v>38</v>
      </c>
      <c r="E634">
        <v>2</v>
      </c>
      <c r="F634" s="2">
        <v>61.08</v>
      </c>
      <c r="G634" s="2">
        <f>Table14[[#This Row],[Unit Cost]]*Table14[[#This Row],[Quantity]]</f>
        <v>122.16</v>
      </c>
      <c r="H634" s="2">
        <v>100.12</v>
      </c>
      <c r="I634" s="2">
        <f>Table14[[#This Row],[Unit Price]]*Table14[[#This Row],[Quantity]]</f>
        <v>200.24</v>
      </c>
      <c r="J634" s="4">
        <v>0.05</v>
      </c>
      <c r="K634">
        <f>Table14[[#This Row],[Revenue]]*Table14[[#This Row],[Discount]]</f>
        <v>10.012</v>
      </c>
      <c r="L634" s="2">
        <f>Table14[[#This Row],[Revenue]]-Table14[[#This Row],[Discount Amount]]</f>
        <v>190.22800000000001</v>
      </c>
      <c r="M634" s="2">
        <f>Table14[[#This Row],[Total_Revenue]]-Table14[[#This Row],[Total Cost]]</f>
        <v>68.068000000000012</v>
      </c>
      <c r="N634" t="s">
        <v>14</v>
      </c>
      <c r="O634" t="s">
        <v>15</v>
      </c>
      <c r="P634" t="s">
        <v>20</v>
      </c>
    </row>
    <row r="635" spans="1:16" x14ac:dyDescent="0.25">
      <c r="A635" t="s">
        <v>679</v>
      </c>
      <c r="B635" s="1">
        <v>45656</v>
      </c>
      <c r="C635" t="s">
        <v>42</v>
      </c>
      <c r="D635" t="s">
        <v>23</v>
      </c>
      <c r="E635">
        <v>3</v>
      </c>
      <c r="F635" s="2">
        <v>368.27</v>
      </c>
      <c r="G635" s="2">
        <f>Table14[[#This Row],[Unit Cost]]*Table14[[#This Row],[Quantity]]</f>
        <v>1104.81</v>
      </c>
      <c r="H635" s="2">
        <v>428.68</v>
      </c>
      <c r="I635" s="2">
        <f>Table14[[#This Row],[Unit Price]]*Table14[[#This Row],[Quantity]]</f>
        <v>1286.04</v>
      </c>
      <c r="J635" s="4">
        <v>0</v>
      </c>
      <c r="K635">
        <f>Table14[[#This Row],[Revenue]]*Table14[[#This Row],[Discount]]</f>
        <v>0</v>
      </c>
      <c r="L635" s="2">
        <f>Table14[[#This Row],[Revenue]]-Table14[[#This Row],[Discount Amount]]</f>
        <v>1286.04</v>
      </c>
      <c r="M635" s="2">
        <f>Table14[[#This Row],[Total_Revenue]]-Table14[[#This Row],[Total Cost]]</f>
        <v>181.23000000000002</v>
      </c>
      <c r="N635" t="s">
        <v>40</v>
      </c>
      <c r="O635" t="s">
        <v>32</v>
      </c>
      <c r="P635" t="s">
        <v>35</v>
      </c>
    </row>
    <row r="636" spans="1:16" x14ac:dyDescent="0.25">
      <c r="A636" t="s">
        <v>680</v>
      </c>
      <c r="B636" s="1">
        <v>45560</v>
      </c>
      <c r="C636" t="s">
        <v>37</v>
      </c>
      <c r="D636" t="s">
        <v>38</v>
      </c>
      <c r="E636">
        <v>5</v>
      </c>
      <c r="F636" s="2">
        <v>350.61</v>
      </c>
      <c r="G636" s="2">
        <f>Table14[[#This Row],[Unit Cost]]*Table14[[#This Row],[Quantity]]</f>
        <v>1753.0500000000002</v>
      </c>
      <c r="H636" s="2">
        <v>517.34</v>
      </c>
      <c r="I636" s="2">
        <f>Table14[[#This Row],[Unit Price]]*Table14[[#This Row],[Quantity]]</f>
        <v>2586.7000000000003</v>
      </c>
      <c r="J636" s="4">
        <v>0.05</v>
      </c>
      <c r="K636">
        <f>Table14[[#This Row],[Revenue]]*Table14[[#This Row],[Discount]]</f>
        <v>129.33500000000001</v>
      </c>
      <c r="L636" s="2">
        <f>Table14[[#This Row],[Revenue]]-Table14[[#This Row],[Discount Amount]]</f>
        <v>2457.3650000000002</v>
      </c>
      <c r="M636" s="2">
        <f>Table14[[#This Row],[Total_Revenue]]-Table14[[#This Row],[Total Cost]]</f>
        <v>704.31500000000005</v>
      </c>
      <c r="N636" t="s">
        <v>40</v>
      </c>
      <c r="O636" t="s">
        <v>15</v>
      </c>
      <c r="P636" t="s">
        <v>20</v>
      </c>
    </row>
    <row r="637" spans="1:16" x14ac:dyDescent="0.25">
      <c r="A637" t="s">
        <v>681</v>
      </c>
      <c r="B637" s="1">
        <v>45162</v>
      </c>
      <c r="C637" t="s">
        <v>37</v>
      </c>
      <c r="D637" t="s">
        <v>38</v>
      </c>
      <c r="E637">
        <v>1</v>
      </c>
      <c r="F637" s="2">
        <v>10.48</v>
      </c>
      <c r="G637" s="2">
        <f>Table14[[#This Row],[Unit Cost]]*Table14[[#This Row],[Quantity]]</f>
        <v>10.48</v>
      </c>
      <c r="H637" s="2">
        <v>13.03</v>
      </c>
      <c r="I637" s="2">
        <f>Table14[[#This Row],[Unit Price]]*Table14[[#This Row],[Quantity]]</f>
        <v>13.03</v>
      </c>
      <c r="J637" s="4">
        <v>0</v>
      </c>
      <c r="K637">
        <f>Table14[[#This Row],[Revenue]]*Table14[[#This Row],[Discount]]</f>
        <v>0</v>
      </c>
      <c r="L637" s="2">
        <f>Table14[[#This Row],[Revenue]]-Table14[[#This Row],[Discount Amount]]</f>
        <v>13.03</v>
      </c>
      <c r="M637" s="2">
        <f>Table14[[#This Row],[Total_Revenue]]-Table14[[#This Row],[Total Cost]]</f>
        <v>2.5499999999999989</v>
      </c>
      <c r="N637" t="s">
        <v>18</v>
      </c>
      <c r="O637" t="s">
        <v>15</v>
      </c>
      <c r="P637" t="s">
        <v>20</v>
      </c>
    </row>
    <row r="638" spans="1:16" x14ac:dyDescent="0.25">
      <c r="A638" t="s">
        <v>682</v>
      </c>
      <c r="B638" s="1">
        <v>45323</v>
      </c>
      <c r="C638" t="s">
        <v>62</v>
      </c>
      <c r="D638" t="s">
        <v>47</v>
      </c>
      <c r="E638">
        <v>6</v>
      </c>
      <c r="F638" s="2">
        <v>423.26</v>
      </c>
      <c r="G638" s="2">
        <f>Table14[[#This Row],[Unit Cost]]*Table14[[#This Row],[Quantity]]</f>
        <v>2539.56</v>
      </c>
      <c r="H638" s="2">
        <v>593.55999999999995</v>
      </c>
      <c r="I638" s="2">
        <f>Table14[[#This Row],[Unit Price]]*Table14[[#This Row],[Quantity]]</f>
        <v>3561.3599999999997</v>
      </c>
      <c r="J638" s="4">
        <v>0.2</v>
      </c>
      <c r="K638">
        <f>Table14[[#This Row],[Revenue]]*Table14[[#This Row],[Discount]]</f>
        <v>712.27199999999993</v>
      </c>
      <c r="L638" s="2">
        <f>Table14[[#This Row],[Revenue]]-Table14[[#This Row],[Discount Amount]]</f>
        <v>2849.0879999999997</v>
      </c>
      <c r="M638" s="2">
        <f>Table14[[#This Row],[Total_Revenue]]-Table14[[#This Row],[Total Cost]]</f>
        <v>309.52799999999979</v>
      </c>
      <c r="N638" t="s">
        <v>18</v>
      </c>
      <c r="O638" t="s">
        <v>32</v>
      </c>
      <c r="P638" t="s">
        <v>35</v>
      </c>
    </row>
    <row r="639" spans="1:16" x14ac:dyDescent="0.25">
      <c r="A639" t="s">
        <v>683</v>
      </c>
      <c r="B639" s="1">
        <v>44967</v>
      </c>
      <c r="C639" t="s">
        <v>49</v>
      </c>
      <c r="D639" t="s">
        <v>47</v>
      </c>
      <c r="E639">
        <v>3</v>
      </c>
      <c r="F639" s="2">
        <v>296.66000000000003</v>
      </c>
      <c r="G639" s="2">
        <f>Table14[[#This Row],[Unit Cost]]*Table14[[#This Row],[Quantity]]</f>
        <v>889.98</v>
      </c>
      <c r="H639" s="2">
        <v>516.77</v>
      </c>
      <c r="I639" s="2">
        <f>Table14[[#This Row],[Unit Price]]*Table14[[#This Row],[Quantity]]</f>
        <v>1550.31</v>
      </c>
      <c r="J639" s="4">
        <v>0</v>
      </c>
      <c r="K639">
        <f>Table14[[#This Row],[Revenue]]*Table14[[#This Row],[Discount]]</f>
        <v>0</v>
      </c>
      <c r="L639" s="2">
        <f>Table14[[#This Row],[Revenue]]-Table14[[#This Row],[Discount Amount]]</f>
        <v>1550.31</v>
      </c>
      <c r="M639" s="2">
        <f>Table14[[#This Row],[Total_Revenue]]-Table14[[#This Row],[Total Cost]]</f>
        <v>660.32999999999993</v>
      </c>
      <c r="N639" t="s">
        <v>14</v>
      </c>
      <c r="O639" t="s">
        <v>19</v>
      </c>
      <c r="P639" t="s">
        <v>20</v>
      </c>
    </row>
    <row r="640" spans="1:16" x14ac:dyDescent="0.25">
      <c r="A640" t="s">
        <v>684</v>
      </c>
      <c r="B640" s="1">
        <v>45373</v>
      </c>
      <c r="C640" t="s">
        <v>12</v>
      </c>
      <c r="D640" t="s">
        <v>13</v>
      </c>
      <c r="E640">
        <v>7</v>
      </c>
      <c r="F640" s="2">
        <v>447.66</v>
      </c>
      <c r="G640" s="2">
        <f>Table14[[#This Row],[Unit Cost]]*Table14[[#This Row],[Quantity]]</f>
        <v>3133.6200000000003</v>
      </c>
      <c r="H640" s="2">
        <v>600.62</v>
      </c>
      <c r="I640" s="2">
        <f>Table14[[#This Row],[Unit Price]]*Table14[[#This Row],[Quantity]]</f>
        <v>4204.34</v>
      </c>
      <c r="J640" s="4">
        <v>0</v>
      </c>
      <c r="K640">
        <f>Table14[[#This Row],[Revenue]]*Table14[[#This Row],[Discount]]</f>
        <v>0</v>
      </c>
      <c r="L640" s="2">
        <f>Table14[[#This Row],[Revenue]]-Table14[[#This Row],[Discount Amount]]</f>
        <v>4204.34</v>
      </c>
      <c r="M640" s="2">
        <f>Table14[[#This Row],[Total_Revenue]]-Table14[[#This Row],[Total Cost]]</f>
        <v>1070.7199999999998</v>
      </c>
      <c r="N640" t="s">
        <v>24</v>
      </c>
      <c r="O640" t="s">
        <v>15</v>
      </c>
      <c r="P640" t="s">
        <v>35</v>
      </c>
    </row>
    <row r="641" spans="1:16" x14ac:dyDescent="0.25">
      <c r="A641" t="s">
        <v>685</v>
      </c>
      <c r="B641" s="1">
        <v>45505</v>
      </c>
      <c r="C641" t="s">
        <v>42</v>
      </c>
      <c r="D641" t="s">
        <v>23</v>
      </c>
      <c r="E641">
        <v>3</v>
      </c>
      <c r="F641" s="2">
        <v>252.1</v>
      </c>
      <c r="G641" s="2">
        <f>Table14[[#This Row],[Unit Cost]]*Table14[[#This Row],[Quantity]]</f>
        <v>756.3</v>
      </c>
      <c r="H641" s="2">
        <v>327.75</v>
      </c>
      <c r="I641" s="2">
        <f>Table14[[#This Row],[Unit Price]]*Table14[[#This Row],[Quantity]]</f>
        <v>983.25</v>
      </c>
      <c r="J641" s="4">
        <v>0.05</v>
      </c>
      <c r="K641">
        <f>Table14[[#This Row],[Revenue]]*Table14[[#This Row],[Discount]]</f>
        <v>49.162500000000001</v>
      </c>
      <c r="L641" s="2">
        <f>Table14[[#This Row],[Revenue]]-Table14[[#This Row],[Discount Amount]]</f>
        <v>934.08749999999998</v>
      </c>
      <c r="M641" s="2">
        <f>Table14[[#This Row],[Total_Revenue]]-Table14[[#This Row],[Total Cost]]</f>
        <v>177.78750000000002</v>
      </c>
      <c r="N641" t="s">
        <v>24</v>
      </c>
      <c r="O641" t="s">
        <v>52</v>
      </c>
      <c r="P641" t="s">
        <v>20</v>
      </c>
    </row>
    <row r="642" spans="1:16" x14ac:dyDescent="0.25">
      <c r="A642" t="s">
        <v>686</v>
      </c>
      <c r="B642" s="1">
        <v>45268</v>
      </c>
      <c r="C642" t="s">
        <v>44</v>
      </c>
      <c r="D642" t="s">
        <v>31</v>
      </c>
      <c r="E642">
        <v>6</v>
      </c>
      <c r="F642" s="2">
        <v>101.62</v>
      </c>
      <c r="G642" s="2">
        <f>Table14[[#This Row],[Unit Cost]]*Table14[[#This Row],[Quantity]]</f>
        <v>609.72</v>
      </c>
      <c r="H642" s="2">
        <v>120.28</v>
      </c>
      <c r="I642" s="2">
        <f>Table14[[#This Row],[Unit Price]]*Table14[[#This Row],[Quantity]]</f>
        <v>721.68000000000006</v>
      </c>
      <c r="J642" s="4">
        <v>0</v>
      </c>
      <c r="K642">
        <f>Table14[[#This Row],[Revenue]]*Table14[[#This Row],[Discount]]</f>
        <v>0</v>
      </c>
      <c r="L642" s="2">
        <f>Table14[[#This Row],[Revenue]]-Table14[[#This Row],[Discount Amount]]</f>
        <v>721.68000000000006</v>
      </c>
      <c r="M642" s="2">
        <f>Table14[[#This Row],[Total_Revenue]]-Table14[[#This Row],[Total Cost]]</f>
        <v>111.96000000000004</v>
      </c>
      <c r="N642" t="s">
        <v>18</v>
      </c>
      <c r="O642" t="s">
        <v>27</v>
      </c>
      <c r="P642" t="s">
        <v>35</v>
      </c>
    </row>
    <row r="643" spans="1:16" x14ac:dyDescent="0.25">
      <c r="A643" t="s">
        <v>687</v>
      </c>
      <c r="B643" s="1">
        <v>45387</v>
      </c>
      <c r="C643" t="s">
        <v>26</v>
      </c>
      <c r="D643" t="s">
        <v>13</v>
      </c>
      <c r="E643">
        <v>1</v>
      </c>
      <c r="F643" s="2">
        <v>290.35000000000002</v>
      </c>
      <c r="G643" s="2">
        <f>Table14[[#This Row],[Unit Cost]]*Table14[[#This Row],[Quantity]]</f>
        <v>290.35000000000002</v>
      </c>
      <c r="H643" s="2">
        <v>407.19</v>
      </c>
      <c r="I643" s="2">
        <f>Table14[[#This Row],[Unit Price]]*Table14[[#This Row],[Quantity]]</f>
        <v>407.19</v>
      </c>
      <c r="J643" s="4">
        <v>0.1</v>
      </c>
      <c r="K643">
        <f>Table14[[#This Row],[Revenue]]*Table14[[#This Row],[Discount]]</f>
        <v>40.719000000000001</v>
      </c>
      <c r="L643" s="2">
        <f>Table14[[#This Row],[Revenue]]-Table14[[#This Row],[Discount Amount]]</f>
        <v>366.471</v>
      </c>
      <c r="M643" s="2">
        <f>Table14[[#This Row],[Total_Revenue]]-Table14[[#This Row],[Total Cost]]</f>
        <v>76.120999999999981</v>
      </c>
      <c r="N643" t="s">
        <v>14</v>
      </c>
      <c r="O643" t="s">
        <v>15</v>
      </c>
      <c r="P643" t="s">
        <v>20</v>
      </c>
    </row>
    <row r="644" spans="1:16" x14ac:dyDescent="0.25">
      <c r="A644" t="s">
        <v>688</v>
      </c>
      <c r="B644" s="1">
        <v>45024</v>
      </c>
      <c r="C644" t="s">
        <v>22</v>
      </c>
      <c r="D644" t="s">
        <v>23</v>
      </c>
      <c r="E644">
        <v>1</v>
      </c>
      <c r="F644" s="2">
        <v>17.260000000000002</v>
      </c>
      <c r="G644" s="2">
        <f>Table14[[#This Row],[Unit Cost]]*Table14[[#This Row],[Quantity]]</f>
        <v>17.260000000000002</v>
      </c>
      <c r="H644" s="2">
        <v>27.89</v>
      </c>
      <c r="I644" s="2">
        <f>Table14[[#This Row],[Unit Price]]*Table14[[#This Row],[Quantity]]</f>
        <v>27.89</v>
      </c>
      <c r="J644" s="4">
        <v>0.05</v>
      </c>
      <c r="K644">
        <f>Table14[[#This Row],[Revenue]]*Table14[[#This Row],[Discount]]</f>
        <v>1.3945000000000001</v>
      </c>
      <c r="L644" s="2">
        <f>Table14[[#This Row],[Revenue]]-Table14[[#This Row],[Discount Amount]]</f>
        <v>26.4955</v>
      </c>
      <c r="M644" s="2">
        <f>Table14[[#This Row],[Total_Revenue]]-Table14[[#This Row],[Total Cost]]</f>
        <v>9.2354999999999983</v>
      </c>
      <c r="N644" t="s">
        <v>40</v>
      </c>
      <c r="O644" t="s">
        <v>19</v>
      </c>
      <c r="P644" t="s">
        <v>20</v>
      </c>
    </row>
    <row r="645" spans="1:16" x14ac:dyDescent="0.25">
      <c r="A645" t="s">
        <v>689</v>
      </c>
      <c r="B645" s="1">
        <v>45403</v>
      </c>
      <c r="C645" t="s">
        <v>22</v>
      </c>
      <c r="D645" t="s">
        <v>23</v>
      </c>
      <c r="E645">
        <v>4</v>
      </c>
      <c r="F645" s="2">
        <v>36.619999999999997</v>
      </c>
      <c r="G645" s="2">
        <f>Table14[[#This Row],[Unit Cost]]*Table14[[#This Row],[Quantity]]</f>
        <v>146.47999999999999</v>
      </c>
      <c r="H645" s="2">
        <v>53.55</v>
      </c>
      <c r="I645" s="2">
        <f>Table14[[#This Row],[Unit Price]]*Table14[[#This Row],[Quantity]]</f>
        <v>214.2</v>
      </c>
      <c r="J645" s="4">
        <v>0.05</v>
      </c>
      <c r="K645">
        <f>Table14[[#This Row],[Revenue]]*Table14[[#This Row],[Discount]]</f>
        <v>10.71</v>
      </c>
      <c r="L645" s="2">
        <f>Table14[[#This Row],[Revenue]]-Table14[[#This Row],[Discount Amount]]</f>
        <v>203.48999999999998</v>
      </c>
      <c r="M645" s="2">
        <f>Table14[[#This Row],[Total_Revenue]]-Table14[[#This Row],[Total Cost]]</f>
        <v>57.009999999999991</v>
      </c>
      <c r="N645" t="s">
        <v>40</v>
      </c>
      <c r="O645" t="s">
        <v>32</v>
      </c>
      <c r="P645" t="s">
        <v>35</v>
      </c>
    </row>
    <row r="646" spans="1:16" x14ac:dyDescent="0.25">
      <c r="A646" t="s">
        <v>690</v>
      </c>
      <c r="B646" s="1">
        <v>45320</v>
      </c>
      <c r="C646" t="s">
        <v>54</v>
      </c>
      <c r="D646" t="s">
        <v>38</v>
      </c>
      <c r="E646">
        <v>4</v>
      </c>
      <c r="F646" s="2">
        <v>454.33</v>
      </c>
      <c r="G646" s="2">
        <f>Table14[[#This Row],[Unit Cost]]*Table14[[#This Row],[Quantity]]</f>
        <v>1817.32</v>
      </c>
      <c r="H646" s="2">
        <v>501.31</v>
      </c>
      <c r="I646" s="2">
        <f>Table14[[#This Row],[Unit Price]]*Table14[[#This Row],[Quantity]]</f>
        <v>2005.24</v>
      </c>
      <c r="J646" s="4">
        <v>0</v>
      </c>
      <c r="K646">
        <f>Table14[[#This Row],[Revenue]]*Table14[[#This Row],[Discount]]</f>
        <v>0</v>
      </c>
      <c r="L646" s="2">
        <f>Table14[[#This Row],[Revenue]]-Table14[[#This Row],[Discount Amount]]</f>
        <v>2005.24</v>
      </c>
      <c r="M646" s="2">
        <f>Table14[[#This Row],[Total_Revenue]]-Table14[[#This Row],[Total Cost]]</f>
        <v>187.92000000000007</v>
      </c>
      <c r="N646" t="s">
        <v>24</v>
      </c>
      <c r="O646" t="s">
        <v>27</v>
      </c>
      <c r="P646" t="s">
        <v>35</v>
      </c>
    </row>
    <row r="647" spans="1:16" x14ac:dyDescent="0.25">
      <c r="A647" t="s">
        <v>691</v>
      </c>
      <c r="B647" s="1">
        <v>45304</v>
      </c>
      <c r="C647" t="s">
        <v>34</v>
      </c>
      <c r="D647" t="s">
        <v>31</v>
      </c>
      <c r="E647">
        <v>1</v>
      </c>
      <c r="F647" s="2">
        <v>419.03</v>
      </c>
      <c r="G647" s="2">
        <f>Table14[[#This Row],[Unit Cost]]*Table14[[#This Row],[Quantity]]</f>
        <v>419.03</v>
      </c>
      <c r="H647" s="2">
        <v>711.63</v>
      </c>
      <c r="I647" s="2">
        <f>Table14[[#This Row],[Unit Price]]*Table14[[#This Row],[Quantity]]</f>
        <v>711.63</v>
      </c>
      <c r="J647" s="4">
        <v>0</v>
      </c>
      <c r="K647">
        <f>Table14[[#This Row],[Revenue]]*Table14[[#This Row],[Discount]]</f>
        <v>0</v>
      </c>
      <c r="L647" s="2">
        <f>Table14[[#This Row],[Revenue]]-Table14[[#This Row],[Discount Amount]]</f>
        <v>711.63</v>
      </c>
      <c r="M647" s="2">
        <f>Table14[[#This Row],[Total_Revenue]]-Table14[[#This Row],[Total Cost]]</f>
        <v>292.60000000000002</v>
      </c>
      <c r="N647" t="s">
        <v>40</v>
      </c>
      <c r="O647" t="s">
        <v>15</v>
      </c>
      <c r="P647" t="s">
        <v>35</v>
      </c>
    </row>
    <row r="648" spans="1:16" x14ac:dyDescent="0.25">
      <c r="A648" t="s">
        <v>692</v>
      </c>
      <c r="B648" s="1">
        <v>45149</v>
      </c>
      <c r="C648" t="s">
        <v>30</v>
      </c>
      <c r="D648" t="s">
        <v>31</v>
      </c>
      <c r="E648">
        <v>5</v>
      </c>
      <c r="F648" s="2">
        <v>133.06</v>
      </c>
      <c r="G648" s="2">
        <f>Table14[[#This Row],[Unit Cost]]*Table14[[#This Row],[Quantity]]</f>
        <v>665.3</v>
      </c>
      <c r="H648" s="2">
        <v>239.21</v>
      </c>
      <c r="I648" s="2">
        <f>Table14[[#This Row],[Unit Price]]*Table14[[#This Row],[Quantity]]</f>
        <v>1196.05</v>
      </c>
      <c r="J648" s="4">
        <v>0</v>
      </c>
      <c r="K648">
        <f>Table14[[#This Row],[Revenue]]*Table14[[#This Row],[Discount]]</f>
        <v>0</v>
      </c>
      <c r="L648" s="2">
        <f>Table14[[#This Row],[Revenue]]-Table14[[#This Row],[Discount Amount]]</f>
        <v>1196.05</v>
      </c>
      <c r="M648" s="2">
        <f>Table14[[#This Row],[Total_Revenue]]-Table14[[#This Row],[Total Cost]]</f>
        <v>530.75</v>
      </c>
      <c r="N648" t="s">
        <v>40</v>
      </c>
      <c r="O648" t="s">
        <v>27</v>
      </c>
      <c r="P648" t="s">
        <v>35</v>
      </c>
    </row>
    <row r="649" spans="1:16" x14ac:dyDescent="0.25">
      <c r="A649" t="s">
        <v>693</v>
      </c>
      <c r="B649" s="1">
        <v>45626</v>
      </c>
      <c r="C649" t="s">
        <v>46</v>
      </c>
      <c r="D649" t="s">
        <v>47</v>
      </c>
      <c r="E649">
        <v>3</v>
      </c>
      <c r="F649" s="2">
        <v>454.89</v>
      </c>
      <c r="G649" s="2">
        <f>Table14[[#This Row],[Unit Cost]]*Table14[[#This Row],[Quantity]]</f>
        <v>1364.67</v>
      </c>
      <c r="H649" s="2">
        <v>715.6</v>
      </c>
      <c r="I649" s="2">
        <f>Table14[[#This Row],[Unit Price]]*Table14[[#This Row],[Quantity]]</f>
        <v>2146.8000000000002</v>
      </c>
      <c r="J649" s="4">
        <v>0</v>
      </c>
      <c r="K649">
        <f>Table14[[#This Row],[Revenue]]*Table14[[#This Row],[Discount]]</f>
        <v>0</v>
      </c>
      <c r="L649" s="2">
        <f>Table14[[#This Row],[Revenue]]-Table14[[#This Row],[Discount Amount]]</f>
        <v>2146.8000000000002</v>
      </c>
      <c r="M649" s="2">
        <f>Table14[[#This Row],[Total_Revenue]]-Table14[[#This Row],[Total Cost]]</f>
        <v>782.13000000000011</v>
      </c>
      <c r="N649" t="s">
        <v>40</v>
      </c>
      <c r="O649" t="s">
        <v>15</v>
      </c>
      <c r="P649" t="s">
        <v>35</v>
      </c>
    </row>
    <row r="650" spans="1:16" x14ac:dyDescent="0.25">
      <c r="A650" t="s">
        <v>694</v>
      </c>
      <c r="B650" s="1">
        <v>45105</v>
      </c>
      <c r="C650" t="s">
        <v>44</v>
      </c>
      <c r="D650" t="s">
        <v>31</v>
      </c>
      <c r="E650">
        <v>8</v>
      </c>
      <c r="F650" s="2">
        <v>140.88</v>
      </c>
      <c r="G650" s="2">
        <f>Table14[[#This Row],[Unit Cost]]*Table14[[#This Row],[Quantity]]</f>
        <v>1127.04</v>
      </c>
      <c r="H650" s="2">
        <v>216.34</v>
      </c>
      <c r="I650" s="2">
        <f>Table14[[#This Row],[Unit Price]]*Table14[[#This Row],[Quantity]]</f>
        <v>1730.72</v>
      </c>
      <c r="J650" s="4">
        <v>0</v>
      </c>
      <c r="K650">
        <f>Table14[[#This Row],[Revenue]]*Table14[[#This Row],[Discount]]</f>
        <v>0</v>
      </c>
      <c r="L650" s="2">
        <f>Table14[[#This Row],[Revenue]]-Table14[[#This Row],[Discount Amount]]</f>
        <v>1730.72</v>
      </c>
      <c r="M650" s="2">
        <f>Table14[[#This Row],[Total_Revenue]]-Table14[[#This Row],[Total Cost]]</f>
        <v>603.68000000000006</v>
      </c>
      <c r="N650" t="s">
        <v>24</v>
      </c>
      <c r="O650" t="s">
        <v>27</v>
      </c>
      <c r="P650" t="s">
        <v>35</v>
      </c>
    </row>
    <row r="651" spans="1:16" x14ac:dyDescent="0.25">
      <c r="A651" t="s">
        <v>695</v>
      </c>
      <c r="B651" s="1">
        <v>45204</v>
      </c>
      <c r="C651" t="s">
        <v>46</v>
      </c>
      <c r="D651" t="s">
        <v>47</v>
      </c>
      <c r="E651">
        <v>2</v>
      </c>
      <c r="F651" s="2">
        <v>351.93</v>
      </c>
      <c r="G651" s="2">
        <f>Table14[[#This Row],[Unit Cost]]*Table14[[#This Row],[Quantity]]</f>
        <v>703.86</v>
      </c>
      <c r="H651" s="2">
        <v>438.31</v>
      </c>
      <c r="I651" s="2">
        <f>Table14[[#This Row],[Unit Price]]*Table14[[#This Row],[Quantity]]</f>
        <v>876.62</v>
      </c>
      <c r="J651" s="4">
        <v>0</v>
      </c>
      <c r="K651">
        <f>Table14[[#This Row],[Revenue]]*Table14[[#This Row],[Discount]]</f>
        <v>0</v>
      </c>
      <c r="L651" s="2">
        <f>Table14[[#This Row],[Revenue]]-Table14[[#This Row],[Discount Amount]]</f>
        <v>876.62</v>
      </c>
      <c r="M651" s="2">
        <f>Table14[[#This Row],[Total_Revenue]]-Table14[[#This Row],[Total Cost]]</f>
        <v>172.76</v>
      </c>
      <c r="N651" t="s">
        <v>14</v>
      </c>
      <c r="O651" t="s">
        <v>32</v>
      </c>
      <c r="P651" t="s">
        <v>35</v>
      </c>
    </row>
    <row r="652" spans="1:16" x14ac:dyDescent="0.25">
      <c r="A652" t="s">
        <v>696</v>
      </c>
      <c r="B652" s="1">
        <v>45217</v>
      </c>
      <c r="C652" t="s">
        <v>54</v>
      </c>
      <c r="D652" t="s">
        <v>38</v>
      </c>
      <c r="E652">
        <v>2</v>
      </c>
      <c r="F652" s="2">
        <v>27.8</v>
      </c>
      <c r="G652" s="2">
        <f>Table14[[#This Row],[Unit Cost]]*Table14[[#This Row],[Quantity]]</f>
        <v>55.6</v>
      </c>
      <c r="H652" s="2">
        <v>34.270000000000003</v>
      </c>
      <c r="I652" s="2">
        <f>Table14[[#This Row],[Unit Price]]*Table14[[#This Row],[Quantity]]</f>
        <v>68.540000000000006</v>
      </c>
      <c r="J652" s="4">
        <v>0</v>
      </c>
      <c r="K652">
        <f>Table14[[#This Row],[Revenue]]*Table14[[#This Row],[Discount]]</f>
        <v>0</v>
      </c>
      <c r="L652" s="2">
        <f>Table14[[#This Row],[Revenue]]-Table14[[#This Row],[Discount Amount]]</f>
        <v>68.540000000000006</v>
      </c>
      <c r="M652" s="2">
        <f>Table14[[#This Row],[Total_Revenue]]-Table14[[#This Row],[Total Cost]]</f>
        <v>12.940000000000005</v>
      </c>
      <c r="N652" t="s">
        <v>24</v>
      </c>
      <c r="O652" t="s">
        <v>15</v>
      </c>
      <c r="P652" t="s">
        <v>16</v>
      </c>
    </row>
    <row r="653" spans="1:16" x14ac:dyDescent="0.25">
      <c r="A653" t="s">
        <v>697</v>
      </c>
      <c r="B653" s="1">
        <v>45221</v>
      </c>
      <c r="C653" t="s">
        <v>46</v>
      </c>
      <c r="D653" t="s">
        <v>47</v>
      </c>
      <c r="E653">
        <v>2</v>
      </c>
      <c r="F653" s="2">
        <v>258.92</v>
      </c>
      <c r="G653" s="2">
        <f>Table14[[#This Row],[Unit Cost]]*Table14[[#This Row],[Quantity]]</f>
        <v>517.84</v>
      </c>
      <c r="H653" s="2">
        <v>355</v>
      </c>
      <c r="I653" s="2">
        <f>Table14[[#This Row],[Unit Price]]*Table14[[#This Row],[Quantity]]</f>
        <v>710</v>
      </c>
      <c r="J653" s="4">
        <v>0</v>
      </c>
      <c r="K653">
        <f>Table14[[#This Row],[Revenue]]*Table14[[#This Row],[Discount]]</f>
        <v>0</v>
      </c>
      <c r="L653" s="2">
        <f>Table14[[#This Row],[Revenue]]-Table14[[#This Row],[Discount Amount]]</f>
        <v>710</v>
      </c>
      <c r="M653" s="2">
        <f>Table14[[#This Row],[Total_Revenue]]-Table14[[#This Row],[Total Cost]]</f>
        <v>192.15999999999997</v>
      </c>
      <c r="N653" t="s">
        <v>24</v>
      </c>
      <c r="O653" t="s">
        <v>15</v>
      </c>
      <c r="P653" t="s">
        <v>20</v>
      </c>
    </row>
    <row r="654" spans="1:16" x14ac:dyDescent="0.25">
      <c r="A654" t="s">
        <v>698</v>
      </c>
      <c r="B654" s="1">
        <v>45482</v>
      </c>
      <c r="C654" t="s">
        <v>44</v>
      </c>
      <c r="D654" t="s">
        <v>31</v>
      </c>
      <c r="E654">
        <v>9</v>
      </c>
      <c r="F654" s="2">
        <v>12.21</v>
      </c>
      <c r="G654" s="2">
        <f>Table14[[#This Row],[Unit Cost]]*Table14[[#This Row],[Quantity]]</f>
        <v>109.89000000000001</v>
      </c>
      <c r="H654" s="2">
        <v>16.5</v>
      </c>
      <c r="I654" s="2">
        <f>Table14[[#This Row],[Unit Price]]*Table14[[#This Row],[Quantity]]</f>
        <v>148.5</v>
      </c>
      <c r="J654" s="4">
        <v>0.1</v>
      </c>
      <c r="K654">
        <f>Table14[[#This Row],[Revenue]]*Table14[[#This Row],[Discount]]</f>
        <v>14.850000000000001</v>
      </c>
      <c r="L654" s="2">
        <f>Table14[[#This Row],[Revenue]]-Table14[[#This Row],[Discount Amount]]</f>
        <v>133.65</v>
      </c>
      <c r="M654" s="2">
        <f>Table14[[#This Row],[Total_Revenue]]-Table14[[#This Row],[Total Cost]]</f>
        <v>23.759999999999991</v>
      </c>
      <c r="N654" t="s">
        <v>14</v>
      </c>
      <c r="O654" t="s">
        <v>32</v>
      </c>
      <c r="P654" t="s">
        <v>20</v>
      </c>
    </row>
    <row r="655" spans="1:16" x14ac:dyDescent="0.25">
      <c r="A655" t="s">
        <v>699</v>
      </c>
      <c r="B655" s="1">
        <v>45055</v>
      </c>
      <c r="C655" t="s">
        <v>34</v>
      </c>
      <c r="D655" t="s">
        <v>31</v>
      </c>
      <c r="E655">
        <v>8</v>
      </c>
      <c r="F655" s="2">
        <v>392.83</v>
      </c>
      <c r="G655" s="2">
        <f>Table14[[#This Row],[Unit Cost]]*Table14[[#This Row],[Quantity]]</f>
        <v>3142.64</v>
      </c>
      <c r="H655" s="2">
        <v>588.66</v>
      </c>
      <c r="I655" s="2">
        <f>Table14[[#This Row],[Unit Price]]*Table14[[#This Row],[Quantity]]</f>
        <v>4709.28</v>
      </c>
      <c r="J655" s="4">
        <v>0.1</v>
      </c>
      <c r="K655">
        <f>Table14[[#This Row],[Revenue]]*Table14[[#This Row],[Discount]]</f>
        <v>470.928</v>
      </c>
      <c r="L655" s="2">
        <f>Table14[[#This Row],[Revenue]]-Table14[[#This Row],[Discount Amount]]</f>
        <v>4238.3519999999999</v>
      </c>
      <c r="M655" s="2">
        <f>Table14[[#This Row],[Total_Revenue]]-Table14[[#This Row],[Total Cost]]</f>
        <v>1095.712</v>
      </c>
      <c r="N655" t="s">
        <v>14</v>
      </c>
      <c r="O655" t="s">
        <v>52</v>
      </c>
      <c r="P655" t="s">
        <v>20</v>
      </c>
    </row>
    <row r="656" spans="1:16" x14ac:dyDescent="0.25">
      <c r="A656" t="s">
        <v>700</v>
      </c>
      <c r="B656" s="1">
        <v>45141</v>
      </c>
      <c r="C656" t="s">
        <v>22</v>
      </c>
      <c r="D656" t="s">
        <v>23</v>
      </c>
      <c r="E656">
        <v>7</v>
      </c>
      <c r="F656" s="2">
        <v>238.3</v>
      </c>
      <c r="G656" s="2">
        <f>Table14[[#This Row],[Unit Cost]]*Table14[[#This Row],[Quantity]]</f>
        <v>1668.1000000000001</v>
      </c>
      <c r="H656" s="2">
        <v>414.36</v>
      </c>
      <c r="I656" s="2">
        <f>Table14[[#This Row],[Unit Price]]*Table14[[#This Row],[Quantity]]</f>
        <v>2900.52</v>
      </c>
      <c r="J656" s="4">
        <v>0</v>
      </c>
      <c r="K656">
        <f>Table14[[#This Row],[Revenue]]*Table14[[#This Row],[Discount]]</f>
        <v>0</v>
      </c>
      <c r="L656" s="2">
        <f>Table14[[#This Row],[Revenue]]-Table14[[#This Row],[Discount Amount]]</f>
        <v>2900.52</v>
      </c>
      <c r="M656" s="2">
        <f>Table14[[#This Row],[Total_Revenue]]-Table14[[#This Row],[Total Cost]]</f>
        <v>1232.4199999999998</v>
      </c>
      <c r="N656" t="s">
        <v>18</v>
      </c>
      <c r="O656" t="s">
        <v>15</v>
      </c>
      <c r="P656" t="s">
        <v>35</v>
      </c>
    </row>
    <row r="657" spans="1:16" x14ac:dyDescent="0.25">
      <c r="A657" t="s">
        <v>701</v>
      </c>
      <c r="B657" s="1">
        <v>45211</v>
      </c>
      <c r="C657" t="s">
        <v>46</v>
      </c>
      <c r="D657" t="s">
        <v>47</v>
      </c>
      <c r="E657">
        <v>3</v>
      </c>
      <c r="F657" s="2">
        <v>14.91</v>
      </c>
      <c r="G657" s="2">
        <f>Table14[[#This Row],[Unit Cost]]*Table14[[#This Row],[Quantity]]</f>
        <v>44.730000000000004</v>
      </c>
      <c r="H657" s="2">
        <v>20.97</v>
      </c>
      <c r="I657" s="2">
        <f>Table14[[#This Row],[Unit Price]]*Table14[[#This Row],[Quantity]]</f>
        <v>62.91</v>
      </c>
      <c r="J657" s="4">
        <v>0.1</v>
      </c>
      <c r="K657">
        <f>Table14[[#This Row],[Revenue]]*Table14[[#This Row],[Discount]]</f>
        <v>6.2910000000000004</v>
      </c>
      <c r="L657" s="2">
        <f>Table14[[#This Row],[Revenue]]-Table14[[#This Row],[Discount Amount]]</f>
        <v>56.619</v>
      </c>
      <c r="M657" s="2">
        <f>Table14[[#This Row],[Total_Revenue]]-Table14[[#This Row],[Total Cost]]</f>
        <v>11.888999999999996</v>
      </c>
      <c r="N657" t="s">
        <v>14</v>
      </c>
      <c r="O657" t="s">
        <v>52</v>
      </c>
      <c r="P657" t="s">
        <v>20</v>
      </c>
    </row>
    <row r="658" spans="1:16" x14ac:dyDescent="0.25">
      <c r="A658" t="s">
        <v>702</v>
      </c>
      <c r="B658" s="1">
        <v>45329</v>
      </c>
      <c r="C658" t="s">
        <v>30</v>
      </c>
      <c r="D658" t="s">
        <v>31</v>
      </c>
      <c r="E658">
        <v>8</v>
      </c>
      <c r="F658" s="2">
        <v>315.35000000000002</v>
      </c>
      <c r="G658" s="2">
        <f>Table14[[#This Row],[Unit Cost]]*Table14[[#This Row],[Quantity]]</f>
        <v>2522.8000000000002</v>
      </c>
      <c r="H658" s="2">
        <v>430.61</v>
      </c>
      <c r="I658" s="2">
        <f>Table14[[#This Row],[Unit Price]]*Table14[[#This Row],[Quantity]]</f>
        <v>3444.88</v>
      </c>
      <c r="J658" s="4">
        <v>0</v>
      </c>
      <c r="K658">
        <f>Table14[[#This Row],[Revenue]]*Table14[[#This Row],[Discount]]</f>
        <v>0</v>
      </c>
      <c r="L658" s="2">
        <f>Table14[[#This Row],[Revenue]]-Table14[[#This Row],[Discount Amount]]</f>
        <v>3444.88</v>
      </c>
      <c r="M658" s="2">
        <f>Table14[[#This Row],[Total_Revenue]]-Table14[[#This Row],[Total Cost]]</f>
        <v>922.07999999999993</v>
      </c>
      <c r="N658" t="s">
        <v>14</v>
      </c>
      <c r="O658" t="s">
        <v>27</v>
      </c>
      <c r="P658" t="s">
        <v>20</v>
      </c>
    </row>
    <row r="659" spans="1:16" x14ac:dyDescent="0.25">
      <c r="A659" t="s">
        <v>703</v>
      </c>
      <c r="B659" s="1">
        <v>45346</v>
      </c>
      <c r="C659" t="s">
        <v>26</v>
      </c>
      <c r="D659" t="s">
        <v>13</v>
      </c>
      <c r="E659">
        <v>9</v>
      </c>
      <c r="F659" s="2">
        <v>20.7</v>
      </c>
      <c r="G659" s="2">
        <f>Table14[[#This Row],[Unit Cost]]*Table14[[#This Row],[Quantity]]</f>
        <v>186.29999999999998</v>
      </c>
      <c r="H659" s="2">
        <v>33.22</v>
      </c>
      <c r="I659" s="2">
        <f>Table14[[#This Row],[Unit Price]]*Table14[[#This Row],[Quantity]]</f>
        <v>298.98</v>
      </c>
      <c r="J659" s="4">
        <v>0.15</v>
      </c>
      <c r="K659">
        <f>Table14[[#This Row],[Revenue]]*Table14[[#This Row],[Discount]]</f>
        <v>44.847000000000001</v>
      </c>
      <c r="L659" s="2">
        <f>Table14[[#This Row],[Revenue]]-Table14[[#This Row],[Discount Amount]]</f>
        <v>254.13300000000001</v>
      </c>
      <c r="M659" s="2">
        <f>Table14[[#This Row],[Total_Revenue]]-Table14[[#This Row],[Total Cost]]</f>
        <v>67.833000000000027</v>
      </c>
      <c r="N659" t="s">
        <v>24</v>
      </c>
      <c r="O659" t="s">
        <v>19</v>
      </c>
      <c r="P659" t="s">
        <v>16</v>
      </c>
    </row>
    <row r="660" spans="1:16" x14ac:dyDescent="0.25">
      <c r="A660" t="s">
        <v>704</v>
      </c>
      <c r="B660" s="1">
        <v>45417</v>
      </c>
      <c r="C660" t="s">
        <v>22</v>
      </c>
      <c r="D660" t="s">
        <v>23</v>
      </c>
      <c r="E660">
        <v>7</v>
      </c>
      <c r="F660" s="2">
        <v>279.01</v>
      </c>
      <c r="G660" s="2">
        <f>Table14[[#This Row],[Unit Cost]]*Table14[[#This Row],[Quantity]]</f>
        <v>1953.07</v>
      </c>
      <c r="H660" s="2">
        <v>425.99</v>
      </c>
      <c r="I660" s="2">
        <f>Table14[[#This Row],[Unit Price]]*Table14[[#This Row],[Quantity]]</f>
        <v>2981.9300000000003</v>
      </c>
      <c r="J660" s="4">
        <v>0</v>
      </c>
      <c r="K660">
        <f>Table14[[#This Row],[Revenue]]*Table14[[#This Row],[Discount]]</f>
        <v>0</v>
      </c>
      <c r="L660" s="2">
        <f>Table14[[#This Row],[Revenue]]-Table14[[#This Row],[Discount Amount]]</f>
        <v>2981.9300000000003</v>
      </c>
      <c r="M660" s="2">
        <f>Table14[[#This Row],[Total_Revenue]]-Table14[[#This Row],[Total Cost]]</f>
        <v>1028.8600000000004</v>
      </c>
      <c r="N660" t="s">
        <v>40</v>
      </c>
      <c r="O660" t="s">
        <v>32</v>
      </c>
      <c r="P660" t="s">
        <v>16</v>
      </c>
    </row>
    <row r="661" spans="1:16" x14ac:dyDescent="0.25">
      <c r="A661" t="s">
        <v>705</v>
      </c>
      <c r="B661" s="1">
        <v>45361</v>
      </c>
      <c r="C661" t="s">
        <v>42</v>
      </c>
      <c r="D661" t="s">
        <v>23</v>
      </c>
      <c r="E661">
        <v>5</v>
      </c>
      <c r="F661" s="2">
        <v>164.75</v>
      </c>
      <c r="G661" s="2">
        <f>Table14[[#This Row],[Unit Cost]]*Table14[[#This Row],[Quantity]]</f>
        <v>823.75</v>
      </c>
      <c r="H661" s="2">
        <v>263.95999999999998</v>
      </c>
      <c r="I661" s="2">
        <f>Table14[[#This Row],[Unit Price]]*Table14[[#This Row],[Quantity]]</f>
        <v>1319.8</v>
      </c>
      <c r="J661" s="4">
        <v>0.15</v>
      </c>
      <c r="K661">
        <f>Table14[[#This Row],[Revenue]]*Table14[[#This Row],[Discount]]</f>
        <v>197.97</v>
      </c>
      <c r="L661" s="2">
        <f>Table14[[#This Row],[Revenue]]-Table14[[#This Row],[Discount Amount]]</f>
        <v>1121.83</v>
      </c>
      <c r="M661" s="2">
        <f>Table14[[#This Row],[Total_Revenue]]-Table14[[#This Row],[Total Cost]]</f>
        <v>298.07999999999993</v>
      </c>
      <c r="N661" t="s">
        <v>24</v>
      </c>
      <c r="O661" t="s">
        <v>32</v>
      </c>
      <c r="P661" t="s">
        <v>16</v>
      </c>
    </row>
    <row r="662" spans="1:16" x14ac:dyDescent="0.25">
      <c r="A662" t="s">
        <v>706</v>
      </c>
      <c r="B662" s="1">
        <v>45657</v>
      </c>
      <c r="C662" t="s">
        <v>30</v>
      </c>
      <c r="D662" t="s">
        <v>31</v>
      </c>
      <c r="E662">
        <v>4</v>
      </c>
      <c r="F662" s="2">
        <v>33.58</v>
      </c>
      <c r="G662" s="2">
        <f>Table14[[#This Row],[Unit Cost]]*Table14[[#This Row],[Quantity]]</f>
        <v>134.32</v>
      </c>
      <c r="H662" s="2">
        <v>46.43</v>
      </c>
      <c r="I662" s="2">
        <f>Table14[[#This Row],[Unit Price]]*Table14[[#This Row],[Quantity]]</f>
        <v>185.72</v>
      </c>
      <c r="J662" s="4">
        <v>0</v>
      </c>
      <c r="K662">
        <f>Table14[[#This Row],[Revenue]]*Table14[[#This Row],[Discount]]</f>
        <v>0</v>
      </c>
      <c r="L662" s="2">
        <f>Table14[[#This Row],[Revenue]]-Table14[[#This Row],[Discount Amount]]</f>
        <v>185.72</v>
      </c>
      <c r="M662" s="2">
        <f>Table14[[#This Row],[Total_Revenue]]-Table14[[#This Row],[Total Cost]]</f>
        <v>51.400000000000006</v>
      </c>
      <c r="N662" t="s">
        <v>24</v>
      </c>
      <c r="O662" t="s">
        <v>52</v>
      </c>
      <c r="P662" t="s">
        <v>16</v>
      </c>
    </row>
    <row r="663" spans="1:16" x14ac:dyDescent="0.25">
      <c r="A663" t="s">
        <v>707</v>
      </c>
      <c r="B663" s="1">
        <v>45432</v>
      </c>
      <c r="C663" t="s">
        <v>44</v>
      </c>
      <c r="D663" t="s">
        <v>31</v>
      </c>
      <c r="E663">
        <v>3</v>
      </c>
      <c r="F663" s="2">
        <v>308.51</v>
      </c>
      <c r="G663" s="2">
        <f>Table14[[#This Row],[Unit Cost]]*Table14[[#This Row],[Quantity]]</f>
        <v>925.53</v>
      </c>
      <c r="H663" s="2">
        <v>510.55</v>
      </c>
      <c r="I663" s="2">
        <f>Table14[[#This Row],[Unit Price]]*Table14[[#This Row],[Quantity]]</f>
        <v>1531.65</v>
      </c>
      <c r="J663" s="4">
        <v>0</v>
      </c>
      <c r="K663">
        <f>Table14[[#This Row],[Revenue]]*Table14[[#This Row],[Discount]]</f>
        <v>0</v>
      </c>
      <c r="L663" s="2">
        <f>Table14[[#This Row],[Revenue]]-Table14[[#This Row],[Discount Amount]]</f>
        <v>1531.65</v>
      </c>
      <c r="M663" s="2">
        <f>Table14[[#This Row],[Total_Revenue]]-Table14[[#This Row],[Total Cost]]</f>
        <v>606.12000000000012</v>
      </c>
      <c r="N663" t="s">
        <v>14</v>
      </c>
      <c r="O663" t="s">
        <v>27</v>
      </c>
      <c r="P663" t="s">
        <v>35</v>
      </c>
    </row>
    <row r="664" spans="1:16" x14ac:dyDescent="0.25">
      <c r="A664" t="s">
        <v>708</v>
      </c>
      <c r="B664" s="1">
        <v>45285</v>
      </c>
      <c r="C664" t="s">
        <v>60</v>
      </c>
      <c r="D664" t="s">
        <v>23</v>
      </c>
      <c r="E664">
        <v>4</v>
      </c>
      <c r="F664" s="2">
        <v>204.5</v>
      </c>
      <c r="G664" s="2">
        <f>Table14[[#This Row],[Unit Cost]]*Table14[[#This Row],[Quantity]]</f>
        <v>818</v>
      </c>
      <c r="H664" s="2">
        <v>325.75</v>
      </c>
      <c r="I664" s="2">
        <f>Table14[[#This Row],[Unit Price]]*Table14[[#This Row],[Quantity]]</f>
        <v>1303</v>
      </c>
      <c r="J664" s="4">
        <v>0</v>
      </c>
      <c r="K664">
        <f>Table14[[#This Row],[Revenue]]*Table14[[#This Row],[Discount]]</f>
        <v>0</v>
      </c>
      <c r="L664" s="2">
        <f>Table14[[#This Row],[Revenue]]-Table14[[#This Row],[Discount Amount]]</f>
        <v>1303</v>
      </c>
      <c r="M664" s="2">
        <f>Table14[[#This Row],[Total_Revenue]]-Table14[[#This Row],[Total Cost]]</f>
        <v>485</v>
      </c>
      <c r="N664" t="s">
        <v>24</v>
      </c>
      <c r="O664" t="s">
        <v>19</v>
      </c>
      <c r="P664" t="s">
        <v>35</v>
      </c>
    </row>
    <row r="665" spans="1:16" x14ac:dyDescent="0.25">
      <c r="A665" t="s">
        <v>709</v>
      </c>
      <c r="B665" s="1">
        <v>45302</v>
      </c>
      <c r="C665" t="s">
        <v>49</v>
      </c>
      <c r="D665" t="s">
        <v>47</v>
      </c>
      <c r="E665">
        <v>9</v>
      </c>
      <c r="F665" s="2">
        <v>239.63</v>
      </c>
      <c r="G665" s="2">
        <f>Table14[[#This Row],[Unit Cost]]*Table14[[#This Row],[Quantity]]</f>
        <v>2156.67</v>
      </c>
      <c r="H665" s="2">
        <v>355.65</v>
      </c>
      <c r="I665" s="2">
        <f>Table14[[#This Row],[Unit Price]]*Table14[[#This Row],[Quantity]]</f>
        <v>3200.85</v>
      </c>
      <c r="J665" s="4">
        <v>0.1</v>
      </c>
      <c r="K665">
        <f>Table14[[#This Row],[Revenue]]*Table14[[#This Row],[Discount]]</f>
        <v>320.08500000000004</v>
      </c>
      <c r="L665" s="2">
        <f>Table14[[#This Row],[Revenue]]-Table14[[#This Row],[Discount Amount]]</f>
        <v>2880.7649999999999</v>
      </c>
      <c r="M665" s="2">
        <f>Table14[[#This Row],[Total_Revenue]]-Table14[[#This Row],[Total Cost]]</f>
        <v>724.0949999999998</v>
      </c>
      <c r="N665" t="s">
        <v>40</v>
      </c>
      <c r="O665" t="s">
        <v>19</v>
      </c>
      <c r="P665" t="s">
        <v>20</v>
      </c>
    </row>
    <row r="666" spans="1:16" x14ac:dyDescent="0.25">
      <c r="A666" t="s">
        <v>710</v>
      </c>
      <c r="B666" s="1">
        <v>45627</v>
      </c>
      <c r="C666" t="s">
        <v>26</v>
      </c>
      <c r="D666" t="s">
        <v>13</v>
      </c>
      <c r="E666">
        <v>5</v>
      </c>
      <c r="F666" s="2">
        <v>295.32</v>
      </c>
      <c r="G666" s="2">
        <f>Table14[[#This Row],[Unit Cost]]*Table14[[#This Row],[Quantity]]</f>
        <v>1476.6</v>
      </c>
      <c r="H666" s="2">
        <v>337.26</v>
      </c>
      <c r="I666" s="2">
        <f>Table14[[#This Row],[Unit Price]]*Table14[[#This Row],[Quantity]]</f>
        <v>1686.3</v>
      </c>
      <c r="J666" s="4">
        <v>0</v>
      </c>
      <c r="K666">
        <f>Table14[[#This Row],[Revenue]]*Table14[[#This Row],[Discount]]</f>
        <v>0</v>
      </c>
      <c r="L666" s="2">
        <f>Table14[[#This Row],[Revenue]]-Table14[[#This Row],[Discount Amount]]</f>
        <v>1686.3</v>
      </c>
      <c r="M666" s="2">
        <f>Table14[[#This Row],[Total_Revenue]]-Table14[[#This Row],[Total Cost]]</f>
        <v>209.70000000000005</v>
      </c>
      <c r="N666" t="s">
        <v>14</v>
      </c>
      <c r="O666" t="s">
        <v>27</v>
      </c>
      <c r="P666" t="s">
        <v>35</v>
      </c>
    </row>
    <row r="667" spans="1:16" x14ac:dyDescent="0.25">
      <c r="A667" t="s">
        <v>711</v>
      </c>
      <c r="B667" s="1">
        <v>45185</v>
      </c>
      <c r="C667" t="s">
        <v>49</v>
      </c>
      <c r="D667" t="s">
        <v>47</v>
      </c>
      <c r="E667">
        <v>7</v>
      </c>
      <c r="F667" s="2">
        <v>433.46</v>
      </c>
      <c r="G667" s="2">
        <f>Table14[[#This Row],[Unit Cost]]*Table14[[#This Row],[Quantity]]</f>
        <v>3034.22</v>
      </c>
      <c r="H667" s="2">
        <v>675.91</v>
      </c>
      <c r="I667" s="2">
        <f>Table14[[#This Row],[Unit Price]]*Table14[[#This Row],[Quantity]]</f>
        <v>4731.37</v>
      </c>
      <c r="J667" s="4">
        <v>0.1</v>
      </c>
      <c r="K667">
        <f>Table14[[#This Row],[Revenue]]*Table14[[#This Row],[Discount]]</f>
        <v>473.137</v>
      </c>
      <c r="L667" s="2">
        <f>Table14[[#This Row],[Revenue]]-Table14[[#This Row],[Discount Amount]]</f>
        <v>4258.2330000000002</v>
      </c>
      <c r="M667" s="2">
        <f>Table14[[#This Row],[Total_Revenue]]-Table14[[#This Row],[Total Cost]]</f>
        <v>1224.0130000000004</v>
      </c>
      <c r="N667" t="s">
        <v>14</v>
      </c>
      <c r="O667" t="s">
        <v>32</v>
      </c>
      <c r="P667" t="s">
        <v>20</v>
      </c>
    </row>
    <row r="668" spans="1:16" x14ac:dyDescent="0.25">
      <c r="A668" t="s">
        <v>712</v>
      </c>
      <c r="B668" s="1">
        <v>45652</v>
      </c>
      <c r="C668" t="s">
        <v>46</v>
      </c>
      <c r="D668" t="s">
        <v>47</v>
      </c>
      <c r="E668">
        <v>8</v>
      </c>
      <c r="F668" s="2">
        <v>254.34</v>
      </c>
      <c r="G668" s="2">
        <f>Table14[[#This Row],[Unit Cost]]*Table14[[#This Row],[Quantity]]</f>
        <v>2034.72</v>
      </c>
      <c r="H668" s="2">
        <v>391.46</v>
      </c>
      <c r="I668" s="2">
        <f>Table14[[#This Row],[Unit Price]]*Table14[[#This Row],[Quantity]]</f>
        <v>3131.68</v>
      </c>
      <c r="J668" s="4">
        <v>0.1</v>
      </c>
      <c r="K668">
        <f>Table14[[#This Row],[Revenue]]*Table14[[#This Row],[Discount]]</f>
        <v>313.16800000000001</v>
      </c>
      <c r="L668" s="2">
        <f>Table14[[#This Row],[Revenue]]-Table14[[#This Row],[Discount Amount]]</f>
        <v>2818.5119999999997</v>
      </c>
      <c r="M668" s="2">
        <f>Table14[[#This Row],[Total_Revenue]]-Table14[[#This Row],[Total Cost]]</f>
        <v>783.79199999999969</v>
      </c>
      <c r="N668" t="s">
        <v>18</v>
      </c>
      <c r="O668" t="s">
        <v>32</v>
      </c>
      <c r="P668" t="s">
        <v>16</v>
      </c>
    </row>
    <row r="669" spans="1:16" x14ac:dyDescent="0.25">
      <c r="A669" t="s">
        <v>713</v>
      </c>
      <c r="B669" s="1">
        <v>45463</v>
      </c>
      <c r="C669" t="s">
        <v>26</v>
      </c>
      <c r="D669" t="s">
        <v>13</v>
      </c>
      <c r="E669">
        <v>3</v>
      </c>
      <c r="F669" s="2">
        <v>178.35</v>
      </c>
      <c r="G669" s="2">
        <f>Table14[[#This Row],[Unit Cost]]*Table14[[#This Row],[Quantity]]</f>
        <v>535.04999999999995</v>
      </c>
      <c r="H669" s="2">
        <v>263.02999999999997</v>
      </c>
      <c r="I669" s="2">
        <f>Table14[[#This Row],[Unit Price]]*Table14[[#This Row],[Quantity]]</f>
        <v>789.08999999999992</v>
      </c>
      <c r="J669" s="4">
        <v>0.05</v>
      </c>
      <c r="K669">
        <f>Table14[[#This Row],[Revenue]]*Table14[[#This Row],[Discount]]</f>
        <v>39.454499999999996</v>
      </c>
      <c r="L669" s="2">
        <f>Table14[[#This Row],[Revenue]]-Table14[[#This Row],[Discount Amount]]</f>
        <v>749.63549999999987</v>
      </c>
      <c r="M669" s="2">
        <f>Table14[[#This Row],[Total_Revenue]]-Table14[[#This Row],[Total Cost]]</f>
        <v>214.58549999999991</v>
      </c>
      <c r="N669" t="s">
        <v>24</v>
      </c>
      <c r="O669" t="s">
        <v>19</v>
      </c>
      <c r="P669" t="s">
        <v>20</v>
      </c>
    </row>
    <row r="670" spans="1:16" x14ac:dyDescent="0.25">
      <c r="A670" t="s">
        <v>714</v>
      </c>
      <c r="B670" s="1">
        <v>45032</v>
      </c>
      <c r="C670" t="s">
        <v>60</v>
      </c>
      <c r="D670" t="s">
        <v>23</v>
      </c>
      <c r="E670">
        <v>7</v>
      </c>
      <c r="F670" s="2">
        <v>168.63</v>
      </c>
      <c r="G670" s="2">
        <f>Table14[[#This Row],[Unit Cost]]*Table14[[#This Row],[Quantity]]</f>
        <v>1180.4099999999999</v>
      </c>
      <c r="H670" s="2">
        <v>197.41</v>
      </c>
      <c r="I670" s="2">
        <f>Table14[[#This Row],[Unit Price]]*Table14[[#This Row],[Quantity]]</f>
        <v>1381.87</v>
      </c>
      <c r="J670" s="4">
        <v>0.1</v>
      </c>
      <c r="K670">
        <f>Table14[[#This Row],[Revenue]]*Table14[[#This Row],[Discount]]</f>
        <v>138.18699999999998</v>
      </c>
      <c r="L670" s="2">
        <f>Table14[[#This Row],[Revenue]]-Table14[[#This Row],[Discount Amount]]</f>
        <v>1243.683</v>
      </c>
      <c r="M670" s="2">
        <f>Table14[[#This Row],[Total_Revenue]]-Table14[[#This Row],[Total Cost]]</f>
        <v>63.273000000000138</v>
      </c>
      <c r="N670" t="s">
        <v>18</v>
      </c>
      <c r="O670" t="s">
        <v>32</v>
      </c>
      <c r="P670" t="s">
        <v>35</v>
      </c>
    </row>
    <row r="671" spans="1:16" x14ac:dyDescent="0.25">
      <c r="A671" t="s">
        <v>715</v>
      </c>
      <c r="B671" s="1">
        <v>45236</v>
      </c>
      <c r="C671" t="s">
        <v>37</v>
      </c>
      <c r="D671" t="s">
        <v>38</v>
      </c>
      <c r="E671">
        <v>3</v>
      </c>
      <c r="F671" s="2">
        <v>246.17</v>
      </c>
      <c r="G671" s="2">
        <f>Table14[[#This Row],[Unit Cost]]*Table14[[#This Row],[Quantity]]</f>
        <v>738.51</v>
      </c>
      <c r="H671" s="2">
        <v>417.86</v>
      </c>
      <c r="I671" s="2">
        <f>Table14[[#This Row],[Unit Price]]*Table14[[#This Row],[Quantity]]</f>
        <v>1253.58</v>
      </c>
      <c r="J671" s="4">
        <v>0</v>
      </c>
      <c r="K671">
        <f>Table14[[#This Row],[Revenue]]*Table14[[#This Row],[Discount]]</f>
        <v>0</v>
      </c>
      <c r="L671" s="2">
        <f>Table14[[#This Row],[Revenue]]-Table14[[#This Row],[Discount Amount]]</f>
        <v>1253.58</v>
      </c>
      <c r="M671" s="2">
        <f>Table14[[#This Row],[Total_Revenue]]-Table14[[#This Row],[Total Cost]]</f>
        <v>515.06999999999994</v>
      </c>
      <c r="N671" t="s">
        <v>40</v>
      </c>
      <c r="O671" t="s">
        <v>27</v>
      </c>
      <c r="P671" t="s">
        <v>20</v>
      </c>
    </row>
    <row r="672" spans="1:16" x14ac:dyDescent="0.25">
      <c r="A672" t="s">
        <v>716</v>
      </c>
      <c r="B672" s="1">
        <v>45316</v>
      </c>
      <c r="C672" t="s">
        <v>60</v>
      </c>
      <c r="D672" t="s">
        <v>23</v>
      </c>
      <c r="E672">
        <v>6</v>
      </c>
      <c r="F672" s="2">
        <v>346.91</v>
      </c>
      <c r="G672" s="2">
        <f>Table14[[#This Row],[Unit Cost]]*Table14[[#This Row],[Quantity]]</f>
        <v>2081.46</v>
      </c>
      <c r="H672" s="2">
        <v>446.57</v>
      </c>
      <c r="I672" s="2">
        <f>Table14[[#This Row],[Unit Price]]*Table14[[#This Row],[Quantity]]</f>
        <v>2679.42</v>
      </c>
      <c r="J672" s="4">
        <v>0</v>
      </c>
      <c r="K672">
        <f>Table14[[#This Row],[Revenue]]*Table14[[#This Row],[Discount]]</f>
        <v>0</v>
      </c>
      <c r="L672" s="2">
        <f>Table14[[#This Row],[Revenue]]-Table14[[#This Row],[Discount Amount]]</f>
        <v>2679.42</v>
      </c>
      <c r="M672" s="2">
        <f>Table14[[#This Row],[Total_Revenue]]-Table14[[#This Row],[Total Cost]]</f>
        <v>597.96</v>
      </c>
      <c r="N672" t="s">
        <v>40</v>
      </c>
      <c r="O672" t="s">
        <v>19</v>
      </c>
      <c r="P672" t="s">
        <v>35</v>
      </c>
    </row>
    <row r="673" spans="1:16" x14ac:dyDescent="0.25">
      <c r="A673" t="s">
        <v>717</v>
      </c>
      <c r="B673" s="1">
        <v>45107</v>
      </c>
      <c r="C673" t="s">
        <v>30</v>
      </c>
      <c r="D673" t="s">
        <v>31</v>
      </c>
      <c r="E673">
        <v>9</v>
      </c>
      <c r="F673" s="2">
        <v>311.29000000000002</v>
      </c>
      <c r="G673" s="2">
        <f>Table14[[#This Row],[Unit Cost]]*Table14[[#This Row],[Quantity]]</f>
        <v>2801.61</v>
      </c>
      <c r="H673" s="2">
        <v>343.91</v>
      </c>
      <c r="I673" s="2">
        <f>Table14[[#This Row],[Unit Price]]*Table14[[#This Row],[Quantity]]</f>
        <v>3095.19</v>
      </c>
      <c r="J673" s="4">
        <v>0.1</v>
      </c>
      <c r="K673">
        <f>Table14[[#This Row],[Revenue]]*Table14[[#This Row],[Discount]]</f>
        <v>309.51900000000001</v>
      </c>
      <c r="L673" s="2">
        <f>Table14[[#This Row],[Revenue]]-Table14[[#This Row],[Discount Amount]]</f>
        <v>2785.6710000000003</v>
      </c>
      <c r="M673" s="2">
        <f>Table14[[#This Row],[Total_Revenue]]-Table14[[#This Row],[Total Cost]]</f>
        <v>-15.938999999999851</v>
      </c>
      <c r="N673" t="s">
        <v>14</v>
      </c>
      <c r="O673" t="s">
        <v>19</v>
      </c>
      <c r="P673" t="s">
        <v>16</v>
      </c>
    </row>
    <row r="674" spans="1:16" x14ac:dyDescent="0.25">
      <c r="A674" t="s">
        <v>718</v>
      </c>
      <c r="B674" s="1">
        <v>45172</v>
      </c>
      <c r="C674" t="s">
        <v>12</v>
      </c>
      <c r="D674" t="s">
        <v>13</v>
      </c>
      <c r="E674">
        <v>8</v>
      </c>
      <c r="F674" s="2">
        <v>80.13</v>
      </c>
      <c r="G674" s="2">
        <f>Table14[[#This Row],[Unit Cost]]*Table14[[#This Row],[Quantity]]</f>
        <v>641.04</v>
      </c>
      <c r="H674" s="2">
        <v>97.26</v>
      </c>
      <c r="I674" s="2">
        <f>Table14[[#This Row],[Unit Price]]*Table14[[#This Row],[Quantity]]</f>
        <v>778.08</v>
      </c>
      <c r="J674" s="4">
        <v>0</v>
      </c>
      <c r="K674">
        <f>Table14[[#This Row],[Revenue]]*Table14[[#This Row],[Discount]]</f>
        <v>0</v>
      </c>
      <c r="L674" s="2">
        <f>Table14[[#This Row],[Revenue]]-Table14[[#This Row],[Discount Amount]]</f>
        <v>778.08</v>
      </c>
      <c r="M674" s="2">
        <f>Table14[[#This Row],[Total_Revenue]]-Table14[[#This Row],[Total Cost]]</f>
        <v>137.04000000000008</v>
      </c>
      <c r="N674" t="s">
        <v>40</v>
      </c>
      <c r="O674" t="s">
        <v>32</v>
      </c>
      <c r="P674" t="s">
        <v>20</v>
      </c>
    </row>
    <row r="675" spans="1:16" x14ac:dyDescent="0.25">
      <c r="A675" t="s">
        <v>719</v>
      </c>
      <c r="B675" s="1">
        <v>45001</v>
      </c>
      <c r="C675" t="s">
        <v>49</v>
      </c>
      <c r="D675" t="s">
        <v>47</v>
      </c>
      <c r="E675">
        <v>5</v>
      </c>
      <c r="F675" s="2">
        <v>366.79</v>
      </c>
      <c r="G675" s="2">
        <f>Table14[[#This Row],[Unit Cost]]*Table14[[#This Row],[Quantity]]</f>
        <v>1833.95</v>
      </c>
      <c r="H675" s="2">
        <v>630.84</v>
      </c>
      <c r="I675" s="2">
        <f>Table14[[#This Row],[Unit Price]]*Table14[[#This Row],[Quantity]]</f>
        <v>3154.2000000000003</v>
      </c>
      <c r="J675" s="4">
        <v>0.15</v>
      </c>
      <c r="K675">
        <f>Table14[[#This Row],[Revenue]]*Table14[[#This Row],[Discount]]</f>
        <v>473.13</v>
      </c>
      <c r="L675" s="2">
        <f>Table14[[#This Row],[Revenue]]-Table14[[#This Row],[Discount Amount]]</f>
        <v>2681.07</v>
      </c>
      <c r="M675" s="2">
        <f>Table14[[#This Row],[Total_Revenue]]-Table14[[#This Row],[Total Cost]]</f>
        <v>847.12000000000012</v>
      </c>
      <c r="N675" t="s">
        <v>40</v>
      </c>
      <c r="O675" t="s">
        <v>15</v>
      </c>
      <c r="P675" t="s">
        <v>35</v>
      </c>
    </row>
    <row r="676" spans="1:16" x14ac:dyDescent="0.25">
      <c r="A676" t="s">
        <v>720</v>
      </c>
      <c r="B676" s="1">
        <v>45442</v>
      </c>
      <c r="C676" t="s">
        <v>42</v>
      </c>
      <c r="D676" t="s">
        <v>23</v>
      </c>
      <c r="E676">
        <v>8</v>
      </c>
      <c r="F676" s="2">
        <v>139.41999999999999</v>
      </c>
      <c r="G676" s="2">
        <f>Table14[[#This Row],[Unit Cost]]*Table14[[#This Row],[Quantity]]</f>
        <v>1115.3599999999999</v>
      </c>
      <c r="H676" s="2">
        <v>192.52</v>
      </c>
      <c r="I676" s="2">
        <f>Table14[[#This Row],[Unit Price]]*Table14[[#This Row],[Quantity]]</f>
        <v>1540.16</v>
      </c>
      <c r="J676" s="4">
        <v>0</v>
      </c>
      <c r="K676">
        <f>Table14[[#This Row],[Revenue]]*Table14[[#This Row],[Discount]]</f>
        <v>0</v>
      </c>
      <c r="L676" s="2">
        <f>Table14[[#This Row],[Revenue]]-Table14[[#This Row],[Discount Amount]]</f>
        <v>1540.16</v>
      </c>
      <c r="M676" s="2">
        <f>Table14[[#This Row],[Total_Revenue]]-Table14[[#This Row],[Total Cost]]</f>
        <v>424.80000000000018</v>
      </c>
      <c r="N676" t="s">
        <v>14</v>
      </c>
      <c r="O676" t="s">
        <v>27</v>
      </c>
      <c r="P676" t="s">
        <v>35</v>
      </c>
    </row>
    <row r="677" spans="1:16" x14ac:dyDescent="0.25">
      <c r="A677" t="s">
        <v>721</v>
      </c>
      <c r="B677" s="1">
        <v>45564</v>
      </c>
      <c r="C677" t="s">
        <v>44</v>
      </c>
      <c r="D677" t="s">
        <v>31</v>
      </c>
      <c r="E677">
        <v>3</v>
      </c>
      <c r="F677" s="2">
        <v>281.91000000000003</v>
      </c>
      <c r="G677" s="2">
        <f>Table14[[#This Row],[Unit Cost]]*Table14[[#This Row],[Quantity]]</f>
        <v>845.73</v>
      </c>
      <c r="H677" s="2">
        <v>481.66</v>
      </c>
      <c r="I677" s="2">
        <f>Table14[[#This Row],[Unit Price]]*Table14[[#This Row],[Quantity]]</f>
        <v>1444.98</v>
      </c>
      <c r="J677" s="4">
        <v>0</v>
      </c>
      <c r="K677">
        <f>Table14[[#This Row],[Revenue]]*Table14[[#This Row],[Discount]]</f>
        <v>0</v>
      </c>
      <c r="L677" s="2">
        <f>Table14[[#This Row],[Revenue]]-Table14[[#This Row],[Discount Amount]]</f>
        <v>1444.98</v>
      </c>
      <c r="M677" s="2">
        <f>Table14[[#This Row],[Total_Revenue]]-Table14[[#This Row],[Total Cost]]</f>
        <v>599.25</v>
      </c>
      <c r="N677" t="s">
        <v>40</v>
      </c>
      <c r="O677" t="s">
        <v>27</v>
      </c>
      <c r="P677" t="s">
        <v>16</v>
      </c>
    </row>
    <row r="678" spans="1:16" x14ac:dyDescent="0.25">
      <c r="A678" t="s">
        <v>722</v>
      </c>
      <c r="B678" s="1">
        <v>45476</v>
      </c>
      <c r="C678" t="s">
        <v>49</v>
      </c>
      <c r="D678" t="s">
        <v>47</v>
      </c>
      <c r="E678">
        <v>9</v>
      </c>
      <c r="F678" s="2">
        <v>156.62</v>
      </c>
      <c r="G678" s="2">
        <f>Table14[[#This Row],[Unit Cost]]*Table14[[#This Row],[Quantity]]</f>
        <v>1409.58</v>
      </c>
      <c r="H678" s="2">
        <v>229.92</v>
      </c>
      <c r="I678" s="2">
        <f>Table14[[#This Row],[Unit Price]]*Table14[[#This Row],[Quantity]]</f>
        <v>2069.2799999999997</v>
      </c>
      <c r="J678" s="4">
        <v>0</v>
      </c>
      <c r="K678">
        <f>Table14[[#This Row],[Revenue]]*Table14[[#This Row],[Discount]]</f>
        <v>0</v>
      </c>
      <c r="L678" s="2">
        <f>Table14[[#This Row],[Revenue]]-Table14[[#This Row],[Discount Amount]]</f>
        <v>2069.2799999999997</v>
      </c>
      <c r="M678" s="2">
        <f>Table14[[#This Row],[Total_Revenue]]-Table14[[#This Row],[Total Cost]]</f>
        <v>659.69999999999982</v>
      </c>
      <c r="N678" t="s">
        <v>40</v>
      </c>
      <c r="O678" t="s">
        <v>19</v>
      </c>
      <c r="P678" t="s">
        <v>35</v>
      </c>
    </row>
    <row r="679" spans="1:16" x14ac:dyDescent="0.25">
      <c r="A679" t="s">
        <v>723</v>
      </c>
      <c r="B679" s="1">
        <v>45032</v>
      </c>
      <c r="C679" t="s">
        <v>46</v>
      </c>
      <c r="D679" t="s">
        <v>47</v>
      </c>
      <c r="E679">
        <v>9</v>
      </c>
      <c r="F679" s="2">
        <v>62.88</v>
      </c>
      <c r="G679" s="2">
        <f>Table14[[#This Row],[Unit Cost]]*Table14[[#This Row],[Quantity]]</f>
        <v>565.92000000000007</v>
      </c>
      <c r="H679" s="2">
        <v>100.71</v>
      </c>
      <c r="I679" s="2">
        <f>Table14[[#This Row],[Unit Price]]*Table14[[#This Row],[Quantity]]</f>
        <v>906.39</v>
      </c>
      <c r="J679" s="4">
        <v>0</v>
      </c>
      <c r="K679">
        <f>Table14[[#This Row],[Revenue]]*Table14[[#This Row],[Discount]]</f>
        <v>0</v>
      </c>
      <c r="L679" s="2">
        <f>Table14[[#This Row],[Revenue]]-Table14[[#This Row],[Discount Amount]]</f>
        <v>906.39</v>
      </c>
      <c r="M679" s="2">
        <f>Table14[[#This Row],[Total_Revenue]]-Table14[[#This Row],[Total Cost]]</f>
        <v>340.46999999999991</v>
      </c>
      <c r="N679" t="s">
        <v>40</v>
      </c>
      <c r="O679" t="s">
        <v>27</v>
      </c>
      <c r="P679" t="s">
        <v>16</v>
      </c>
    </row>
    <row r="680" spans="1:16" x14ac:dyDescent="0.25">
      <c r="A680" t="s">
        <v>724</v>
      </c>
      <c r="B680" s="1">
        <v>45086</v>
      </c>
      <c r="C680" t="s">
        <v>26</v>
      </c>
      <c r="D680" t="s">
        <v>13</v>
      </c>
      <c r="E680">
        <v>8</v>
      </c>
      <c r="F680" s="2">
        <v>429.13</v>
      </c>
      <c r="G680" s="2">
        <f>Table14[[#This Row],[Unit Cost]]*Table14[[#This Row],[Quantity]]</f>
        <v>3433.04</v>
      </c>
      <c r="H680" s="2">
        <v>473.46</v>
      </c>
      <c r="I680" s="2">
        <f>Table14[[#This Row],[Unit Price]]*Table14[[#This Row],[Quantity]]</f>
        <v>3787.68</v>
      </c>
      <c r="J680" s="4">
        <v>0.05</v>
      </c>
      <c r="K680">
        <f>Table14[[#This Row],[Revenue]]*Table14[[#This Row],[Discount]]</f>
        <v>189.38400000000001</v>
      </c>
      <c r="L680" s="2">
        <f>Table14[[#This Row],[Revenue]]-Table14[[#This Row],[Discount Amount]]</f>
        <v>3598.2959999999998</v>
      </c>
      <c r="M680" s="2">
        <f>Table14[[#This Row],[Total_Revenue]]-Table14[[#This Row],[Total Cost]]</f>
        <v>165.25599999999986</v>
      </c>
      <c r="N680" t="s">
        <v>14</v>
      </c>
      <c r="O680" t="s">
        <v>15</v>
      </c>
      <c r="P680" t="s">
        <v>16</v>
      </c>
    </row>
    <row r="681" spans="1:16" x14ac:dyDescent="0.25">
      <c r="A681" t="s">
        <v>725</v>
      </c>
      <c r="B681" s="1">
        <v>45530</v>
      </c>
      <c r="C681" t="s">
        <v>56</v>
      </c>
      <c r="D681" t="s">
        <v>38</v>
      </c>
      <c r="E681">
        <v>7</v>
      </c>
      <c r="F681" s="2">
        <v>62.2</v>
      </c>
      <c r="G681" s="2">
        <f>Table14[[#This Row],[Unit Cost]]*Table14[[#This Row],[Quantity]]</f>
        <v>435.40000000000003</v>
      </c>
      <c r="H681" s="2">
        <v>72.38</v>
      </c>
      <c r="I681" s="2">
        <f>Table14[[#This Row],[Unit Price]]*Table14[[#This Row],[Quantity]]</f>
        <v>506.65999999999997</v>
      </c>
      <c r="J681" s="4">
        <v>0.1</v>
      </c>
      <c r="K681">
        <f>Table14[[#This Row],[Revenue]]*Table14[[#This Row],[Discount]]</f>
        <v>50.665999999999997</v>
      </c>
      <c r="L681" s="2">
        <f>Table14[[#This Row],[Revenue]]-Table14[[#This Row],[Discount Amount]]</f>
        <v>455.99399999999997</v>
      </c>
      <c r="M681" s="2">
        <f>Table14[[#This Row],[Total_Revenue]]-Table14[[#This Row],[Total Cost]]</f>
        <v>20.593999999999937</v>
      </c>
      <c r="N681" t="s">
        <v>24</v>
      </c>
      <c r="O681" t="s">
        <v>15</v>
      </c>
      <c r="P681" t="s">
        <v>35</v>
      </c>
    </row>
    <row r="682" spans="1:16" x14ac:dyDescent="0.25">
      <c r="A682" t="s">
        <v>726</v>
      </c>
      <c r="B682" s="1">
        <v>45376</v>
      </c>
      <c r="C682" t="s">
        <v>22</v>
      </c>
      <c r="D682" t="s">
        <v>23</v>
      </c>
      <c r="E682">
        <v>3</v>
      </c>
      <c r="F682" s="2">
        <v>162.93</v>
      </c>
      <c r="G682" s="2">
        <f>Table14[[#This Row],[Unit Cost]]*Table14[[#This Row],[Quantity]]</f>
        <v>488.79</v>
      </c>
      <c r="H682" s="2">
        <v>238.72</v>
      </c>
      <c r="I682" s="2">
        <f>Table14[[#This Row],[Unit Price]]*Table14[[#This Row],[Quantity]]</f>
        <v>716.16</v>
      </c>
      <c r="J682" s="4">
        <v>0.1</v>
      </c>
      <c r="K682">
        <f>Table14[[#This Row],[Revenue]]*Table14[[#This Row],[Discount]]</f>
        <v>71.616</v>
      </c>
      <c r="L682" s="2">
        <f>Table14[[#This Row],[Revenue]]-Table14[[#This Row],[Discount Amount]]</f>
        <v>644.54399999999998</v>
      </c>
      <c r="M682" s="2">
        <f>Table14[[#This Row],[Total_Revenue]]-Table14[[#This Row],[Total Cost]]</f>
        <v>155.75399999999996</v>
      </c>
      <c r="N682" t="s">
        <v>18</v>
      </c>
      <c r="O682" t="s">
        <v>15</v>
      </c>
      <c r="P682" t="s">
        <v>35</v>
      </c>
    </row>
    <row r="683" spans="1:16" x14ac:dyDescent="0.25">
      <c r="A683" t="s">
        <v>727</v>
      </c>
      <c r="B683" s="1">
        <v>45363</v>
      </c>
      <c r="C683" t="s">
        <v>26</v>
      </c>
      <c r="D683" t="s">
        <v>13</v>
      </c>
      <c r="E683">
        <v>4</v>
      </c>
      <c r="F683" s="2">
        <v>238.76</v>
      </c>
      <c r="G683" s="2">
        <f>Table14[[#This Row],[Unit Cost]]*Table14[[#This Row],[Quantity]]</f>
        <v>955.04</v>
      </c>
      <c r="H683" s="2">
        <v>412.08</v>
      </c>
      <c r="I683" s="2">
        <f>Table14[[#This Row],[Unit Price]]*Table14[[#This Row],[Quantity]]</f>
        <v>1648.32</v>
      </c>
      <c r="J683" s="4">
        <v>0.15</v>
      </c>
      <c r="K683">
        <f>Table14[[#This Row],[Revenue]]*Table14[[#This Row],[Discount]]</f>
        <v>247.24799999999999</v>
      </c>
      <c r="L683" s="2">
        <f>Table14[[#This Row],[Revenue]]-Table14[[#This Row],[Discount Amount]]</f>
        <v>1401.0719999999999</v>
      </c>
      <c r="M683" s="2">
        <f>Table14[[#This Row],[Total_Revenue]]-Table14[[#This Row],[Total Cost]]</f>
        <v>446.03199999999993</v>
      </c>
      <c r="N683" t="s">
        <v>40</v>
      </c>
      <c r="O683" t="s">
        <v>52</v>
      </c>
      <c r="P683" t="s">
        <v>20</v>
      </c>
    </row>
    <row r="684" spans="1:16" x14ac:dyDescent="0.25">
      <c r="A684" t="s">
        <v>728</v>
      </c>
      <c r="B684" s="1">
        <v>45231</v>
      </c>
      <c r="C684" t="s">
        <v>22</v>
      </c>
      <c r="D684" t="s">
        <v>23</v>
      </c>
      <c r="E684">
        <v>7</v>
      </c>
      <c r="F684" s="2">
        <v>338.06</v>
      </c>
      <c r="G684" s="2">
        <f>Table14[[#This Row],[Unit Cost]]*Table14[[#This Row],[Quantity]]</f>
        <v>2366.42</v>
      </c>
      <c r="H684" s="2">
        <v>422.32</v>
      </c>
      <c r="I684" s="2">
        <f>Table14[[#This Row],[Unit Price]]*Table14[[#This Row],[Quantity]]</f>
        <v>2956.24</v>
      </c>
      <c r="J684" s="4">
        <v>0.2</v>
      </c>
      <c r="K684">
        <f>Table14[[#This Row],[Revenue]]*Table14[[#This Row],[Discount]]</f>
        <v>591.24799999999993</v>
      </c>
      <c r="L684" s="2">
        <f>Table14[[#This Row],[Revenue]]-Table14[[#This Row],[Discount Amount]]</f>
        <v>2364.9919999999997</v>
      </c>
      <c r="M684" s="2">
        <f>Table14[[#This Row],[Total_Revenue]]-Table14[[#This Row],[Total Cost]]</f>
        <v>-1.4280000000003383</v>
      </c>
      <c r="N684" t="s">
        <v>40</v>
      </c>
      <c r="O684" t="s">
        <v>32</v>
      </c>
      <c r="P684" t="s">
        <v>16</v>
      </c>
    </row>
    <row r="685" spans="1:16" x14ac:dyDescent="0.25">
      <c r="A685" t="s">
        <v>729</v>
      </c>
      <c r="B685" s="1">
        <v>44955</v>
      </c>
      <c r="C685" t="s">
        <v>34</v>
      </c>
      <c r="D685" t="s">
        <v>31</v>
      </c>
      <c r="E685">
        <v>6</v>
      </c>
      <c r="F685" s="2">
        <v>251.14</v>
      </c>
      <c r="G685" s="2">
        <f>Table14[[#This Row],[Unit Cost]]*Table14[[#This Row],[Quantity]]</f>
        <v>1506.84</v>
      </c>
      <c r="H685" s="2">
        <v>361.04</v>
      </c>
      <c r="I685" s="2">
        <f>Table14[[#This Row],[Unit Price]]*Table14[[#This Row],[Quantity]]</f>
        <v>2166.2400000000002</v>
      </c>
      <c r="J685" s="4">
        <v>0</v>
      </c>
      <c r="K685">
        <f>Table14[[#This Row],[Revenue]]*Table14[[#This Row],[Discount]]</f>
        <v>0</v>
      </c>
      <c r="L685" s="2">
        <f>Table14[[#This Row],[Revenue]]-Table14[[#This Row],[Discount Amount]]</f>
        <v>2166.2400000000002</v>
      </c>
      <c r="M685" s="2">
        <f>Table14[[#This Row],[Total_Revenue]]-Table14[[#This Row],[Total Cost]]</f>
        <v>659.40000000000032</v>
      </c>
      <c r="N685" t="s">
        <v>24</v>
      </c>
      <c r="O685" t="s">
        <v>15</v>
      </c>
      <c r="P685" t="s">
        <v>20</v>
      </c>
    </row>
    <row r="686" spans="1:16" x14ac:dyDescent="0.25">
      <c r="A686" t="s">
        <v>730</v>
      </c>
      <c r="B686" s="1">
        <v>45094</v>
      </c>
      <c r="C686" t="s">
        <v>62</v>
      </c>
      <c r="D686" t="s">
        <v>47</v>
      </c>
      <c r="E686">
        <v>6</v>
      </c>
      <c r="F686" s="2">
        <v>419.08</v>
      </c>
      <c r="G686" s="2">
        <f>Table14[[#This Row],[Unit Cost]]*Table14[[#This Row],[Quantity]]</f>
        <v>2514.48</v>
      </c>
      <c r="H686" s="2">
        <v>532.46</v>
      </c>
      <c r="I686" s="2">
        <f>Table14[[#This Row],[Unit Price]]*Table14[[#This Row],[Quantity]]</f>
        <v>3194.76</v>
      </c>
      <c r="J686" s="4">
        <v>0</v>
      </c>
      <c r="K686">
        <f>Table14[[#This Row],[Revenue]]*Table14[[#This Row],[Discount]]</f>
        <v>0</v>
      </c>
      <c r="L686" s="2">
        <f>Table14[[#This Row],[Revenue]]-Table14[[#This Row],[Discount Amount]]</f>
        <v>3194.76</v>
      </c>
      <c r="M686" s="2">
        <f>Table14[[#This Row],[Total_Revenue]]-Table14[[#This Row],[Total Cost]]</f>
        <v>680.2800000000002</v>
      </c>
      <c r="N686" t="s">
        <v>40</v>
      </c>
      <c r="O686" t="s">
        <v>27</v>
      </c>
      <c r="P686" t="s">
        <v>20</v>
      </c>
    </row>
    <row r="687" spans="1:16" x14ac:dyDescent="0.25">
      <c r="A687" t="s">
        <v>731</v>
      </c>
      <c r="B687" s="1">
        <v>45254</v>
      </c>
      <c r="C687" t="s">
        <v>49</v>
      </c>
      <c r="D687" t="s">
        <v>47</v>
      </c>
      <c r="E687">
        <v>9</v>
      </c>
      <c r="F687" s="2">
        <v>293.64999999999998</v>
      </c>
      <c r="G687" s="2">
        <f>Table14[[#This Row],[Unit Cost]]*Table14[[#This Row],[Quantity]]</f>
        <v>2642.85</v>
      </c>
      <c r="H687" s="2">
        <v>457.01</v>
      </c>
      <c r="I687" s="2">
        <f>Table14[[#This Row],[Unit Price]]*Table14[[#This Row],[Quantity]]</f>
        <v>4113.09</v>
      </c>
      <c r="J687" s="4">
        <v>0</v>
      </c>
      <c r="K687">
        <f>Table14[[#This Row],[Revenue]]*Table14[[#This Row],[Discount]]</f>
        <v>0</v>
      </c>
      <c r="L687" s="2">
        <f>Table14[[#This Row],[Revenue]]-Table14[[#This Row],[Discount Amount]]</f>
        <v>4113.09</v>
      </c>
      <c r="M687" s="2">
        <f>Table14[[#This Row],[Total_Revenue]]-Table14[[#This Row],[Total Cost]]</f>
        <v>1470.2400000000002</v>
      </c>
      <c r="N687" t="s">
        <v>40</v>
      </c>
      <c r="O687" t="s">
        <v>27</v>
      </c>
      <c r="P687" t="s">
        <v>16</v>
      </c>
    </row>
    <row r="688" spans="1:16" x14ac:dyDescent="0.25">
      <c r="A688" t="s">
        <v>732</v>
      </c>
      <c r="B688" s="1">
        <v>45371</v>
      </c>
      <c r="C688" t="s">
        <v>34</v>
      </c>
      <c r="D688" t="s">
        <v>31</v>
      </c>
      <c r="E688">
        <v>8</v>
      </c>
      <c r="F688" s="2">
        <v>35.25</v>
      </c>
      <c r="G688" s="2">
        <f>Table14[[#This Row],[Unit Cost]]*Table14[[#This Row],[Quantity]]</f>
        <v>282</v>
      </c>
      <c r="H688" s="2">
        <v>41.78</v>
      </c>
      <c r="I688" s="2">
        <f>Table14[[#This Row],[Unit Price]]*Table14[[#This Row],[Quantity]]</f>
        <v>334.24</v>
      </c>
      <c r="J688" s="4">
        <v>0.1</v>
      </c>
      <c r="K688">
        <f>Table14[[#This Row],[Revenue]]*Table14[[#This Row],[Discount]]</f>
        <v>33.423999999999999</v>
      </c>
      <c r="L688" s="2">
        <f>Table14[[#This Row],[Revenue]]-Table14[[#This Row],[Discount Amount]]</f>
        <v>300.81600000000003</v>
      </c>
      <c r="M688" s="2">
        <f>Table14[[#This Row],[Total_Revenue]]-Table14[[#This Row],[Total Cost]]</f>
        <v>18.816000000000031</v>
      </c>
      <c r="N688" t="s">
        <v>14</v>
      </c>
      <c r="O688" t="s">
        <v>32</v>
      </c>
      <c r="P688" t="s">
        <v>35</v>
      </c>
    </row>
    <row r="689" spans="1:16" x14ac:dyDescent="0.25">
      <c r="A689" t="s">
        <v>733</v>
      </c>
      <c r="B689" s="1">
        <v>45637</v>
      </c>
      <c r="C689" t="s">
        <v>42</v>
      </c>
      <c r="D689" t="s">
        <v>23</v>
      </c>
      <c r="E689">
        <v>8</v>
      </c>
      <c r="F689" s="2">
        <v>173.57</v>
      </c>
      <c r="G689" s="2">
        <f>Table14[[#This Row],[Unit Cost]]*Table14[[#This Row],[Quantity]]</f>
        <v>1388.56</v>
      </c>
      <c r="H689" s="2">
        <v>225.44</v>
      </c>
      <c r="I689" s="2">
        <f>Table14[[#This Row],[Unit Price]]*Table14[[#This Row],[Quantity]]</f>
        <v>1803.52</v>
      </c>
      <c r="J689" s="4">
        <v>0</v>
      </c>
      <c r="K689">
        <f>Table14[[#This Row],[Revenue]]*Table14[[#This Row],[Discount]]</f>
        <v>0</v>
      </c>
      <c r="L689" s="2">
        <f>Table14[[#This Row],[Revenue]]-Table14[[#This Row],[Discount Amount]]</f>
        <v>1803.52</v>
      </c>
      <c r="M689" s="2">
        <f>Table14[[#This Row],[Total_Revenue]]-Table14[[#This Row],[Total Cost]]</f>
        <v>414.96000000000004</v>
      </c>
      <c r="N689" t="s">
        <v>18</v>
      </c>
      <c r="O689" t="s">
        <v>19</v>
      </c>
      <c r="P689" t="s">
        <v>16</v>
      </c>
    </row>
    <row r="690" spans="1:16" x14ac:dyDescent="0.25">
      <c r="A690" t="s">
        <v>734</v>
      </c>
      <c r="B690" s="1">
        <v>45423</v>
      </c>
      <c r="C690" t="s">
        <v>54</v>
      </c>
      <c r="D690" t="s">
        <v>38</v>
      </c>
      <c r="E690">
        <v>1</v>
      </c>
      <c r="F690" s="2">
        <v>185.51</v>
      </c>
      <c r="G690" s="2">
        <f>Table14[[#This Row],[Unit Cost]]*Table14[[#This Row],[Quantity]]</f>
        <v>185.51</v>
      </c>
      <c r="H690" s="2">
        <v>261.39</v>
      </c>
      <c r="I690" s="2">
        <f>Table14[[#This Row],[Unit Price]]*Table14[[#This Row],[Quantity]]</f>
        <v>261.39</v>
      </c>
      <c r="J690" s="4">
        <v>0</v>
      </c>
      <c r="K690">
        <f>Table14[[#This Row],[Revenue]]*Table14[[#This Row],[Discount]]</f>
        <v>0</v>
      </c>
      <c r="L690" s="2">
        <f>Table14[[#This Row],[Revenue]]-Table14[[#This Row],[Discount Amount]]</f>
        <v>261.39</v>
      </c>
      <c r="M690" s="2">
        <f>Table14[[#This Row],[Total_Revenue]]-Table14[[#This Row],[Total Cost]]</f>
        <v>75.88</v>
      </c>
      <c r="N690" t="s">
        <v>40</v>
      </c>
      <c r="O690" t="s">
        <v>19</v>
      </c>
      <c r="P690" t="s">
        <v>20</v>
      </c>
    </row>
    <row r="691" spans="1:16" x14ac:dyDescent="0.25">
      <c r="A691" t="s">
        <v>735</v>
      </c>
      <c r="B691" s="1">
        <v>45089</v>
      </c>
      <c r="C691" t="s">
        <v>12</v>
      </c>
      <c r="D691" t="s">
        <v>13</v>
      </c>
      <c r="E691">
        <v>8</v>
      </c>
      <c r="F691" s="2">
        <v>25.77</v>
      </c>
      <c r="G691" s="2">
        <f>Table14[[#This Row],[Unit Cost]]*Table14[[#This Row],[Quantity]]</f>
        <v>206.16</v>
      </c>
      <c r="H691" s="2">
        <v>33</v>
      </c>
      <c r="I691" s="2">
        <f>Table14[[#This Row],[Unit Price]]*Table14[[#This Row],[Quantity]]</f>
        <v>264</v>
      </c>
      <c r="J691" s="4">
        <v>0</v>
      </c>
      <c r="K691">
        <f>Table14[[#This Row],[Revenue]]*Table14[[#This Row],[Discount]]</f>
        <v>0</v>
      </c>
      <c r="L691" s="2">
        <f>Table14[[#This Row],[Revenue]]-Table14[[#This Row],[Discount Amount]]</f>
        <v>264</v>
      </c>
      <c r="M691" s="2">
        <f>Table14[[#This Row],[Total_Revenue]]-Table14[[#This Row],[Total Cost]]</f>
        <v>57.84</v>
      </c>
      <c r="N691" t="s">
        <v>18</v>
      </c>
      <c r="O691" t="s">
        <v>32</v>
      </c>
      <c r="P691" t="s">
        <v>35</v>
      </c>
    </row>
    <row r="692" spans="1:16" x14ac:dyDescent="0.25">
      <c r="A692" t="s">
        <v>736</v>
      </c>
      <c r="B692" s="1">
        <v>45056</v>
      </c>
      <c r="C692" t="s">
        <v>37</v>
      </c>
      <c r="D692" t="s">
        <v>38</v>
      </c>
      <c r="E692">
        <v>1</v>
      </c>
      <c r="F692" s="2">
        <v>415.1</v>
      </c>
      <c r="G692" s="2">
        <f>Table14[[#This Row],[Unit Cost]]*Table14[[#This Row],[Quantity]]</f>
        <v>415.1</v>
      </c>
      <c r="H692" s="2">
        <v>670.71</v>
      </c>
      <c r="I692" s="2">
        <f>Table14[[#This Row],[Unit Price]]*Table14[[#This Row],[Quantity]]</f>
        <v>670.71</v>
      </c>
      <c r="J692" s="4">
        <v>0.1</v>
      </c>
      <c r="K692">
        <f>Table14[[#This Row],[Revenue]]*Table14[[#This Row],[Discount]]</f>
        <v>67.071000000000012</v>
      </c>
      <c r="L692" s="2">
        <f>Table14[[#This Row],[Revenue]]-Table14[[#This Row],[Discount Amount]]</f>
        <v>603.63900000000001</v>
      </c>
      <c r="M692" s="2">
        <f>Table14[[#This Row],[Total_Revenue]]-Table14[[#This Row],[Total Cost]]</f>
        <v>188.53899999999999</v>
      </c>
      <c r="N692" t="s">
        <v>14</v>
      </c>
      <c r="O692" t="s">
        <v>19</v>
      </c>
      <c r="P692" t="s">
        <v>20</v>
      </c>
    </row>
    <row r="693" spans="1:16" x14ac:dyDescent="0.25">
      <c r="A693" t="s">
        <v>737</v>
      </c>
      <c r="B693" s="1">
        <v>45338</v>
      </c>
      <c r="C693" t="s">
        <v>26</v>
      </c>
      <c r="D693" t="s">
        <v>13</v>
      </c>
      <c r="E693">
        <v>5</v>
      </c>
      <c r="F693" s="2">
        <v>345.73</v>
      </c>
      <c r="G693" s="2">
        <f>Table14[[#This Row],[Unit Cost]]*Table14[[#This Row],[Quantity]]</f>
        <v>1728.65</v>
      </c>
      <c r="H693" s="2">
        <v>413.09</v>
      </c>
      <c r="I693" s="2">
        <f>Table14[[#This Row],[Unit Price]]*Table14[[#This Row],[Quantity]]</f>
        <v>2065.4499999999998</v>
      </c>
      <c r="J693" s="4">
        <v>0.15</v>
      </c>
      <c r="K693">
        <f>Table14[[#This Row],[Revenue]]*Table14[[#This Row],[Discount]]</f>
        <v>309.81749999999994</v>
      </c>
      <c r="L693" s="2">
        <f>Table14[[#This Row],[Revenue]]-Table14[[#This Row],[Discount Amount]]</f>
        <v>1755.6324999999999</v>
      </c>
      <c r="M693" s="2">
        <f>Table14[[#This Row],[Total_Revenue]]-Table14[[#This Row],[Total Cost]]</f>
        <v>26.982499999999845</v>
      </c>
      <c r="N693" t="s">
        <v>40</v>
      </c>
      <c r="O693" t="s">
        <v>27</v>
      </c>
      <c r="P693" t="s">
        <v>16</v>
      </c>
    </row>
    <row r="694" spans="1:16" x14ac:dyDescent="0.25">
      <c r="A694" t="s">
        <v>738</v>
      </c>
      <c r="B694" s="1">
        <v>45425</v>
      </c>
      <c r="C694" t="s">
        <v>54</v>
      </c>
      <c r="D694" t="s">
        <v>38</v>
      </c>
      <c r="E694">
        <v>3</v>
      </c>
      <c r="F694" s="2">
        <v>386.9</v>
      </c>
      <c r="G694" s="2">
        <f>Table14[[#This Row],[Unit Cost]]*Table14[[#This Row],[Quantity]]</f>
        <v>1160.6999999999998</v>
      </c>
      <c r="H694" s="2">
        <v>507.49</v>
      </c>
      <c r="I694" s="2">
        <f>Table14[[#This Row],[Unit Price]]*Table14[[#This Row],[Quantity]]</f>
        <v>1522.47</v>
      </c>
      <c r="J694" s="4">
        <v>0.15</v>
      </c>
      <c r="K694">
        <f>Table14[[#This Row],[Revenue]]*Table14[[#This Row],[Discount]]</f>
        <v>228.37049999999999</v>
      </c>
      <c r="L694" s="2">
        <f>Table14[[#This Row],[Revenue]]-Table14[[#This Row],[Discount Amount]]</f>
        <v>1294.0995</v>
      </c>
      <c r="M694" s="2">
        <f>Table14[[#This Row],[Total_Revenue]]-Table14[[#This Row],[Total Cost]]</f>
        <v>133.39950000000022</v>
      </c>
      <c r="N694" t="s">
        <v>18</v>
      </c>
      <c r="O694" t="s">
        <v>32</v>
      </c>
      <c r="P694" t="s">
        <v>20</v>
      </c>
    </row>
    <row r="695" spans="1:16" x14ac:dyDescent="0.25">
      <c r="A695" t="s">
        <v>739</v>
      </c>
      <c r="B695" s="1">
        <v>45162</v>
      </c>
      <c r="C695" t="s">
        <v>26</v>
      </c>
      <c r="D695" t="s">
        <v>13</v>
      </c>
      <c r="E695">
        <v>6</v>
      </c>
      <c r="F695" s="2">
        <v>36.25</v>
      </c>
      <c r="G695" s="2">
        <f>Table14[[#This Row],[Unit Cost]]*Table14[[#This Row],[Quantity]]</f>
        <v>217.5</v>
      </c>
      <c r="H695" s="2">
        <v>63.19</v>
      </c>
      <c r="I695" s="2">
        <f>Table14[[#This Row],[Unit Price]]*Table14[[#This Row],[Quantity]]</f>
        <v>379.14</v>
      </c>
      <c r="J695" s="4">
        <v>0</v>
      </c>
      <c r="K695">
        <f>Table14[[#This Row],[Revenue]]*Table14[[#This Row],[Discount]]</f>
        <v>0</v>
      </c>
      <c r="L695" s="2">
        <f>Table14[[#This Row],[Revenue]]-Table14[[#This Row],[Discount Amount]]</f>
        <v>379.14</v>
      </c>
      <c r="M695" s="2">
        <f>Table14[[#This Row],[Total_Revenue]]-Table14[[#This Row],[Total Cost]]</f>
        <v>161.63999999999999</v>
      </c>
      <c r="N695" t="s">
        <v>40</v>
      </c>
      <c r="O695" t="s">
        <v>19</v>
      </c>
      <c r="P695" t="s">
        <v>16</v>
      </c>
    </row>
    <row r="696" spans="1:16" x14ac:dyDescent="0.25">
      <c r="A696" t="s">
        <v>740</v>
      </c>
      <c r="B696" s="1">
        <v>44948</v>
      </c>
      <c r="C696" t="s">
        <v>44</v>
      </c>
      <c r="D696" t="s">
        <v>31</v>
      </c>
      <c r="E696">
        <v>4</v>
      </c>
      <c r="F696" s="2">
        <v>495.89</v>
      </c>
      <c r="G696" s="2">
        <f>Table14[[#This Row],[Unit Cost]]*Table14[[#This Row],[Quantity]]</f>
        <v>1983.56</v>
      </c>
      <c r="H696" s="2">
        <v>547.84</v>
      </c>
      <c r="I696" s="2">
        <f>Table14[[#This Row],[Unit Price]]*Table14[[#This Row],[Quantity]]</f>
        <v>2191.36</v>
      </c>
      <c r="J696" s="4">
        <v>0.1</v>
      </c>
      <c r="K696">
        <f>Table14[[#This Row],[Revenue]]*Table14[[#This Row],[Discount]]</f>
        <v>219.13600000000002</v>
      </c>
      <c r="L696" s="2">
        <f>Table14[[#This Row],[Revenue]]-Table14[[#This Row],[Discount Amount]]</f>
        <v>1972.2240000000002</v>
      </c>
      <c r="M696" s="2">
        <f>Table14[[#This Row],[Total_Revenue]]-Table14[[#This Row],[Total Cost]]</f>
        <v>-11.335999999999785</v>
      </c>
      <c r="N696" t="s">
        <v>14</v>
      </c>
      <c r="O696" t="s">
        <v>52</v>
      </c>
      <c r="P696" t="s">
        <v>20</v>
      </c>
    </row>
    <row r="697" spans="1:16" x14ac:dyDescent="0.25">
      <c r="A697" t="s">
        <v>741</v>
      </c>
      <c r="B697" s="1">
        <v>45450</v>
      </c>
      <c r="C697" t="s">
        <v>62</v>
      </c>
      <c r="D697" t="s">
        <v>47</v>
      </c>
      <c r="E697">
        <v>1</v>
      </c>
      <c r="F697" s="2">
        <v>226.54</v>
      </c>
      <c r="G697" s="2">
        <f>Table14[[#This Row],[Unit Cost]]*Table14[[#This Row],[Quantity]]</f>
        <v>226.54</v>
      </c>
      <c r="H697" s="2">
        <v>365.38</v>
      </c>
      <c r="I697" s="2">
        <f>Table14[[#This Row],[Unit Price]]*Table14[[#This Row],[Quantity]]</f>
        <v>365.38</v>
      </c>
      <c r="J697" s="4">
        <v>0.05</v>
      </c>
      <c r="K697">
        <f>Table14[[#This Row],[Revenue]]*Table14[[#This Row],[Discount]]</f>
        <v>18.269000000000002</v>
      </c>
      <c r="L697" s="2">
        <f>Table14[[#This Row],[Revenue]]-Table14[[#This Row],[Discount Amount]]</f>
        <v>347.11099999999999</v>
      </c>
      <c r="M697" s="2">
        <f>Table14[[#This Row],[Total_Revenue]]-Table14[[#This Row],[Total Cost]]</f>
        <v>120.571</v>
      </c>
      <c r="N697" t="s">
        <v>14</v>
      </c>
      <c r="O697" t="s">
        <v>27</v>
      </c>
      <c r="P697" t="s">
        <v>35</v>
      </c>
    </row>
    <row r="698" spans="1:16" x14ac:dyDescent="0.25">
      <c r="A698" t="s">
        <v>742</v>
      </c>
      <c r="B698" s="1">
        <v>45414</v>
      </c>
      <c r="C698" t="s">
        <v>56</v>
      </c>
      <c r="D698" t="s">
        <v>38</v>
      </c>
      <c r="E698">
        <v>4</v>
      </c>
      <c r="F698" s="2">
        <v>263.33</v>
      </c>
      <c r="G698" s="2">
        <f>Table14[[#This Row],[Unit Cost]]*Table14[[#This Row],[Quantity]]</f>
        <v>1053.32</v>
      </c>
      <c r="H698" s="2">
        <v>423.26</v>
      </c>
      <c r="I698" s="2">
        <f>Table14[[#This Row],[Unit Price]]*Table14[[#This Row],[Quantity]]</f>
        <v>1693.04</v>
      </c>
      <c r="J698" s="4">
        <v>0.1</v>
      </c>
      <c r="K698">
        <f>Table14[[#This Row],[Revenue]]*Table14[[#This Row],[Discount]]</f>
        <v>169.304</v>
      </c>
      <c r="L698" s="2">
        <f>Table14[[#This Row],[Revenue]]-Table14[[#This Row],[Discount Amount]]</f>
        <v>1523.7359999999999</v>
      </c>
      <c r="M698" s="2">
        <f>Table14[[#This Row],[Total_Revenue]]-Table14[[#This Row],[Total Cost]]</f>
        <v>470.41599999999994</v>
      </c>
      <c r="N698" t="s">
        <v>18</v>
      </c>
      <c r="O698" t="s">
        <v>27</v>
      </c>
      <c r="P698" t="s">
        <v>35</v>
      </c>
    </row>
    <row r="699" spans="1:16" x14ac:dyDescent="0.25">
      <c r="A699" t="s">
        <v>743</v>
      </c>
      <c r="B699" s="1">
        <v>44999</v>
      </c>
      <c r="C699" t="s">
        <v>56</v>
      </c>
      <c r="D699" t="s">
        <v>38</v>
      </c>
      <c r="E699">
        <v>5</v>
      </c>
      <c r="F699" s="2">
        <v>362.92</v>
      </c>
      <c r="G699" s="2">
        <f>Table14[[#This Row],[Unit Cost]]*Table14[[#This Row],[Quantity]]</f>
        <v>1814.6000000000001</v>
      </c>
      <c r="H699" s="2">
        <v>568.36</v>
      </c>
      <c r="I699" s="2">
        <f>Table14[[#This Row],[Unit Price]]*Table14[[#This Row],[Quantity]]</f>
        <v>2841.8</v>
      </c>
      <c r="J699" s="4">
        <v>0</v>
      </c>
      <c r="K699">
        <f>Table14[[#This Row],[Revenue]]*Table14[[#This Row],[Discount]]</f>
        <v>0</v>
      </c>
      <c r="L699" s="2">
        <f>Table14[[#This Row],[Revenue]]-Table14[[#This Row],[Discount Amount]]</f>
        <v>2841.8</v>
      </c>
      <c r="M699" s="2">
        <f>Table14[[#This Row],[Total_Revenue]]-Table14[[#This Row],[Total Cost]]</f>
        <v>1027.2</v>
      </c>
      <c r="N699" t="s">
        <v>14</v>
      </c>
      <c r="O699" t="s">
        <v>52</v>
      </c>
      <c r="P699" t="s">
        <v>35</v>
      </c>
    </row>
    <row r="700" spans="1:16" x14ac:dyDescent="0.25">
      <c r="A700" t="s">
        <v>744</v>
      </c>
      <c r="B700" s="1">
        <v>45432</v>
      </c>
      <c r="C700" t="s">
        <v>44</v>
      </c>
      <c r="D700" t="s">
        <v>31</v>
      </c>
      <c r="E700">
        <v>8</v>
      </c>
      <c r="F700" s="2">
        <v>477.2</v>
      </c>
      <c r="G700" s="2">
        <f>Table14[[#This Row],[Unit Cost]]*Table14[[#This Row],[Quantity]]</f>
        <v>3817.6</v>
      </c>
      <c r="H700" s="2">
        <v>708.45</v>
      </c>
      <c r="I700" s="2">
        <f>Table14[[#This Row],[Unit Price]]*Table14[[#This Row],[Quantity]]</f>
        <v>5667.6</v>
      </c>
      <c r="J700" s="4">
        <v>0.1</v>
      </c>
      <c r="K700">
        <f>Table14[[#This Row],[Revenue]]*Table14[[#This Row],[Discount]]</f>
        <v>566.7600000000001</v>
      </c>
      <c r="L700" s="2">
        <f>Table14[[#This Row],[Revenue]]-Table14[[#This Row],[Discount Amount]]</f>
        <v>5100.84</v>
      </c>
      <c r="M700" s="2">
        <f>Table14[[#This Row],[Total_Revenue]]-Table14[[#This Row],[Total Cost]]</f>
        <v>1283.2400000000002</v>
      </c>
      <c r="N700" t="s">
        <v>40</v>
      </c>
      <c r="O700" t="s">
        <v>15</v>
      </c>
      <c r="P700" t="s">
        <v>16</v>
      </c>
    </row>
    <row r="701" spans="1:16" x14ac:dyDescent="0.25">
      <c r="A701" t="s">
        <v>745</v>
      </c>
      <c r="B701" s="1">
        <v>45358</v>
      </c>
      <c r="C701" t="s">
        <v>12</v>
      </c>
      <c r="D701" t="s">
        <v>13</v>
      </c>
      <c r="E701">
        <v>7</v>
      </c>
      <c r="F701" s="2">
        <v>462.21</v>
      </c>
      <c r="G701" s="2">
        <f>Table14[[#This Row],[Unit Cost]]*Table14[[#This Row],[Quantity]]</f>
        <v>3235.47</v>
      </c>
      <c r="H701" s="2">
        <v>778.56</v>
      </c>
      <c r="I701" s="2">
        <f>Table14[[#This Row],[Unit Price]]*Table14[[#This Row],[Quantity]]</f>
        <v>5449.92</v>
      </c>
      <c r="J701" s="4">
        <v>0.05</v>
      </c>
      <c r="K701">
        <f>Table14[[#This Row],[Revenue]]*Table14[[#This Row],[Discount]]</f>
        <v>272.49600000000004</v>
      </c>
      <c r="L701" s="2">
        <f>Table14[[#This Row],[Revenue]]-Table14[[#This Row],[Discount Amount]]</f>
        <v>5177.424</v>
      </c>
      <c r="M701" s="2">
        <f>Table14[[#This Row],[Total_Revenue]]-Table14[[#This Row],[Total Cost]]</f>
        <v>1941.9540000000002</v>
      </c>
      <c r="N701" t="s">
        <v>24</v>
      </c>
      <c r="O701" t="s">
        <v>27</v>
      </c>
      <c r="P701" t="s">
        <v>35</v>
      </c>
    </row>
    <row r="702" spans="1:16" x14ac:dyDescent="0.25">
      <c r="A702" t="s">
        <v>746</v>
      </c>
      <c r="B702" s="1">
        <v>45168</v>
      </c>
      <c r="C702" t="s">
        <v>56</v>
      </c>
      <c r="D702" t="s">
        <v>38</v>
      </c>
      <c r="E702">
        <v>8</v>
      </c>
      <c r="F702" s="2">
        <v>433.16</v>
      </c>
      <c r="G702" s="2">
        <f>Table14[[#This Row],[Unit Cost]]*Table14[[#This Row],[Quantity]]</f>
        <v>3465.28</v>
      </c>
      <c r="H702" s="2">
        <v>623.09</v>
      </c>
      <c r="I702" s="2">
        <f>Table14[[#This Row],[Unit Price]]*Table14[[#This Row],[Quantity]]</f>
        <v>4984.72</v>
      </c>
      <c r="J702" s="4">
        <v>0.05</v>
      </c>
      <c r="K702">
        <f>Table14[[#This Row],[Revenue]]*Table14[[#This Row],[Discount]]</f>
        <v>249.23600000000002</v>
      </c>
      <c r="L702" s="2">
        <f>Table14[[#This Row],[Revenue]]-Table14[[#This Row],[Discount Amount]]</f>
        <v>4735.4840000000004</v>
      </c>
      <c r="M702" s="2">
        <f>Table14[[#This Row],[Total_Revenue]]-Table14[[#This Row],[Total Cost]]</f>
        <v>1270.2040000000002</v>
      </c>
      <c r="N702" t="s">
        <v>18</v>
      </c>
      <c r="O702" t="s">
        <v>52</v>
      </c>
      <c r="P702" t="s">
        <v>35</v>
      </c>
    </row>
    <row r="703" spans="1:16" x14ac:dyDescent="0.25">
      <c r="A703" t="s">
        <v>747</v>
      </c>
      <c r="B703" s="1">
        <v>45004</v>
      </c>
      <c r="C703" t="s">
        <v>54</v>
      </c>
      <c r="D703" t="s">
        <v>38</v>
      </c>
      <c r="E703">
        <v>1</v>
      </c>
      <c r="F703" s="2">
        <v>73.13</v>
      </c>
      <c r="G703" s="2">
        <f>Table14[[#This Row],[Unit Cost]]*Table14[[#This Row],[Quantity]]</f>
        <v>73.13</v>
      </c>
      <c r="H703" s="2">
        <v>83.05</v>
      </c>
      <c r="I703" s="2">
        <f>Table14[[#This Row],[Unit Price]]*Table14[[#This Row],[Quantity]]</f>
        <v>83.05</v>
      </c>
      <c r="J703" s="4">
        <v>0</v>
      </c>
      <c r="K703">
        <f>Table14[[#This Row],[Revenue]]*Table14[[#This Row],[Discount]]</f>
        <v>0</v>
      </c>
      <c r="L703" s="2">
        <f>Table14[[#This Row],[Revenue]]-Table14[[#This Row],[Discount Amount]]</f>
        <v>83.05</v>
      </c>
      <c r="M703" s="2">
        <f>Table14[[#This Row],[Total_Revenue]]-Table14[[#This Row],[Total Cost]]</f>
        <v>9.9200000000000017</v>
      </c>
      <c r="N703" t="s">
        <v>24</v>
      </c>
      <c r="O703" t="s">
        <v>52</v>
      </c>
      <c r="P703" t="s">
        <v>35</v>
      </c>
    </row>
    <row r="704" spans="1:16" x14ac:dyDescent="0.25">
      <c r="A704" t="s">
        <v>748</v>
      </c>
      <c r="B704" s="1">
        <v>45312</v>
      </c>
      <c r="C704" t="s">
        <v>37</v>
      </c>
      <c r="D704" t="s">
        <v>38</v>
      </c>
      <c r="E704">
        <v>6</v>
      </c>
      <c r="F704" s="2">
        <v>62.33</v>
      </c>
      <c r="G704" s="2">
        <f>Table14[[#This Row],[Unit Cost]]*Table14[[#This Row],[Quantity]]</f>
        <v>373.98</v>
      </c>
      <c r="H704" s="2">
        <v>98.95</v>
      </c>
      <c r="I704" s="2">
        <f>Table14[[#This Row],[Unit Price]]*Table14[[#This Row],[Quantity]]</f>
        <v>593.70000000000005</v>
      </c>
      <c r="J704" s="4">
        <v>0</v>
      </c>
      <c r="K704">
        <f>Table14[[#This Row],[Revenue]]*Table14[[#This Row],[Discount]]</f>
        <v>0</v>
      </c>
      <c r="L704" s="2">
        <f>Table14[[#This Row],[Revenue]]-Table14[[#This Row],[Discount Amount]]</f>
        <v>593.70000000000005</v>
      </c>
      <c r="M704" s="2">
        <f>Table14[[#This Row],[Total_Revenue]]-Table14[[#This Row],[Total Cost]]</f>
        <v>219.72000000000003</v>
      </c>
      <c r="N704" t="s">
        <v>14</v>
      </c>
      <c r="O704" t="s">
        <v>52</v>
      </c>
      <c r="P704" t="s">
        <v>16</v>
      </c>
    </row>
    <row r="705" spans="1:16" x14ac:dyDescent="0.25">
      <c r="A705" t="s">
        <v>749</v>
      </c>
      <c r="B705" s="1">
        <v>44943</v>
      </c>
      <c r="C705" t="s">
        <v>54</v>
      </c>
      <c r="D705" t="s">
        <v>38</v>
      </c>
      <c r="E705">
        <v>5</v>
      </c>
      <c r="F705" s="2">
        <v>426.85</v>
      </c>
      <c r="G705" s="2">
        <f>Table14[[#This Row],[Unit Cost]]*Table14[[#This Row],[Quantity]]</f>
        <v>2134.25</v>
      </c>
      <c r="H705" s="2">
        <v>652.02</v>
      </c>
      <c r="I705" s="2">
        <f>Table14[[#This Row],[Unit Price]]*Table14[[#This Row],[Quantity]]</f>
        <v>3260.1</v>
      </c>
      <c r="J705" s="4">
        <v>0.05</v>
      </c>
      <c r="K705">
        <f>Table14[[#This Row],[Revenue]]*Table14[[#This Row],[Discount]]</f>
        <v>163.005</v>
      </c>
      <c r="L705" s="2">
        <f>Table14[[#This Row],[Revenue]]-Table14[[#This Row],[Discount Amount]]</f>
        <v>3097.0949999999998</v>
      </c>
      <c r="M705" s="2">
        <f>Table14[[#This Row],[Total_Revenue]]-Table14[[#This Row],[Total Cost]]</f>
        <v>962.8449999999998</v>
      </c>
      <c r="N705" t="s">
        <v>14</v>
      </c>
      <c r="O705" t="s">
        <v>52</v>
      </c>
      <c r="P705" t="s">
        <v>35</v>
      </c>
    </row>
    <row r="706" spans="1:16" x14ac:dyDescent="0.25">
      <c r="A706" t="s">
        <v>750</v>
      </c>
      <c r="B706" s="1">
        <v>45201</v>
      </c>
      <c r="C706" t="s">
        <v>44</v>
      </c>
      <c r="D706" t="s">
        <v>31</v>
      </c>
      <c r="E706">
        <v>4</v>
      </c>
      <c r="F706" s="2">
        <v>131.4</v>
      </c>
      <c r="G706" s="2">
        <f>Table14[[#This Row],[Unit Cost]]*Table14[[#This Row],[Quantity]]</f>
        <v>525.6</v>
      </c>
      <c r="H706" s="2">
        <v>181.33</v>
      </c>
      <c r="I706" s="2">
        <f>Table14[[#This Row],[Unit Price]]*Table14[[#This Row],[Quantity]]</f>
        <v>725.32</v>
      </c>
      <c r="J706" s="4">
        <v>0</v>
      </c>
      <c r="K706">
        <f>Table14[[#This Row],[Revenue]]*Table14[[#This Row],[Discount]]</f>
        <v>0</v>
      </c>
      <c r="L706" s="2">
        <f>Table14[[#This Row],[Revenue]]-Table14[[#This Row],[Discount Amount]]</f>
        <v>725.32</v>
      </c>
      <c r="M706" s="2">
        <f>Table14[[#This Row],[Total_Revenue]]-Table14[[#This Row],[Total Cost]]</f>
        <v>199.72000000000003</v>
      </c>
      <c r="N706" t="s">
        <v>18</v>
      </c>
      <c r="O706" t="s">
        <v>19</v>
      </c>
      <c r="P706" t="s">
        <v>20</v>
      </c>
    </row>
    <row r="707" spans="1:16" x14ac:dyDescent="0.25">
      <c r="A707" t="s">
        <v>751</v>
      </c>
      <c r="B707" s="1">
        <v>45536</v>
      </c>
      <c r="C707" t="s">
        <v>54</v>
      </c>
      <c r="D707" t="s">
        <v>38</v>
      </c>
      <c r="E707">
        <v>7</v>
      </c>
      <c r="F707" s="2">
        <v>469.74</v>
      </c>
      <c r="G707" s="2">
        <f>Table14[[#This Row],[Unit Cost]]*Table14[[#This Row],[Quantity]]</f>
        <v>3288.1800000000003</v>
      </c>
      <c r="H707" s="2">
        <v>836.77</v>
      </c>
      <c r="I707" s="2">
        <f>Table14[[#This Row],[Unit Price]]*Table14[[#This Row],[Quantity]]</f>
        <v>5857.3899999999994</v>
      </c>
      <c r="J707" s="4">
        <v>0</v>
      </c>
      <c r="K707">
        <f>Table14[[#This Row],[Revenue]]*Table14[[#This Row],[Discount]]</f>
        <v>0</v>
      </c>
      <c r="L707" s="2">
        <f>Table14[[#This Row],[Revenue]]-Table14[[#This Row],[Discount Amount]]</f>
        <v>5857.3899999999994</v>
      </c>
      <c r="M707" s="2">
        <f>Table14[[#This Row],[Total_Revenue]]-Table14[[#This Row],[Total Cost]]</f>
        <v>2569.2099999999991</v>
      </c>
      <c r="N707" t="s">
        <v>14</v>
      </c>
      <c r="O707" t="s">
        <v>32</v>
      </c>
      <c r="P707" t="s">
        <v>16</v>
      </c>
    </row>
    <row r="708" spans="1:16" x14ac:dyDescent="0.25">
      <c r="A708" t="s">
        <v>752</v>
      </c>
      <c r="B708" s="1">
        <v>45200</v>
      </c>
      <c r="C708" t="s">
        <v>26</v>
      </c>
      <c r="D708" t="s">
        <v>13</v>
      </c>
      <c r="E708">
        <v>6</v>
      </c>
      <c r="F708" s="2">
        <v>402.86</v>
      </c>
      <c r="G708" s="2">
        <f>Table14[[#This Row],[Unit Cost]]*Table14[[#This Row],[Quantity]]</f>
        <v>2417.16</v>
      </c>
      <c r="H708" s="2">
        <v>682.7</v>
      </c>
      <c r="I708" s="2">
        <f>Table14[[#This Row],[Unit Price]]*Table14[[#This Row],[Quantity]]</f>
        <v>4096.2000000000007</v>
      </c>
      <c r="J708" s="4">
        <v>0</v>
      </c>
      <c r="K708">
        <f>Table14[[#This Row],[Revenue]]*Table14[[#This Row],[Discount]]</f>
        <v>0</v>
      </c>
      <c r="L708" s="2">
        <f>Table14[[#This Row],[Revenue]]-Table14[[#This Row],[Discount Amount]]</f>
        <v>4096.2000000000007</v>
      </c>
      <c r="M708" s="2">
        <f>Table14[[#This Row],[Total_Revenue]]-Table14[[#This Row],[Total Cost]]</f>
        <v>1679.0400000000009</v>
      </c>
      <c r="N708" t="s">
        <v>24</v>
      </c>
      <c r="O708" t="s">
        <v>27</v>
      </c>
      <c r="P708" t="s">
        <v>20</v>
      </c>
    </row>
    <row r="709" spans="1:16" x14ac:dyDescent="0.25">
      <c r="A709" t="s">
        <v>753</v>
      </c>
      <c r="B709" s="1">
        <v>45179</v>
      </c>
      <c r="C709" t="s">
        <v>62</v>
      </c>
      <c r="D709" t="s">
        <v>47</v>
      </c>
      <c r="E709">
        <v>2</v>
      </c>
      <c r="F709" s="2">
        <v>142.53</v>
      </c>
      <c r="G709" s="2">
        <f>Table14[[#This Row],[Unit Cost]]*Table14[[#This Row],[Quantity]]</f>
        <v>285.06</v>
      </c>
      <c r="H709" s="2">
        <v>174.9</v>
      </c>
      <c r="I709" s="2">
        <f>Table14[[#This Row],[Unit Price]]*Table14[[#This Row],[Quantity]]</f>
        <v>349.8</v>
      </c>
      <c r="J709" s="4">
        <v>0.1</v>
      </c>
      <c r="K709">
        <f>Table14[[#This Row],[Revenue]]*Table14[[#This Row],[Discount]]</f>
        <v>34.980000000000004</v>
      </c>
      <c r="L709" s="2">
        <f>Table14[[#This Row],[Revenue]]-Table14[[#This Row],[Discount Amount]]</f>
        <v>314.82</v>
      </c>
      <c r="M709" s="2">
        <f>Table14[[#This Row],[Total_Revenue]]-Table14[[#This Row],[Total Cost]]</f>
        <v>29.759999999999991</v>
      </c>
      <c r="N709" t="s">
        <v>14</v>
      </c>
      <c r="O709" t="s">
        <v>19</v>
      </c>
      <c r="P709" t="s">
        <v>20</v>
      </c>
    </row>
    <row r="710" spans="1:16" x14ac:dyDescent="0.25">
      <c r="A710" t="s">
        <v>754</v>
      </c>
      <c r="B710" s="1">
        <v>45276</v>
      </c>
      <c r="C710" t="s">
        <v>26</v>
      </c>
      <c r="D710" t="s">
        <v>13</v>
      </c>
      <c r="E710">
        <v>4</v>
      </c>
      <c r="F710" s="2">
        <v>68.11</v>
      </c>
      <c r="G710" s="2">
        <f>Table14[[#This Row],[Unit Cost]]*Table14[[#This Row],[Quantity]]</f>
        <v>272.44</v>
      </c>
      <c r="H710" s="2">
        <v>81.77</v>
      </c>
      <c r="I710" s="2">
        <f>Table14[[#This Row],[Unit Price]]*Table14[[#This Row],[Quantity]]</f>
        <v>327.08</v>
      </c>
      <c r="J710" s="4">
        <v>0</v>
      </c>
      <c r="K710">
        <f>Table14[[#This Row],[Revenue]]*Table14[[#This Row],[Discount]]</f>
        <v>0</v>
      </c>
      <c r="L710" s="2">
        <f>Table14[[#This Row],[Revenue]]-Table14[[#This Row],[Discount Amount]]</f>
        <v>327.08</v>
      </c>
      <c r="M710" s="2">
        <f>Table14[[#This Row],[Total_Revenue]]-Table14[[#This Row],[Total Cost]]</f>
        <v>54.639999999999986</v>
      </c>
      <c r="N710" t="s">
        <v>40</v>
      </c>
      <c r="O710" t="s">
        <v>27</v>
      </c>
      <c r="P710" t="s">
        <v>20</v>
      </c>
    </row>
    <row r="711" spans="1:16" x14ac:dyDescent="0.25">
      <c r="A711" t="s">
        <v>755</v>
      </c>
      <c r="B711" s="1">
        <v>45144</v>
      </c>
      <c r="C711" t="s">
        <v>56</v>
      </c>
      <c r="D711" t="s">
        <v>38</v>
      </c>
      <c r="E711">
        <v>8</v>
      </c>
      <c r="F711" s="2">
        <v>63.53</v>
      </c>
      <c r="G711" s="2">
        <f>Table14[[#This Row],[Unit Cost]]*Table14[[#This Row],[Quantity]]</f>
        <v>508.24</v>
      </c>
      <c r="H711" s="2">
        <v>108.92</v>
      </c>
      <c r="I711" s="2">
        <f>Table14[[#This Row],[Unit Price]]*Table14[[#This Row],[Quantity]]</f>
        <v>871.36</v>
      </c>
      <c r="J711" s="4">
        <v>0.05</v>
      </c>
      <c r="K711">
        <f>Table14[[#This Row],[Revenue]]*Table14[[#This Row],[Discount]]</f>
        <v>43.568000000000005</v>
      </c>
      <c r="L711" s="2">
        <f>Table14[[#This Row],[Revenue]]-Table14[[#This Row],[Discount Amount]]</f>
        <v>827.79200000000003</v>
      </c>
      <c r="M711" s="2">
        <f>Table14[[#This Row],[Total_Revenue]]-Table14[[#This Row],[Total Cost]]</f>
        <v>319.55200000000002</v>
      </c>
      <c r="N711" t="s">
        <v>14</v>
      </c>
      <c r="O711" t="s">
        <v>15</v>
      </c>
      <c r="P711" t="s">
        <v>20</v>
      </c>
    </row>
    <row r="712" spans="1:16" x14ac:dyDescent="0.25">
      <c r="A712" t="s">
        <v>756</v>
      </c>
      <c r="B712" s="1">
        <v>45045</v>
      </c>
      <c r="C712" t="s">
        <v>42</v>
      </c>
      <c r="D712" t="s">
        <v>23</v>
      </c>
      <c r="E712">
        <v>6</v>
      </c>
      <c r="F712" s="2">
        <v>60.86</v>
      </c>
      <c r="G712" s="2">
        <f>Table14[[#This Row],[Unit Cost]]*Table14[[#This Row],[Quantity]]</f>
        <v>365.15999999999997</v>
      </c>
      <c r="H712" s="2">
        <v>82.24</v>
      </c>
      <c r="I712" s="2">
        <f>Table14[[#This Row],[Unit Price]]*Table14[[#This Row],[Quantity]]</f>
        <v>493.43999999999994</v>
      </c>
      <c r="J712" s="4">
        <v>0.1</v>
      </c>
      <c r="K712">
        <f>Table14[[#This Row],[Revenue]]*Table14[[#This Row],[Discount]]</f>
        <v>49.343999999999994</v>
      </c>
      <c r="L712" s="2">
        <f>Table14[[#This Row],[Revenue]]-Table14[[#This Row],[Discount Amount]]</f>
        <v>444.09599999999995</v>
      </c>
      <c r="M712" s="2">
        <f>Table14[[#This Row],[Total_Revenue]]-Table14[[#This Row],[Total Cost]]</f>
        <v>78.935999999999979</v>
      </c>
      <c r="N712" t="s">
        <v>24</v>
      </c>
      <c r="O712" t="s">
        <v>32</v>
      </c>
      <c r="P712" t="s">
        <v>16</v>
      </c>
    </row>
    <row r="713" spans="1:16" x14ac:dyDescent="0.25">
      <c r="A713" t="s">
        <v>757</v>
      </c>
      <c r="B713" s="1">
        <v>45196</v>
      </c>
      <c r="C713" t="s">
        <v>62</v>
      </c>
      <c r="D713" t="s">
        <v>47</v>
      </c>
      <c r="E713">
        <v>5</v>
      </c>
      <c r="F713" s="2">
        <v>180.79</v>
      </c>
      <c r="G713" s="2">
        <f>Table14[[#This Row],[Unit Cost]]*Table14[[#This Row],[Quantity]]</f>
        <v>903.94999999999993</v>
      </c>
      <c r="H713" s="2">
        <v>222.01</v>
      </c>
      <c r="I713" s="2">
        <f>Table14[[#This Row],[Unit Price]]*Table14[[#This Row],[Quantity]]</f>
        <v>1110.05</v>
      </c>
      <c r="J713" s="4">
        <v>0.1</v>
      </c>
      <c r="K713">
        <f>Table14[[#This Row],[Revenue]]*Table14[[#This Row],[Discount]]</f>
        <v>111.005</v>
      </c>
      <c r="L713" s="2">
        <f>Table14[[#This Row],[Revenue]]-Table14[[#This Row],[Discount Amount]]</f>
        <v>999.04499999999996</v>
      </c>
      <c r="M713" s="2">
        <f>Table14[[#This Row],[Total_Revenue]]-Table14[[#This Row],[Total Cost]]</f>
        <v>95.095000000000027</v>
      </c>
      <c r="N713" t="s">
        <v>18</v>
      </c>
      <c r="O713" t="s">
        <v>52</v>
      </c>
      <c r="P713" t="s">
        <v>35</v>
      </c>
    </row>
    <row r="714" spans="1:16" x14ac:dyDescent="0.25">
      <c r="A714" t="s">
        <v>758</v>
      </c>
      <c r="B714" s="1">
        <v>45305</v>
      </c>
      <c r="C714" t="s">
        <v>44</v>
      </c>
      <c r="D714" t="s">
        <v>31</v>
      </c>
      <c r="E714">
        <v>7</v>
      </c>
      <c r="F714" s="2">
        <v>159.22999999999999</v>
      </c>
      <c r="G714" s="2">
        <f>Table14[[#This Row],[Unit Cost]]*Table14[[#This Row],[Quantity]]</f>
        <v>1114.6099999999999</v>
      </c>
      <c r="H714" s="2">
        <v>261.52999999999997</v>
      </c>
      <c r="I714" s="2">
        <f>Table14[[#This Row],[Unit Price]]*Table14[[#This Row],[Quantity]]</f>
        <v>1830.7099999999998</v>
      </c>
      <c r="J714" s="4">
        <v>0</v>
      </c>
      <c r="K714">
        <f>Table14[[#This Row],[Revenue]]*Table14[[#This Row],[Discount]]</f>
        <v>0</v>
      </c>
      <c r="L714" s="2">
        <f>Table14[[#This Row],[Revenue]]-Table14[[#This Row],[Discount Amount]]</f>
        <v>1830.7099999999998</v>
      </c>
      <c r="M714" s="2">
        <f>Table14[[#This Row],[Total_Revenue]]-Table14[[#This Row],[Total Cost]]</f>
        <v>716.09999999999991</v>
      </c>
      <c r="N714" t="s">
        <v>40</v>
      </c>
      <c r="O714" t="s">
        <v>52</v>
      </c>
      <c r="P714" t="s">
        <v>35</v>
      </c>
    </row>
    <row r="715" spans="1:16" x14ac:dyDescent="0.25">
      <c r="A715" t="s">
        <v>759</v>
      </c>
      <c r="B715" s="1">
        <v>45596</v>
      </c>
      <c r="C715" t="s">
        <v>62</v>
      </c>
      <c r="D715" t="s">
        <v>47</v>
      </c>
      <c r="E715">
        <v>4</v>
      </c>
      <c r="F715" s="2">
        <v>393.46</v>
      </c>
      <c r="G715" s="2">
        <f>Table14[[#This Row],[Unit Cost]]*Table14[[#This Row],[Quantity]]</f>
        <v>1573.84</v>
      </c>
      <c r="H715" s="2">
        <v>450.21</v>
      </c>
      <c r="I715" s="2">
        <f>Table14[[#This Row],[Unit Price]]*Table14[[#This Row],[Quantity]]</f>
        <v>1800.84</v>
      </c>
      <c r="J715" s="4">
        <v>0.05</v>
      </c>
      <c r="K715">
        <f>Table14[[#This Row],[Revenue]]*Table14[[#This Row],[Discount]]</f>
        <v>90.042000000000002</v>
      </c>
      <c r="L715" s="2">
        <f>Table14[[#This Row],[Revenue]]-Table14[[#This Row],[Discount Amount]]</f>
        <v>1710.798</v>
      </c>
      <c r="M715" s="2">
        <f>Table14[[#This Row],[Total_Revenue]]-Table14[[#This Row],[Total Cost]]</f>
        <v>136.95800000000008</v>
      </c>
      <c r="N715" t="s">
        <v>40</v>
      </c>
      <c r="O715" t="s">
        <v>19</v>
      </c>
      <c r="P715" t="s">
        <v>35</v>
      </c>
    </row>
    <row r="716" spans="1:16" x14ac:dyDescent="0.25">
      <c r="A716" t="s">
        <v>760</v>
      </c>
      <c r="B716" s="1">
        <v>45310</v>
      </c>
      <c r="C716" t="s">
        <v>12</v>
      </c>
      <c r="D716" t="s">
        <v>13</v>
      </c>
      <c r="E716">
        <v>9</v>
      </c>
      <c r="F716" s="2">
        <v>228.78</v>
      </c>
      <c r="G716" s="2">
        <f>Table14[[#This Row],[Unit Cost]]*Table14[[#This Row],[Quantity]]</f>
        <v>2059.02</v>
      </c>
      <c r="H716" s="2">
        <v>386.85</v>
      </c>
      <c r="I716" s="2">
        <f>Table14[[#This Row],[Unit Price]]*Table14[[#This Row],[Quantity]]</f>
        <v>3481.65</v>
      </c>
      <c r="J716" s="4">
        <v>0.1</v>
      </c>
      <c r="K716">
        <f>Table14[[#This Row],[Revenue]]*Table14[[#This Row],[Discount]]</f>
        <v>348.16500000000002</v>
      </c>
      <c r="L716" s="2">
        <f>Table14[[#This Row],[Revenue]]-Table14[[#This Row],[Discount Amount]]</f>
        <v>3133.4850000000001</v>
      </c>
      <c r="M716" s="2">
        <f>Table14[[#This Row],[Total_Revenue]]-Table14[[#This Row],[Total Cost]]</f>
        <v>1074.4650000000001</v>
      </c>
      <c r="N716" t="s">
        <v>18</v>
      </c>
      <c r="O716" t="s">
        <v>32</v>
      </c>
      <c r="P716" t="s">
        <v>16</v>
      </c>
    </row>
    <row r="717" spans="1:16" x14ac:dyDescent="0.25">
      <c r="A717" t="s">
        <v>761</v>
      </c>
      <c r="B717" s="1">
        <v>45507</v>
      </c>
      <c r="C717" t="s">
        <v>26</v>
      </c>
      <c r="D717" t="s">
        <v>13</v>
      </c>
      <c r="E717">
        <v>1</v>
      </c>
      <c r="F717" s="2">
        <v>65.33</v>
      </c>
      <c r="G717" s="2">
        <f>Table14[[#This Row],[Unit Cost]]*Table14[[#This Row],[Quantity]]</f>
        <v>65.33</v>
      </c>
      <c r="H717" s="2">
        <v>110.69</v>
      </c>
      <c r="I717" s="2">
        <f>Table14[[#This Row],[Unit Price]]*Table14[[#This Row],[Quantity]]</f>
        <v>110.69</v>
      </c>
      <c r="J717" s="4">
        <v>0</v>
      </c>
      <c r="K717">
        <f>Table14[[#This Row],[Revenue]]*Table14[[#This Row],[Discount]]</f>
        <v>0</v>
      </c>
      <c r="L717" s="2">
        <f>Table14[[#This Row],[Revenue]]-Table14[[#This Row],[Discount Amount]]</f>
        <v>110.69</v>
      </c>
      <c r="M717" s="2">
        <f>Table14[[#This Row],[Total_Revenue]]-Table14[[#This Row],[Total Cost]]</f>
        <v>45.36</v>
      </c>
      <c r="N717" t="s">
        <v>24</v>
      </c>
      <c r="O717" t="s">
        <v>27</v>
      </c>
      <c r="P717" t="s">
        <v>35</v>
      </c>
    </row>
    <row r="718" spans="1:16" x14ac:dyDescent="0.25">
      <c r="A718" t="s">
        <v>762</v>
      </c>
      <c r="B718" s="1">
        <v>45386</v>
      </c>
      <c r="C718" t="s">
        <v>30</v>
      </c>
      <c r="D718" t="s">
        <v>31</v>
      </c>
      <c r="E718">
        <v>1</v>
      </c>
      <c r="F718" s="2">
        <v>172.3</v>
      </c>
      <c r="G718" s="2">
        <f>Table14[[#This Row],[Unit Cost]]*Table14[[#This Row],[Quantity]]</f>
        <v>172.3</v>
      </c>
      <c r="H718" s="2">
        <v>294.99</v>
      </c>
      <c r="I718" s="2">
        <f>Table14[[#This Row],[Unit Price]]*Table14[[#This Row],[Quantity]]</f>
        <v>294.99</v>
      </c>
      <c r="J718" s="4">
        <v>0</v>
      </c>
      <c r="K718">
        <f>Table14[[#This Row],[Revenue]]*Table14[[#This Row],[Discount]]</f>
        <v>0</v>
      </c>
      <c r="L718" s="2">
        <f>Table14[[#This Row],[Revenue]]-Table14[[#This Row],[Discount Amount]]</f>
        <v>294.99</v>
      </c>
      <c r="M718" s="2">
        <f>Table14[[#This Row],[Total_Revenue]]-Table14[[#This Row],[Total Cost]]</f>
        <v>122.69</v>
      </c>
      <c r="N718" t="s">
        <v>14</v>
      </c>
      <c r="O718" t="s">
        <v>15</v>
      </c>
      <c r="P718" t="s">
        <v>35</v>
      </c>
    </row>
    <row r="719" spans="1:16" x14ac:dyDescent="0.25">
      <c r="A719" t="s">
        <v>763</v>
      </c>
      <c r="B719" s="1">
        <v>44928</v>
      </c>
      <c r="C719" t="s">
        <v>49</v>
      </c>
      <c r="D719" t="s">
        <v>47</v>
      </c>
      <c r="E719">
        <v>2</v>
      </c>
      <c r="F719" s="2">
        <v>219.72</v>
      </c>
      <c r="G719" s="2">
        <f>Table14[[#This Row],[Unit Cost]]*Table14[[#This Row],[Quantity]]</f>
        <v>439.44</v>
      </c>
      <c r="H719" s="2">
        <v>257.45999999999998</v>
      </c>
      <c r="I719" s="2">
        <f>Table14[[#This Row],[Unit Price]]*Table14[[#This Row],[Quantity]]</f>
        <v>514.91999999999996</v>
      </c>
      <c r="J719" s="4">
        <v>0.05</v>
      </c>
      <c r="K719">
        <f>Table14[[#This Row],[Revenue]]*Table14[[#This Row],[Discount]]</f>
        <v>25.745999999999999</v>
      </c>
      <c r="L719" s="2">
        <f>Table14[[#This Row],[Revenue]]-Table14[[#This Row],[Discount Amount]]</f>
        <v>489.17399999999998</v>
      </c>
      <c r="M719" s="2">
        <f>Table14[[#This Row],[Total_Revenue]]-Table14[[#This Row],[Total Cost]]</f>
        <v>49.73399999999998</v>
      </c>
      <c r="N719" t="s">
        <v>40</v>
      </c>
      <c r="O719" t="s">
        <v>32</v>
      </c>
      <c r="P719" t="s">
        <v>20</v>
      </c>
    </row>
    <row r="720" spans="1:16" x14ac:dyDescent="0.25">
      <c r="A720" t="s">
        <v>764</v>
      </c>
      <c r="B720" s="1">
        <v>45336</v>
      </c>
      <c r="C720" t="s">
        <v>54</v>
      </c>
      <c r="D720" t="s">
        <v>38</v>
      </c>
      <c r="E720">
        <v>6</v>
      </c>
      <c r="F720" s="2">
        <v>133.5</v>
      </c>
      <c r="G720" s="2">
        <f>Table14[[#This Row],[Unit Cost]]*Table14[[#This Row],[Quantity]]</f>
        <v>801</v>
      </c>
      <c r="H720" s="2">
        <v>221.36</v>
      </c>
      <c r="I720" s="2">
        <f>Table14[[#This Row],[Unit Price]]*Table14[[#This Row],[Quantity]]</f>
        <v>1328.16</v>
      </c>
      <c r="J720" s="4">
        <v>0.05</v>
      </c>
      <c r="K720">
        <f>Table14[[#This Row],[Revenue]]*Table14[[#This Row],[Discount]]</f>
        <v>66.408000000000001</v>
      </c>
      <c r="L720" s="2">
        <f>Table14[[#This Row],[Revenue]]-Table14[[#This Row],[Discount Amount]]</f>
        <v>1261.7520000000002</v>
      </c>
      <c r="M720" s="2">
        <f>Table14[[#This Row],[Total_Revenue]]-Table14[[#This Row],[Total Cost]]</f>
        <v>460.75200000000018</v>
      </c>
      <c r="N720" t="s">
        <v>18</v>
      </c>
      <c r="O720" t="s">
        <v>15</v>
      </c>
      <c r="P720" t="s">
        <v>35</v>
      </c>
    </row>
    <row r="721" spans="1:16" x14ac:dyDescent="0.25">
      <c r="A721" t="s">
        <v>765</v>
      </c>
      <c r="B721" s="1">
        <v>45348</v>
      </c>
      <c r="C721" t="s">
        <v>12</v>
      </c>
      <c r="D721" t="s">
        <v>13</v>
      </c>
      <c r="E721">
        <v>6</v>
      </c>
      <c r="F721" s="2">
        <v>469.64</v>
      </c>
      <c r="G721" s="2">
        <f>Table14[[#This Row],[Unit Cost]]*Table14[[#This Row],[Quantity]]</f>
        <v>2817.84</v>
      </c>
      <c r="H721" s="2">
        <v>704.54</v>
      </c>
      <c r="I721" s="2">
        <f>Table14[[#This Row],[Unit Price]]*Table14[[#This Row],[Quantity]]</f>
        <v>4227.24</v>
      </c>
      <c r="J721" s="4">
        <v>0</v>
      </c>
      <c r="K721">
        <f>Table14[[#This Row],[Revenue]]*Table14[[#This Row],[Discount]]</f>
        <v>0</v>
      </c>
      <c r="L721" s="2">
        <f>Table14[[#This Row],[Revenue]]-Table14[[#This Row],[Discount Amount]]</f>
        <v>4227.24</v>
      </c>
      <c r="M721" s="2">
        <f>Table14[[#This Row],[Total_Revenue]]-Table14[[#This Row],[Total Cost]]</f>
        <v>1409.3999999999996</v>
      </c>
      <c r="N721" t="s">
        <v>40</v>
      </c>
      <c r="O721" t="s">
        <v>19</v>
      </c>
      <c r="P721" t="s">
        <v>16</v>
      </c>
    </row>
    <row r="722" spans="1:16" x14ac:dyDescent="0.25">
      <c r="A722" t="s">
        <v>766</v>
      </c>
      <c r="B722" s="1">
        <v>44941</v>
      </c>
      <c r="C722" t="s">
        <v>62</v>
      </c>
      <c r="D722" t="s">
        <v>47</v>
      </c>
      <c r="E722">
        <v>3</v>
      </c>
      <c r="F722" s="2">
        <v>452.55</v>
      </c>
      <c r="G722" s="2">
        <f>Table14[[#This Row],[Unit Cost]]*Table14[[#This Row],[Quantity]]</f>
        <v>1357.65</v>
      </c>
      <c r="H722" s="2">
        <v>703.7</v>
      </c>
      <c r="I722" s="2">
        <f>Table14[[#This Row],[Unit Price]]*Table14[[#This Row],[Quantity]]</f>
        <v>2111.1000000000004</v>
      </c>
      <c r="J722" s="4">
        <v>0.15</v>
      </c>
      <c r="K722">
        <f>Table14[[#This Row],[Revenue]]*Table14[[#This Row],[Discount]]</f>
        <v>316.66500000000002</v>
      </c>
      <c r="L722" s="2">
        <f>Table14[[#This Row],[Revenue]]-Table14[[#This Row],[Discount Amount]]</f>
        <v>1794.4350000000004</v>
      </c>
      <c r="M722" s="2">
        <f>Table14[[#This Row],[Total_Revenue]]-Table14[[#This Row],[Total Cost]]</f>
        <v>436.78500000000031</v>
      </c>
      <c r="N722" t="s">
        <v>40</v>
      </c>
      <c r="O722" t="s">
        <v>32</v>
      </c>
      <c r="P722" t="s">
        <v>35</v>
      </c>
    </row>
    <row r="723" spans="1:16" x14ac:dyDescent="0.25">
      <c r="A723" t="s">
        <v>767</v>
      </c>
      <c r="B723" s="1">
        <v>45138</v>
      </c>
      <c r="C723" t="s">
        <v>56</v>
      </c>
      <c r="D723" t="s">
        <v>38</v>
      </c>
      <c r="E723">
        <v>1</v>
      </c>
      <c r="F723" s="2">
        <v>160.07</v>
      </c>
      <c r="G723" s="2">
        <f>Table14[[#This Row],[Unit Cost]]*Table14[[#This Row],[Quantity]]</f>
        <v>160.07</v>
      </c>
      <c r="H723" s="2">
        <v>209</v>
      </c>
      <c r="I723" s="2">
        <f>Table14[[#This Row],[Unit Price]]*Table14[[#This Row],[Quantity]]</f>
        <v>209</v>
      </c>
      <c r="J723" s="4">
        <v>0.05</v>
      </c>
      <c r="K723">
        <f>Table14[[#This Row],[Revenue]]*Table14[[#This Row],[Discount]]</f>
        <v>10.450000000000001</v>
      </c>
      <c r="L723" s="2">
        <f>Table14[[#This Row],[Revenue]]-Table14[[#This Row],[Discount Amount]]</f>
        <v>198.55</v>
      </c>
      <c r="M723" s="2">
        <f>Table14[[#This Row],[Total_Revenue]]-Table14[[#This Row],[Total Cost]]</f>
        <v>38.480000000000018</v>
      </c>
      <c r="N723" t="s">
        <v>18</v>
      </c>
      <c r="O723" t="s">
        <v>15</v>
      </c>
      <c r="P723" t="s">
        <v>35</v>
      </c>
    </row>
    <row r="724" spans="1:16" x14ac:dyDescent="0.25">
      <c r="A724" t="s">
        <v>768</v>
      </c>
      <c r="B724" s="1">
        <v>45519</v>
      </c>
      <c r="C724" t="s">
        <v>34</v>
      </c>
      <c r="D724" t="s">
        <v>31</v>
      </c>
      <c r="E724">
        <v>2</v>
      </c>
      <c r="F724" s="2">
        <v>9.7200000000000006</v>
      </c>
      <c r="G724" s="2">
        <f>Table14[[#This Row],[Unit Cost]]*Table14[[#This Row],[Quantity]]</f>
        <v>19.440000000000001</v>
      </c>
      <c r="H724" s="2">
        <v>11.83</v>
      </c>
      <c r="I724" s="2">
        <f>Table14[[#This Row],[Unit Price]]*Table14[[#This Row],[Quantity]]</f>
        <v>23.66</v>
      </c>
      <c r="J724" s="4">
        <v>0</v>
      </c>
      <c r="K724">
        <f>Table14[[#This Row],[Revenue]]*Table14[[#This Row],[Discount]]</f>
        <v>0</v>
      </c>
      <c r="L724" s="2">
        <f>Table14[[#This Row],[Revenue]]-Table14[[#This Row],[Discount Amount]]</f>
        <v>23.66</v>
      </c>
      <c r="M724" s="2">
        <f>Table14[[#This Row],[Total_Revenue]]-Table14[[#This Row],[Total Cost]]</f>
        <v>4.2199999999999989</v>
      </c>
      <c r="N724" t="s">
        <v>40</v>
      </c>
      <c r="O724" t="s">
        <v>27</v>
      </c>
      <c r="P724" t="s">
        <v>16</v>
      </c>
    </row>
    <row r="725" spans="1:16" x14ac:dyDescent="0.25">
      <c r="A725" t="s">
        <v>769</v>
      </c>
      <c r="B725" s="1">
        <v>45519</v>
      </c>
      <c r="C725" t="s">
        <v>44</v>
      </c>
      <c r="D725" t="s">
        <v>31</v>
      </c>
      <c r="E725">
        <v>3</v>
      </c>
      <c r="F725" s="2">
        <v>481.24</v>
      </c>
      <c r="G725" s="2">
        <f>Table14[[#This Row],[Unit Cost]]*Table14[[#This Row],[Quantity]]</f>
        <v>1443.72</v>
      </c>
      <c r="H725" s="2">
        <v>823.55</v>
      </c>
      <c r="I725" s="2">
        <f>Table14[[#This Row],[Unit Price]]*Table14[[#This Row],[Quantity]]</f>
        <v>2470.6499999999996</v>
      </c>
      <c r="J725" s="4">
        <v>0.05</v>
      </c>
      <c r="K725">
        <f>Table14[[#This Row],[Revenue]]*Table14[[#This Row],[Discount]]</f>
        <v>123.53249999999998</v>
      </c>
      <c r="L725" s="2">
        <f>Table14[[#This Row],[Revenue]]-Table14[[#This Row],[Discount Amount]]</f>
        <v>2347.1174999999998</v>
      </c>
      <c r="M725" s="2">
        <f>Table14[[#This Row],[Total_Revenue]]-Table14[[#This Row],[Total Cost]]</f>
        <v>903.39749999999981</v>
      </c>
      <c r="N725" t="s">
        <v>24</v>
      </c>
      <c r="O725" t="s">
        <v>52</v>
      </c>
      <c r="P725" t="s">
        <v>35</v>
      </c>
    </row>
    <row r="726" spans="1:16" x14ac:dyDescent="0.25">
      <c r="A726" t="s">
        <v>770</v>
      </c>
      <c r="B726" s="1">
        <v>45536</v>
      </c>
      <c r="C726" t="s">
        <v>54</v>
      </c>
      <c r="D726" t="s">
        <v>38</v>
      </c>
      <c r="E726">
        <v>7</v>
      </c>
      <c r="F726" s="2">
        <v>99.61</v>
      </c>
      <c r="G726" s="2">
        <f>Table14[[#This Row],[Unit Cost]]*Table14[[#This Row],[Quantity]]</f>
        <v>697.27</v>
      </c>
      <c r="H726" s="2">
        <v>153.63</v>
      </c>
      <c r="I726" s="2">
        <f>Table14[[#This Row],[Unit Price]]*Table14[[#This Row],[Quantity]]</f>
        <v>1075.4099999999999</v>
      </c>
      <c r="J726" s="4">
        <v>0.05</v>
      </c>
      <c r="K726">
        <f>Table14[[#This Row],[Revenue]]*Table14[[#This Row],[Discount]]</f>
        <v>53.770499999999998</v>
      </c>
      <c r="L726" s="2">
        <f>Table14[[#This Row],[Revenue]]-Table14[[#This Row],[Discount Amount]]</f>
        <v>1021.6394999999999</v>
      </c>
      <c r="M726" s="2">
        <f>Table14[[#This Row],[Total_Revenue]]-Table14[[#This Row],[Total Cost]]</f>
        <v>324.3694999999999</v>
      </c>
      <c r="N726" t="s">
        <v>14</v>
      </c>
      <c r="O726" t="s">
        <v>27</v>
      </c>
      <c r="P726" t="s">
        <v>16</v>
      </c>
    </row>
    <row r="727" spans="1:16" x14ac:dyDescent="0.25">
      <c r="A727" t="s">
        <v>771</v>
      </c>
      <c r="B727" s="1">
        <v>45376</v>
      </c>
      <c r="C727" t="s">
        <v>54</v>
      </c>
      <c r="D727" t="s">
        <v>38</v>
      </c>
      <c r="E727">
        <v>3</v>
      </c>
      <c r="F727" s="2">
        <v>50.11</v>
      </c>
      <c r="G727" s="2">
        <f>Table14[[#This Row],[Unit Cost]]*Table14[[#This Row],[Quantity]]</f>
        <v>150.32999999999998</v>
      </c>
      <c r="H727" s="2">
        <v>59.46</v>
      </c>
      <c r="I727" s="2">
        <f>Table14[[#This Row],[Unit Price]]*Table14[[#This Row],[Quantity]]</f>
        <v>178.38</v>
      </c>
      <c r="J727" s="4">
        <v>0.1</v>
      </c>
      <c r="K727">
        <f>Table14[[#This Row],[Revenue]]*Table14[[#This Row],[Discount]]</f>
        <v>17.838000000000001</v>
      </c>
      <c r="L727" s="2">
        <f>Table14[[#This Row],[Revenue]]-Table14[[#This Row],[Discount Amount]]</f>
        <v>160.542</v>
      </c>
      <c r="M727" s="2">
        <f>Table14[[#This Row],[Total_Revenue]]-Table14[[#This Row],[Total Cost]]</f>
        <v>10.212000000000018</v>
      </c>
      <c r="N727" t="s">
        <v>40</v>
      </c>
      <c r="O727" t="s">
        <v>52</v>
      </c>
      <c r="P727" t="s">
        <v>35</v>
      </c>
    </row>
    <row r="728" spans="1:16" x14ac:dyDescent="0.25">
      <c r="A728" t="s">
        <v>772</v>
      </c>
      <c r="B728" s="1">
        <v>45551</v>
      </c>
      <c r="C728" t="s">
        <v>37</v>
      </c>
      <c r="D728" t="s">
        <v>38</v>
      </c>
      <c r="E728">
        <v>5</v>
      </c>
      <c r="F728" s="2">
        <v>208.2</v>
      </c>
      <c r="G728" s="2">
        <f>Table14[[#This Row],[Unit Cost]]*Table14[[#This Row],[Quantity]]</f>
        <v>1041</v>
      </c>
      <c r="H728" s="2">
        <v>260.75</v>
      </c>
      <c r="I728" s="2">
        <f>Table14[[#This Row],[Unit Price]]*Table14[[#This Row],[Quantity]]</f>
        <v>1303.75</v>
      </c>
      <c r="J728" s="4">
        <v>0.05</v>
      </c>
      <c r="K728">
        <f>Table14[[#This Row],[Revenue]]*Table14[[#This Row],[Discount]]</f>
        <v>65.1875</v>
      </c>
      <c r="L728" s="2">
        <f>Table14[[#This Row],[Revenue]]-Table14[[#This Row],[Discount Amount]]</f>
        <v>1238.5625</v>
      </c>
      <c r="M728" s="2">
        <f>Table14[[#This Row],[Total_Revenue]]-Table14[[#This Row],[Total Cost]]</f>
        <v>197.5625</v>
      </c>
      <c r="N728" t="s">
        <v>18</v>
      </c>
      <c r="O728" t="s">
        <v>52</v>
      </c>
      <c r="P728" t="s">
        <v>20</v>
      </c>
    </row>
    <row r="729" spans="1:16" x14ac:dyDescent="0.25">
      <c r="A729" t="s">
        <v>773</v>
      </c>
      <c r="B729" s="1">
        <v>45448</v>
      </c>
      <c r="C729" t="s">
        <v>44</v>
      </c>
      <c r="D729" t="s">
        <v>31</v>
      </c>
      <c r="E729">
        <v>6</v>
      </c>
      <c r="F729" s="2">
        <v>432.15</v>
      </c>
      <c r="G729" s="2">
        <f>Table14[[#This Row],[Unit Cost]]*Table14[[#This Row],[Quantity]]</f>
        <v>2592.8999999999996</v>
      </c>
      <c r="H729" s="2">
        <v>583.24</v>
      </c>
      <c r="I729" s="2">
        <f>Table14[[#This Row],[Unit Price]]*Table14[[#This Row],[Quantity]]</f>
        <v>3499.44</v>
      </c>
      <c r="J729" s="4">
        <v>0.1</v>
      </c>
      <c r="K729">
        <f>Table14[[#This Row],[Revenue]]*Table14[[#This Row],[Discount]]</f>
        <v>349.94400000000002</v>
      </c>
      <c r="L729" s="2">
        <f>Table14[[#This Row],[Revenue]]-Table14[[#This Row],[Discount Amount]]</f>
        <v>3149.4960000000001</v>
      </c>
      <c r="M729" s="2">
        <f>Table14[[#This Row],[Total_Revenue]]-Table14[[#This Row],[Total Cost]]</f>
        <v>556.59600000000046</v>
      </c>
      <c r="N729" t="s">
        <v>18</v>
      </c>
      <c r="O729" t="s">
        <v>19</v>
      </c>
      <c r="P729" t="s">
        <v>35</v>
      </c>
    </row>
    <row r="730" spans="1:16" x14ac:dyDescent="0.25">
      <c r="A730" t="s">
        <v>774</v>
      </c>
      <c r="B730" s="1">
        <v>44954</v>
      </c>
      <c r="C730" t="s">
        <v>60</v>
      </c>
      <c r="D730" t="s">
        <v>23</v>
      </c>
      <c r="E730">
        <v>8</v>
      </c>
      <c r="F730" s="2">
        <v>76.430000000000007</v>
      </c>
      <c r="G730" s="2">
        <f>Table14[[#This Row],[Unit Cost]]*Table14[[#This Row],[Quantity]]</f>
        <v>611.44000000000005</v>
      </c>
      <c r="H730" s="2">
        <v>86.89</v>
      </c>
      <c r="I730" s="2">
        <f>Table14[[#This Row],[Unit Price]]*Table14[[#This Row],[Quantity]]</f>
        <v>695.12</v>
      </c>
      <c r="J730" s="4">
        <v>0.1</v>
      </c>
      <c r="K730">
        <f>Table14[[#This Row],[Revenue]]*Table14[[#This Row],[Discount]]</f>
        <v>69.512</v>
      </c>
      <c r="L730" s="2">
        <f>Table14[[#This Row],[Revenue]]-Table14[[#This Row],[Discount Amount]]</f>
        <v>625.60799999999995</v>
      </c>
      <c r="M730" s="2">
        <f>Table14[[#This Row],[Total_Revenue]]-Table14[[#This Row],[Total Cost]]</f>
        <v>14.167999999999893</v>
      </c>
      <c r="N730" t="s">
        <v>14</v>
      </c>
      <c r="O730" t="s">
        <v>32</v>
      </c>
      <c r="P730" t="s">
        <v>35</v>
      </c>
    </row>
    <row r="731" spans="1:16" x14ac:dyDescent="0.25">
      <c r="A731" t="s">
        <v>775</v>
      </c>
      <c r="B731" s="1">
        <v>45069</v>
      </c>
      <c r="C731" t="s">
        <v>34</v>
      </c>
      <c r="D731" t="s">
        <v>31</v>
      </c>
      <c r="E731">
        <v>6</v>
      </c>
      <c r="F731" s="2">
        <v>354.25</v>
      </c>
      <c r="G731" s="2">
        <f>Table14[[#This Row],[Unit Cost]]*Table14[[#This Row],[Quantity]]</f>
        <v>2125.5</v>
      </c>
      <c r="H731" s="2">
        <v>542.89</v>
      </c>
      <c r="I731" s="2">
        <f>Table14[[#This Row],[Unit Price]]*Table14[[#This Row],[Quantity]]</f>
        <v>3257.34</v>
      </c>
      <c r="J731" s="4">
        <v>0</v>
      </c>
      <c r="K731">
        <f>Table14[[#This Row],[Revenue]]*Table14[[#This Row],[Discount]]</f>
        <v>0</v>
      </c>
      <c r="L731" s="2">
        <f>Table14[[#This Row],[Revenue]]-Table14[[#This Row],[Discount Amount]]</f>
        <v>3257.34</v>
      </c>
      <c r="M731" s="2">
        <f>Table14[[#This Row],[Total_Revenue]]-Table14[[#This Row],[Total Cost]]</f>
        <v>1131.8400000000001</v>
      </c>
      <c r="N731" t="s">
        <v>40</v>
      </c>
      <c r="O731" t="s">
        <v>19</v>
      </c>
      <c r="P731" t="s">
        <v>20</v>
      </c>
    </row>
    <row r="732" spans="1:16" x14ac:dyDescent="0.25">
      <c r="A732" t="s">
        <v>776</v>
      </c>
      <c r="B732" s="1">
        <v>45640</v>
      </c>
      <c r="C732" t="s">
        <v>44</v>
      </c>
      <c r="D732" t="s">
        <v>31</v>
      </c>
      <c r="E732">
        <v>8</v>
      </c>
      <c r="F732" s="2">
        <v>310.88</v>
      </c>
      <c r="G732" s="2">
        <f>Table14[[#This Row],[Unit Cost]]*Table14[[#This Row],[Quantity]]</f>
        <v>2487.04</v>
      </c>
      <c r="H732" s="2">
        <v>359.18</v>
      </c>
      <c r="I732" s="2">
        <f>Table14[[#This Row],[Unit Price]]*Table14[[#This Row],[Quantity]]</f>
        <v>2873.44</v>
      </c>
      <c r="J732" s="4">
        <v>0</v>
      </c>
      <c r="K732">
        <f>Table14[[#This Row],[Revenue]]*Table14[[#This Row],[Discount]]</f>
        <v>0</v>
      </c>
      <c r="L732" s="2">
        <f>Table14[[#This Row],[Revenue]]-Table14[[#This Row],[Discount Amount]]</f>
        <v>2873.44</v>
      </c>
      <c r="M732" s="2">
        <f>Table14[[#This Row],[Total_Revenue]]-Table14[[#This Row],[Total Cost]]</f>
        <v>386.40000000000009</v>
      </c>
      <c r="N732" t="s">
        <v>40</v>
      </c>
      <c r="O732" t="s">
        <v>52</v>
      </c>
      <c r="P732" t="s">
        <v>35</v>
      </c>
    </row>
    <row r="733" spans="1:16" x14ac:dyDescent="0.25">
      <c r="A733" t="s">
        <v>777</v>
      </c>
      <c r="B733" s="1">
        <v>45043</v>
      </c>
      <c r="C733" t="s">
        <v>46</v>
      </c>
      <c r="D733" t="s">
        <v>47</v>
      </c>
      <c r="E733">
        <v>9</v>
      </c>
      <c r="F733" s="2">
        <v>468.01</v>
      </c>
      <c r="G733" s="2">
        <f>Table14[[#This Row],[Unit Cost]]*Table14[[#This Row],[Quantity]]</f>
        <v>4212.09</v>
      </c>
      <c r="H733" s="2">
        <v>577.6</v>
      </c>
      <c r="I733" s="2">
        <f>Table14[[#This Row],[Unit Price]]*Table14[[#This Row],[Quantity]]</f>
        <v>5198.4000000000005</v>
      </c>
      <c r="J733" s="4">
        <v>0.15</v>
      </c>
      <c r="K733">
        <f>Table14[[#This Row],[Revenue]]*Table14[[#This Row],[Discount]]</f>
        <v>779.7600000000001</v>
      </c>
      <c r="L733" s="2">
        <f>Table14[[#This Row],[Revenue]]-Table14[[#This Row],[Discount Amount]]</f>
        <v>4418.6400000000003</v>
      </c>
      <c r="M733" s="2">
        <f>Table14[[#This Row],[Total_Revenue]]-Table14[[#This Row],[Total Cost]]</f>
        <v>206.55000000000018</v>
      </c>
      <c r="N733" t="s">
        <v>14</v>
      </c>
      <c r="O733" t="s">
        <v>27</v>
      </c>
      <c r="P733" t="s">
        <v>35</v>
      </c>
    </row>
    <row r="734" spans="1:16" x14ac:dyDescent="0.25">
      <c r="A734" t="s">
        <v>778</v>
      </c>
      <c r="B734" s="1">
        <v>44960</v>
      </c>
      <c r="C734" t="s">
        <v>22</v>
      </c>
      <c r="D734" t="s">
        <v>23</v>
      </c>
      <c r="E734">
        <v>4</v>
      </c>
      <c r="F734" s="2">
        <v>38.65</v>
      </c>
      <c r="G734" s="2">
        <f>Table14[[#This Row],[Unit Cost]]*Table14[[#This Row],[Quantity]]</f>
        <v>154.6</v>
      </c>
      <c r="H734" s="2">
        <v>56.19</v>
      </c>
      <c r="I734" s="2">
        <f>Table14[[#This Row],[Unit Price]]*Table14[[#This Row],[Quantity]]</f>
        <v>224.76</v>
      </c>
      <c r="J734" s="4">
        <v>0.05</v>
      </c>
      <c r="K734">
        <f>Table14[[#This Row],[Revenue]]*Table14[[#This Row],[Discount]]</f>
        <v>11.238</v>
      </c>
      <c r="L734" s="2">
        <f>Table14[[#This Row],[Revenue]]-Table14[[#This Row],[Discount Amount]]</f>
        <v>213.52199999999999</v>
      </c>
      <c r="M734" s="2">
        <f>Table14[[#This Row],[Total_Revenue]]-Table14[[#This Row],[Total Cost]]</f>
        <v>58.921999999999997</v>
      </c>
      <c r="N734" t="s">
        <v>14</v>
      </c>
      <c r="O734" t="s">
        <v>32</v>
      </c>
      <c r="P734" t="s">
        <v>20</v>
      </c>
    </row>
    <row r="735" spans="1:16" x14ac:dyDescent="0.25">
      <c r="A735" t="s">
        <v>779</v>
      </c>
      <c r="B735" s="1">
        <v>45044</v>
      </c>
      <c r="C735" t="s">
        <v>54</v>
      </c>
      <c r="D735" t="s">
        <v>38</v>
      </c>
      <c r="E735">
        <v>4</v>
      </c>
      <c r="F735" s="2">
        <v>34.29</v>
      </c>
      <c r="G735" s="2">
        <f>Table14[[#This Row],[Unit Cost]]*Table14[[#This Row],[Quantity]]</f>
        <v>137.16</v>
      </c>
      <c r="H735" s="2">
        <v>55.24</v>
      </c>
      <c r="I735" s="2">
        <f>Table14[[#This Row],[Unit Price]]*Table14[[#This Row],[Quantity]]</f>
        <v>220.96</v>
      </c>
      <c r="J735" s="4">
        <v>0.05</v>
      </c>
      <c r="K735">
        <f>Table14[[#This Row],[Revenue]]*Table14[[#This Row],[Discount]]</f>
        <v>11.048000000000002</v>
      </c>
      <c r="L735" s="2">
        <f>Table14[[#This Row],[Revenue]]-Table14[[#This Row],[Discount Amount]]</f>
        <v>209.91200000000001</v>
      </c>
      <c r="M735" s="2">
        <f>Table14[[#This Row],[Total_Revenue]]-Table14[[#This Row],[Total Cost]]</f>
        <v>72.75200000000001</v>
      </c>
      <c r="N735" t="s">
        <v>24</v>
      </c>
      <c r="O735" t="s">
        <v>19</v>
      </c>
      <c r="P735" t="s">
        <v>35</v>
      </c>
    </row>
    <row r="736" spans="1:16" x14ac:dyDescent="0.25">
      <c r="A736" t="s">
        <v>780</v>
      </c>
      <c r="B736" s="1">
        <v>45602</v>
      </c>
      <c r="C736" t="s">
        <v>22</v>
      </c>
      <c r="D736" t="s">
        <v>23</v>
      </c>
      <c r="E736">
        <v>1</v>
      </c>
      <c r="F736" s="2">
        <v>41.95</v>
      </c>
      <c r="G736" s="2">
        <f>Table14[[#This Row],[Unit Cost]]*Table14[[#This Row],[Quantity]]</f>
        <v>41.95</v>
      </c>
      <c r="H736" s="2">
        <v>74.709999999999994</v>
      </c>
      <c r="I736" s="2">
        <f>Table14[[#This Row],[Unit Price]]*Table14[[#This Row],[Quantity]]</f>
        <v>74.709999999999994</v>
      </c>
      <c r="J736" s="4">
        <v>0</v>
      </c>
      <c r="K736">
        <f>Table14[[#This Row],[Revenue]]*Table14[[#This Row],[Discount]]</f>
        <v>0</v>
      </c>
      <c r="L736" s="2">
        <f>Table14[[#This Row],[Revenue]]-Table14[[#This Row],[Discount Amount]]</f>
        <v>74.709999999999994</v>
      </c>
      <c r="M736" s="2">
        <f>Table14[[#This Row],[Total_Revenue]]-Table14[[#This Row],[Total Cost]]</f>
        <v>32.759999999999991</v>
      </c>
      <c r="N736" t="s">
        <v>24</v>
      </c>
      <c r="O736" t="s">
        <v>32</v>
      </c>
      <c r="P736" t="s">
        <v>16</v>
      </c>
    </row>
    <row r="737" spans="1:16" x14ac:dyDescent="0.25">
      <c r="A737" t="s">
        <v>781</v>
      </c>
      <c r="B737" s="1">
        <v>45087</v>
      </c>
      <c r="C737" t="s">
        <v>44</v>
      </c>
      <c r="D737" t="s">
        <v>31</v>
      </c>
      <c r="E737">
        <v>8</v>
      </c>
      <c r="F737" s="2">
        <v>160.02000000000001</v>
      </c>
      <c r="G737" s="2">
        <f>Table14[[#This Row],[Unit Cost]]*Table14[[#This Row],[Quantity]]</f>
        <v>1280.1600000000001</v>
      </c>
      <c r="H737" s="2">
        <v>181.39</v>
      </c>
      <c r="I737" s="2">
        <f>Table14[[#This Row],[Unit Price]]*Table14[[#This Row],[Quantity]]</f>
        <v>1451.12</v>
      </c>
      <c r="J737" s="4">
        <v>0</v>
      </c>
      <c r="K737">
        <f>Table14[[#This Row],[Revenue]]*Table14[[#This Row],[Discount]]</f>
        <v>0</v>
      </c>
      <c r="L737" s="2">
        <f>Table14[[#This Row],[Revenue]]-Table14[[#This Row],[Discount Amount]]</f>
        <v>1451.12</v>
      </c>
      <c r="M737" s="2">
        <f>Table14[[#This Row],[Total_Revenue]]-Table14[[#This Row],[Total Cost]]</f>
        <v>170.95999999999981</v>
      </c>
      <c r="N737" t="s">
        <v>18</v>
      </c>
      <c r="O737" t="s">
        <v>15</v>
      </c>
      <c r="P737" t="s">
        <v>20</v>
      </c>
    </row>
    <row r="738" spans="1:16" x14ac:dyDescent="0.25">
      <c r="A738" t="s">
        <v>782</v>
      </c>
      <c r="B738" s="1">
        <v>45057</v>
      </c>
      <c r="C738" t="s">
        <v>54</v>
      </c>
      <c r="D738" t="s">
        <v>38</v>
      </c>
      <c r="E738">
        <v>3</v>
      </c>
      <c r="F738" s="2">
        <v>173.19</v>
      </c>
      <c r="G738" s="2">
        <f>Table14[[#This Row],[Unit Cost]]*Table14[[#This Row],[Quantity]]</f>
        <v>519.56999999999994</v>
      </c>
      <c r="H738" s="2">
        <v>209.98</v>
      </c>
      <c r="I738" s="2">
        <f>Table14[[#This Row],[Unit Price]]*Table14[[#This Row],[Quantity]]</f>
        <v>629.93999999999994</v>
      </c>
      <c r="J738" s="4">
        <v>0.2</v>
      </c>
      <c r="K738">
        <f>Table14[[#This Row],[Revenue]]*Table14[[#This Row],[Discount]]</f>
        <v>125.988</v>
      </c>
      <c r="L738" s="2">
        <f>Table14[[#This Row],[Revenue]]-Table14[[#This Row],[Discount Amount]]</f>
        <v>503.95199999999994</v>
      </c>
      <c r="M738" s="2">
        <f>Table14[[#This Row],[Total_Revenue]]-Table14[[#This Row],[Total Cost]]</f>
        <v>-15.617999999999995</v>
      </c>
      <c r="N738" t="s">
        <v>24</v>
      </c>
      <c r="O738" t="s">
        <v>19</v>
      </c>
      <c r="P738" t="s">
        <v>35</v>
      </c>
    </row>
    <row r="739" spans="1:16" x14ac:dyDescent="0.25">
      <c r="A739" t="s">
        <v>783</v>
      </c>
      <c r="B739" s="1">
        <v>45099</v>
      </c>
      <c r="C739" t="s">
        <v>37</v>
      </c>
      <c r="D739" t="s">
        <v>38</v>
      </c>
      <c r="E739">
        <v>5</v>
      </c>
      <c r="F739" s="2">
        <v>86.49</v>
      </c>
      <c r="G739" s="2">
        <f>Table14[[#This Row],[Unit Cost]]*Table14[[#This Row],[Quantity]]</f>
        <v>432.45</v>
      </c>
      <c r="H739" s="2">
        <v>143.38</v>
      </c>
      <c r="I739" s="2">
        <f>Table14[[#This Row],[Unit Price]]*Table14[[#This Row],[Quantity]]</f>
        <v>716.9</v>
      </c>
      <c r="J739" s="4">
        <v>0.05</v>
      </c>
      <c r="K739">
        <f>Table14[[#This Row],[Revenue]]*Table14[[#This Row],[Discount]]</f>
        <v>35.844999999999999</v>
      </c>
      <c r="L739" s="2">
        <f>Table14[[#This Row],[Revenue]]-Table14[[#This Row],[Discount Amount]]</f>
        <v>681.05499999999995</v>
      </c>
      <c r="M739" s="2">
        <f>Table14[[#This Row],[Total_Revenue]]-Table14[[#This Row],[Total Cost]]</f>
        <v>248.60499999999996</v>
      </c>
      <c r="N739" t="s">
        <v>40</v>
      </c>
      <c r="O739" t="s">
        <v>15</v>
      </c>
      <c r="P739" t="s">
        <v>16</v>
      </c>
    </row>
    <row r="740" spans="1:16" x14ac:dyDescent="0.25">
      <c r="A740" t="s">
        <v>784</v>
      </c>
      <c r="B740" s="1">
        <v>45499</v>
      </c>
      <c r="C740" t="s">
        <v>46</v>
      </c>
      <c r="D740" t="s">
        <v>47</v>
      </c>
      <c r="E740">
        <v>8</v>
      </c>
      <c r="F740" s="2">
        <v>131.91999999999999</v>
      </c>
      <c r="G740" s="2">
        <f>Table14[[#This Row],[Unit Cost]]*Table14[[#This Row],[Quantity]]</f>
        <v>1055.3599999999999</v>
      </c>
      <c r="H740" s="2">
        <v>186.27</v>
      </c>
      <c r="I740" s="2">
        <f>Table14[[#This Row],[Unit Price]]*Table14[[#This Row],[Quantity]]</f>
        <v>1490.16</v>
      </c>
      <c r="J740" s="4">
        <v>0.1</v>
      </c>
      <c r="K740">
        <f>Table14[[#This Row],[Revenue]]*Table14[[#This Row],[Discount]]</f>
        <v>149.01600000000002</v>
      </c>
      <c r="L740" s="2">
        <f>Table14[[#This Row],[Revenue]]-Table14[[#This Row],[Discount Amount]]</f>
        <v>1341.144</v>
      </c>
      <c r="M740" s="2">
        <f>Table14[[#This Row],[Total_Revenue]]-Table14[[#This Row],[Total Cost]]</f>
        <v>285.78400000000011</v>
      </c>
      <c r="N740" t="s">
        <v>40</v>
      </c>
      <c r="O740" t="s">
        <v>32</v>
      </c>
      <c r="P740" t="s">
        <v>20</v>
      </c>
    </row>
    <row r="741" spans="1:16" x14ac:dyDescent="0.25">
      <c r="A741" t="s">
        <v>785</v>
      </c>
      <c r="B741" s="1">
        <v>45323</v>
      </c>
      <c r="C741" t="s">
        <v>54</v>
      </c>
      <c r="D741" t="s">
        <v>38</v>
      </c>
      <c r="E741">
        <v>9</v>
      </c>
      <c r="F741" s="2">
        <v>277.77</v>
      </c>
      <c r="G741" s="2">
        <f>Table14[[#This Row],[Unit Cost]]*Table14[[#This Row],[Quantity]]</f>
        <v>2499.9299999999998</v>
      </c>
      <c r="H741" s="2">
        <v>394.31</v>
      </c>
      <c r="I741" s="2">
        <f>Table14[[#This Row],[Unit Price]]*Table14[[#This Row],[Quantity]]</f>
        <v>3548.79</v>
      </c>
      <c r="J741" s="4">
        <v>0</v>
      </c>
      <c r="K741">
        <f>Table14[[#This Row],[Revenue]]*Table14[[#This Row],[Discount]]</f>
        <v>0</v>
      </c>
      <c r="L741" s="2">
        <f>Table14[[#This Row],[Revenue]]-Table14[[#This Row],[Discount Amount]]</f>
        <v>3548.79</v>
      </c>
      <c r="M741" s="2">
        <f>Table14[[#This Row],[Total_Revenue]]-Table14[[#This Row],[Total Cost]]</f>
        <v>1048.8600000000001</v>
      </c>
      <c r="N741" t="s">
        <v>14</v>
      </c>
      <c r="O741" t="s">
        <v>19</v>
      </c>
      <c r="P741" t="s">
        <v>35</v>
      </c>
    </row>
    <row r="742" spans="1:16" x14ac:dyDescent="0.25">
      <c r="A742" t="s">
        <v>786</v>
      </c>
      <c r="B742" s="1">
        <v>45429</v>
      </c>
      <c r="C742" t="s">
        <v>49</v>
      </c>
      <c r="D742" t="s">
        <v>47</v>
      </c>
      <c r="E742">
        <v>4</v>
      </c>
      <c r="F742" s="2">
        <v>373.29</v>
      </c>
      <c r="G742" s="2">
        <f>Table14[[#This Row],[Unit Cost]]*Table14[[#This Row],[Quantity]]</f>
        <v>1493.16</v>
      </c>
      <c r="H742" s="2">
        <v>639.04</v>
      </c>
      <c r="I742" s="2">
        <f>Table14[[#This Row],[Unit Price]]*Table14[[#This Row],[Quantity]]</f>
        <v>2556.16</v>
      </c>
      <c r="J742" s="4">
        <v>0</v>
      </c>
      <c r="K742">
        <f>Table14[[#This Row],[Revenue]]*Table14[[#This Row],[Discount]]</f>
        <v>0</v>
      </c>
      <c r="L742" s="2">
        <f>Table14[[#This Row],[Revenue]]-Table14[[#This Row],[Discount Amount]]</f>
        <v>2556.16</v>
      </c>
      <c r="M742" s="2">
        <f>Table14[[#This Row],[Total_Revenue]]-Table14[[#This Row],[Total Cost]]</f>
        <v>1062.9999999999998</v>
      </c>
      <c r="N742" t="s">
        <v>40</v>
      </c>
      <c r="O742" t="s">
        <v>15</v>
      </c>
      <c r="P742" t="s">
        <v>16</v>
      </c>
    </row>
    <row r="743" spans="1:16" x14ac:dyDescent="0.25">
      <c r="A743" t="s">
        <v>787</v>
      </c>
      <c r="B743" s="1">
        <v>45246</v>
      </c>
      <c r="C743" t="s">
        <v>12</v>
      </c>
      <c r="D743" t="s">
        <v>13</v>
      </c>
      <c r="E743">
        <v>7</v>
      </c>
      <c r="F743" s="2">
        <v>448.05</v>
      </c>
      <c r="G743" s="2">
        <f>Table14[[#This Row],[Unit Cost]]*Table14[[#This Row],[Quantity]]</f>
        <v>3136.35</v>
      </c>
      <c r="H743" s="2">
        <v>622.62</v>
      </c>
      <c r="I743" s="2">
        <f>Table14[[#This Row],[Unit Price]]*Table14[[#This Row],[Quantity]]</f>
        <v>4358.34</v>
      </c>
      <c r="J743" s="4">
        <v>0</v>
      </c>
      <c r="K743">
        <f>Table14[[#This Row],[Revenue]]*Table14[[#This Row],[Discount]]</f>
        <v>0</v>
      </c>
      <c r="L743" s="2">
        <f>Table14[[#This Row],[Revenue]]-Table14[[#This Row],[Discount Amount]]</f>
        <v>4358.34</v>
      </c>
      <c r="M743" s="2">
        <f>Table14[[#This Row],[Total_Revenue]]-Table14[[#This Row],[Total Cost]]</f>
        <v>1221.9900000000002</v>
      </c>
      <c r="N743" t="s">
        <v>40</v>
      </c>
      <c r="O743" t="s">
        <v>52</v>
      </c>
      <c r="P743" t="s">
        <v>16</v>
      </c>
    </row>
    <row r="744" spans="1:16" x14ac:dyDescent="0.25">
      <c r="A744" t="s">
        <v>788</v>
      </c>
      <c r="B744" s="1">
        <v>45570</v>
      </c>
      <c r="C744" t="s">
        <v>26</v>
      </c>
      <c r="D744" t="s">
        <v>13</v>
      </c>
      <c r="E744">
        <v>6</v>
      </c>
      <c r="F744" s="2">
        <v>287.35000000000002</v>
      </c>
      <c r="G744" s="2">
        <f>Table14[[#This Row],[Unit Cost]]*Table14[[#This Row],[Quantity]]</f>
        <v>1724.1000000000001</v>
      </c>
      <c r="H744" s="2">
        <v>368.06</v>
      </c>
      <c r="I744" s="2">
        <f>Table14[[#This Row],[Unit Price]]*Table14[[#This Row],[Quantity]]</f>
        <v>2208.36</v>
      </c>
      <c r="J744" s="4">
        <v>0.1</v>
      </c>
      <c r="K744">
        <f>Table14[[#This Row],[Revenue]]*Table14[[#This Row],[Discount]]</f>
        <v>220.83600000000001</v>
      </c>
      <c r="L744" s="2">
        <f>Table14[[#This Row],[Revenue]]-Table14[[#This Row],[Discount Amount]]</f>
        <v>1987.5240000000001</v>
      </c>
      <c r="M744" s="2">
        <f>Table14[[#This Row],[Total_Revenue]]-Table14[[#This Row],[Total Cost]]</f>
        <v>263.42399999999998</v>
      </c>
      <c r="N744" t="s">
        <v>24</v>
      </c>
      <c r="O744" t="s">
        <v>27</v>
      </c>
      <c r="P744" t="s">
        <v>20</v>
      </c>
    </row>
    <row r="745" spans="1:16" x14ac:dyDescent="0.25">
      <c r="A745" t="s">
        <v>789</v>
      </c>
      <c r="B745" s="1">
        <v>44949</v>
      </c>
      <c r="C745" t="s">
        <v>44</v>
      </c>
      <c r="D745" t="s">
        <v>31</v>
      </c>
      <c r="E745">
        <v>9</v>
      </c>
      <c r="F745" s="2">
        <v>362.78</v>
      </c>
      <c r="G745" s="2">
        <f>Table14[[#This Row],[Unit Cost]]*Table14[[#This Row],[Quantity]]</f>
        <v>3265.0199999999995</v>
      </c>
      <c r="H745" s="2">
        <v>523.70000000000005</v>
      </c>
      <c r="I745" s="2">
        <f>Table14[[#This Row],[Unit Price]]*Table14[[#This Row],[Quantity]]</f>
        <v>4713.3</v>
      </c>
      <c r="J745" s="4">
        <v>0</v>
      </c>
      <c r="K745">
        <f>Table14[[#This Row],[Revenue]]*Table14[[#This Row],[Discount]]</f>
        <v>0</v>
      </c>
      <c r="L745" s="2">
        <f>Table14[[#This Row],[Revenue]]-Table14[[#This Row],[Discount Amount]]</f>
        <v>4713.3</v>
      </c>
      <c r="M745" s="2">
        <f>Table14[[#This Row],[Total_Revenue]]-Table14[[#This Row],[Total Cost]]</f>
        <v>1448.2800000000007</v>
      </c>
      <c r="N745" t="s">
        <v>24</v>
      </c>
      <c r="O745" t="s">
        <v>32</v>
      </c>
      <c r="P745" t="s">
        <v>16</v>
      </c>
    </row>
    <row r="746" spans="1:16" x14ac:dyDescent="0.25">
      <c r="A746" t="s">
        <v>790</v>
      </c>
      <c r="B746" s="1">
        <v>45038</v>
      </c>
      <c r="C746" t="s">
        <v>30</v>
      </c>
      <c r="D746" t="s">
        <v>31</v>
      </c>
      <c r="E746">
        <v>2</v>
      </c>
      <c r="F746" s="2">
        <v>49.51</v>
      </c>
      <c r="G746" s="2">
        <f>Table14[[#This Row],[Unit Cost]]*Table14[[#This Row],[Quantity]]</f>
        <v>99.02</v>
      </c>
      <c r="H746" s="2">
        <v>88.29</v>
      </c>
      <c r="I746" s="2">
        <f>Table14[[#This Row],[Unit Price]]*Table14[[#This Row],[Quantity]]</f>
        <v>176.58</v>
      </c>
      <c r="J746" s="4">
        <v>0</v>
      </c>
      <c r="K746">
        <f>Table14[[#This Row],[Revenue]]*Table14[[#This Row],[Discount]]</f>
        <v>0</v>
      </c>
      <c r="L746" s="2">
        <f>Table14[[#This Row],[Revenue]]-Table14[[#This Row],[Discount Amount]]</f>
        <v>176.58</v>
      </c>
      <c r="M746" s="2">
        <f>Table14[[#This Row],[Total_Revenue]]-Table14[[#This Row],[Total Cost]]</f>
        <v>77.560000000000016</v>
      </c>
      <c r="N746" t="s">
        <v>40</v>
      </c>
      <c r="O746" t="s">
        <v>32</v>
      </c>
      <c r="P746" t="s">
        <v>35</v>
      </c>
    </row>
    <row r="747" spans="1:16" x14ac:dyDescent="0.25">
      <c r="A747" t="s">
        <v>791</v>
      </c>
      <c r="B747" s="1">
        <v>45025</v>
      </c>
      <c r="C747" t="s">
        <v>46</v>
      </c>
      <c r="D747" t="s">
        <v>47</v>
      </c>
      <c r="E747">
        <v>6</v>
      </c>
      <c r="F747" s="2">
        <v>436.9</v>
      </c>
      <c r="G747" s="2">
        <f>Table14[[#This Row],[Unit Cost]]*Table14[[#This Row],[Quantity]]</f>
        <v>2621.3999999999996</v>
      </c>
      <c r="H747" s="2">
        <v>628</v>
      </c>
      <c r="I747" s="2">
        <f>Table14[[#This Row],[Unit Price]]*Table14[[#This Row],[Quantity]]</f>
        <v>3768</v>
      </c>
      <c r="J747" s="4">
        <v>0.2</v>
      </c>
      <c r="K747">
        <f>Table14[[#This Row],[Revenue]]*Table14[[#This Row],[Discount]]</f>
        <v>753.6</v>
      </c>
      <c r="L747" s="2">
        <f>Table14[[#This Row],[Revenue]]-Table14[[#This Row],[Discount Amount]]</f>
        <v>3014.4</v>
      </c>
      <c r="M747" s="2">
        <f>Table14[[#This Row],[Total_Revenue]]-Table14[[#This Row],[Total Cost]]</f>
        <v>393.00000000000045</v>
      </c>
      <c r="N747" t="s">
        <v>40</v>
      </c>
      <c r="O747" t="s">
        <v>32</v>
      </c>
      <c r="P747" t="s">
        <v>16</v>
      </c>
    </row>
    <row r="748" spans="1:16" x14ac:dyDescent="0.25">
      <c r="A748" t="s">
        <v>792</v>
      </c>
      <c r="B748" s="1">
        <v>45337</v>
      </c>
      <c r="C748" t="s">
        <v>49</v>
      </c>
      <c r="D748" t="s">
        <v>47</v>
      </c>
      <c r="E748">
        <v>9</v>
      </c>
      <c r="F748" s="2">
        <v>283.39999999999998</v>
      </c>
      <c r="G748" s="2">
        <f>Table14[[#This Row],[Unit Cost]]*Table14[[#This Row],[Quantity]]</f>
        <v>2550.6</v>
      </c>
      <c r="H748" s="2">
        <v>486.95</v>
      </c>
      <c r="I748" s="2">
        <f>Table14[[#This Row],[Unit Price]]*Table14[[#This Row],[Quantity]]</f>
        <v>4382.55</v>
      </c>
      <c r="J748" s="4">
        <v>0</v>
      </c>
      <c r="K748">
        <f>Table14[[#This Row],[Revenue]]*Table14[[#This Row],[Discount]]</f>
        <v>0</v>
      </c>
      <c r="L748" s="2">
        <f>Table14[[#This Row],[Revenue]]-Table14[[#This Row],[Discount Amount]]</f>
        <v>4382.55</v>
      </c>
      <c r="M748" s="2">
        <f>Table14[[#This Row],[Total_Revenue]]-Table14[[#This Row],[Total Cost]]</f>
        <v>1831.9500000000003</v>
      </c>
      <c r="N748" t="s">
        <v>24</v>
      </c>
      <c r="O748" t="s">
        <v>52</v>
      </c>
      <c r="P748" t="s">
        <v>16</v>
      </c>
    </row>
    <row r="749" spans="1:16" x14ac:dyDescent="0.25">
      <c r="A749" t="s">
        <v>793</v>
      </c>
      <c r="B749" s="1">
        <v>45270</v>
      </c>
      <c r="C749" t="s">
        <v>49</v>
      </c>
      <c r="D749" t="s">
        <v>47</v>
      </c>
      <c r="E749">
        <v>7</v>
      </c>
      <c r="F749" s="2">
        <v>123.31</v>
      </c>
      <c r="G749" s="2">
        <f>Table14[[#This Row],[Unit Cost]]*Table14[[#This Row],[Quantity]]</f>
        <v>863.17000000000007</v>
      </c>
      <c r="H749" s="2">
        <v>166.39</v>
      </c>
      <c r="I749" s="2">
        <f>Table14[[#This Row],[Unit Price]]*Table14[[#This Row],[Quantity]]</f>
        <v>1164.73</v>
      </c>
      <c r="J749" s="4">
        <v>0.05</v>
      </c>
      <c r="K749">
        <f>Table14[[#This Row],[Revenue]]*Table14[[#This Row],[Discount]]</f>
        <v>58.236500000000007</v>
      </c>
      <c r="L749" s="2">
        <f>Table14[[#This Row],[Revenue]]-Table14[[#This Row],[Discount Amount]]</f>
        <v>1106.4935</v>
      </c>
      <c r="M749" s="2">
        <f>Table14[[#This Row],[Total_Revenue]]-Table14[[#This Row],[Total Cost]]</f>
        <v>243.32349999999997</v>
      </c>
      <c r="N749" t="s">
        <v>18</v>
      </c>
      <c r="O749" t="s">
        <v>27</v>
      </c>
      <c r="P749" t="s">
        <v>16</v>
      </c>
    </row>
    <row r="750" spans="1:16" x14ac:dyDescent="0.25">
      <c r="A750" t="s">
        <v>794</v>
      </c>
      <c r="B750" s="1">
        <v>45127</v>
      </c>
      <c r="C750" t="s">
        <v>44</v>
      </c>
      <c r="D750" t="s">
        <v>31</v>
      </c>
      <c r="E750">
        <v>9</v>
      </c>
      <c r="F750" s="2">
        <v>492.1</v>
      </c>
      <c r="G750" s="2">
        <f>Table14[[#This Row],[Unit Cost]]*Table14[[#This Row],[Quantity]]</f>
        <v>4428.9000000000005</v>
      </c>
      <c r="H750" s="2">
        <v>776.7</v>
      </c>
      <c r="I750" s="2">
        <f>Table14[[#This Row],[Unit Price]]*Table14[[#This Row],[Quantity]]</f>
        <v>6990.3</v>
      </c>
      <c r="J750" s="4">
        <v>0</v>
      </c>
      <c r="K750">
        <f>Table14[[#This Row],[Revenue]]*Table14[[#This Row],[Discount]]</f>
        <v>0</v>
      </c>
      <c r="L750" s="2">
        <f>Table14[[#This Row],[Revenue]]-Table14[[#This Row],[Discount Amount]]</f>
        <v>6990.3</v>
      </c>
      <c r="M750" s="2">
        <f>Table14[[#This Row],[Total_Revenue]]-Table14[[#This Row],[Total Cost]]</f>
        <v>2561.3999999999996</v>
      </c>
      <c r="N750" t="s">
        <v>24</v>
      </c>
      <c r="O750" t="s">
        <v>27</v>
      </c>
      <c r="P750" t="s">
        <v>20</v>
      </c>
    </row>
    <row r="751" spans="1:16" x14ac:dyDescent="0.25">
      <c r="A751" t="s">
        <v>795</v>
      </c>
      <c r="B751" s="1">
        <v>45539</v>
      </c>
      <c r="C751" t="s">
        <v>46</v>
      </c>
      <c r="D751" t="s">
        <v>47</v>
      </c>
      <c r="E751">
        <v>5</v>
      </c>
      <c r="F751" s="2">
        <v>201.95</v>
      </c>
      <c r="G751" s="2">
        <f>Table14[[#This Row],[Unit Cost]]*Table14[[#This Row],[Quantity]]</f>
        <v>1009.75</v>
      </c>
      <c r="H751" s="2">
        <v>278.61</v>
      </c>
      <c r="I751" s="2">
        <f>Table14[[#This Row],[Unit Price]]*Table14[[#This Row],[Quantity]]</f>
        <v>1393.0500000000002</v>
      </c>
      <c r="J751" s="4">
        <v>0</v>
      </c>
      <c r="K751">
        <f>Table14[[#This Row],[Revenue]]*Table14[[#This Row],[Discount]]</f>
        <v>0</v>
      </c>
      <c r="L751" s="2">
        <f>Table14[[#This Row],[Revenue]]-Table14[[#This Row],[Discount Amount]]</f>
        <v>1393.0500000000002</v>
      </c>
      <c r="M751" s="2">
        <f>Table14[[#This Row],[Total_Revenue]]-Table14[[#This Row],[Total Cost]]</f>
        <v>383.30000000000018</v>
      </c>
      <c r="N751" t="s">
        <v>14</v>
      </c>
      <c r="O751" t="s">
        <v>27</v>
      </c>
      <c r="P751" t="s">
        <v>20</v>
      </c>
    </row>
    <row r="752" spans="1:16" x14ac:dyDescent="0.25">
      <c r="A752" t="s">
        <v>796</v>
      </c>
      <c r="B752" s="1">
        <v>44973</v>
      </c>
      <c r="C752" t="s">
        <v>26</v>
      </c>
      <c r="D752" t="s">
        <v>13</v>
      </c>
      <c r="E752">
        <v>2</v>
      </c>
      <c r="F752" s="2">
        <v>271.10000000000002</v>
      </c>
      <c r="G752" s="2">
        <f>Table14[[#This Row],[Unit Cost]]*Table14[[#This Row],[Quantity]]</f>
        <v>542.20000000000005</v>
      </c>
      <c r="H752" s="2">
        <v>436.28</v>
      </c>
      <c r="I752" s="2">
        <f>Table14[[#This Row],[Unit Price]]*Table14[[#This Row],[Quantity]]</f>
        <v>872.56</v>
      </c>
      <c r="J752" s="4">
        <v>0.15</v>
      </c>
      <c r="K752">
        <f>Table14[[#This Row],[Revenue]]*Table14[[#This Row],[Discount]]</f>
        <v>130.88399999999999</v>
      </c>
      <c r="L752" s="2">
        <f>Table14[[#This Row],[Revenue]]-Table14[[#This Row],[Discount Amount]]</f>
        <v>741.67599999999993</v>
      </c>
      <c r="M752" s="2">
        <f>Table14[[#This Row],[Total_Revenue]]-Table14[[#This Row],[Total Cost]]</f>
        <v>199.47599999999989</v>
      </c>
      <c r="N752" t="s">
        <v>40</v>
      </c>
      <c r="O752" t="s">
        <v>15</v>
      </c>
      <c r="P752" t="s">
        <v>20</v>
      </c>
    </row>
    <row r="753" spans="1:16" x14ac:dyDescent="0.25">
      <c r="A753" t="s">
        <v>797</v>
      </c>
      <c r="B753" s="1">
        <v>45630</v>
      </c>
      <c r="C753" t="s">
        <v>12</v>
      </c>
      <c r="D753" t="s">
        <v>13</v>
      </c>
      <c r="E753">
        <v>9</v>
      </c>
      <c r="F753" s="2">
        <v>448.38</v>
      </c>
      <c r="G753" s="2">
        <f>Table14[[#This Row],[Unit Cost]]*Table14[[#This Row],[Quantity]]</f>
        <v>4035.42</v>
      </c>
      <c r="H753" s="2">
        <v>497.43</v>
      </c>
      <c r="I753" s="2">
        <f>Table14[[#This Row],[Unit Price]]*Table14[[#This Row],[Quantity]]</f>
        <v>4476.87</v>
      </c>
      <c r="J753" s="4">
        <v>0.1</v>
      </c>
      <c r="K753">
        <f>Table14[[#This Row],[Revenue]]*Table14[[#This Row],[Discount]]</f>
        <v>447.68700000000001</v>
      </c>
      <c r="L753" s="2">
        <f>Table14[[#This Row],[Revenue]]-Table14[[#This Row],[Discount Amount]]</f>
        <v>4029.183</v>
      </c>
      <c r="M753" s="2">
        <f>Table14[[#This Row],[Total_Revenue]]-Table14[[#This Row],[Total Cost]]</f>
        <v>-6.23700000000008</v>
      </c>
      <c r="N753" t="s">
        <v>40</v>
      </c>
      <c r="O753" t="s">
        <v>15</v>
      </c>
      <c r="P753" t="s">
        <v>35</v>
      </c>
    </row>
    <row r="754" spans="1:16" x14ac:dyDescent="0.25">
      <c r="A754" t="s">
        <v>798</v>
      </c>
      <c r="B754" s="1">
        <v>45447</v>
      </c>
      <c r="C754" t="s">
        <v>60</v>
      </c>
      <c r="D754" t="s">
        <v>23</v>
      </c>
      <c r="E754">
        <v>4</v>
      </c>
      <c r="F754" s="2">
        <v>43.35</v>
      </c>
      <c r="G754" s="2">
        <f>Table14[[#This Row],[Unit Cost]]*Table14[[#This Row],[Quantity]]</f>
        <v>173.4</v>
      </c>
      <c r="H754" s="2">
        <v>63.21</v>
      </c>
      <c r="I754" s="2">
        <f>Table14[[#This Row],[Unit Price]]*Table14[[#This Row],[Quantity]]</f>
        <v>252.84</v>
      </c>
      <c r="J754" s="4">
        <v>0.15</v>
      </c>
      <c r="K754">
        <f>Table14[[#This Row],[Revenue]]*Table14[[#This Row],[Discount]]</f>
        <v>37.926000000000002</v>
      </c>
      <c r="L754" s="2">
        <f>Table14[[#This Row],[Revenue]]-Table14[[#This Row],[Discount Amount]]</f>
        <v>214.91399999999999</v>
      </c>
      <c r="M754" s="2">
        <f>Table14[[#This Row],[Total_Revenue]]-Table14[[#This Row],[Total Cost]]</f>
        <v>41.513999999999982</v>
      </c>
      <c r="N754" t="s">
        <v>40</v>
      </c>
      <c r="O754" t="s">
        <v>19</v>
      </c>
      <c r="P754" t="s">
        <v>16</v>
      </c>
    </row>
    <row r="755" spans="1:16" x14ac:dyDescent="0.25">
      <c r="A755" t="s">
        <v>799</v>
      </c>
      <c r="B755" s="1">
        <v>45263</v>
      </c>
      <c r="C755" t="s">
        <v>49</v>
      </c>
      <c r="D755" t="s">
        <v>47</v>
      </c>
      <c r="E755">
        <v>7</v>
      </c>
      <c r="F755" s="2">
        <v>136.66999999999999</v>
      </c>
      <c r="G755" s="2">
        <f>Table14[[#This Row],[Unit Cost]]*Table14[[#This Row],[Quantity]]</f>
        <v>956.68999999999994</v>
      </c>
      <c r="H755" s="2">
        <v>235.66</v>
      </c>
      <c r="I755" s="2">
        <f>Table14[[#This Row],[Unit Price]]*Table14[[#This Row],[Quantity]]</f>
        <v>1649.62</v>
      </c>
      <c r="J755" s="4">
        <v>0</v>
      </c>
      <c r="K755">
        <f>Table14[[#This Row],[Revenue]]*Table14[[#This Row],[Discount]]</f>
        <v>0</v>
      </c>
      <c r="L755" s="2">
        <f>Table14[[#This Row],[Revenue]]-Table14[[#This Row],[Discount Amount]]</f>
        <v>1649.62</v>
      </c>
      <c r="M755" s="2">
        <f>Table14[[#This Row],[Total_Revenue]]-Table14[[#This Row],[Total Cost]]</f>
        <v>692.93</v>
      </c>
      <c r="N755" t="s">
        <v>24</v>
      </c>
      <c r="O755" t="s">
        <v>32</v>
      </c>
      <c r="P755" t="s">
        <v>20</v>
      </c>
    </row>
    <row r="756" spans="1:16" x14ac:dyDescent="0.25">
      <c r="A756" t="s">
        <v>800</v>
      </c>
      <c r="B756" s="1">
        <v>45070</v>
      </c>
      <c r="C756" t="s">
        <v>22</v>
      </c>
      <c r="D756" t="s">
        <v>23</v>
      </c>
      <c r="E756">
        <v>9</v>
      </c>
      <c r="F756" s="2">
        <v>183.4</v>
      </c>
      <c r="G756" s="2">
        <f>Table14[[#This Row],[Unit Cost]]*Table14[[#This Row],[Quantity]]</f>
        <v>1650.6000000000001</v>
      </c>
      <c r="H756" s="2">
        <v>280.85000000000002</v>
      </c>
      <c r="I756" s="2">
        <f>Table14[[#This Row],[Unit Price]]*Table14[[#This Row],[Quantity]]</f>
        <v>2527.65</v>
      </c>
      <c r="J756" s="4">
        <v>0</v>
      </c>
      <c r="K756">
        <f>Table14[[#This Row],[Revenue]]*Table14[[#This Row],[Discount]]</f>
        <v>0</v>
      </c>
      <c r="L756" s="2">
        <f>Table14[[#This Row],[Revenue]]-Table14[[#This Row],[Discount Amount]]</f>
        <v>2527.65</v>
      </c>
      <c r="M756" s="2">
        <f>Table14[[#This Row],[Total_Revenue]]-Table14[[#This Row],[Total Cost]]</f>
        <v>877.05</v>
      </c>
      <c r="N756" t="s">
        <v>24</v>
      </c>
      <c r="O756" t="s">
        <v>32</v>
      </c>
      <c r="P756" t="s">
        <v>20</v>
      </c>
    </row>
    <row r="757" spans="1:16" x14ac:dyDescent="0.25">
      <c r="A757" t="s">
        <v>801</v>
      </c>
      <c r="B757" s="1">
        <v>45065</v>
      </c>
      <c r="C757" t="s">
        <v>49</v>
      </c>
      <c r="D757" t="s">
        <v>47</v>
      </c>
      <c r="E757">
        <v>4</v>
      </c>
      <c r="F757" s="2">
        <v>115.42</v>
      </c>
      <c r="G757" s="2">
        <f>Table14[[#This Row],[Unit Cost]]*Table14[[#This Row],[Quantity]]</f>
        <v>461.68</v>
      </c>
      <c r="H757" s="2">
        <v>185.31</v>
      </c>
      <c r="I757" s="2">
        <f>Table14[[#This Row],[Unit Price]]*Table14[[#This Row],[Quantity]]</f>
        <v>741.24</v>
      </c>
      <c r="J757" s="4">
        <v>0</v>
      </c>
      <c r="K757">
        <f>Table14[[#This Row],[Revenue]]*Table14[[#This Row],[Discount]]</f>
        <v>0</v>
      </c>
      <c r="L757" s="2">
        <f>Table14[[#This Row],[Revenue]]-Table14[[#This Row],[Discount Amount]]</f>
        <v>741.24</v>
      </c>
      <c r="M757" s="2">
        <f>Table14[[#This Row],[Total_Revenue]]-Table14[[#This Row],[Total Cost]]</f>
        <v>279.56</v>
      </c>
      <c r="N757" t="s">
        <v>18</v>
      </c>
      <c r="O757" t="s">
        <v>19</v>
      </c>
      <c r="P757" t="s">
        <v>16</v>
      </c>
    </row>
    <row r="758" spans="1:16" x14ac:dyDescent="0.25">
      <c r="A758" t="s">
        <v>802</v>
      </c>
      <c r="B758" s="1">
        <v>44980</v>
      </c>
      <c r="C758" t="s">
        <v>44</v>
      </c>
      <c r="D758" t="s">
        <v>31</v>
      </c>
      <c r="E758">
        <v>1</v>
      </c>
      <c r="F758" s="2">
        <v>291.58999999999997</v>
      </c>
      <c r="G758" s="2">
        <f>Table14[[#This Row],[Unit Cost]]*Table14[[#This Row],[Quantity]]</f>
        <v>291.58999999999997</v>
      </c>
      <c r="H758" s="2">
        <v>479.85</v>
      </c>
      <c r="I758" s="2">
        <f>Table14[[#This Row],[Unit Price]]*Table14[[#This Row],[Quantity]]</f>
        <v>479.85</v>
      </c>
      <c r="J758" s="4">
        <v>0.05</v>
      </c>
      <c r="K758">
        <f>Table14[[#This Row],[Revenue]]*Table14[[#This Row],[Discount]]</f>
        <v>23.992500000000003</v>
      </c>
      <c r="L758" s="2">
        <f>Table14[[#This Row],[Revenue]]-Table14[[#This Row],[Discount Amount]]</f>
        <v>455.85750000000002</v>
      </c>
      <c r="M758" s="2">
        <f>Table14[[#This Row],[Total_Revenue]]-Table14[[#This Row],[Total Cost]]</f>
        <v>164.26750000000004</v>
      </c>
      <c r="N758" t="s">
        <v>40</v>
      </c>
      <c r="O758" t="s">
        <v>52</v>
      </c>
      <c r="P758" t="s">
        <v>16</v>
      </c>
    </row>
    <row r="759" spans="1:16" x14ac:dyDescent="0.25">
      <c r="A759" t="s">
        <v>803</v>
      </c>
      <c r="B759" s="1">
        <v>45063</v>
      </c>
      <c r="C759" t="s">
        <v>12</v>
      </c>
      <c r="D759" t="s">
        <v>13</v>
      </c>
      <c r="E759">
        <v>8</v>
      </c>
      <c r="F759" s="2">
        <v>46.71</v>
      </c>
      <c r="G759" s="2">
        <f>Table14[[#This Row],[Unit Cost]]*Table14[[#This Row],[Quantity]]</f>
        <v>373.68</v>
      </c>
      <c r="H759" s="2">
        <v>55.49</v>
      </c>
      <c r="I759" s="2">
        <f>Table14[[#This Row],[Unit Price]]*Table14[[#This Row],[Quantity]]</f>
        <v>443.92</v>
      </c>
      <c r="J759" s="4">
        <v>0.1</v>
      </c>
      <c r="K759">
        <f>Table14[[#This Row],[Revenue]]*Table14[[#This Row],[Discount]]</f>
        <v>44.392000000000003</v>
      </c>
      <c r="L759" s="2">
        <f>Table14[[#This Row],[Revenue]]-Table14[[#This Row],[Discount Amount]]</f>
        <v>399.52800000000002</v>
      </c>
      <c r="M759" s="2">
        <f>Table14[[#This Row],[Total_Revenue]]-Table14[[#This Row],[Total Cost]]</f>
        <v>25.848000000000013</v>
      </c>
      <c r="N759" t="s">
        <v>18</v>
      </c>
      <c r="O759" t="s">
        <v>15</v>
      </c>
      <c r="P759" t="s">
        <v>20</v>
      </c>
    </row>
    <row r="760" spans="1:16" x14ac:dyDescent="0.25">
      <c r="A760" t="s">
        <v>804</v>
      </c>
      <c r="B760" s="1">
        <v>45127</v>
      </c>
      <c r="C760" t="s">
        <v>56</v>
      </c>
      <c r="D760" t="s">
        <v>38</v>
      </c>
      <c r="E760">
        <v>2</v>
      </c>
      <c r="F760" s="2">
        <v>248.72</v>
      </c>
      <c r="G760" s="2">
        <f>Table14[[#This Row],[Unit Cost]]*Table14[[#This Row],[Quantity]]</f>
        <v>497.44</v>
      </c>
      <c r="H760" s="2">
        <v>392.28</v>
      </c>
      <c r="I760" s="2">
        <f>Table14[[#This Row],[Unit Price]]*Table14[[#This Row],[Quantity]]</f>
        <v>784.56</v>
      </c>
      <c r="J760" s="4">
        <v>0</v>
      </c>
      <c r="K760">
        <f>Table14[[#This Row],[Revenue]]*Table14[[#This Row],[Discount]]</f>
        <v>0</v>
      </c>
      <c r="L760" s="2">
        <f>Table14[[#This Row],[Revenue]]-Table14[[#This Row],[Discount Amount]]</f>
        <v>784.56</v>
      </c>
      <c r="M760" s="2">
        <f>Table14[[#This Row],[Total_Revenue]]-Table14[[#This Row],[Total Cost]]</f>
        <v>287.11999999999995</v>
      </c>
      <c r="N760" t="s">
        <v>18</v>
      </c>
      <c r="O760" t="s">
        <v>27</v>
      </c>
      <c r="P760" t="s">
        <v>16</v>
      </c>
    </row>
    <row r="761" spans="1:16" x14ac:dyDescent="0.25">
      <c r="A761" t="s">
        <v>805</v>
      </c>
      <c r="B761" s="1">
        <v>45539</v>
      </c>
      <c r="C761" t="s">
        <v>62</v>
      </c>
      <c r="D761" t="s">
        <v>47</v>
      </c>
      <c r="E761">
        <v>4</v>
      </c>
      <c r="F761" s="2">
        <v>131.54</v>
      </c>
      <c r="G761" s="2">
        <f>Table14[[#This Row],[Unit Cost]]*Table14[[#This Row],[Quantity]]</f>
        <v>526.16</v>
      </c>
      <c r="H761" s="2">
        <v>204.43</v>
      </c>
      <c r="I761" s="2">
        <f>Table14[[#This Row],[Unit Price]]*Table14[[#This Row],[Quantity]]</f>
        <v>817.72</v>
      </c>
      <c r="J761" s="4">
        <v>0</v>
      </c>
      <c r="K761">
        <f>Table14[[#This Row],[Revenue]]*Table14[[#This Row],[Discount]]</f>
        <v>0</v>
      </c>
      <c r="L761" s="2">
        <f>Table14[[#This Row],[Revenue]]-Table14[[#This Row],[Discount Amount]]</f>
        <v>817.72</v>
      </c>
      <c r="M761" s="2">
        <f>Table14[[#This Row],[Total_Revenue]]-Table14[[#This Row],[Total Cost]]</f>
        <v>291.56000000000006</v>
      </c>
      <c r="N761" t="s">
        <v>14</v>
      </c>
      <c r="O761" t="s">
        <v>32</v>
      </c>
      <c r="P761" t="s">
        <v>20</v>
      </c>
    </row>
    <row r="762" spans="1:16" x14ac:dyDescent="0.25">
      <c r="A762" t="s">
        <v>806</v>
      </c>
      <c r="B762" s="1">
        <v>45594</v>
      </c>
      <c r="C762" t="s">
        <v>62</v>
      </c>
      <c r="D762" t="s">
        <v>47</v>
      </c>
      <c r="E762">
        <v>6</v>
      </c>
      <c r="F762" s="2">
        <v>262.62</v>
      </c>
      <c r="G762" s="2">
        <f>Table14[[#This Row],[Unit Cost]]*Table14[[#This Row],[Quantity]]</f>
        <v>1575.72</v>
      </c>
      <c r="H762" s="2">
        <v>340.01</v>
      </c>
      <c r="I762" s="2">
        <f>Table14[[#This Row],[Unit Price]]*Table14[[#This Row],[Quantity]]</f>
        <v>2040.06</v>
      </c>
      <c r="J762" s="4">
        <v>0.05</v>
      </c>
      <c r="K762">
        <f>Table14[[#This Row],[Revenue]]*Table14[[#This Row],[Discount]]</f>
        <v>102.003</v>
      </c>
      <c r="L762" s="2">
        <f>Table14[[#This Row],[Revenue]]-Table14[[#This Row],[Discount Amount]]</f>
        <v>1938.057</v>
      </c>
      <c r="M762" s="2">
        <f>Table14[[#This Row],[Total_Revenue]]-Table14[[#This Row],[Total Cost]]</f>
        <v>362.33699999999999</v>
      </c>
      <c r="N762" t="s">
        <v>14</v>
      </c>
      <c r="O762" t="s">
        <v>19</v>
      </c>
      <c r="P762" t="s">
        <v>35</v>
      </c>
    </row>
    <row r="763" spans="1:16" x14ac:dyDescent="0.25">
      <c r="A763" t="s">
        <v>807</v>
      </c>
      <c r="B763" s="1">
        <v>45041</v>
      </c>
      <c r="C763" t="s">
        <v>56</v>
      </c>
      <c r="D763" t="s">
        <v>38</v>
      </c>
      <c r="E763">
        <v>6</v>
      </c>
      <c r="F763" s="2">
        <v>15.93</v>
      </c>
      <c r="G763" s="2">
        <f>Table14[[#This Row],[Unit Cost]]*Table14[[#This Row],[Quantity]]</f>
        <v>95.58</v>
      </c>
      <c r="H763" s="2">
        <v>20.43</v>
      </c>
      <c r="I763" s="2">
        <f>Table14[[#This Row],[Unit Price]]*Table14[[#This Row],[Quantity]]</f>
        <v>122.58</v>
      </c>
      <c r="J763" s="4">
        <v>0</v>
      </c>
      <c r="K763">
        <f>Table14[[#This Row],[Revenue]]*Table14[[#This Row],[Discount]]</f>
        <v>0</v>
      </c>
      <c r="L763" s="2">
        <f>Table14[[#This Row],[Revenue]]-Table14[[#This Row],[Discount Amount]]</f>
        <v>122.58</v>
      </c>
      <c r="M763" s="2">
        <f>Table14[[#This Row],[Total_Revenue]]-Table14[[#This Row],[Total Cost]]</f>
        <v>27</v>
      </c>
      <c r="N763" t="s">
        <v>14</v>
      </c>
      <c r="O763" t="s">
        <v>15</v>
      </c>
      <c r="P763" t="s">
        <v>16</v>
      </c>
    </row>
    <row r="764" spans="1:16" x14ac:dyDescent="0.25">
      <c r="A764" t="s">
        <v>808</v>
      </c>
      <c r="B764" s="1">
        <v>45187</v>
      </c>
      <c r="C764" t="s">
        <v>56</v>
      </c>
      <c r="D764" t="s">
        <v>38</v>
      </c>
      <c r="E764">
        <v>3</v>
      </c>
      <c r="F764" s="2">
        <v>18.3</v>
      </c>
      <c r="G764" s="2">
        <f>Table14[[#This Row],[Unit Cost]]*Table14[[#This Row],[Quantity]]</f>
        <v>54.900000000000006</v>
      </c>
      <c r="H764" s="2">
        <v>30.33</v>
      </c>
      <c r="I764" s="2">
        <f>Table14[[#This Row],[Unit Price]]*Table14[[#This Row],[Quantity]]</f>
        <v>90.99</v>
      </c>
      <c r="J764" s="4">
        <v>0.05</v>
      </c>
      <c r="K764">
        <f>Table14[[#This Row],[Revenue]]*Table14[[#This Row],[Discount]]</f>
        <v>4.5495000000000001</v>
      </c>
      <c r="L764" s="2">
        <f>Table14[[#This Row],[Revenue]]-Table14[[#This Row],[Discount Amount]]</f>
        <v>86.4405</v>
      </c>
      <c r="M764" s="2">
        <f>Table14[[#This Row],[Total_Revenue]]-Table14[[#This Row],[Total Cost]]</f>
        <v>31.540499999999994</v>
      </c>
      <c r="N764" t="s">
        <v>18</v>
      </c>
      <c r="O764" t="s">
        <v>32</v>
      </c>
      <c r="P764" t="s">
        <v>35</v>
      </c>
    </row>
    <row r="765" spans="1:16" x14ac:dyDescent="0.25">
      <c r="A765" t="s">
        <v>809</v>
      </c>
      <c r="B765" s="1">
        <v>45239</v>
      </c>
      <c r="C765" t="s">
        <v>46</v>
      </c>
      <c r="D765" t="s">
        <v>47</v>
      </c>
      <c r="E765">
        <v>8</v>
      </c>
      <c r="F765" s="2">
        <v>6.9</v>
      </c>
      <c r="G765" s="2">
        <f>Table14[[#This Row],[Unit Cost]]*Table14[[#This Row],[Quantity]]</f>
        <v>55.2</v>
      </c>
      <c r="H765" s="2">
        <v>9.07</v>
      </c>
      <c r="I765" s="2">
        <f>Table14[[#This Row],[Unit Price]]*Table14[[#This Row],[Quantity]]</f>
        <v>72.56</v>
      </c>
      <c r="J765" s="4">
        <v>0</v>
      </c>
      <c r="K765">
        <f>Table14[[#This Row],[Revenue]]*Table14[[#This Row],[Discount]]</f>
        <v>0</v>
      </c>
      <c r="L765" s="2">
        <f>Table14[[#This Row],[Revenue]]-Table14[[#This Row],[Discount Amount]]</f>
        <v>72.56</v>
      </c>
      <c r="M765" s="2">
        <f>Table14[[#This Row],[Total_Revenue]]-Table14[[#This Row],[Total Cost]]</f>
        <v>17.36</v>
      </c>
      <c r="N765" t="s">
        <v>14</v>
      </c>
      <c r="O765" t="s">
        <v>27</v>
      </c>
      <c r="P765" t="s">
        <v>16</v>
      </c>
    </row>
    <row r="766" spans="1:16" x14ac:dyDescent="0.25">
      <c r="A766" t="s">
        <v>810</v>
      </c>
      <c r="B766" s="1">
        <v>45118</v>
      </c>
      <c r="C766" t="s">
        <v>62</v>
      </c>
      <c r="D766" t="s">
        <v>47</v>
      </c>
      <c r="E766">
        <v>1</v>
      </c>
      <c r="F766" s="2">
        <v>423.28</v>
      </c>
      <c r="G766" s="2">
        <f>Table14[[#This Row],[Unit Cost]]*Table14[[#This Row],[Quantity]]</f>
        <v>423.28</v>
      </c>
      <c r="H766" s="2">
        <v>601.94000000000005</v>
      </c>
      <c r="I766" s="2">
        <f>Table14[[#This Row],[Unit Price]]*Table14[[#This Row],[Quantity]]</f>
        <v>601.94000000000005</v>
      </c>
      <c r="J766" s="4">
        <v>0.1</v>
      </c>
      <c r="K766">
        <f>Table14[[#This Row],[Revenue]]*Table14[[#This Row],[Discount]]</f>
        <v>60.19400000000001</v>
      </c>
      <c r="L766" s="2">
        <f>Table14[[#This Row],[Revenue]]-Table14[[#This Row],[Discount Amount]]</f>
        <v>541.74600000000009</v>
      </c>
      <c r="M766" s="2">
        <f>Table14[[#This Row],[Total_Revenue]]-Table14[[#This Row],[Total Cost]]</f>
        <v>118.46600000000012</v>
      </c>
      <c r="N766" t="s">
        <v>24</v>
      </c>
      <c r="O766" t="s">
        <v>52</v>
      </c>
      <c r="P766" t="s">
        <v>35</v>
      </c>
    </row>
    <row r="767" spans="1:16" x14ac:dyDescent="0.25">
      <c r="A767" t="s">
        <v>811</v>
      </c>
      <c r="B767" s="1">
        <v>45177</v>
      </c>
      <c r="C767" t="s">
        <v>12</v>
      </c>
      <c r="D767" t="s">
        <v>13</v>
      </c>
      <c r="E767">
        <v>3</v>
      </c>
      <c r="F767" s="2">
        <v>227.89</v>
      </c>
      <c r="G767" s="2">
        <f>Table14[[#This Row],[Unit Cost]]*Table14[[#This Row],[Quantity]]</f>
        <v>683.67</v>
      </c>
      <c r="H767" s="2">
        <v>380.62</v>
      </c>
      <c r="I767" s="2">
        <f>Table14[[#This Row],[Unit Price]]*Table14[[#This Row],[Quantity]]</f>
        <v>1141.8600000000001</v>
      </c>
      <c r="J767" s="4">
        <v>0.05</v>
      </c>
      <c r="K767">
        <f>Table14[[#This Row],[Revenue]]*Table14[[#This Row],[Discount]]</f>
        <v>57.093000000000011</v>
      </c>
      <c r="L767" s="2">
        <f>Table14[[#This Row],[Revenue]]-Table14[[#This Row],[Discount Amount]]</f>
        <v>1084.7670000000001</v>
      </c>
      <c r="M767" s="2">
        <f>Table14[[#This Row],[Total_Revenue]]-Table14[[#This Row],[Total Cost]]</f>
        <v>401.09700000000009</v>
      </c>
      <c r="N767" t="s">
        <v>18</v>
      </c>
      <c r="O767" t="s">
        <v>52</v>
      </c>
      <c r="P767" t="s">
        <v>16</v>
      </c>
    </row>
    <row r="768" spans="1:16" x14ac:dyDescent="0.25">
      <c r="A768" t="s">
        <v>812</v>
      </c>
      <c r="B768" s="1">
        <v>45452</v>
      </c>
      <c r="C768" t="s">
        <v>30</v>
      </c>
      <c r="D768" t="s">
        <v>31</v>
      </c>
      <c r="E768">
        <v>6</v>
      </c>
      <c r="F768" s="2">
        <v>211.05</v>
      </c>
      <c r="G768" s="2">
        <f>Table14[[#This Row],[Unit Cost]]*Table14[[#This Row],[Quantity]]</f>
        <v>1266.3000000000002</v>
      </c>
      <c r="H768" s="2">
        <v>331.27</v>
      </c>
      <c r="I768" s="2">
        <f>Table14[[#This Row],[Unit Price]]*Table14[[#This Row],[Quantity]]</f>
        <v>1987.62</v>
      </c>
      <c r="J768" s="4">
        <v>0</v>
      </c>
      <c r="K768">
        <f>Table14[[#This Row],[Revenue]]*Table14[[#This Row],[Discount]]</f>
        <v>0</v>
      </c>
      <c r="L768" s="2">
        <f>Table14[[#This Row],[Revenue]]-Table14[[#This Row],[Discount Amount]]</f>
        <v>1987.62</v>
      </c>
      <c r="M768" s="2">
        <f>Table14[[#This Row],[Total_Revenue]]-Table14[[#This Row],[Total Cost]]</f>
        <v>721.31999999999971</v>
      </c>
      <c r="N768" t="s">
        <v>24</v>
      </c>
      <c r="O768" t="s">
        <v>52</v>
      </c>
      <c r="P768" t="s">
        <v>35</v>
      </c>
    </row>
    <row r="769" spans="1:16" x14ac:dyDescent="0.25">
      <c r="A769" t="s">
        <v>813</v>
      </c>
      <c r="B769" s="1">
        <v>45059</v>
      </c>
      <c r="C769" t="s">
        <v>22</v>
      </c>
      <c r="D769" t="s">
        <v>23</v>
      </c>
      <c r="E769">
        <v>9</v>
      </c>
      <c r="F769" s="2">
        <v>222.84</v>
      </c>
      <c r="G769" s="2">
        <f>Table14[[#This Row],[Unit Cost]]*Table14[[#This Row],[Quantity]]</f>
        <v>2005.56</v>
      </c>
      <c r="H769" s="2">
        <v>277.36</v>
      </c>
      <c r="I769" s="2">
        <f>Table14[[#This Row],[Unit Price]]*Table14[[#This Row],[Quantity]]</f>
        <v>2496.2400000000002</v>
      </c>
      <c r="J769" s="4">
        <v>0.2</v>
      </c>
      <c r="K769">
        <f>Table14[[#This Row],[Revenue]]*Table14[[#This Row],[Discount]]</f>
        <v>499.24800000000005</v>
      </c>
      <c r="L769" s="2">
        <f>Table14[[#This Row],[Revenue]]-Table14[[#This Row],[Discount Amount]]</f>
        <v>1996.9920000000002</v>
      </c>
      <c r="M769" s="2">
        <f>Table14[[#This Row],[Total_Revenue]]-Table14[[#This Row],[Total Cost]]</f>
        <v>-8.5679999999997563</v>
      </c>
      <c r="N769" t="s">
        <v>14</v>
      </c>
      <c r="O769" t="s">
        <v>19</v>
      </c>
      <c r="P769" t="s">
        <v>35</v>
      </c>
    </row>
    <row r="770" spans="1:16" x14ac:dyDescent="0.25">
      <c r="A770" t="s">
        <v>814</v>
      </c>
      <c r="B770" s="1">
        <v>45322</v>
      </c>
      <c r="C770" t="s">
        <v>42</v>
      </c>
      <c r="D770" t="s">
        <v>23</v>
      </c>
      <c r="E770">
        <v>9</v>
      </c>
      <c r="F770" s="2">
        <v>300.23</v>
      </c>
      <c r="G770" s="2">
        <f>Table14[[#This Row],[Unit Cost]]*Table14[[#This Row],[Quantity]]</f>
        <v>2702.07</v>
      </c>
      <c r="H770" s="2">
        <v>500.14</v>
      </c>
      <c r="I770" s="2">
        <f>Table14[[#This Row],[Unit Price]]*Table14[[#This Row],[Quantity]]</f>
        <v>4501.26</v>
      </c>
      <c r="J770" s="4">
        <v>0</v>
      </c>
      <c r="K770">
        <f>Table14[[#This Row],[Revenue]]*Table14[[#This Row],[Discount]]</f>
        <v>0</v>
      </c>
      <c r="L770" s="2">
        <f>Table14[[#This Row],[Revenue]]-Table14[[#This Row],[Discount Amount]]</f>
        <v>4501.26</v>
      </c>
      <c r="M770" s="2">
        <f>Table14[[#This Row],[Total_Revenue]]-Table14[[#This Row],[Total Cost]]</f>
        <v>1799.19</v>
      </c>
      <c r="N770" t="s">
        <v>40</v>
      </c>
      <c r="O770" t="s">
        <v>15</v>
      </c>
      <c r="P770" t="s">
        <v>35</v>
      </c>
    </row>
    <row r="771" spans="1:16" x14ac:dyDescent="0.25">
      <c r="A771" t="s">
        <v>815</v>
      </c>
      <c r="B771" s="1">
        <v>45437</v>
      </c>
      <c r="C771" t="s">
        <v>56</v>
      </c>
      <c r="D771" t="s">
        <v>38</v>
      </c>
      <c r="E771">
        <v>4</v>
      </c>
      <c r="F771" s="2">
        <v>310.68</v>
      </c>
      <c r="G771" s="2">
        <f>Table14[[#This Row],[Unit Cost]]*Table14[[#This Row],[Quantity]]</f>
        <v>1242.72</v>
      </c>
      <c r="H771" s="2">
        <v>469.65</v>
      </c>
      <c r="I771" s="2">
        <f>Table14[[#This Row],[Unit Price]]*Table14[[#This Row],[Quantity]]</f>
        <v>1878.6</v>
      </c>
      <c r="J771" s="4">
        <v>0</v>
      </c>
      <c r="K771">
        <f>Table14[[#This Row],[Revenue]]*Table14[[#This Row],[Discount]]</f>
        <v>0</v>
      </c>
      <c r="L771" s="2">
        <f>Table14[[#This Row],[Revenue]]-Table14[[#This Row],[Discount Amount]]</f>
        <v>1878.6</v>
      </c>
      <c r="M771" s="2">
        <f>Table14[[#This Row],[Total_Revenue]]-Table14[[#This Row],[Total Cost]]</f>
        <v>635.87999999999988</v>
      </c>
      <c r="N771" t="s">
        <v>40</v>
      </c>
      <c r="O771" t="s">
        <v>52</v>
      </c>
      <c r="P771" t="s">
        <v>20</v>
      </c>
    </row>
    <row r="772" spans="1:16" x14ac:dyDescent="0.25">
      <c r="A772" t="s">
        <v>816</v>
      </c>
      <c r="B772" s="1">
        <v>45022</v>
      </c>
      <c r="C772" t="s">
        <v>60</v>
      </c>
      <c r="D772" t="s">
        <v>23</v>
      </c>
      <c r="E772">
        <v>6</v>
      </c>
      <c r="F772" s="2">
        <v>134.57</v>
      </c>
      <c r="G772" s="2">
        <f>Table14[[#This Row],[Unit Cost]]*Table14[[#This Row],[Quantity]]</f>
        <v>807.42</v>
      </c>
      <c r="H772" s="2">
        <v>199.77</v>
      </c>
      <c r="I772" s="2">
        <f>Table14[[#This Row],[Unit Price]]*Table14[[#This Row],[Quantity]]</f>
        <v>1198.6200000000001</v>
      </c>
      <c r="J772" s="4">
        <v>0</v>
      </c>
      <c r="K772">
        <f>Table14[[#This Row],[Revenue]]*Table14[[#This Row],[Discount]]</f>
        <v>0</v>
      </c>
      <c r="L772" s="2">
        <f>Table14[[#This Row],[Revenue]]-Table14[[#This Row],[Discount Amount]]</f>
        <v>1198.6200000000001</v>
      </c>
      <c r="M772" s="2">
        <f>Table14[[#This Row],[Total_Revenue]]-Table14[[#This Row],[Total Cost]]</f>
        <v>391.20000000000016</v>
      </c>
      <c r="N772" t="s">
        <v>18</v>
      </c>
      <c r="O772" t="s">
        <v>15</v>
      </c>
      <c r="P772" t="s">
        <v>35</v>
      </c>
    </row>
    <row r="773" spans="1:16" x14ac:dyDescent="0.25">
      <c r="A773" t="s">
        <v>817</v>
      </c>
      <c r="B773" s="1">
        <v>45646</v>
      </c>
      <c r="C773" t="s">
        <v>30</v>
      </c>
      <c r="D773" t="s">
        <v>31</v>
      </c>
      <c r="E773">
        <v>5</v>
      </c>
      <c r="F773" s="2">
        <v>435.96</v>
      </c>
      <c r="G773" s="2">
        <f>Table14[[#This Row],[Unit Cost]]*Table14[[#This Row],[Quantity]]</f>
        <v>2179.7999999999997</v>
      </c>
      <c r="H773" s="2">
        <v>733.67</v>
      </c>
      <c r="I773" s="2">
        <f>Table14[[#This Row],[Unit Price]]*Table14[[#This Row],[Quantity]]</f>
        <v>3668.35</v>
      </c>
      <c r="J773" s="4">
        <v>0.05</v>
      </c>
      <c r="K773">
        <f>Table14[[#This Row],[Revenue]]*Table14[[#This Row],[Discount]]</f>
        <v>183.41750000000002</v>
      </c>
      <c r="L773" s="2">
        <f>Table14[[#This Row],[Revenue]]-Table14[[#This Row],[Discount Amount]]</f>
        <v>3484.9324999999999</v>
      </c>
      <c r="M773" s="2">
        <f>Table14[[#This Row],[Total_Revenue]]-Table14[[#This Row],[Total Cost]]</f>
        <v>1305.1325000000002</v>
      </c>
      <c r="N773" t="s">
        <v>14</v>
      </c>
      <c r="O773" t="s">
        <v>52</v>
      </c>
      <c r="P773" t="s">
        <v>16</v>
      </c>
    </row>
    <row r="774" spans="1:16" x14ac:dyDescent="0.25">
      <c r="A774" t="s">
        <v>818</v>
      </c>
      <c r="B774" s="1">
        <v>45070</v>
      </c>
      <c r="C774" t="s">
        <v>42</v>
      </c>
      <c r="D774" t="s">
        <v>23</v>
      </c>
      <c r="E774">
        <v>6</v>
      </c>
      <c r="F774" s="2">
        <v>155.72</v>
      </c>
      <c r="G774" s="2">
        <f>Table14[[#This Row],[Unit Cost]]*Table14[[#This Row],[Quantity]]</f>
        <v>934.31999999999994</v>
      </c>
      <c r="H774" s="2">
        <v>245.83</v>
      </c>
      <c r="I774" s="2">
        <f>Table14[[#This Row],[Unit Price]]*Table14[[#This Row],[Quantity]]</f>
        <v>1474.98</v>
      </c>
      <c r="J774" s="4">
        <v>0.05</v>
      </c>
      <c r="K774">
        <f>Table14[[#This Row],[Revenue]]*Table14[[#This Row],[Discount]]</f>
        <v>73.749000000000009</v>
      </c>
      <c r="L774" s="2">
        <f>Table14[[#This Row],[Revenue]]-Table14[[#This Row],[Discount Amount]]</f>
        <v>1401.231</v>
      </c>
      <c r="M774" s="2">
        <f>Table14[[#This Row],[Total_Revenue]]-Table14[[#This Row],[Total Cost]]</f>
        <v>466.91100000000006</v>
      </c>
      <c r="N774" t="s">
        <v>24</v>
      </c>
      <c r="O774" t="s">
        <v>27</v>
      </c>
      <c r="P774" t="s">
        <v>16</v>
      </c>
    </row>
    <row r="775" spans="1:16" x14ac:dyDescent="0.25">
      <c r="A775" t="s">
        <v>819</v>
      </c>
      <c r="B775" s="1">
        <v>45050</v>
      </c>
      <c r="C775" t="s">
        <v>30</v>
      </c>
      <c r="D775" t="s">
        <v>31</v>
      </c>
      <c r="E775">
        <v>3</v>
      </c>
      <c r="F775" s="2">
        <v>444.12</v>
      </c>
      <c r="G775" s="2">
        <f>Table14[[#This Row],[Unit Cost]]*Table14[[#This Row],[Quantity]]</f>
        <v>1332.3600000000001</v>
      </c>
      <c r="H775" s="2">
        <v>758.88</v>
      </c>
      <c r="I775" s="2">
        <f>Table14[[#This Row],[Unit Price]]*Table14[[#This Row],[Quantity]]</f>
        <v>2276.64</v>
      </c>
      <c r="J775" s="4">
        <v>0</v>
      </c>
      <c r="K775">
        <f>Table14[[#This Row],[Revenue]]*Table14[[#This Row],[Discount]]</f>
        <v>0</v>
      </c>
      <c r="L775" s="2">
        <f>Table14[[#This Row],[Revenue]]-Table14[[#This Row],[Discount Amount]]</f>
        <v>2276.64</v>
      </c>
      <c r="M775" s="2">
        <f>Table14[[#This Row],[Total_Revenue]]-Table14[[#This Row],[Total Cost]]</f>
        <v>944.27999999999975</v>
      </c>
      <c r="N775" t="s">
        <v>14</v>
      </c>
      <c r="O775" t="s">
        <v>19</v>
      </c>
      <c r="P775" t="s">
        <v>20</v>
      </c>
    </row>
    <row r="776" spans="1:16" x14ac:dyDescent="0.25">
      <c r="A776" t="s">
        <v>820</v>
      </c>
      <c r="B776" s="1">
        <v>45113</v>
      </c>
      <c r="C776" t="s">
        <v>22</v>
      </c>
      <c r="D776" t="s">
        <v>23</v>
      </c>
      <c r="E776">
        <v>5</v>
      </c>
      <c r="F776" s="2">
        <v>124.92</v>
      </c>
      <c r="G776" s="2">
        <f>Table14[[#This Row],[Unit Cost]]*Table14[[#This Row],[Quantity]]</f>
        <v>624.6</v>
      </c>
      <c r="H776" s="2">
        <v>183.7</v>
      </c>
      <c r="I776" s="2">
        <f>Table14[[#This Row],[Unit Price]]*Table14[[#This Row],[Quantity]]</f>
        <v>918.5</v>
      </c>
      <c r="J776" s="4">
        <v>0</v>
      </c>
      <c r="K776">
        <f>Table14[[#This Row],[Revenue]]*Table14[[#This Row],[Discount]]</f>
        <v>0</v>
      </c>
      <c r="L776" s="2">
        <f>Table14[[#This Row],[Revenue]]-Table14[[#This Row],[Discount Amount]]</f>
        <v>918.5</v>
      </c>
      <c r="M776" s="2">
        <f>Table14[[#This Row],[Total_Revenue]]-Table14[[#This Row],[Total Cost]]</f>
        <v>293.89999999999998</v>
      </c>
      <c r="N776" t="s">
        <v>24</v>
      </c>
      <c r="O776" t="s">
        <v>19</v>
      </c>
      <c r="P776" t="s">
        <v>16</v>
      </c>
    </row>
    <row r="777" spans="1:16" x14ac:dyDescent="0.25">
      <c r="A777" t="s">
        <v>821</v>
      </c>
      <c r="B777" s="1">
        <v>45340</v>
      </c>
      <c r="C777" t="s">
        <v>22</v>
      </c>
      <c r="D777" t="s">
        <v>23</v>
      </c>
      <c r="E777">
        <v>8</v>
      </c>
      <c r="F777" s="2">
        <v>220.64</v>
      </c>
      <c r="G777" s="2">
        <f>Table14[[#This Row],[Unit Cost]]*Table14[[#This Row],[Quantity]]</f>
        <v>1765.12</v>
      </c>
      <c r="H777" s="2">
        <v>259.14</v>
      </c>
      <c r="I777" s="2">
        <f>Table14[[#This Row],[Unit Price]]*Table14[[#This Row],[Quantity]]</f>
        <v>2073.12</v>
      </c>
      <c r="J777" s="4">
        <v>0</v>
      </c>
      <c r="K777">
        <f>Table14[[#This Row],[Revenue]]*Table14[[#This Row],[Discount]]</f>
        <v>0</v>
      </c>
      <c r="L777" s="2">
        <f>Table14[[#This Row],[Revenue]]-Table14[[#This Row],[Discount Amount]]</f>
        <v>2073.12</v>
      </c>
      <c r="M777" s="2">
        <f>Table14[[#This Row],[Total_Revenue]]-Table14[[#This Row],[Total Cost]]</f>
        <v>308</v>
      </c>
      <c r="N777" t="s">
        <v>24</v>
      </c>
      <c r="O777" t="s">
        <v>19</v>
      </c>
      <c r="P777" t="s">
        <v>35</v>
      </c>
    </row>
    <row r="778" spans="1:16" x14ac:dyDescent="0.25">
      <c r="A778" t="s">
        <v>822</v>
      </c>
      <c r="B778" s="1">
        <v>45071</v>
      </c>
      <c r="C778" t="s">
        <v>54</v>
      </c>
      <c r="D778" t="s">
        <v>38</v>
      </c>
      <c r="E778">
        <v>7</v>
      </c>
      <c r="F778" s="2">
        <v>77.88</v>
      </c>
      <c r="G778" s="2">
        <f>Table14[[#This Row],[Unit Cost]]*Table14[[#This Row],[Quantity]]</f>
        <v>545.16</v>
      </c>
      <c r="H778" s="2">
        <v>139.78</v>
      </c>
      <c r="I778" s="2">
        <f>Table14[[#This Row],[Unit Price]]*Table14[[#This Row],[Quantity]]</f>
        <v>978.46</v>
      </c>
      <c r="J778" s="4">
        <v>0.05</v>
      </c>
      <c r="K778">
        <f>Table14[[#This Row],[Revenue]]*Table14[[#This Row],[Discount]]</f>
        <v>48.923000000000002</v>
      </c>
      <c r="L778" s="2">
        <f>Table14[[#This Row],[Revenue]]-Table14[[#This Row],[Discount Amount]]</f>
        <v>929.53700000000003</v>
      </c>
      <c r="M778" s="2">
        <f>Table14[[#This Row],[Total_Revenue]]-Table14[[#This Row],[Total Cost]]</f>
        <v>384.37700000000007</v>
      </c>
      <c r="N778" t="s">
        <v>24</v>
      </c>
      <c r="O778" t="s">
        <v>32</v>
      </c>
      <c r="P778" t="s">
        <v>16</v>
      </c>
    </row>
    <row r="779" spans="1:16" x14ac:dyDescent="0.25">
      <c r="A779" t="s">
        <v>823</v>
      </c>
      <c r="B779" s="1">
        <v>45142</v>
      </c>
      <c r="C779" t="s">
        <v>60</v>
      </c>
      <c r="D779" t="s">
        <v>23</v>
      </c>
      <c r="E779">
        <v>3</v>
      </c>
      <c r="F779" s="2">
        <v>276.02</v>
      </c>
      <c r="G779" s="2">
        <f>Table14[[#This Row],[Unit Cost]]*Table14[[#This Row],[Quantity]]</f>
        <v>828.06</v>
      </c>
      <c r="H779" s="2">
        <v>353.82</v>
      </c>
      <c r="I779" s="2">
        <f>Table14[[#This Row],[Unit Price]]*Table14[[#This Row],[Quantity]]</f>
        <v>1061.46</v>
      </c>
      <c r="J779" s="4">
        <v>0</v>
      </c>
      <c r="K779">
        <f>Table14[[#This Row],[Revenue]]*Table14[[#This Row],[Discount]]</f>
        <v>0</v>
      </c>
      <c r="L779" s="2">
        <f>Table14[[#This Row],[Revenue]]-Table14[[#This Row],[Discount Amount]]</f>
        <v>1061.46</v>
      </c>
      <c r="M779" s="2">
        <f>Table14[[#This Row],[Total_Revenue]]-Table14[[#This Row],[Total Cost]]</f>
        <v>233.40000000000009</v>
      </c>
      <c r="N779" t="s">
        <v>14</v>
      </c>
      <c r="O779" t="s">
        <v>15</v>
      </c>
      <c r="P779" t="s">
        <v>16</v>
      </c>
    </row>
    <row r="780" spans="1:16" x14ac:dyDescent="0.25">
      <c r="A780" t="s">
        <v>824</v>
      </c>
      <c r="B780" s="1">
        <v>45408</v>
      </c>
      <c r="C780" t="s">
        <v>34</v>
      </c>
      <c r="D780" t="s">
        <v>31</v>
      </c>
      <c r="E780">
        <v>1</v>
      </c>
      <c r="F780" s="2">
        <v>39.51</v>
      </c>
      <c r="G780" s="2">
        <f>Table14[[#This Row],[Unit Cost]]*Table14[[#This Row],[Quantity]]</f>
        <v>39.51</v>
      </c>
      <c r="H780" s="2">
        <v>45.21</v>
      </c>
      <c r="I780" s="2">
        <f>Table14[[#This Row],[Unit Price]]*Table14[[#This Row],[Quantity]]</f>
        <v>45.21</v>
      </c>
      <c r="J780" s="4">
        <v>0.1</v>
      </c>
      <c r="K780">
        <f>Table14[[#This Row],[Revenue]]*Table14[[#This Row],[Discount]]</f>
        <v>4.5209999999999999</v>
      </c>
      <c r="L780" s="2">
        <f>Table14[[#This Row],[Revenue]]-Table14[[#This Row],[Discount Amount]]</f>
        <v>40.689</v>
      </c>
      <c r="M780" s="2">
        <f>Table14[[#This Row],[Total_Revenue]]-Table14[[#This Row],[Total Cost]]</f>
        <v>1.179000000000002</v>
      </c>
      <c r="N780" t="s">
        <v>40</v>
      </c>
      <c r="O780" t="s">
        <v>19</v>
      </c>
      <c r="P780" t="s">
        <v>16</v>
      </c>
    </row>
    <row r="781" spans="1:16" x14ac:dyDescent="0.25">
      <c r="A781" t="s">
        <v>825</v>
      </c>
      <c r="B781" s="1">
        <v>45346</v>
      </c>
      <c r="C781" t="s">
        <v>56</v>
      </c>
      <c r="D781" t="s">
        <v>38</v>
      </c>
      <c r="E781">
        <v>5</v>
      </c>
      <c r="F781" s="2">
        <v>85.85</v>
      </c>
      <c r="G781" s="2">
        <f>Table14[[#This Row],[Unit Cost]]*Table14[[#This Row],[Quantity]]</f>
        <v>429.25</v>
      </c>
      <c r="H781" s="2">
        <v>131.77000000000001</v>
      </c>
      <c r="I781" s="2">
        <f>Table14[[#This Row],[Unit Price]]*Table14[[#This Row],[Quantity]]</f>
        <v>658.85</v>
      </c>
      <c r="J781" s="4">
        <v>0.05</v>
      </c>
      <c r="K781">
        <f>Table14[[#This Row],[Revenue]]*Table14[[#This Row],[Discount]]</f>
        <v>32.942500000000003</v>
      </c>
      <c r="L781" s="2">
        <f>Table14[[#This Row],[Revenue]]-Table14[[#This Row],[Discount Amount]]</f>
        <v>625.90750000000003</v>
      </c>
      <c r="M781" s="2">
        <f>Table14[[#This Row],[Total_Revenue]]-Table14[[#This Row],[Total Cost]]</f>
        <v>196.65750000000003</v>
      </c>
      <c r="N781" t="s">
        <v>18</v>
      </c>
      <c r="O781" t="s">
        <v>19</v>
      </c>
      <c r="P781" t="s">
        <v>16</v>
      </c>
    </row>
    <row r="782" spans="1:16" x14ac:dyDescent="0.25">
      <c r="A782" t="s">
        <v>826</v>
      </c>
      <c r="B782" s="1">
        <v>45345</v>
      </c>
      <c r="C782" t="s">
        <v>62</v>
      </c>
      <c r="D782" t="s">
        <v>47</v>
      </c>
      <c r="E782">
        <v>7</v>
      </c>
      <c r="F782" s="2">
        <v>126.89</v>
      </c>
      <c r="G782" s="2">
        <f>Table14[[#This Row],[Unit Cost]]*Table14[[#This Row],[Quantity]]</f>
        <v>888.23</v>
      </c>
      <c r="H782" s="2">
        <v>141.97999999999999</v>
      </c>
      <c r="I782" s="2">
        <f>Table14[[#This Row],[Unit Price]]*Table14[[#This Row],[Quantity]]</f>
        <v>993.8599999999999</v>
      </c>
      <c r="J782" s="4">
        <v>0.15</v>
      </c>
      <c r="K782">
        <f>Table14[[#This Row],[Revenue]]*Table14[[#This Row],[Discount]]</f>
        <v>149.07899999999998</v>
      </c>
      <c r="L782" s="2">
        <f>Table14[[#This Row],[Revenue]]-Table14[[#This Row],[Discount Amount]]</f>
        <v>844.78099999999995</v>
      </c>
      <c r="M782" s="2">
        <f>Table14[[#This Row],[Total_Revenue]]-Table14[[#This Row],[Total Cost]]</f>
        <v>-43.449000000000069</v>
      </c>
      <c r="N782" t="s">
        <v>14</v>
      </c>
      <c r="O782" t="s">
        <v>27</v>
      </c>
      <c r="P782" t="s">
        <v>35</v>
      </c>
    </row>
    <row r="783" spans="1:16" x14ac:dyDescent="0.25">
      <c r="A783" t="s">
        <v>827</v>
      </c>
      <c r="B783" s="1">
        <v>45566</v>
      </c>
      <c r="C783" t="s">
        <v>56</v>
      </c>
      <c r="D783" t="s">
        <v>38</v>
      </c>
      <c r="E783">
        <v>8</v>
      </c>
      <c r="F783" s="2">
        <v>28.16</v>
      </c>
      <c r="G783" s="2">
        <f>Table14[[#This Row],[Unit Cost]]*Table14[[#This Row],[Quantity]]</f>
        <v>225.28</v>
      </c>
      <c r="H783" s="2">
        <v>34.340000000000003</v>
      </c>
      <c r="I783" s="2">
        <f>Table14[[#This Row],[Unit Price]]*Table14[[#This Row],[Quantity]]</f>
        <v>274.72000000000003</v>
      </c>
      <c r="J783" s="4">
        <v>0.1</v>
      </c>
      <c r="K783">
        <f>Table14[[#This Row],[Revenue]]*Table14[[#This Row],[Discount]]</f>
        <v>27.472000000000005</v>
      </c>
      <c r="L783" s="2">
        <f>Table14[[#This Row],[Revenue]]-Table14[[#This Row],[Discount Amount]]</f>
        <v>247.24800000000002</v>
      </c>
      <c r="M783" s="2">
        <f>Table14[[#This Row],[Total_Revenue]]-Table14[[#This Row],[Total Cost]]</f>
        <v>21.968000000000018</v>
      </c>
      <c r="N783" t="s">
        <v>24</v>
      </c>
      <c r="O783" t="s">
        <v>52</v>
      </c>
      <c r="P783" t="s">
        <v>16</v>
      </c>
    </row>
    <row r="784" spans="1:16" x14ac:dyDescent="0.25">
      <c r="A784" t="s">
        <v>828</v>
      </c>
      <c r="B784" s="1">
        <v>45500</v>
      </c>
      <c r="C784" t="s">
        <v>54</v>
      </c>
      <c r="D784" t="s">
        <v>38</v>
      </c>
      <c r="E784">
        <v>6</v>
      </c>
      <c r="F784" s="2">
        <v>73.25</v>
      </c>
      <c r="G784" s="2">
        <f>Table14[[#This Row],[Unit Cost]]*Table14[[#This Row],[Quantity]]</f>
        <v>439.5</v>
      </c>
      <c r="H784" s="2">
        <v>112.42</v>
      </c>
      <c r="I784" s="2">
        <f>Table14[[#This Row],[Unit Price]]*Table14[[#This Row],[Quantity]]</f>
        <v>674.52</v>
      </c>
      <c r="J784" s="4">
        <v>0.1</v>
      </c>
      <c r="K784">
        <f>Table14[[#This Row],[Revenue]]*Table14[[#This Row],[Discount]]</f>
        <v>67.451999999999998</v>
      </c>
      <c r="L784" s="2">
        <f>Table14[[#This Row],[Revenue]]-Table14[[#This Row],[Discount Amount]]</f>
        <v>607.06799999999998</v>
      </c>
      <c r="M784" s="2">
        <f>Table14[[#This Row],[Total_Revenue]]-Table14[[#This Row],[Total Cost]]</f>
        <v>167.56799999999998</v>
      </c>
      <c r="N784" t="s">
        <v>40</v>
      </c>
      <c r="O784" t="s">
        <v>15</v>
      </c>
      <c r="P784" t="s">
        <v>20</v>
      </c>
    </row>
    <row r="785" spans="1:16" x14ac:dyDescent="0.25">
      <c r="A785" t="s">
        <v>829</v>
      </c>
      <c r="B785" s="1">
        <v>44931</v>
      </c>
      <c r="C785" t="s">
        <v>30</v>
      </c>
      <c r="D785" t="s">
        <v>31</v>
      </c>
      <c r="E785">
        <v>5</v>
      </c>
      <c r="F785" s="2">
        <v>184.56</v>
      </c>
      <c r="G785" s="2">
        <f>Table14[[#This Row],[Unit Cost]]*Table14[[#This Row],[Quantity]]</f>
        <v>922.8</v>
      </c>
      <c r="H785" s="2">
        <v>220.81</v>
      </c>
      <c r="I785" s="2">
        <f>Table14[[#This Row],[Unit Price]]*Table14[[#This Row],[Quantity]]</f>
        <v>1104.05</v>
      </c>
      <c r="J785" s="4">
        <v>0</v>
      </c>
      <c r="K785">
        <f>Table14[[#This Row],[Revenue]]*Table14[[#This Row],[Discount]]</f>
        <v>0</v>
      </c>
      <c r="L785" s="2">
        <f>Table14[[#This Row],[Revenue]]-Table14[[#This Row],[Discount Amount]]</f>
        <v>1104.05</v>
      </c>
      <c r="M785" s="2">
        <f>Table14[[#This Row],[Total_Revenue]]-Table14[[#This Row],[Total Cost]]</f>
        <v>181.25</v>
      </c>
      <c r="N785" t="s">
        <v>18</v>
      </c>
      <c r="O785" t="s">
        <v>27</v>
      </c>
      <c r="P785" t="s">
        <v>35</v>
      </c>
    </row>
    <row r="786" spans="1:16" x14ac:dyDescent="0.25">
      <c r="A786" t="s">
        <v>830</v>
      </c>
      <c r="B786" s="1">
        <v>45574</v>
      </c>
      <c r="C786" t="s">
        <v>54</v>
      </c>
      <c r="D786" t="s">
        <v>38</v>
      </c>
      <c r="E786">
        <v>1</v>
      </c>
      <c r="F786" s="2">
        <v>412.06</v>
      </c>
      <c r="G786" s="2">
        <f>Table14[[#This Row],[Unit Cost]]*Table14[[#This Row],[Quantity]]</f>
        <v>412.06</v>
      </c>
      <c r="H786" s="2">
        <v>521.79</v>
      </c>
      <c r="I786" s="2">
        <f>Table14[[#This Row],[Unit Price]]*Table14[[#This Row],[Quantity]]</f>
        <v>521.79</v>
      </c>
      <c r="J786" s="4">
        <v>0</v>
      </c>
      <c r="K786">
        <f>Table14[[#This Row],[Revenue]]*Table14[[#This Row],[Discount]]</f>
        <v>0</v>
      </c>
      <c r="L786" s="2">
        <f>Table14[[#This Row],[Revenue]]-Table14[[#This Row],[Discount Amount]]</f>
        <v>521.79</v>
      </c>
      <c r="M786" s="2">
        <f>Table14[[#This Row],[Total_Revenue]]-Table14[[#This Row],[Total Cost]]</f>
        <v>109.72999999999996</v>
      </c>
      <c r="N786" t="s">
        <v>14</v>
      </c>
      <c r="O786" t="s">
        <v>52</v>
      </c>
      <c r="P786" t="s">
        <v>20</v>
      </c>
    </row>
    <row r="787" spans="1:16" x14ac:dyDescent="0.25">
      <c r="A787" t="s">
        <v>831</v>
      </c>
      <c r="B787" s="1">
        <v>45600</v>
      </c>
      <c r="C787" t="s">
        <v>34</v>
      </c>
      <c r="D787" t="s">
        <v>31</v>
      </c>
      <c r="E787">
        <v>2</v>
      </c>
      <c r="F787" s="2">
        <v>311.20999999999998</v>
      </c>
      <c r="G787" s="2">
        <f>Table14[[#This Row],[Unit Cost]]*Table14[[#This Row],[Quantity]]</f>
        <v>622.41999999999996</v>
      </c>
      <c r="H787" s="2">
        <v>543.44000000000005</v>
      </c>
      <c r="I787" s="2">
        <f>Table14[[#This Row],[Unit Price]]*Table14[[#This Row],[Quantity]]</f>
        <v>1086.8800000000001</v>
      </c>
      <c r="J787" s="4">
        <v>0</v>
      </c>
      <c r="K787">
        <f>Table14[[#This Row],[Revenue]]*Table14[[#This Row],[Discount]]</f>
        <v>0</v>
      </c>
      <c r="L787" s="2">
        <f>Table14[[#This Row],[Revenue]]-Table14[[#This Row],[Discount Amount]]</f>
        <v>1086.8800000000001</v>
      </c>
      <c r="M787" s="2">
        <f>Table14[[#This Row],[Total_Revenue]]-Table14[[#This Row],[Total Cost]]</f>
        <v>464.46000000000015</v>
      </c>
      <c r="N787" t="s">
        <v>14</v>
      </c>
      <c r="O787" t="s">
        <v>19</v>
      </c>
      <c r="P787" t="s">
        <v>16</v>
      </c>
    </row>
    <row r="788" spans="1:16" x14ac:dyDescent="0.25">
      <c r="A788" t="s">
        <v>832</v>
      </c>
      <c r="B788" s="1">
        <v>45586</v>
      </c>
      <c r="C788" t="s">
        <v>26</v>
      </c>
      <c r="D788" t="s">
        <v>13</v>
      </c>
      <c r="E788">
        <v>6</v>
      </c>
      <c r="F788" s="2">
        <v>69.599999999999994</v>
      </c>
      <c r="G788" s="2">
        <f>Table14[[#This Row],[Unit Cost]]*Table14[[#This Row],[Quantity]]</f>
        <v>417.59999999999997</v>
      </c>
      <c r="H788" s="2">
        <v>82.64</v>
      </c>
      <c r="I788" s="2">
        <f>Table14[[#This Row],[Unit Price]]*Table14[[#This Row],[Quantity]]</f>
        <v>495.84000000000003</v>
      </c>
      <c r="J788" s="4">
        <v>0</v>
      </c>
      <c r="K788">
        <f>Table14[[#This Row],[Revenue]]*Table14[[#This Row],[Discount]]</f>
        <v>0</v>
      </c>
      <c r="L788" s="2">
        <f>Table14[[#This Row],[Revenue]]-Table14[[#This Row],[Discount Amount]]</f>
        <v>495.84000000000003</v>
      </c>
      <c r="M788" s="2">
        <f>Table14[[#This Row],[Total_Revenue]]-Table14[[#This Row],[Total Cost]]</f>
        <v>78.240000000000066</v>
      </c>
      <c r="N788" t="s">
        <v>14</v>
      </c>
      <c r="O788" t="s">
        <v>32</v>
      </c>
      <c r="P788" t="s">
        <v>16</v>
      </c>
    </row>
    <row r="789" spans="1:16" x14ac:dyDescent="0.25">
      <c r="A789" t="s">
        <v>833</v>
      </c>
      <c r="B789" s="1">
        <v>45256</v>
      </c>
      <c r="C789" t="s">
        <v>49</v>
      </c>
      <c r="D789" t="s">
        <v>47</v>
      </c>
      <c r="E789">
        <v>3</v>
      </c>
      <c r="F789" s="2">
        <v>235.8</v>
      </c>
      <c r="G789" s="2">
        <f>Table14[[#This Row],[Unit Cost]]*Table14[[#This Row],[Quantity]]</f>
        <v>707.40000000000009</v>
      </c>
      <c r="H789" s="2">
        <v>352.52</v>
      </c>
      <c r="I789" s="2">
        <f>Table14[[#This Row],[Unit Price]]*Table14[[#This Row],[Quantity]]</f>
        <v>1057.56</v>
      </c>
      <c r="J789" s="4">
        <v>0.15</v>
      </c>
      <c r="K789">
        <f>Table14[[#This Row],[Revenue]]*Table14[[#This Row],[Discount]]</f>
        <v>158.63399999999999</v>
      </c>
      <c r="L789" s="2">
        <f>Table14[[#This Row],[Revenue]]-Table14[[#This Row],[Discount Amount]]</f>
        <v>898.92599999999993</v>
      </c>
      <c r="M789" s="2">
        <f>Table14[[#This Row],[Total_Revenue]]-Table14[[#This Row],[Total Cost]]</f>
        <v>191.52599999999984</v>
      </c>
      <c r="N789" t="s">
        <v>24</v>
      </c>
      <c r="O789" t="s">
        <v>27</v>
      </c>
      <c r="P789" t="s">
        <v>16</v>
      </c>
    </row>
    <row r="790" spans="1:16" x14ac:dyDescent="0.25">
      <c r="A790" t="s">
        <v>834</v>
      </c>
      <c r="B790" s="1">
        <v>45618</v>
      </c>
      <c r="C790" t="s">
        <v>60</v>
      </c>
      <c r="D790" t="s">
        <v>23</v>
      </c>
      <c r="E790">
        <v>3</v>
      </c>
      <c r="F790" s="2">
        <v>363.51</v>
      </c>
      <c r="G790" s="2">
        <f>Table14[[#This Row],[Unit Cost]]*Table14[[#This Row],[Quantity]]</f>
        <v>1090.53</v>
      </c>
      <c r="H790" s="2">
        <v>598.78</v>
      </c>
      <c r="I790" s="2">
        <f>Table14[[#This Row],[Unit Price]]*Table14[[#This Row],[Quantity]]</f>
        <v>1796.34</v>
      </c>
      <c r="J790" s="4">
        <v>0</v>
      </c>
      <c r="K790">
        <f>Table14[[#This Row],[Revenue]]*Table14[[#This Row],[Discount]]</f>
        <v>0</v>
      </c>
      <c r="L790" s="2">
        <f>Table14[[#This Row],[Revenue]]-Table14[[#This Row],[Discount Amount]]</f>
        <v>1796.34</v>
      </c>
      <c r="M790" s="2">
        <f>Table14[[#This Row],[Total_Revenue]]-Table14[[#This Row],[Total Cost]]</f>
        <v>705.81</v>
      </c>
      <c r="N790" t="s">
        <v>40</v>
      </c>
      <c r="O790" t="s">
        <v>32</v>
      </c>
      <c r="P790" t="s">
        <v>16</v>
      </c>
    </row>
    <row r="791" spans="1:16" x14ac:dyDescent="0.25">
      <c r="A791" t="s">
        <v>835</v>
      </c>
      <c r="B791" s="1">
        <v>45445</v>
      </c>
      <c r="C791" t="s">
        <v>62</v>
      </c>
      <c r="D791" t="s">
        <v>47</v>
      </c>
      <c r="E791">
        <v>6</v>
      </c>
      <c r="F791" s="2">
        <v>90.18</v>
      </c>
      <c r="G791" s="2">
        <f>Table14[[#This Row],[Unit Cost]]*Table14[[#This Row],[Quantity]]</f>
        <v>541.08000000000004</v>
      </c>
      <c r="H791" s="2">
        <v>141.32</v>
      </c>
      <c r="I791" s="2">
        <f>Table14[[#This Row],[Unit Price]]*Table14[[#This Row],[Quantity]]</f>
        <v>847.92</v>
      </c>
      <c r="J791" s="4">
        <v>0</v>
      </c>
      <c r="K791">
        <f>Table14[[#This Row],[Revenue]]*Table14[[#This Row],[Discount]]</f>
        <v>0</v>
      </c>
      <c r="L791" s="2">
        <f>Table14[[#This Row],[Revenue]]-Table14[[#This Row],[Discount Amount]]</f>
        <v>847.92</v>
      </c>
      <c r="M791" s="2">
        <f>Table14[[#This Row],[Total_Revenue]]-Table14[[#This Row],[Total Cost]]</f>
        <v>306.83999999999992</v>
      </c>
      <c r="N791" t="s">
        <v>18</v>
      </c>
      <c r="O791" t="s">
        <v>52</v>
      </c>
      <c r="P791" t="s">
        <v>16</v>
      </c>
    </row>
    <row r="792" spans="1:16" x14ac:dyDescent="0.25">
      <c r="A792" t="s">
        <v>836</v>
      </c>
      <c r="B792" s="1">
        <v>45044</v>
      </c>
      <c r="C792" t="s">
        <v>22</v>
      </c>
      <c r="D792" t="s">
        <v>23</v>
      </c>
      <c r="E792">
        <v>5</v>
      </c>
      <c r="F792" s="2">
        <v>490.71</v>
      </c>
      <c r="G792" s="2">
        <f>Table14[[#This Row],[Unit Cost]]*Table14[[#This Row],[Quantity]]</f>
        <v>2453.5499999999997</v>
      </c>
      <c r="H792" s="2">
        <v>755.99</v>
      </c>
      <c r="I792" s="2">
        <f>Table14[[#This Row],[Unit Price]]*Table14[[#This Row],[Quantity]]</f>
        <v>3779.95</v>
      </c>
      <c r="J792" s="4">
        <v>0.15</v>
      </c>
      <c r="K792">
        <f>Table14[[#This Row],[Revenue]]*Table14[[#This Row],[Discount]]</f>
        <v>566.99249999999995</v>
      </c>
      <c r="L792" s="2">
        <f>Table14[[#This Row],[Revenue]]-Table14[[#This Row],[Discount Amount]]</f>
        <v>3212.9575</v>
      </c>
      <c r="M792" s="2">
        <f>Table14[[#This Row],[Total_Revenue]]-Table14[[#This Row],[Total Cost]]</f>
        <v>759.40750000000025</v>
      </c>
      <c r="N792" t="s">
        <v>40</v>
      </c>
      <c r="O792" t="s">
        <v>15</v>
      </c>
      <c r="P792" t="s">
        <v>20</v>
      </c>
    </row>
    <row r="793" spans="1:16" x14ac:dyDescent="0.25">
      <c r="A793" t="s">
        <v>837</v>
      </c>
      <c r="B793" s="1">
        <v>45295</v>
      </c>
      <c r="C793" t="s">
        <v>37</v>
      </c>
      <c r="D793" t="s">
        <v>38</v>
      </c>
      <c r="E793">
        <v>1</v>
      </c>
      <c r="F793" s="2">
        <v>17.66</v>
      </c>
      <c r="G793" s="2">
        <f>Table14[[#This Row],[Unit Cost]]*Table14[[#This Row],[Quantity]]</f>
        <v>17.66</v>
      </c>
      <c r="H793" s="2">
        <v>29.92</v>
      </c>
      <c r="I793" s="2">
        <f>Table14[[#This Row],[Unit Price]]*Table14[[#This Row],[Quantity]]</f>
        <v>29.92</v>
      </c>
      <c r="J793" s="4">
        <v>0</v>
      </c>
      <c r="K793">
        <f>Table14[[#This Row],[Revenue]]*Table14[[#This Row],[Discount]]</f>
        <v>0</v>
      </c>
      <c r="L793" s="2">
        <f>Table14[[#This Row],[Revenue]]-Table14[[#This Row],[Discount Amount]]</f>
        <v>29.92</v>
      </c>
      <c r="M793" s="2">
        <f>Table14[[#This Row],[Total_Revenue]]-Table14[[#This Row],[Total Cost]]</f>
        <v>12.260000000000002</v>
      </c>
      <c r="N793" t="s">
        <v>18</v>
      </c>
      <c r="O793" t="s">
        <v>19</v>
      </c>
      <c r="P793" t="s">
        <v>35</v>
      </c>
    </row>
    <row r="794" spans="1:16" x14ac:dyDescent="0.25">
      <c r="A794" t="s">
        <v>838</v>
      </c>
      <c r="B794" s="1">
        <v>44981</v>
      </c>
      <c r="C794" t="s">
        <v>42</v>
      </c>
      <c r="D794" t="s">
        <v>23</v>
      </c>
      <c r="E794">
        <v>5</v>
      </c>
      <c r="F794" s="2">
        <v>128.16999999999999</v>
      </c>
      <c r="G794" s="2">
        <f>Table14[[#This Row],[Unit Cost]]*Table14[[#This Row],[Quantity]]</f>
        <v>640.84999999999991</v>
      </c>
      <c r="H794" s="2">
        <v>220.14</v>
      </c>
      <c r="I794" s="2">
        <f>Table14[[#This Row],[Unit Price]]*Table14[[#This Row],[Quantity]]</f>
        <v>1100.6999999999998</v>
      </c>
      <c r="J794" s="4">
        <v>0</v>
      </c>
      <c r="K794">
        <f>Table14[[#This Row],[Revenue]]*Table14[[#This Row],[Discount]]</f>
        <v>0</v>
      </c>
      <c r="L794" s="2">
        <f>Table14[[#This Row],[Revenue]]-Table14[[#This Row],[Discount Amount]]</f>
        <v>1100.6999999999998</v>
      </c>
      <c r="M794" s="2">
        <f>Table14[[#This Row],[Total_Revenue]]-Table14[[#This Row],[Total Cost]]</f>
        <v>459.84999999999991</v>
      </c>
      <c r="N794" t="s">
        <v>40</v>
      </c>
      <c r="O794" t="s">
        <v>15</v>
      </c>
      <c r="P794" t="s">
        <v>16</v>
      </c>
    </row>
    <row r="795" spans="1:16" x14ac:dyDescent="0.25">
      <c r="A795" t="s">
        <v>839</v>
      </c>
      <c r="B795" s="1">
        <v>45329</v>
      </c>
      <c r="C795" t="s">
        <v>22</v>
      </c>
      <c r="D795" t="s">
        <v>23</v>
      </c>
      <c r="E795">
        <v>4</v>
      </c>
      <c r="F795" s="2">
        <v>284.88</v>
      </c>
      <c r="G795" s="2">
        <f>Table14[[#This Row],[Unit Cost]]*Table14[[#This Row],[Quantity]]</f>
        <v>1139.52</v>
      </c>
      <c r="H795" s="2">
        <v>418.15</v>
      </c>
      <c r="I795" s="2">
        <f>Table14[[#This Row],[Unit Price]]*Table14[[#This Row],[Quantity]]</f>
        <v>1672.6</v>
      </c>
      <c r="J795" s="4">
        <v>0.2</v>
      </c>
      <c r="K795">
        <f>Table14[[#This Row],[Revenue]]*Table14[[#This Row],[Discount]]</f>
        <v>334.52</v>
      </c>
      <c r="L795" s="2">
        <f>Table14[[#This Row],[Revenue]]-Table14[[#This Row],[Discount Amount]]</f>
        <v>1338.08</v>
      </c>
      <c r="M795" s="2">
        <f>Table14[[#This Row],[Total_Revenue]]-Table14[[#This Row],[Total Cost]]</f>
        <v>198.55999999999995</v>
      </c>
      <c r="N795" t="s">
        <v>24</v>
      </c>
      <c r="O795" t="s">
        <v>52</v>
      </c>
      <c r="P795" t="s">
        <v>20</v>
      </c>
    </row>
    <row r="796" spans="1:16" x14ac:dyDescent="0.25">
      <c r="A796" t="s">
        <v>840</v>
      </c>
      <c r="B796" s="1">
        <v>45324</v>
      </c>
      <c r="C796" t="s">
        <v>60</v>
      </c>
      <c r="D796" t="s">
        <v>23</v>
      </c>
      <c r="E796">
        <v>3</v>
      </c>
      <c r="F796" s="2">
        <v>182.38</v>
      </c>
      <c r="G796" s="2">
        <f>Table14[[#This Row],[Unit Cost]]*Table14[[#This Row],[Quantity]]</f>
        <v>547.14</v>
      </c>
      <c r="H796" s="2">
        <v>211.5</v>
      </c>
      <c r="I796" s="2">
        <f>Table14[[#This Row],[Unit Price]]*Table14[[#This Row],[Quantity]]</f>
        <v>634.5</v>
      </c>
      <c r="J796" s="4">
        <v>0.05</v>
      </c>
      <c r="K796">
        <f>Table14[[#This Row],[Revenue]]*Table14[[#This Row],[Discount]]</f>
        <v>31.725000000000001</v>
      </c>
      <c r="L796" s="2">
        <f>Table14[[#This Row],[Revenue]]-Table14[[#This Row],[Discount Amount]]</f>
        <v>602.77499999999998</v>
      </c>
      <c r="M796" s="2">
        <f>Table14[[#This Row],[Total_Revenue]]-Table14[[#This Row],[Total Cost]]</f>
        <v>55.634999999999991</v>
      </c>
      <c r="N796" t="s">
        <v>40</v>
      </c>
      <c r="O796" t="s">
        <v>32</v>
      </c>
      <c r="P796" t="s">
        <v>20</v>
      </c>
    </row>
    <row r="797" spans="1:16" x14ac:dyDescent="0.25">
      <c r="A797" t="s">
        <v>841</v>
      </c>
      <c r="B797" s="1">
        <v>44995</v>
      </c>
      <c r="C797" t="s">
        <v>22</v>
      </c>
      <c r="D797" t="s">
        <v>23</v>
      </c>
      <c r="E797">
        <v>7</v>
      </c>
      <c r="F797" s="2">
        <v>365.37</v>
      </c>
      <c r="G797" s="2">
        <f>Table14[[#This Row],[Unit Cost]]*Table14[[#This Row],[Quantity]]</f>
        <v>2557.59</v>
      </c>
      <c r="H797" s="2">
        <v>587.30999999999995</v>
      </c>
      <c r="I797" s="2">
        <f>Table14[[#This Row],[Unit Price]]*Table14[[#This Row],[Quantity]]</f>
        <v>4111.17</v>
      </c>
      <c r="J797" s="4">
        <v>0</v>
      </c>
      <c r="K797">
        <f>Table14[[#This Row],[Revenue]]*Table14[[#This Row],[Discount]]</f>
        <v>0</v>
      </c>
      <c r="L797" s="2">
        <f>Table14[[#This Row],[Revenue]]-Table14[[#This Row],[Discount Amount]]</f>
        <v>4111.17</v>
      </c>
      <c r="M797" s="2">
        <f>Table14[[#This Row],[Total_Revenue]]-Table14[[#This Row],[Total Cost]]</f>
        <v>1553.58</v>
      </c>
      <c r="N797" t="s">
        <v>40</v>
      </c>
      <c r="O797" t="s">
        <v>19</v>
      </c>
      <c r="P797" t="s">
        <v>20</v>
      </c>
    </row>
    <row r="798" spans="1:16" x14ac:dyDescent="0.25">
      <c r="A798" t="s">
        <v>842</v>
      </c>
      <c r="B798" s="1">
        <v>44967</v>
      </c>
      <c r="C798" t="s">
        <v>30</v>
      </c>
      <c r="D798" t="s">
        <v>31</v>
      </c>
      <c r="E798">
        <v>8</v>
      </c>
      <c r="F798" s="2">
        <v>42.45</v>
      </c>
      <c r="G798" s="2">
        <f>Table14[[#This Row],[Unit Cost]]*Table14[[#This Row],[Quantity]]</f>
        <v>339.6</v>
      </c>
      <c r="H798" s="2">
        <v>49.8</v>
      </c>
      <c r="I798" s="2">
        <f>Table14[[#This Row],[Unit Price]]*Table14[[#This Row],[Quantity]]</f>
        <v>398.4</v>
      </c>
      <c r="J798" s="4">
        <v>0</v>
      </c>
      <c r="K798">
        <f>Table14[[#This Row],[Revenue]]*Table14[[#This Row],[Discount]]</f>
        <v>0</v>
      </c>
      <c r="L798" s="2">
        <f>Table14[[#This Row],[Revenue]]-Table14[[#This Row],[Discount Amount]]</f>
        <v>398.4</v>
      </c>
      <c r="M798" s="2">
        <f>Table14[[#This Row],[Total_Revenue]]-Table14[[#This Row],[Total Cost]]</f>
        <v>58.799999999999955</v>
      </c>
      <c r="N798" t="s">
        <v>40</v>
      </c>
      <c r="O798" t="s">
        <v>27</v>
      </c>
      <c r="P798" t="s">
        <v>20</v>
      </c>
    </row>
    <row r="799" spans="1:16" x14ac:dyDescent="0.25">
      <c r="A799" t="s">
        <v>843</v>
      </c>
      <c r="B799" s="1">
        <v>45452</v>
      </c>
      <c r="C799" t="s">
        <v>60</v>
      </c>
      <c r="D799" t="s">
        <v>23</v>
      </c>
      <c r="E799">
        <v>9</v>
      </c>
      <c r="F799" s="2">
        <v>170.16</v>
      </c>
      <c r="G799" s="2">
        <f>Table14[[#This Row],[Unit Cost]]*Table14[[#This Row],[Quantity]]</f>
        <v>1531.44</v>
      </c>
      <c r="H799" s="2">
        <v>276.79000000000002</v>
      </c>
      <c r="I799" s="2">
        <f>Table14[[#This Row],[Unit Price]]*Table14[[#This Row],[Quantity]]</f>
        <v>2491.11</v>
      </c>
      <c r="J799" s="4">
        <v>0.05</v>
      </c>
      <c r="K799">
        <f>Table14[[#This Row],[Revenue]]*Table14[[#This Row],[Discount]]</f>
        <v>124.55550000000001</v>
      </c>
      <c r="L799" s="2">
        <f>Table14[[#This Row],[Revenue]]-Table14[[#This Row],[Discount Amount]]</f>
        <v>2366.5545000000002</v>
      </c>
      <c r="M799" s="2">
        <f>Table14[[#This Row],[Total_Revenue]]-Table14[[#This Row],[Total Cost]]</f>
        <v>835.11450000000013</v>
      </c>
      <c r="N799" t="s">
        <v>18</v>
      </c>
      <c r="O799" t="s">
        <v>19</v>
      </c>
      <c r="P799" t="s">
        <v>20</v>
      </c>
    </row>
    <row r="800" spans="1:16" x14ac:dyDescent="0.25">
      <c r="A800" t="s">
        <v>844</v>
      </c>
      <c r="B800" s="1">
        <v>45463</v>
      </c>
      <c r="C800" t="s">
        <v>54</v>
      </c>
      <c r="D800" t="s">
        <v>38</v>
      </c>
      <c r="E800">
        <v>7</v>
      </c>
      <c r="F800" s="2">
        <v>83.43</v>
      </c>
      <c r="G800" s="2">
        <f>Table14[[#This Row],[Unit Cost]]*Table14[[#This Row],[Quantity]]</f>
        <v>584.01</v>
      </c>
      <c r="H800" s="2">
        <v>148.36000000000001</v>
      </c>
      <c r="I800" s="2">
        <f>Table14[[#This Row],[Unit Price]]*Table14[[#This Row],[Quantity]]</f>
        <v>1038.52</v>
      </c>
      <c r="J800" s="4">
        <v>0</v>
      </c>
      <c r="K800">
        <f>Table14[[#This Row],[Revenue]]*Table14[[#This Row],[Discount]]</f>
        <v>0</v>
      </c>
      <c r="L800" s="2">
        <f>Table14[[#This Row],[Revenue]]-Table14[[#This Row],[Discount Amount]]</f>
        <v>1038.52</v>
      </c>
      <c r="M800" s="2">
        <f>Table14[[#This Row],[Total_Revenue]]-Table14[[#This Row],[Total Cost]]</f>
        <v>454.51</v>
      </c>
      <c r="N800" t="s">
        <v>24</v>
      </c>
      <c r="O800" t="s">
        <v>15</v>
      </c>
      <c r="P800" t="s">
        <v>16</v>
      </c>
    </row>
    <row r="801" spans="1:16" x14ac:dyDescent="0.25">
      <c r="A801" t="s">
        <v>845</v>
      </c>
      <c r="B801" s="1">
        <v>45024</v>
      </c>
      <c r="C801" t="s">
        <v>22</v>
      </c>
      <c r="D801" t="s">
        <v>23</v>
      </c>
      <c r="E801">
        <v>9</v>
      </c>
      <c r="F801" s="2">
        <v>176.2</v>
      </c>
      <c r="G801" s="2">
        <f>Table14[[#This Row],[Unit Cost]]*Table14[[#This Row],[Quantity]]</f>
        <v>1585.8</v>
      </c>
      <c r="H801" s="2">
        <v>266.76</v>
      </c>
      <c r="I801" s="2">
        <f>Table14[[#This Row],[Unit Price]]*Table14[[#This Row],[Quantity]]</f>
        <v>2400.84</v>
      </c>
      <c r="J801" s="4">
        <v>0.1</v>
      </c>
      <c r="K801">
        <f>Table14[[#This Row],[Revenue]]*Table14[[#This Row],[Discount]]</f>
        <v>240.08400000000003</v>
      </c>
      <c r="L801" s="2">
        <f>Table14[[#This Row],[Revenue]]-Table14[[#This Row],[Discount Amount]]</f>
        <v>2160.7560000000003</v>
      </c>
      <c r="M801" s="2">
        <f>Table14[[#This Row],[Total_Revenue]]-Table14[[#This Row],[Total Cost]]</f>
        <v>574.95600000000036</v>
      </c>
      <c r="N801" t="s">
        <v>14</v>
      </c>
      <c r="O801" t="s">
        <v>27</v>
      </c>
      <c r="P801" t="s">
        <v>35</v>
      </c>
    </row>
    <row r="802" spans="1:16" x14ac:dyDescent="0.25">
      <c r="A802" t="s">
        <v>846</v>
      </c>
      <c r="B802" s="1">
        <v>45480</v>
      </c>
      <c r="C802" t="s">
        <v>54</v>
      </c>
      <c r="D802" t="s">
        <v>38</v>
      </c>
      <c r="E802">
        <v>6</v>
      </c>
      <c r="F802" s="2">
        <v>314.20999999999998</v>
      </c>
      <c r="G802" s="2">
        <f>Table14[[#This Row],[Unit Cost]]*Table14[[#This Row],[Quantity]]</f>
        <v>1885.2599999999998</v>
      </c>
      <c r="H802" s="2">
        <v>440.43</v>
      </c>
      <c r="I802" s="2">
        <f>Table14[[#This Row],[Unit Price]]*Table14[[#This Row],[Quantity]]</f>
        <v>2642.58</v>
      </c>
      <c r="J802" s="4">
        <v>0.1</v>
      </c>
      <c r="K802">
        <f>Table14[[#This Row],[Revenue]]*Table14[[#This Row],[Discount]]</f>
        <v>264.25799999999998</v>
      </c>
      <c r="L802" s="2">
        <f>Table14[[#This Row],[Revenue]]-Table14[[#This Row],[Discount Amount]]</f>
        <v>2378.3220000000001</v>
      </c>
      <c r="M802" s="2">
        <f>Table14[[#This Row],[Total_Revenue]]-Table14[[#This Row],[Total Cost]]</f>
        <v>493.06200000000035</v>
      </c>
      <c r="N802" t="s">
        <v>18</v>
      </c>
      <c r="O802" t="s">
        <v>19</v>
      </c>
      <c r="P802" t="s">
        <v>16</v>
      </c>
    </row>
    <row r="803" spans="1:16" x14ac:dyDescent="0.25">
      <c r="A803" t="s">
        <v>847</v>
      </c>
      <c r="B803" s="1">
        <v>45296</v>
      </c>
      <c r="C803" t="s">
        <v>54</v>
      </c>
      <c r="D803" t="s">
        <v>38</v>
      </c>
      <c r="E803">
        <v>7</v>
      </c>
      <c r="F803" s="2">
        <v>426.54</v>
      </c>
      <c r="G803" s="2">
        <f>Table14[[#This Row],[Unit Cost]]*Table14[[#This Row],[Quantity]]</f>
        <v>2985.78</v>
      </c>
      <c r="H803" s="2">
        <v>541.96</v>
      </c>
      <c r="I803" s="2">
        <f>Table14[[#This Row],[Unit Price]]*Table14[[#This Row],[Quantity]]</f>
        <v>3793.7200000000003</v>
      </c>
      <c r="J803" s="4">
        <v>0.1</v>
      </c>
      <c r="K803">
        <f>Table14[[#This Row],[Revenue]]*Table14[[#This Row],[Discount]]</f>
        <v>379.37200000000007</v>
      </c>
      <c r="L803" s="2">
        <f>Table14[[#This Row],[Revenue]]-Table14[[#This Row],[Discount Amount]]</f>
        <v>3414.348</v>
      </c>
      <c r="M803" s="2">
        <f>Table14[[#This Row],[Total_Revenue]]-Table14[[#This Row],[Total Cost]]</f>
        <v>428.56799999999976</v>
      </c>
      <c r="N803" t="s">
        <v>40</v>
      </c>
      <c r="O803" t="s">
        <v>27</v>
      </c>
      <c r="P803" t="s">
        <v>20</v>
      </c>
    </row>
    <row r="804" spans="1:16" x14ac:dyDescent="0.25">
      <c r="A804" t="s">
        <v>848</v>
      </c>
      <c r="B804" s="1">
        <v>45550</v>
      </c>
      <c r="C804" t="s">
        <v>42</v>
      </c>
      <c r="D804" t="s">
        <v>23</v>
      </c>
      <c r="E804">
        <v>1</v>
      </c>
      <c r="F804" s="2">
        <v>25.33</v>
      </c>
      <c r="G804" s="2">
        <f>Table14[[#This Row],[Unit Cost]]*Table14[[#This Row],[Quantity]]</f>
        <v>25.33</v>
      </c>
      <c r="H804" s="2">
        <v>43.68</v>
      </c>
      <c r="I804" s="2">
        <f>Table14[[#This Row],[Unit Price]]*Table14[[#This Row],[Quantity]]</f>
        <v>43.68</v>
      </c>
      <c r="J804" s="4">
        <v>0</v>
      </c>
      <c r="K804">
        <f>Table14[[#This Row],[Revenue]]*Table14[[#This Row],[Discount]]</f>
        <v>0</v>
      </c>
      <c r="L804" s="2">
        <f>Table14[[#This Row],[Revenue]]-Table14[[#This Row],[Discount Amount]]</f>
        <v>43.68</v>
      </c>
      <c r="M804" s="2">
        <f>Table14[[#This Row],[Total_Revenue]]-Table14[[#This Row],[Total Cost]]</f>
        <v>18.350000000000001</v>
      </c>
      <c r="N804" t="s">
        <v>40</v>
      </c>
      <c r="O804" t="s">
        <v>27</v>
      </c>
      <c r="P804" t="s">
        <v>35</v>
      </c>
    </row>
    <row r="805" spans="1:16" x14ac:dyDescent="0.25">
      <c r="A805" t="s">
        <v>849</v>
      </c>
      <c r="B805" s="1">
        <v>45117</v>
      </c>
      <c r="C805" t="s">
        <v>37</v>
      </c>
      <c r="D805" t="s">
        <v>38</v>
      </c>
      <c r="E805">
        <v>4</v>
      </c>
      <c r="F805" s="2">
        <v>217.66</v>
      </c>
      <c r="G805" s="2">
        <f>Table14[[#This Row],[Unit Cost]]*Table14[[#This Row],[Quantity]]</f>
        <v>870.64</v>
      </c>
      <c r="H805" s="2">
        <v>374.58</v>
      </c>
      <c r="I805" s="2">
        <f>Table14[[#This Row],[Unit Price]]*Table14[[#This Row],[Quantity]]</f>
        <v>1498.32</v>
      </c>
      <c r="J805" s="4">
        <v>0.15</v>
      </c>
      <c r="K805">
        <f>Table14[[#This Row],[Revenue]]*Table14[[#This Row],[Discount]]</f>
        <v>224.74799999999999</v>
      </c>
      <c r="L805" s="2">
        <f>Table14[[#This Row],[Revenue]]-Table14[[#This Row],[Discount Amount]]</f>
        <v>1273.5719999999999</v>
      </c>
      <c r="M805" s="2">
        <f>Table14[[#This Row],[Total_Revenue]]-Table14[[#This Row],[Total Cost]]</f>
        <v>402.9319999999999</v>
      </c>
      <c r="N805" t="s">
        <v>40</v>
      </c>
      <c r="O805" t="s">
        <v>27</v>
      </c>
      <c r="P805" t="s">
        <v>35</v>
      </c>
    </row>
    <row r="806" spans="1:16" x14ac:dyDescent="0.25">
      <c r="A806" t="s">
        <v>850</v>
      </c>
      <c r="B806" s="1">
        <v>45222</v>
      </c>
      <c r="C806" t="s">
        <v>26</v>
      </c>
      <c r="D806" t="s">
        <v>13</v>
      </c>
      <c r="E806">
        <v>9</v>
      </c>
      <c r="F806" s="2">
        <v>490.49</v>
      </c>
      <c r="G806" s="2">
        <f>Table14[[#This Row],[Unit Cost]]*Table14[[#This Row],[Quantity]]</f>
        <v>4414.41</v>
      </c>
      <c r="H806" s="2">
        <v>723.94</v>
      </c>
      <c r="I806" s="2">
        <f>Table14[[#This Row],[Unit Price]]*Table14[[#This Row],[Quantity]]</f>
        <v>6515.4600000000009</v>
      </c>
      <c r="J806" s="4">
        <v>0.1</v>
      </c>
      <c r="K806">
        <f>Table14[[#This Row],[Revenue]]*Table14[[#This Row],[Discount]]</f>
        <v>651.54600000000016</v>
      </c>
      <c r="L806" s="2">
        <f>Table14[[#This Row],[Revenue]]-Table14[[#This Row],[Discount Amount]]</f>
        <v>5863.9140000000007</v>
      </c>
      <c r="M806" s="2">
        <f>Table14[[#This Row],[Total_Revenue]]-Table14[[#This Row],[Total Cost]]</f>
        <v>1449.5040000000008</v>
      </c>
      <c r="N806" t="s">
        <v>14</v>
      </c>
      <c r="O806" t="s">
        <v>27</v>
      </c>
      <c r="P806" t="s">
        <v>20</v>
      </c>
    </row>
    <row r="807" spans="1:16" x14ac:dyDescent="0.25">
      <c r="A807" t="s">
        <v>851</v>
      </c>
      <c r="B807" s="1">
        <v>45450</v>
      </c>
      <c r="C807" t="s">
        <v>30</v>
      </c>
      <c r="D807" t="s">
        <v>31</v>
      </c>
      <c r="E807">
        <v>4</v>
      </c>
      <c r="F807" s="2">
        <v>139.47</v>
      </c>
      <c r="G807" s="2">
        <f>Table14[[#This Row],[Unit Cost]]*Table14[[#This Row],[Quantity]]</f>
        <v>557.88</v>
      </c>
      <c r="H807" s="2">
        <v>181.12</v>
      </c>
      <c r="I807" s="2">
        <f>Table14[[#This Row],[Unit Price]]*Table14[[#This Row],[Quantity]]</f>
        <v>724.48</v>
      </c>
      <c r="J807" s="4">
        <v>0.1</v>
      </c>
      <c r="K807">
        <f>Table14[[#This Row],[Revenue]]*Table14[[#This Row],[Discount]]</f>
        <v>72.448000000000008</v>
      </c>
      <c r="L807" s="2">
        <f>Table14[[#This Row],[Revenue]]-Table14[[#This Row],[Discount Amount]]</f>
        <v>652.03200000000004</v>
      </c>
      <c r="M807" s="2">
        <f>Table14[[#This Row],[Total_Revenue]]-Table14[[#This Row],[Total Cost]]</f>
        <v>94.152000000000044</v>
      </c>
      <c r="N807" t="s">
        <v>18</v>
      </c>
      <c r="O807" t="s">
        <v>19</v>
      </c>
      <c r="P807" t="s">
        <v>35</v>
      </c>
    </row>
    <row r="808" spans="1:16" x14ac:dyDescent="0.25">
      <c r="A808" t="s">
        <v>852</v>
      </c>
      <c r="B808" s="1">
        <v>45262</v>
      </c>
      <c r="C808" t="s">
        <v>34</v>
      </c>
      <c r="D808" t="s">
        <v>31</v>
      </c>
      <c r="E808">
        <v>2</v>
      </c>
      <c r="F808" s="2">
        <v>298.19</v>
      </c>
      <c r="G808" s="2">
        <f>Table14[[#This Row],[Unit Cost]]*Table14[[#This Row],[Quantity]]</f>
        <v>596.38</v>
      </c>
      <c r="H808" s="2">
        <v>474.56</v>
      </c>
      <c r="I808" s="2">
        <f>Table14[[#This Row],[Unit Price]]*Table14[[#This Row],[Quantity]]</f>
        <v>949.12</v>
      </c>
      <c r="J808" s="4">
        <v>0.05</v>
      </c>
      <c r="K808">
        <f>Table14[[#This Row],[Revenue]]*Table14[[#This Row],[Discount]]</f>
        <v>47.456000000000003</v>
      </c>
      <c r="L808" s="2">
        <f>Table14[[#This Row],[Revenue]]-Table14[[#This Row],[Discount Amount]]</f>
        <v>901.66399999999999</v>
      </c>
      <c r="M808" s="2">
        <f>Table14[[#This Row],[Total_Revenue]]-Table14[[#This Row],[Total Cost]]</f>
        <v>305.28399999999999</v>
      </c>
      <c r="N808" t="s">
        <v>40</v>
      </c>
      <c r="O808" t="s">
        <v>15</v>
      </c>
      <c r="P808" t="s">
        <v>16</v>
      </c>
    </row>
    <row r="809" spans="1:16" x14ac:dyDescent="0.25">
      <c r="A809" t="s">
        <v>853</v>
      </c>
      <c r="B809" s="1">
        <v>44943</v>
      </c>
      <c r="C809" t="s">
        <v>22</v>
      </c>
      <c r="D809" t="s">
        <v>23</v>
      </c>
      <c r="E809">
        <v>4</v>
      </c>
      <c r="F809" s="2">
        <v>494.93</v>
      </c>
      <c r="G809" s="2">
        <f>Table14[[#This Row],[Unit Cost]]*Table14[[#This Row],[Quantity]]</f>
        <v>1979.72</v>
      </c>
      <c r="H809" s="2">
        <v>587.6</v>
      </c>
      <c r="I809" s="2">
        <f>Table14[[#This Row],[Unit Price]]*Table14[[#This Row],[Quantity]]</f>
        <v>2350.4</v>
      </c>
      <c r="J809" s="4">
        <v>0</v>
      </c>
      <c r="K809">
        <f>Table14[[#This Row],[Revenue]]*Table14[[#This Row],[Discount]]</f>
        <v>0</v>
      </c>
      <c r="L809" s="2">
        <f>Table14[[#This Row],[Revenue]]-Table14[[#This Row],[Discount Amount]]</f>
        <v>2350.4</v>
      </c>
      <c r="M809" s="2">
        <f>Table14[[#This Row],[Total_Revenue]]-Table14[[#This Row],[Total Cost]]</f>
        <v>370.68000000000006</v>
      </c>
      <c r="N809" t="s">
        <v>24</v>
      </c>
      <c r="O809" t="s">
        <v>52</v>
      </c>
      <c r="P809" t="s">
        <v>16</v>
      </c>
    </row>
    <row r="810" spans="1:16" x14ac:dyDescent="0.25">
      <c r="A810" t="s">
        <v>854</v>
      </c>
      <c r="B810" s="1">
        <v>45087</v>
      </c>
      <c r="C810" t="s">
        <v>60</v>
      </c>
      <c r="D810" t="s">
        <v>23</v>
      </c>
      <c r="E810">
        <v>1</v>
      </c>
      <c r="F810" s="2">
        <v>336.53</v>
      </c>
      <c r="G810" s="2">
        <f>Table14[[#This Row],[Unit Cost]]*Table14[[#This Row],[Quantity]]</f>
        <v>336.53</v>
      </c>
      <c r="H810" s="2">
        <v>532.69000000000005</v>
      </c>
      <c r="I810" s="2">
        <f>Table14[[#This Row],[Unit Price]]*Table14[[#This Row],[Quantity]]</f>
        <v>532.69000000000005</v>
      </c>
      <c r="J810" s="4">
        <v>0</v>
      </c>
      <c r="K810">
        <f>Table14[[#This Row],[Revenue]]*Table14[[#This Row],[Discount]]</f>
        <v>0</v>
      </c>
      <c r="L810" s="2">
        <f>Table14[[#This Row],[Revenue]]-Table14[[#This Row],[Discount Amount]]</f>
        <v>532.69000000000005</v>
      </c>
      <c r="M810" s="2">
        <f>Table14[[#This Row],[Total_Revenue]]-Table14[[#This Row],[Total Cost]]</f>
        <v>196.16000000000008</v>
      </c>
      <c r="N810" t="s">
        <v>24</v>
      </c>
      <c r="O810" t="s">
        <v>15</v>
      </c>
      <c r="P810" t="s">
        <v>16</v>
      </c>
    </row>
    <row r="811" spans="1:16" x14ac:dyDescent="0.25">
      <c r="A811" t="s">
        <v>855</v>
      </c>
      <c r="B811" s="1">
        <v>45157</v>
      </c>
      <c r="C811" t="s">
        <v>49</v>
      </c>
      <c r="D811" t="s">
        <v>47</v>
      </c>
      <c r="E811">
        <v>1</v>
      </c>
      <c r="F811" s="2">
        <v>337.44</v>
      </c>
      <c r="G811" s="2">
        <f>Table14[[#This Row],[Unit Cost]]*Table14[[#This Row],[Quantity]]</f>
        <v>337.44</v>
      </c>
      <c r="H811" s="2">
        <v>385.94</v>
      </c>
      <c r="I811" s="2">
        <f>Table14[[#This Row],[Unit Price]]*Table14[[#This Row],[Quantity]]</f>
        <v>385.94</v>
      </c>
      <c r="J811" s="4">
        <v>0</v>
      </c>
      <c r="K811">
        <f>Table14[[#This Row],[Revenue]]*Table14[[#This Row],[Discount]]</f>
        <v>0</v>
      </c>
      <c r="L811" s="2">
        <f>Table14[[#This Row],[Revenue]]-Table14[[#This Row],[Discount Amount]]</f>
        <v>385.94</v>
      </c>
      <c r="M811" s="2">
        <f>Table14[[#This Row],[Total_Revenue]]-Table14[[#This Row],[Total Cost]]</f>
        <v>48.5</v>
      </c>
      <c r="N811" t="s">
        <v>24</v>
      </c>
      <c r="O811" t="s">
        <v>52</v>
      </c>
      <c r="P811" t="s">
        <v>16</v>
      </c>
    </row>
    <row r="812" spans="1:16" x14ac:dyDescent="0.25">
      <c r="A812" t="s">
        <v>856</v>
      </c>
      <c r="B812" s="1">
        <v>45124</v>
      </c>
      <c r="C812" t="s">
        <v>12</v>
      </c>
      <c r="D812" t="s">
        <v>13</v>
      </c>
      <c r="E812">
        <v>5</v>
      </c>
      <c r="F812" s="2">
        <v>459.33</v>
      </c>
      <c r="G812" s="2">
        <f>Table14[[#This Row],[Unit Cost]]*Table14[[#This Row],[Quantity]]</f>
        <v>2296.65</v>
      </c>
      <c r="H812" s="2">
        <v>716.45</v>
      </c>
      <c r="I812" s="2">
        <f>Table14[[#This Row],[Unit Price]]*Table14[[#This Row],[Quantity]]</f>
        <v>3582.25</v>
      </c>
      <c r="J812" s="4">
        <v>0</v>
      </c>
      <c r="K812">
        <f>Table14[[#This Row],[Revenue]]*Table14[[#This Row],[Discount]]</f>
        <v>0</v>
      </c>
      <c r="L812" s="2">
        <f>Table14[[#This Row],[Revenue]]-Table14[[#This Row],[Discount Amount]]</f>
        <v>3582.25</v>
      </c>
      <c r="M812" s="2">
        <f>Table14[[#This Row],[Total_Revenue]]-Table14[[#This Row],[Total Cost]]</f>
        <v>1285.5999999999999</v>
      </c>
      <c r="N812" t="s">
        <v>40</v>
      </c>
      <c r="O812" t="s">
        <v>19</v>
      </c>
      <c r="P812" t="s">
        <v>35</v>
      </c>
    </row>
    <row r="813" spans="1:16" x14ac:dyDescent="0.25">
      <c r="A813" t="s">
        <v>857</v>
      </c>
      <c r="B813" s="1">
        <v>45327</v>
      </c>
      <c r="C813" t="s">
        <v>12</v>
      </c>
      <c r="D813" t="s">
        <v>13</v>
      </c>
      <c r="E813">
        <v>8</v>
      </c>
      <c r="F813" s="2">
        <v>344.16</v>
      </c>
      <c r="G813" s="2">
        <f>Table14[[#This Row],[Unit Cost]]*Table14[[#This Row],[Quantity]]</f>
        <v>2753.28</v>
      </c>
      <c r="H813" s="2">
        <v>391.76</v>
      </c>
      <c r="I813" s="2">
        <f>Table14[[#This Row],[Unit Price]]*Table14[[#This Row],[Quantity]]</f>
        <v>3134.08</v>
      </c>
      <c r="J813" s="4">
        <v>0</v>
      </c>
      <c r="K813">
        <f>Table14[[#This Row],[Revenue]]*Table14[[#This Row],[Discount]]</f>
        <v>0</v>
      </c>
      <c r="L813" s="2">
        <f>Table14[[#This Row],[Revenue]]-Table14[[#This Row],[Discount Amount]]</f>
        <v>3134.08</v>
      </c>
      <c r="M813" s="2">
        <f>Table14[[#This Row],[Total_Revenue]]-Table14[[#This Row],[Total Cost]]</f>
        <v>380.79999999999973</v>
      </c>
      <c r="N813" t="s">
        <v>40</v>
      </c>
      <c r="O813" t="s">
        <v>52</v>
      </c>
      <c r="P813" t="s">
        <v>35</v>
      </c>
    </row>
    <row r="814" spans="1:16" x14ac:dyDescent="0.25">
      <c r="A814" t="s">
        <v>858</v>
      </c>
      <c r="B814" s="1">
        <v>45598</v>
      </c>
      <c r="C814" t="s">
        <v>30</v>
      </c>
      <c r="D814" t="s">
        <v>31</v>
      </c>
      <c r="E814">
        <v>9</v>
      </c>
      <c r="F814" s="2">
        <v>249.79</v>
      </c>
      <c r="G814" s="2">
        <f>Table14[[#This Row],[Unit Cost]]*Table14[[#This Row],[Quantity]]</f>
        <v>2248.11</v>
      </c>
      <c r="H814" s="2">
        <v>411.25</v>
      </c>
      <c r="I814" s="2">
        <f>Table14[[#This Row],[Unit Price]]*Table14[[#This Row],[Quantity]]</f>
        <v>3701.25</v>
      </c>
      <c r="J814" s="4">
        <v>0</v>
      </c>
      <c r="K814">
        <f>Table14[[#This Row],[Revenue]]*Table14[[#This Row],[Discount]]</f>
        <v>0</v>
      </c>
      <c r="L814" s="2">
        <f>Table14[[#This Row],[Revenue]]-Table14[[#This Row],[Discount Amount]]</f>
        <v>3701.25</v>
      </c>
      <c r="M814" s="2">
        <f>Table14[[#This Row],[Total_Revenue]]-Table14[[#This Row],[Total Cost]]</f>
        <v>1453.1399999999999</v>
      </c>
      <c r="N814" t="s">
        <v>14</v>
      </c>
      <c r="O814" t="s">
        <v>27</v>
      </c>
      <c r="P814" t="s">
        <v>35</v>
      </c>
    </row>
    <row r="815" spans="1:16" x14ac:dyDescent="0.25">
      <c r="A815" t="s">
        <v>859</v>
      </c>
      <c r="B815" s="1">
        <v>44975</v>
      </c>
      <c r="C815" t="s">
        <v>44</v>
      </c>
      <c r="D815" t="s">
        <v>31</v>
      </c>
      <c r="E815">
        <v>9</v>
      </c>
      <c r="F815" s="2">
        <v>413.28</v>
      </c>
      <c r="G815" s="2">
        <f>Table14[[#This Row],[Unit Cost]]*Table14[[#This Row],[Quantity]]</f>
        <v>3719.5199999999995</v>
      </c>
      <c r="H815" s="2">
        <v>644.39</v>
      </c>
      <c r="I815" s="2">
        <f>Table14[[#This Row],[Unit Price]]*Table14[[#This Row],[Quantity]]</f>
        <v>5799.51</v>
      </c>
      <c r="J815" s="4">
        <v>0</v>
      </c>
      <c r="K815">
        <f>Table14[[#This Row],[Revenue]]*Table14[[#This Row],[Discount]]</f>
        <v>0</v>
      </c>
      <c r="L815" s="2">
        <f>Table14[[#This Row],[Revenue]]-Table14[[#This Row],[Discount Amount]]</f>
        <v>5799.51</v>
      </c>
      <c r="M815" s="2">
        <f>Table14[[#This Row],[Total_Revenue]]-Table14[[#This Row],[Total Cost]]</f>
        <v>2079.9900000000007</v>
      </c>
      <c r="N815" t="s">
        <v>24</v>
      </c>
      <c r="O815" t="s">
        <v>27</v>
      </c>
      <c r="P815" t="s">
        <v>20</v>
      </c>
    </row>
    <row r="816" spans="1:16" x14ac:dyDescent="0.25">
      <c r="A816" t="s">
        <v>860</v>
      </c>
      <c r="B816" s="1">
        <v>45159</v>
      </c>
      <c r="C816" t="s">
        <v>60</v>
      </c>
      <c r="D816" t="s">
        <v>23</v>
      </c>
      <c r="E816">
        <v>6</v>
      </c>
      <c r="F816" s="2">
        <v>195.44</v>
      </c>
      <c r="G816" s="2">
        <f>Table14[[#This Row],[Unit Cost]]*Table14[[#This Row],[Quantity]]</f>
        <v>1172.6399999999999</v>
      </c>
      <c r="H816" s="2">
        <v>283.55</v>
      </c>
      <c r="I816" s="2">
        <f>Table14[[#This Row],[Unit Price]]*Table14[[#This Row],[Quantity]]</f>
        <v>1701.3000000000002</v>
      </c>
      <c r="J816" s="4">
        <v>0.2</v>
      </c>
      <c r="K816">
        <f>Table14[[#This Row],[Revenue]]*Table14[[#This Row],[Discount]]</f>
        <v>340.26000000000005</v>
      </c>
      <c r="L816" s="2">
        <f>Table14[[#This Row],[Revenue]]-Table14[[#This Row],[Discount Amount]]</f>
        <v>1361.0400000000002</v>
      </c>
      <c r="M816" s="2">
        <f>Table14[[#This Row],[Total_Revenue]]-Table14[[#This Row],[Total Cost]]</f>
        <v>188.40000000000032</v>
      </c>
      <c r="N816" t="s">
        <v>40</v>
      </c>
      <c r="O816" t="s">
        <v>15</v>
      </c>
      <c r="P816" t="s">
        <v>20</v>
      </c>
    </row>
    <row r="817" spans="1:16" x14ac:dyDescent="0.25">
      <c r="A817" t="s">
        <v>861</v>
      </c>
      <c r="B817" s="1">
        <v>45592</v>
      </c>
      <c r="C817" t="s">
        <v>60</v>
      </c>
      <c r="D817" t="s">
        <v>23</v>
      </c>
      <c r="E817">
        <v>7</v>
      </c>
      <c r="F817" s="2">
        <v>108.9</v>
      </c>
      <c r="G817" s="2">
        <f>Table14[[#This Row],[Unit Cost]]*Table14[[#This Row],[Quantity]]</f>
        <v>762.30000000000007</v>
      </c>
      <c r="H817" s="2">
        <v>167.31</v>
      </c>
      <c r="I817" s="2">
        <f>Table14[[#This Row],[Unit Price]]*Table14[[#This Row],[Quantity]]</f>
        <v>1171.17</v>
      </c>
      <c r="J817" s="4">
        <v>0</v>
      </c>
      <c r="K817">
        <f>Table14[[#This Row],[Revenue]]*Table14[[#This Row],[Discount]]</f>
        <v>0</v>
      </c>
      <c r="L817" s="2">
        <f>Table14[[#This Row],[Revenue]]-Table14[[#This Row],[Discount Amount]]</f>
        <v>1171.17</v>
      </c>
      <c r="M817" s="2">
        <f>Table14[[#This Row],[Total_Revenue]]-Table14[[#This Row],[Total Cost]]</f>
        <v>408.87</v>
      </c>
      <c r="N817" t="s">
        <v>14</v>
      </c>
      <c r="O817" t="s">
        <v>32</v>
      </c>
      <c r="P817" t="s">
        <v>20</v>
      </c>
    </row>
    <row r="818" spans="1:16" x14ac:dyDescent="0.25">
      <c r="A818" t="s">
        <v>862</v>
      </c>
      <c r="B818" s="1">
        <v>45415</v>
      </c>
      <c r="C818" t="s">
        <v>60</v>
      </c>
      <c r="D818" t="s">
        <v>23</v>
      </c>
      <c r="E818">
        <v>5</v>
      </c>
      <c r="F818" s="2">
        <v>403.46</v>
      </c>
      <c r="G818" s="2">
        <f>Table14[[#This Row],[Unit Cost]]*Table14[[#This Row],[Quantity]]</f>
        <v>2017.3</v>
      </c>
      <c r="H818" s="2">
        <v>724.75</v>
      </c>
      <c r="I818" s="2">
        <f>Table14[[#This Row],[Unit Price]]*Table14[[#This Row],[Quantity]]</f>
        <v>3623.75</v>
      </c>
      <c r="J818" s="4">
        <v>0</v>
      </c>
      <c r="K818">
        <f>Table14[[#This Row],[Revenue]]*Table14[[#This Row],[Discount]]</f>
        <v>0</v>
      </c>
      <c r="L818" s="2">
        <f>Table14[[#This Row],[Revenue]]-Table14[[#This Row],[Discount Amount]]</f>
        <v>3623.75</v>
      </c>
      <c r="M818" s="2">
        <f>Table14[[#This Row],[Total_Revenue]]-Table14[[#This Row],[Total Cost]]</f>
        <v>1606.45</v>
      </c>
      <c r="N818" t="s">
        <v>40</v>
      </c>
      <c r="O818" t="s">
        <v>27</v>
      </c>
      <c r="P818" t="s">
        <v>16</v>
      </c>
    </row>
    <row r="819" spans="1:16" x14ac:dyDescent="0.25">
      <c r="A819" t="s">
        <v>863</v>
      </c>
      <c r="B819" s="1">
        <v>45271</v>
      </c>
      <c r="C819" t="s">
        <v>37</v>
      </c>
      <c r="D819" t="s">
        <v>38</v>
      </c>
      <c r="E819">
        <v>6</v>
      </c>
      <c r="F819" s="2">
        <v>60.41</v>
      </c>
      <c r="G819" s="2">
        <f>Table14[[#This Row],[Unit Cost]]*Table14[[#This Row],[Quantity]]</f>
        <v>362.46</v>
      </c>
      <c r="H819" s="2">
        <v>83.03</v>
      </c>
      <c r="I819" s="2">
        <f>Table14[[#This Row],[Unit Price]]*Table14[[#This Row],[Quantity]]</f>
        <v>498.18</v>
      </c>
      <c r="J819" s="4">
        <v>0.05</v>
      </c>
      <c r="K819">
        <f>Table14[[#This Row],[Revenue]]*Table14[[#This Row],[Discount]]</f>
        <v>24.909000000000002</v>
      </c>
      <c r="L819" s="2">
        <f>Table14[[#This Row],[Revenue]]-Table14[[#This Row],[Discount Amount]]</f>
        <v>473.27100000000002</v>
      </c>
      <c r="M819" s="2">
        <f>Table14[[#This Row],[Total_Revenue]]-Table14[[#This Row],[Total Cost]]</f>
        <v>110.81100000000004</v>
      </c>
      <c r="N819" t="s">
        <v>40</v>
      </c>
      <c r="O819" t="s">
        <v>15</v>
      </c>
      <c r="P819" t="s">
        <v>35</v>
      </c>
    </row>
    <row r="820" spans="1:16" x14ac:dyDescent="0.25">
      <c r="A820" t="s">
        <v>864</v>
      </c>
      <c r="B820" s="1">
        <v>45653</v>
      </c>
      <c r="C820" t="s">
        <v>62</v>
      </c>
      <c r="D820" t="s">
        <v>47</v>
      </c>
      <c r="E820">
        <v>1</v>
      </c>
      <c r="F820" s="2">
        <v>86.48</v>
      </c>
      <c r="G820" s="2">
        <f>Table14[[#This Row],[Unit Cost]]*Table14[[#This Row],[Quantity]]</f>
        <v>86.48</v>
      </c>
      <c r="H820" s="2">
        <v>98.76</v>
      </c>
      <c r="I820" s="2">
        <f>Table14[[#This Row],[Unit Price]]*Table14[[#This Row],[Quantity]]</f>
        <v>98.76</v>
      </c>
      <c r="J820" s="4">
        <v>0.05</v>
      </c>
      <c r="K820">
        <f>Table14[[#This Row],[Revenue]]*Table14[[#This Row],[Discount]]</f>
        <v>4.9380000000000006</v>
      </c>
      <c r="L820" s="2">
        <f>Table14[[#This Row],[Revenue]]-Table14[[#This Row],[Discount Amount]]</f>
        <v>93.822000000000003</v>
      </c>
      <c r="M820" s="2">
        <f>Table14[[#This Row],[Total_Revenue]]-Table14[[#This Row],[Total Cost]]</f>
        <v>7.3419999999999987</v>
      </c>
      <c r="N820" t="s">
        <v>24</v>
      </c>
      <c r="O820" t="s">
        <v>27</v>
      </c>
      <c r="P820" t="s">
        <v>20</v>
      </c>
    </row>
    <row r="821" spans="1:16" x14ac:dyDescent="0.25">
      <c r="A821" t="s">
        <v>865</v>
      </c>
      <c r="B821" s="1">
        <v>44953</v>
      </c>
      <c r="C821" t="s">
        <v>46</v>
      </c>
      <c r="D821" t="s">
        <v>47</v>
      </c>
      <c r="E821">
        <v>5</v>
      </c>
      <c r="F821" s="2">
        <v>74.569999999999993</v>
      </c>
      <c r="G821" s="2">
        <f>Table14[[#This Row],[Unit Cost]]*Table14[[#This Row],[Quantity]]</f>
        <v>372.84999999999997</v>
      </c>
      <c r="H821" s="2">
        <v>88.84</v>
      </c>
      <c r="I821" s="2">
        <f>Table14[[#This Row],[Unit Price]]*Table14[[#This Row],[Quantity]]</f>
        <v>444.20000000000005</v>
      </c>
      <c r="J821" s="4">
        <v>0.1</v>
      </c>
      <c r="K821">
        <f>Table14[[#This Row],[Revenue]]*Table14[[#This Row],[Discount]]</f>
        <v>44.420000000000009</v>
      </c>
      <c r="L821" s="2">
        <f>Table14[[#This Row],[Revenue]]-Table14[[#This Row],[Discount Amount]]</f>
        <v>399.78000000000003</v>
      </c>
      <c r="M821" s="2">
        <f>Table14[[#This Row],[Total_Revenue]]-Table14[[#This Row],[Total Cost]]</f>
        <v>26.930000000000064</v>
      </c>
      <c r="N821" t="s">
        <v>18</v>
      </c>
      <c r="O821" t="s">
        <v>27</v>
      </c>
      <c r="P821" t="s">
        <v>20</v>
      </c>
    </row>
    <row r="822" spans="1:16" x14ac:dyDescent="0.25">
      <c r="A822" t="s">
        <v>866</v>
      </c>
      <c r="B822" s="1">
        <v>45237</v>
      </c>
      <c r="C822" t="s">
        <v>37</v>
      </c>
      <c r="D822" t="s">
        <v>38</v>
      </c>
      <c r="E822">
        <v>8</v>
      </c>
      <c r="F822" s="2">
        <v>108.47</v>
      </c>
      <c r="G822" s="2">
        <f>Table14[[#This Row],[Unit Cost]]*Table14[[#This Row],[Quantity]]</f>
        <v>867.76</v>
      </c>
      <c r="H822" s="2">
        <v>167.09</v>
      </c>
      <c r="I822" s="2">
        <f>Table14[[#This Row],[Unit Price]]*Table14[[#This Row],[Quantity]]</f>
        <v>1336.72</v>
      </c>
      <c r="J822" s="4">
        <v>0</v>
      </c>
      <c r="K822">
        <f>Table14[[#This Row],[Revenue]]*Table14[[#This Row],[Discount]]</f>
        <v>0</v>
      </c>
      <c r="L822" s="2">
        <f>Table14[[#This Row],[Revenue]]-Table14[[#This Row],[Discount Amount]]</f>
        <v>1336.72</v>
      </c>
      <c r="M822" s="2">
        <f>Table14[[#This Row],[Total_Revenue]]-Table14[[#This Row],[Total Cost]]</f>
        <v>468.96000000000004</v>
      </c>
      <c r="N822" t="s">
        <v>18</v>
      </c>
      <c r="O822" t="s">
        <v>15</v>
      </c>
      <c r="P822" t="s">
        <v>16</v>
      </c>
    </row>
    <row r="823" spans="1:16" x14ac:dyDescent="0.25">
      <c r="A823" t="s">
        <v>867</v>
      </c>
      <c r="B823" s="1">
        <v>45056</v>
      </c>
      <c r="C823" t="s">
        <v>60</v>
      </c>
      <c r="D823" t="s">
        <v>23</v>
      </c>
      <c r="E823">
        <v>8</v>
      </c>
      <c r="F823" s="2">
        <v>55.18</v>
      </c>
      <c r="G823" s="2">
        <f>Table14[[#This Row],[Unit Cost]]*Table14[[#This Row],[Quantity]]</f>
        <v>441.44</v>
      </c>
      <c r="H823" s="2">
        <v>93.83</v>
      </c>
      <c r="I823" s="2">
        <f>Table14[[#This Row],[Unit Price]]*Table14[[#This Row],[Quantity]]</f>
        <v>750.64</v>
      </c>
      <c r="J823" s="4">
        <v>0.15</v>
      </c>
      <c r="K823">
        <f>Table14[[#This Row],[Revenue]]*Table14[[#This Row],[Discount]]</f>
        <v>112.59599999999999</v>
      </c>
      <c r="L823" s="2">
        <f>Table14[[#This Row],[Revenue]]-Table14[[#This Row],[Discount Amount]]</f>
        <v>638.04399999999998</v>
      </c>
      <c r="M823" s="2">
        <f>Table14[[#This Row],[Total_Revenue]]-Table14[[#This Row],[Total Cost]]</f>
        <v>196.60399999999998</v>
      </c>
      <c r="N823" t="s">
        <v>14</v>
      </c>
      <c r="O823" t="s">
        <v>15</v>
      </c>
      <c r="P823" t="s">
        <v>16</v>
      </c>
    </row>
    <row r="824" spans="1:16" x14ac:dyDescent="0.25">
      <c r="A824" t="s">
        <v>868</v>
      </c>
      <c r="B824" s="1">
        <v>45018</v>
      </c>
      <c r="C824" t="s">
        <v>44</v>
      </c>
      <c r="D824" t="s">
        <v>31</v>
      </c>
      <c r="E824">
        <v>8</v>
      </c>
      <c r="F824" s="2">
        <v>181.6</v>
      </c>
      <c r="G824" s="2">
        <f>Table14[[#This Row],[Unit Cost]]*Table14[[#This Row],[Quantity]]</f>
        <v>1452.8</v>
      </c>
      <c r="H824" s="2">
        <v>211.15</v>
      </c>
      <c r="I824" s="2">
        <f>Table14[[#This Row],[Unit Price]]*Table14[[#This Row],[Quantity]]</f>
        <v>1689.2</v>
      </c>
      <c r="J824" s="4">
        <v>0</v>
      </c>
      <c r="K824">
        <f>Table14[[#This Row],[Revenue]]*Table14[[#This Row],[Discount]]</f>
        <v>0</v>
      </c>
      <c r="L824" s="2">
        <f>Table14[[#This Row],[Revenue]]-Table14[[#This Row],[Discount Amount]]</f>
        <v>1689.2</v>
      </c>
      <c r="M824" s="2">
        <f>Table14[[#This Row],[Total_Revenue]]-Table14[[#This Row],[Total Cost]]</f>
        <v>236.40000000000009</v>
      </c>
      <c r="N824" t="s">
        <v>18</v>
      </c>
      <c r="O824" t="s">
        <v>15</v>
      </c>
      <c r="P824" t="s">
        <v>16</v>
      </c>
    </row>
    <row r="825" spans="1:16" x14ac:dyDescent="0.25">
      <c r="A825" t="s">
        <v>869</v>
      </c>
      <c r="B825" s="1">
        <v>45621</v>
      </c>
      <c r="C825" t="s">
        <v>37</v>
      </c>
      <c r="D825" t="s">
        <v>38</v>
      </c>
      <c r="E825">
        <v>9</v>
      </c>
      <c r="F825" s="2">
        <v>483.44</v>
      </c>
      <c r="G825" s="2">
        <f>Table14[[#This Row],[Unit Cost]]*Table14[[#This Row],[Quantity]]</f>
        <v>4350.96</v>
      </c>
      <c r="H825" s="2">
        <v>545.85</v>
      </c>
      <c r="I825" s="2">
        <f>Table14[[#This Row],[Unit Price]]*Table14[[#This Row],[Quantity]]</f>
        <v>4912.6500000000005</v>
      </c>
      <c r="J825" s="4">
        <v>0.15</v>
      </c>
      <c r="K825">
        <f>Table14[[#This Row],[Revenue]]*Table14[[#This Row],[Discount]]</f>
        <v>736.89750000000004</v>
      </c>
      <c r="L825" s="2">
        <f>Table14[[#This Row],[Revenue]]-Table14[[#This Row],[Discount Amount]]</f>
        <v>4175.7525000000005</v>
      </c>
      <c r="M825" s="2">
        <f>Table14[[#This Row],[Total_Revenue]]-Table14[[#This Row],[Total Cost]]</f>
        <v>-175.20749999999953</v>
      </c>
      <c r="N825" t="s">
        <v>14</v>
      </c>
      <c r="O825" t="s">
        <v>52</v>
      </c>
      <c r="P825" t="s">
        <v>16</v>
      </c>
    </row>
    <row r="826" spans="1:16" x14ac:dyDescent="0.25">
      <c r="A826" t="s">
        <v>870</v>
      </c>
      <c r="B826" s="1">
        <v>45149</v>
      </c>
      <c r="C826" t="s">
        <v>49</v>
      </c>
      <c r="D826" t="s">
        <v>47</v>
      </c>
      <c r="E826">
        <v>5</v>
      </c>
      <c r="F826" s="2">
        <v>311.88</v>
      </c>
      <c r="G826" s="2">
        <f>Table14[[#This Row],[Unit Cost]]*Table14[[#This Row],[Quantity]]</f>
        <v>1559.4</v>
      </c>
      <c r="H826" s="2">
        <v>557.64</v>
      </c>
      <c r="I826" s="2">
        <f>Table14[[#This Row],[Unit Price]]*Table14[[#This Row],[Quantity]]</f>
        <v>2788.2</v>
      </c>
      <c r="J826" s="4">
        <v>0.05</v>
      </c>
      <c r="K826">
        <f>Table14[[#This Row],[Revenue]]*Table14[[#This Row],[Discount]]</f>
        <v>139.41</v>
      </c>
      <c r="L826" s="2">
        <f>Table14[[#This Row],[Revenue]]-Table14[[#This Row],[Discount Amount]]</f>
        <v>2648.79</v>
      </c>
      <c r="M826" s="2">
        <f>Table14[[#This Row],[Total_Revenue]]-Table14[[#This Row],[Total Cost]]</f>
        <v>1089.3899999999999</v>
      </c>
      <c r="N826" t="s">
        <v>14</v>
      </c>
      <c r="O826" t="s">
        <v>27</v>
      </c>
      <c r="P826" t="s">
        <v>16</v>
      </c>
    </row>
    <row r="827" spans="1:16" x14ac:dyDescent="0.25">
      <c r="A827" t="s">
        <v>871</v>
      </c>
      <c r="B827" s="1">
        <v>45393</v>
      </c>
      <c r="C827" t="s">
        <v>56</v>
      </c>
      <c r="D827" t="s">
        <v>38</v>
      </c>
      <c r="E827">
        <v>5</v>
      </c>
      <c r="F827" s="2">
        <v>328.42</v>
      </c>
      <c r="G827" s="2">
        <f>Table14[[#This Row],[Unit Cost]]*Table14[[#This Row],[Quantity]]</f>
        <v>1642.1000000000001</v>
      </c>
      <c r="H827" s="2">
        <v>389.87</v>
      </c>
      <c r="I827" s="2">
        <f>Table14[[#This Row],[Unit Price]]*Table14[[#This Row],[Quantity]]</f>
        <v>1949.35</v>
      </c>
      <c r="J827" s="4">
        <v>0</v>
      </c>
      <c r="K827">
        <f>Table14[[#This Row],[Revenue]]*Table14[[#This Row],[Discount]]</f>
        <v>0</v>
      </c>
      <c r="L827" s="2">
        <f>Table14[[#This Row],[Revenue]]-Table14[[#This Row],[Discount Amount]]</f>
        <v>1949.35</v>
      </c>
      <c r="M827" s="2">
        <f>Table14[[#This Row],[Total_Revenue]]-Table14[[#This Row],[Total Cost]]</f>
        <v>307.24999999999977</v>
      </c>
      <c r="N827" t="s">
        <v>14</v>
      </c>
      <c r="O827" t="s">
        <v>19</v>
      </c>
      <c r="P827" t="s">
        <v>20</v>
      </c>
    </row>
    <row r="828" spans="1:16" x14ac:dyDescent="0.25">
      <c r="A828" t="s">
        <v>872</v>
      </c>
      <c r="B828" s="1">
        <v>45538</v>
      </c>
      <c r="C828" t="s">
        <v>30</v>
      </c>
      <c r="D828" t="s">
        <v>31</v>
      </c>
      <c r="E828">
        <v>6</v>
      </c>
      <c r="F828" s="2">
        <v>42.98</v>
      </c>
      <c r="G828" s="2">
        <f>Table14[[#This Row],[Unit Cost]]*Table14[[#This Row],[Quantity]]</f>
        <v>257.88</v>
      </c>
      <c r="H828" s="2">
        <v>69.599999999999994</v>
      </c>
      <c r="I828" s="2">
        <f>Table14[[#This Row],[Unit Price]]*Table14[[#This Row],[Quantity]]</f>
        <v>417.59999999999997</v>
      </c>
      <c r="J828" s="4">
        <v>0.05</v>
      </c>
      <c r="K828">
        <f>Table14[[#This Row],[Revenue]]*Table14[[#This Row],[Discount]]</f>
        <v>20.88</v>
      </c>
      <c r="L828" s="2">
        <f>Table14[[#This Row],[Revenue]]-Table14[[#This Row],[Discount Amount]]</f>
        <v>396.71999999999997</v>
      </c>
      <c r="M828" s="2">
        <f>Table14[[#This Row],[Total_Revenue]]-Table14[[#This Row],[Total Cost]]</f>
        <v>138.83999999999997</v>
      </c>
      <c r="N828" t="s">
        <v>40</v>
      </c>
      <c r="O828" t="s">
        <v>52</v>
      </c>
      <c r="P828" t="s">
        <v>35</v>
      </c>
    </row>
    <row r="829" spans="1:16" x14ac:dyDescent="0.25">
      <c r="A829" t="s">
        <v>873</v>
      </c>
      <c r="B829" s="1">
        <v>45657</v>
      </c>
      <c r="C829" t="s">
        <v>22</v>
      </c>
      <c r="D829" t="s">
        <v>23</v>
      </c>
      <c r="E829">
        <v>9</v>
      </c>
      <c r="F829" s="2">
        <v>375.27</v>
      </c>
      <c r="G829" s="2">
        <f>Table14[[#This Row],[Unit Cost]]*Table14[[#This Row],[Quantity]]</f>
        <v>3377.43</v>
      </c>
      <c r="H829" s="2">
        <v>598.09</v>
      </c>
      <c r="I829" s="2">
        <f>Table14[[#This Row],[Unit Price]]*Table14[[#This Row],[Quantity]]</f>
        <v>5382.81</v>
      </c>
      <c r="J829" s="4">
        <v>0</v>
      </c>
      <c r="K829">
        <f>Table14[[#This Row],[Revenue]]*Table14[[#This Row],[Discount]]</f>
        <v>0</v>
      </c>
      <c r="L829" s="2">
        <f>Table14[[#This Row],[Revenue]]-Table14[[#This Row],[Discount Amount]]</f>
        <v>5382.81</v>
      </c>
      <c r="M829" s="2">
        <f>Table14[[#This Row],[Total_Revenue]]-Table14[[#This Row],[Total Cost]]</f>
        <v>2005.3800000000006</v>
      </c>
      <c r="N829" t="s">
        <v>18</v>
      </c>
      <c r="O829" t="s">
        <v>15</v>
      </c>
      <c r="P829" t="s">
        <v>16</v>
      </c>
    </row>
    <row r="830" spans="1:16" x14ac:dyDescent="0.25">
      <c r="A830" t="s">
        <v>874</v>
      </c>
      <c r="B830" s="1">
        <v>45211</v>
      </c>
      <c r="C830" t="s">
        <v>34</v>
      </c>
      <c r="D830" t="s">
        <v>31</v>
      </c>
      <c r="E830">
        <v>5</v>
      </c>
      <c r="F830" s="2">
        <v>354.94</v>
      </c>
      <c r="G830" s="2">
        <f>Table14[[#This Row],[Unit Cost]]*Table14[[#This Row],[Quantity]]</f>
        <v>1774.7</v>
      </c>
      <c r="H830" s="2">
        <v>399.87</v>
      </c>
      <c r="I830" s="2">
        <f>Table14[[#This Row],[Unit Price]]*Table14[[#This Row],[Quantity]]</f>
        <v>1999.35</v>
      </c>
      <c r="J830" s="4">
        <v>0</v>
      </c>
      <c r="K830">
        <f>Table14[[#This Row],[Revenue]]*Table14[[#This Row],[Discount]]</f>
        <v>0</v>
      </c>
      <c r="L830" s="2">
        <f>Table14[[#This Row],[Revenue]]-Table14[[#This Row],[Discount Amount]]</f>
        <v>1999.35</v>
      </c>
      <c r="M830" s="2">
        <f>Table14[[#This Row],[Total_Revenue]]-Table14[[#This Row],[Total Cost]]</f>
        <v>224.64999999999986</v>
      </c>
      <c r="N830" t="s">
        <v>18</v>
      </c>
      <c r="O830" t="s">
        <v>19</v>
      </c>
      <c r="P830" t="s">
        <v>35</v>
      </c>
    </row>
    <row r="831" spans="1:16" x14ac:dyDescent="0.25">
      <c r="A831" t="s">
        <v>875</v>
      </c>
      <c r="B831" s="1">
        <v>45563</v>
      </c>
      <c r="C831" t="s">
        <v>44</v>
      </c>
      <c r="D831" t="s">
        <v>31</v>
      </c>
      <c r="E831">
        <v>3</v>
      </c>
      <c r="F831" s="2">
        <v>367.77</v>
      </c>
      <c r="G831" s="2">
        <f>Table14[[#This Row],[Unit Cost]]*Table14[[#This Row],[Quantity]]</f>
        <v>1103.31</v>
      </c>
      <c r="H831" s="2">
        <v>593.70000000000005</v>
      </c>
      <c r="I831" s="2">
        <f>Table14[[#This Row],[Unit Price]]*Table14[[#This Row],[Quantity]]</f>
        <v>1781.1000000000001</v>
      </c>
      <c r="J831" s="4">
        <v>0.05</v>
      </c>
      <c r="K831">
        <f>Table14[[#This Row],[Revenue]]*Table14[[#This Row],[Discount]]</f>
        <v>89.055000000000007</v>
      </c>
      <c r="L831" s="2">
        <f>Table14[[#This Row],[Revenue]]-Table14[[#This Row],[Discount Amount]]</f>
        <v>1692.0450000000001</v>
      </c>
      <c r="M831" s="2">
        <f>Table14[[#This Row],[Total_Revenue]]-Table14[[#This Row],[Total Cost]]</f>
        <v>588.73500000000013</v>
      </c>
      <c r="N831" t="s">
        <v>14</v>
      </c>
      <c r="O831" t="s">
        <v>27</v>
      </c>
      <c r="P831" t="s">
        <v>35</v>
      </c>
    </row>
    <row r="832" spans="1:16" x14ac:dyDescent="0.25">
      <c r="A832" t="s">
        <v>876</v>
      </c>
      <c r="B832" s="1">
        <v>45515</v>
      </c>
      <c r="C832" t="s">
        <v>37</v>
      </c>
      <c r="D832" t="s">
        <v>38</v>
      </c>
      <c r="E832">
        <v>4</v>
      </c>
      <c r="F832" s="2">
        <v>199.17</v>
      </c>
      <c r="G832" s="2">
        <f>Table14[[#This Row],[Unit Cost]]*Table14[[#This Row],[Quantity]]</f>
        <v>796.68</v>
      </c>
      <c r="H832" s="2">
        <v>229.73</v>
      </c>
      <c r="I832" s="2">
        <f>Table14[[#This Row],[Unit Price]]*Table14[[#This Row],[Quantity]]</f>
        <v>918.92</v>
      </c>
      <c r="J832" s="4">
        <v>0.05</v>
      </c>
      <c r="K832">
        <f>Table14[[#This Row],[Revenue]]*Table14[[#This Row],[Discount]]</f>
        <v>45.945999999999998</v>
      </c>
      <c r="L832" s="2">
        <f>Table14[[#This Row],[Revenue]]-Table14[[#This Row],[Discount Amount]]</f>
        <v>872.97399999999993</v>
      </c>
      <c r="M832" s="2">
        <f>Table14[[#This Row],[Total_Revenue]]-Table14[[#This Row],[Total Cost]]</f>
        <v>76.293999999999983</v>
      </c>
      <c r="N832" t="s">
        <v>24</v>
      </c>
      <c r="O832" t="s">
        <v>27</v>
      </c>
      <c r="P832" t="s">
        <v>20</v>
      </c>
    </row>
    <row r="833" spans="1:16" x14ac:dyDescent="0.25">
      <c r="A833" t="s">
        <v>877</v>
      </c>
      <c r="B833" s="1">
        <v>45039</v>
      </c>
      <c r="C833" t="s">
        <v>54</v>
      </c>
      <c r="D833" t="s">
        <v>38</v>
      </c>
      <c r="E833">
        <v>7</v>
      </c>
      <c r="F833" s="2">
        <v>435.49</v>
      </c>
      <c r="G833" s="2">
        <f>Table14[[#This Row],[Unit Cost]]*Table14[[#This Row],[Quantity]]</f>
        <v>3048.4300000000003</v>
      </c>
      <c r="H833" s="2">
        <v>672.96</v>
      </c>
      <c r="I833" s="2">
        <f>Table14[[#This Row],[Unit Price]]*Table14[[#This Row],[Quantity]]</f>
        <v>4710.72</v>
      </c>
      <c r="J833" s="4">
        <v>0.05</v>
      </c>
      <c r="K833">
        <f>Table14[[#This Row],[Revenue]]*Table14[[#This Row],[Discount]]</f>
        <v>235.53600000000003</v>
      </c>
      <c r="L833" s="2">
        <f>Table14[[#This Row],[Revenue]]-Table14[[#This Row],[Discount Amount]]</f>
        <v>4475.1840000000002</v>
      </c>
      <c r="M833" s="2">
        <f>Table14[[#This Row],[Total_Revenue]]-Table14[[#This Row],[Total Cost]]</f>
        <v>1426.7539999999999</v>
      </c>
      <c r="N833" t="s">
        <v>18</v>
      </c>
      <c r="O833" t="s">
        <v>15</v>
      </c>
      <c r="P833" t="s">
        <v>20</v>
      </c>
    </row>
    <row r="834" spans="1:16" x14ac:dyDescent="0.25">
      <c r="A834" t="s">
        <v>878</v>
      </c>
      <c r="B834" s="1">
        <v>45136</v>
      </c>
      <c r="C834" t="s">
        <v>26</v>
      </c>
      <c r="D834" t="s">
        <v>13</v>
      </c>
      <c r="E834">
        <v>6</v>
      </c>
      <c r="F834" s="2">
        <v>26.16</v>
      </c>
      <c r="G834" s="2">
        <f>Table14[[#This Row],[Unit Cost]]*Table14[[#This Row],[Quantity]]</f>
        <v>156.96</v>
      </c>
      <c r="H834" s="2">
        <v>29.43</v>
      </c>
      <c r="I834" s="2">
        <f>Table14[[#This Row],[Unit Price]]*Table14[[#This Row],[Quantity]]</f>
        <v>176.57999999999998</v>
      </c>
      <c r="J834" s="4">
        <v>0</v>
      </c>
      <c r="K834">
        <f>Table14[[#This Row],[Revenue]]*Table14[[#This Row],[Discount]]</f>
        <v>0</v>
      </c>
      <c r="L834" s="2">
        <f>Table14[[#This Row],[Revenue]]-Table14[[#This Row],[Discount Amount]]</f>
        <v>176.57999999999998</v>
      </c>
      <c r="M834" s="2">
        <f>Table14[[#This Row],[Total_Revenue]]-Table14[[#This Row],[Total Cost]]</f>
        <v>19.619999999999976</v>
      </c>
      <c r="N834" t="s">
        <v>40</v>
      </c>
      <c r="O834" t="s">
        <v>52</v>
      </c>
      <c r="P834" t="s">
        <v>20</v>
      </c>
    </row>
    <row r="835" spans="1:16" x14ac:dyDescent="0.25">
      <c r="A835" t="s">
        <v>879</v>
      </c>
      <c r="B835" s="1">
        <v>45287</v>
      </c>
      <c r="C835" t="s">
        <v>37</v>
      </c>
      <c r="D835" t="s">
        <v>38</v>
      </c>
      <c r="E835">
        <v>7</v>
      </c>
      <c r="F835" s="2">
        <v>278.20999999999998</v>
      </c>
      <c r="G835" s="2">
        <f>Table14[[#This Row],[Unit Cost]]*Table14[[#This Row],[Quantity]]</f>
        <v>1947.4699999999998</v>
      </c>
      <c r="H835" s="2">
        <v>451.61</v>
      </c>
      <c r="I835" s="2">
        <f>Table14[[#This Row],[Unit Price]]*Table14[[#This Row],[Quantity]]</f>
        <v>3161.27</v>
      </c>
      <c r="J835" s="4">
        <v>0</v>
      </c>
      <c r="K835">
        <f>Table14[[#This Row],[Revenue]]*Table14[[#This Row],[Discount]]</f>
        <v>0</v>
      </c>
      <c r="L835" s="2">
        <f>Table14[[#This Row],[Revenue]]-Table14[[#This Row],[Discount Amount]]</f>
        <v>3161.27</v>
      </c>
      <c r="M835" s="2">
        <f>Table14[[#This Row],[Total_Revenue]]-Table14[[#This Row],[Total Cost]]</f>
        <v>1213.8000000000002</v>
      </c>
      <c r="N835" t="s">
        <v>24</v>
      </c>
      <c r="O835" t="s">
        <v>27</v>
      </c>
      <c r="P835" t="s">
        <v>35</v>
      </c>
    </row>
    <row r="836" spans="1:16" x14ac:dyDescent="0.25">
      <c r="A836" t="s">
        <v>880</v>
      </c>
      <c r="B836" s="1">
        <v>45564</v>
      </c>
      <c r="C836" t="s">
        <v>62</v>
      </c>
      <c r="D836" t="s">
        <v>47</v>
      </c>
      <c r="E836">
        <v>8</v>
      </c>
      <c r="F836" s="2">
        <v>451.84</v>
      </c>
      <c r="G836" s="2">
        <f>Table14[[#This Row],[Unit Cost]]*Table14[[#This Row],[Quantity]]</f>
        <v>3614.72</v>
      </c>
      <c r="H836" s="2">
        <v>723.15</v>
      </c>
      <c r="I836" s="2">
        <f>Table14[[#This Row],[Unit Price]]*Table14[[#This Row],[Quantity]]</f>
        <v>5785.2</v>
      </c>
      <c r="J836" s="4">
        <v>0.1</v>
      </c>
      <c r="K836">
        <f>Table14[[#This Row],[Revenue]]*Table14[[#This Row],[Discount]]</f>
        <v>578.52</v>
      </c>
      <c r="L836" s="2">
        <f>Table14[[#This Row],[Revenue]]-Table14[[#This Row],[Discount Amount]]</f>
        <v>5206.68</v>
      </c>
      <c r="M836" s="2">
        <f>Table14[[#This Row],[Total_Revenue]]-Table14[[#This Row],[Total Cost]]</f>
        <v>1591.9600000000005</v>
      </c>
      <c r="N836" t="s">
        <v>14</v>
      </c>
      <c r="O836" t="s">
        <v>52</v>
      </c>
      <c r="P836" t="s">
        <v>35</v>
      </c>
    </row>
    <row r="837" spans="1:16" x14ac:dyDescent="0.25">
      <c r="A837" t="s">
        <v>881</v>
      </c>
      <c r="B837" s="1">
        <v>45419</v>
      </c>
      <c r="C837" t="s">
        <v>26</v>
      </c>
      <c r="D837" t="s">
        <v>13</v>
      </c>
      <c r="E837">
        <v>8</v>
      </c>
      <c r="F837" s="2">
        <v>462.53</v>
      </c>
      <c r="G837" s="2">
        <f>Table14[[#This Row],[Unit Cost]]*Table14[[#This Row],[Quantity]]</f>
        <v>3700.24</v>
      </c>
      <c r="H837" s="2">
        <v>540.79999999999995</v>
      </c>
      <c r="I837" s="2">
        <f>Table14[[#This Row],[Unit Price]]*Table14[[#This Row],[Quantity]]</f>
        <v>4326.3999999999996</v>
      </c>
      <c r="J837" s="4">
        <v>0.05</v>
      </c>
      <c r="K837">
        <f>Table14[[#This Row],[Revenue]]*Table14[[#This Row],[Discount]]</f>
        <v>216.32</v>
      </c>
      <c r="L837" s="2">
        <f>Table14[[#This Row],[Revenue]]-Table14[[#This Row],[Discount Amount]]</f>
        <v>4110.08</v>
      </c>
      <c r="M837" s="2">
        <f>Table14[[#This Row],[Total_Revenue]]-Table14[[#This Row],[Total Cost]]</f>
        <v>409.84000000000015</v>
      </c>
      <c r="N837" t="s">
        <v>40</v>
      </c>
      <c r="O837" t="s">
        <v>15</v>
      </c>
      <c r="P837" t="s">
        <v>20</v>
      </c>
    </row>
    <row r="838" spans="1:16" x14ac:dyDescent="0.25">
      <c r="A838" t="s">
        <v>882</v>
      </c>
      <c r="B838" s="1">
        <v>45585</v>
      </c>
      <c r="C838" t="s">
        <v>54</v>
      </c>
      <c r="D838" t="s">
        <v>38</v>
      </c>
      <c r="E838">
        <v>7</v>
      </c>
      <c r="F838" s="2">
        <v>57.27</v>
      </c>
      <c r="G838" s="2">
        <f>Table14[[#This Row],[Unit Cost]]*Table14[[#This Row],[Quantity]]</f>
        <v>400.89000000000004</v>
      </c>
      <c r="H838" s="2">
        <v>92.41</v>
      </c>
      <c r="I838" s="2">
        <f>Table14[[#This Row],[Unit Price]]*Table14[[#This Row],[Quantity]]</f>
        <v>646.87</v>
      </c>
      <c r="J838" s="4">
        <v>0.05</v>
      </c>
      <c r="K838">
        <f>Table14[[#This Row],[Revenue]]*Table14[[#This Row],[Discount]]</f>
        <v>32.343499999999999</v>
      </c>
      <c r="L838" s="2">
        <f>Table14[[#This Row],[Revenue]]-Table14[[#This Row],[Discount Amount]]</f>
        <v>614.52650000000006</v>
      </c>
      <c r="M838" s="2">
        <f>Table14[[#This Row],[Total_Revenue]]-Table14[[#This Row],[Total Cost]]</f>
        <v>213.63650000000001</v>
      </c>
      <c r="N838" t="s">
        <v>14</v>
      </c>
      <c r="O838" t="s">
        <v>32</v>
      </c>
      <c r="P838" t="s">
        <v>20</v>
      </c>
    </row>
    <row r="839" spans="1:16" x14ac:dyDescent="0.25">
      <c r="A839" t="s">
        <v>883</v>
      </c>
      <c r="B839" s="1">
        <v>45209</v>
      </c>
      <c r="C839" t="s">
        <v>37</v>
      </c>
      <c r="D839" t="s">
        <v>38</v>
      </c>
      <c r="E839">
        <v>1</v>
      </c>
      <c r="F839" s="2">
        <v>404.89</v>
      </c>
      <c r="G839" s="2">
        <f>Table14[[#This Row],[Unit Cost]]*Table14[[#This Row],[Quantity]]</f>
        <v>404.89</v>
      </c>
      <c r="H839" s="2">
        <v>682.53</v>
      </c>
      <c r="I839" s="2">
        <f>Table14[[#This Row],[Unit Price]]*Table14[[#This Row],[Quantity]]</f>
        <v>682.53</v>
      </c>
      <c r="J839" s="4">
        <v>0</v>
      </c>
      <c r="K839">
        <f>Table14[[#This Row],[Revenue]]*Table14[[#This Row],[Discount]]</f>
        <v>0</v>
      </c>
      <c r="L839" s="2">
        <f>Table14[[#This Row],[Revenue]]-Table14[[#This Row],[Discount Amount]]</f>
        <v>682.53</v>
      </c>
      <c r="M839" s="2">
        <f>Table14[[#This Row],[Total_Revenue]]-Table14[[#This Row],[Total Cost]]</f>
        <v>277.64</v>
      </c>
      <c r="N839" t="s">
        <v>24</v>
      </c>
      <c r="O839" t="s">
        <v>32</v>
      </c>
      <c r="P839" t="s">
        <v>16</v>
      </c>
    </row>
    <row r="840" spans="1:16" x14ac:dyDescent="0.25">
      <c r="A840" t="s">
        <v>884</v>
      </c>
      <c r="B840" s="1">
        <v>45631</v>
      </c>
      <c r="C840" t="s">
        <v>12</v>
      </c>
      <c r="D840" t="s">
        <v>13</v>
      </c>
      <c r="E840">
        <v>6</v>
      </c>
      <c r="F840" s="2">
        <v>151.22999999999999</v>
      </c>
      <c r="G840" s="2">
        <f>Table14[[#This Row],[Unit Cost]]*Table14[[#This Row],[Quantity]]</f>
        <v>907.37999999999988</v>
      </c>
      <c r="H840" s="2">
        <v>233.45</v>
      </c>
      <c r="I840" s="2">
        <f>Table14[[#This Row],[Unit Price]]*Table14[[#This Row],[Quantity]]</f>
        <v>1400.6999999999998</v>
      </c>
      <c r="J840" s="4">
        <v>0</v>
      </c>
      <c r="K840">
        <f>Table14[[#This Row],[Revenue]]*Table14[[#This Row],[Discount]]</f>
        <v>0</v>
      </c>
      <c r="L840" s="2">
        <f>Table14[[#This Row],[Revenue]]-Table14[[#This Row],[Discount Amount]]</f>
        <v>1400.6999999999998</v>
      </c>
      <c r="M840" s="2">
        <f>Table14[[#This Row],[Total_Revenue]]-Table14[[#This Row],[Total Cost]]</f>
        <v>493.31999999999994</v>
      </c>
      <c r="N840" t="s">
        <v>40</v>
      </c>
      <c r="O840" t="s">
        <v>15</v>
      </c>
      <c r="P840" t="s">
        <v>20</v>
      </c>
    </row>
    <row r="841" spans="1:16" x14ac:dyDescent="0.25">
      <c r="A841" t="s">
        <v>885</v>
      </c>
      <c r="B841" s="1">
        <v>45133</v>
      </c>
      <c r="C841" t="s">
        <v>30</v>
      </c>
      <c r="D841" t="s">
        <v>31</v>
      </c>
      <c r="E841">
        <v>3</v>
      </c>
      <c r="F841" s="2">
        <v>285.02</v>
      </c>
      <c r="G841" s="2">
        <f>Table14[[#This Row],[Unit Cost]]*Table14[[#This Row],[Quantity]]</f>
        <v>855.06</v>
      </c>
      <c r="H841" s="2">
        <v>413.12</v>
      </c>
      <c r="I841" s="2">
        <f>Table14[[#This Row],[Unit Price]]*Table14[[#This Row],[Quantity]]</f>
        <v>1239.3600000000001</v>
      </c>
      <c r="J841" s="4">
        <v>0</v>
      </c>
      <c r="K841">
        <f>Table14[[#This Row],[Revenue]]*Table14[[#This Row],[Discount]]</f>
        <v>0</v>
      </c>
      <c r="L841" s="2">
        <f>Table14[[#This Row],[Revenue]]-Table14[[#This Row],[Discount Amount]]</f>
        <v>1239.3600000000001</v>
      </c>
      <c r="M841" s="2">
        <f>Table14[[#This Row],[Total_Revenue]]-Table14[[#This Row],[Total Cost]]</f>
        <v>384.30000000000018</v>
      </c>
      <c r="N841" t="s">
        <v>24</v>
      </c>
      <c r="O841" t="s">
        <v>27</v>
      </c>
      <c r="P841" t="s">
        <v>20</v>
      </c>
    </row>
    <row r="842" spans="1:16" x14ac:dyDescent="0.25">
      <c r="A842" t="s">
        <v>886</v>
      </c>
      <c r="B842" s="1">
        <v>44951</v>
      </c>
      <c r="C842" t="s">
        <v>34</v>
      </c>
      <c r="D842" t="s">
        <v>31</v>
      </c>
      <c r="E842">
        <v>5</v>
      </c>
      <c r="F842" s="2">
        <v>210.41</v>
      </c>
      <c r="G842" s="2">
        <f>Table14[[#This Row],[Unit Cost]]*Table14[[#This Row],[Quantity]]</f>
        <v>1052.05</v>
      </c>
      <c r="H842" s="2">
        <v>263.20999999999998</v>
      </c>
      <c r="I842" s="2">
        <f>Table14[[#This Row],[Unit Price]]*Table14[[#This Row],[Quantity]]</f>
        <v>1316.05</v>
      </c>
      <c r="J842" s="4">
        <v>0</v>
      </c>
      <c r="K842">
        <f>Table14[[#This Row],[Revenue]]*Table14[[#This Row],[Discount]]</f>
        <v>0</v>
      </c>
      <c r="L842" s="2">
        <f>Table14[[#This Row],[Revenue]]-Table14[[#This Row],[Discount Amount]]</f>
        <v>1316.05</v>
      </c>
      <c r="M842" s="2">
        <f>Table14[[#This Row],[Total_Revenue]]-Table14[[#This Row],[Total Cost]]</f>
        <v>264</v>
      </c>
      <c r="N842" t="s">
        <v>24</v>
      </c>
      <c r="O842" t="s">
        <v>32</v>
      </c>
      <c r="P842" t="s">
        <v>16</v>
      </c>
    </row>
    <row r="843" spans="1:16" x14ac:dyDescent="0.25">
      <c r="A843" t="s">
        <v>887</v>
      </c>
      <c r="B843" s="1">
        <v>44935</v>
      </c>
      <c r="C843" t="s">
        <v>22</v>
      </c>
      <c r="D843" t="s">
        <v>23</v>
      </c>
      <c r="E843">
        <v>3</v>
      </c>
      <c r="F843" s="2">
        <v>151.26</v>
      </c>
      <c r="G843" s="2">
        <f>Table14[[#This Row],[Unit Cost]]*Table14[[#This Row],[Quantity]]</f>
        <v>453.78</v>
      </c>
      <c r="H843" s="2">
        <v>202.56</v>
      </c>
      <c r="I843" s="2">
        <f>Table14[[#This Row],[Unit Price]]*Table14[[#This Row],[Quantity]]</f>
        <v>607.68000000000006</v>
      </c>
      <c r="J843" s="4">
        <v>0.05</v>
      </c>
      <c r="K843">
        <f>Table14[[#This Row],[Revenue]]*Table14[[#This Row],[Discount]]</f>
        <v>30.384000000000004</v>
      </c>
      <c r="L843" s="2">
        <f>Table14[[#This Row],[Revenue]]-Table14[[#This Row],[Discount Amount]]</f>
        <v>577.29600000000005</v>
      </c>
      <c r="M843" s="2">
        <f>Table14[[#This Row],[Total_Revenue]]-Table14[[#This Row],[Total Cost]]</f>
        <v>123.51600000000008</v>
      </c>
      <c r="N843" t="s">
        <v>18</v>
      </c>
      <c r="O843" t="s">
        <v>19</v>
      </c>
      <c r="P843" t="s">
        <v>35</v>
      </c>
    </row>
    <row r="844" spans="1:16" x14ac:dyDescent="0.25">
      <c r="A844" t="s">
        <v>888</v>
      </c>
      <c r="B844" s="1">
        <v>44965</v>
      </c>
      <c r="C844" t="s">
        <v>34</v>
      </c>
      <c r="D844" t="s">
        <v>31</v>
      </c>
      <c r="E844">
        <v>6</v>
      </c>
      <c r="F844" s="2">
        <v>476.29</v>
      </c>
      <c r="G844" s="2">
        <f>Table14[[#This Row],[Unit Cost]]*Table14[[#This Row],[Quantity]]</f>
        <v>2857.7400000000002</v>
      </c>
      <c r="H844" s="2">
        <v>626.07000000000005</v>
      </c>
      <c r="I844" s="2">
        <f>Table14[[#This Row],[Unit Price]]*Table14[[#This Row],[Quantity]]</f>
        <v>3756.42</v>
      </c>
      <c r="J844" s="4">
        <v>0</v>
      </c>
      <c r="K844">
        <f>Table14[[#This Row],[Revenue]]*Table14[[#This Row],[Discount]]</f>
        <v>0</v>
      </c>
      <c r="L844" s="2">
        <f>Table14[[#This Row],[Revenue]]-Table14[[#This Row],[Discount Amount]]</f>
        <v>3756.42</v>
      </c>
      <c r="M844" s="2">
        <f>Table14[[#This Row],[Total_Revenue]]-Table14[[#This Row],[Total Cost]]</f>
        <v>898.67999999999984</v>
      </c>
      <c r="N844" t="s">
        <v>14</v>
      </c>
      <c r="O844" t="s">
        <v>27</v>
      </c>
      <c r="P844" t="s">
        <v>20</v>
      </c>
    </row>
    <row r="845" spans="1:16" x14ac:dyDescent="0.25">
      <c r="A845" t="s">
        <v>889</v>
      </c>
      <c r="B845" s="1">
        <v>45611</v>
      </c>
      <c r="C845" t="s">
        <v>49</v>
      </c>
      <c r="D845" t="s">
        <v>47</v>
      </c>
      <c r="E845">
        <v>9</v>
      </c>
      <c r="F845" s="2">
        <v>406.18</v>
      </c>
      <c r="G845" s="2">
        <f>Table14[[#This Row],[Unit Cost]]*Table14[[#This Row],[Quantity]]</f>
        <v>3655.62</v>
      </c>
      <c r="H845" s="2">
        <v>729.3</v>
      </c>
      <c r="I845" s="2">
        <f>Table14[[#This Row],[Unit Price]]*Table14[[#This Row],[Quantity]]</f>
        <v>6563.7</v>
      </c>
      <c r="J845" s="4">
        <v>0.15</v>
      </c>
      <c r="K845">
        <f>Table14[[#This Row],[Revenue]]*Table14[[#This Row],[Discount]]</f>
        <v>984.55499999999995</v>
      </c>
      <c r="L845" s="2">
        <f>Table14[[#This Row],[Revenue]]-Table14[[#This Row],[Discount Amount]]</f>
        <v>5579.1449999999995</v>
      </c>
      <c r="M845" s="2">
        <f>Table14[[#This Row],[Total_Revenue]]-Table14[[#This Row],[Total Cost]]</f>
        <v>1923.5249999999996</v>
      </c>
      <c r="N845" t="s">
        <v>24</v>
      </c>
      <c r="O845" t="s">
        <v>52</v>
      </c>
      <c r="P845" t="s">
        <v>16</v>
      </c>
    </row>
    <row r="846" spans="1:16" x14ac:dyDescent="0.25">
      <c r="A846" t="s">
        <v>890</v>
      </c>
      <c r="B846" s="1">
        <v>45190</v>
      </c>
      <c r="C846" t="s">
        <v>26</v>
      </c>
      <c r="D846" t="s">
        <v>13</v>
      </c>
      <c r="E846">
        <v>2</v>
      </c>
      <c r="F846" s="2">
        <v>246.26</v>
      </c>
      <c r="G846" s="2">
        <f>Table14[[#This Row],[Unit Cost]]*Table14[[#This Row],[Quantity]]</f>
        <v>492.52</v>
      </c>
      <c r="H846" s="2">
        <v>346.41</v>
      </c>
      <c r="I846" s="2">
        <f>Table14[[#This Row],[Unit Price]]*Table14[[#This Row],[Quantity]]</f>
        <v>692.82</v>
      </c>
      <c r="J846" s="4">
        <v>0</v>
      </c>
      <c r="K846">
        <f>Table14[[#This Row],[Revenue]]*Table14[[#This Row],[Discount]]</f>
        <v>0</v>
      </c>
      <c r="L846" s="2">
        <f>Table14[[#This Row],[Revenue]]-Table14[[#This Row],[Discount Amount]]</f>
        <v>692.82</v>
      </c>
      <c r="M846" s="2">
        <f>Table14[[#This Row],[Total_Revenue]]-Table14[[#This Row],[Total Cost]]</f>
        <v>200.30000000000007</v>
      </c>
      <c r="N846" t="s">
        <v>14</v>
      </c>
      <c r="O846" t="s">
        <v>15</v>
      </c>
      <c r="P846" t="s">
        <v>20</v>
      </c>
    </row>
    <row r="847" spans="1:16" x14ac:dyDescent="0.25">
      <c r="A847" t="s">
        <v>891</v>
      </c>
      <c r="B847" s="1">
        <v>45140</v>
      </c>
      <c r="C847" t="s">
        <v>44</v>
      </c>
      <c r="D847" t="s">
        <v>31</v>
      </c>
      <c r="E847">
        <v>6</v>
      </c>
      <c r="F847" s="2">
        <v>12.23</v>
      </c>
      <c r="G847" s="2">
        <f>Table14[[#This Row],[Unit Cost]]*Table14[[#This Row],[Quantity]]</f>
        <v>73.38</v>
      </c>
      <c r="H847" s="2">
        <v>17.739999999999998</v>
      </c>
      <c r="I847" s="2">
        <f>Table14[[#This Row],[Unit Price]]*Table14[[#This Row],[Quantity]]</f>
        <v>106.44</v>
      </c>
      <c r="J847" s="4">
        <v>0</v>
      </c>
      <c r="K847">
        <f>Table14[[#This Row],[Revenue]]*Table14[[#This Row],[Discount]]</f>
        <v>0</v>
      </c>
      <c r="L847" s="2">
        <f>Table14[[#This Row],[Revenue]]-Table14[[#This Row],[Discount Amount]]</f>
        <v>106.44</v>
      </c>
      <c r="M847" s="2">
        <f>Table14[[#This Row],[Total_Revenue]]-Table14[[#This Row],[Total Cost]]</f>
        <v>33.06</v>
      </c>
      <c r="N847" t="s">
        <v>14</v>
      </c>
      <c r="O847" t="s">
        <v>32</v>
      </c>
      <c r="P847" t="s">
        <v>16</v>
      </c>
    </row>
    <row r="848" spans="1:16" x14ac:dyDescent="0.25">
      <c r="A848" t="s">
        <v>892</v>
      </c>
      <c r="B848" s="1">
        <v>45411</v>
      </c>
      <c r="C848" t="s">
        <v>49</v>
      </c>
      <c r="D848" t="s">
        <v>47</v>
      </c>
      <c r="E848">
        <v>1</v>
      </c>
      <c r="F848" s="2">
        <v>310.27</v>
      </c>
      <c r="G848" s="2">
        <f>Table14[[#This Row],[Unit Cost]]*Table14[[#This Row],[Quantity]]</f>
        <v>310.27</v>
      </c>
      <c r="H848" s="2">
        <v>362.73</v>
      </c>
      <c r="I848" s="2">
        <f>Table14[[#This Row],[Unit Price]]*Table14[[#This Row],[Quantity]]</f>
        <v>362.73</v>
      </c>
      <c r="J848" s="4">
        <v>0.15</v>
      </c>
      <c r="K848">
        <f>Table14[[#This Row],[Revenue]]*Table14[[#This Row],[Discount]]</f>
        <v>54.409500000000001</v>
      </c>
      <c r="L848" s="2">
        <f>Table14[[#This Row],[Revenue]]-Table14[[#This Row],[Discount Amount]]</f>
        <v>308.32050000000004</v>
      </c>
      <c r="M848" s="2">
        <f>Table14[[#This Row],[Total_Revenue]]-Table14[[#This Row],[Total Cost]]</f>
        <v>-1.9494999999999436</v>
      </c>
      <c r="N848" t="s">
        <v>40</v>
      </c>
      <c r="O848" t="s">
        <v>32</v>
      </c>
      <c r="P848" t="s">
        <v>16</v>
      </c>
    </row>
    <row r="849" spans="1:16" x14ac:dyDescent="0.25">
      <c r="A849" t="s">
        <v>893</v>
      </c>
      <c r="B849" s="1">
        <v>45030</v>
      </c>
      <c r="C849" t="s">
        <v>46</v>
      </c>
      <c r="D849" t="s">
        <v>47</v>
      </c>
      <c r="E849">
        <v>7</v>
      </c>
      <c r="F849" s="2">
        <v>162.19</v>
      </c>
      <c r="G849" s="2">
        <f>Table14[[#This Row],[Unit Cost]]*Table14[[#This Row],[Quantity]]</f>
        <v>1135.33</v>
      </c>
      <c r="H849" s="2">
        <v>233.31</v>
      </c>
      <c r="I849" s="2">
        <f>Table14[[#This Row],[Unit Price]]*Table14[[#This Row],[Quantity]]</f>
        <v>1633.17</v>
      </c>
      <c r="J849" s="4">
        <v>0.1</v>
      </c>
      <c r="K849">
        <f>Table14[[#This Row],[Revenue]]*Table14[[#This Row],[Discount]]</f>
        <v>163.31700000000001</v>
      </c>
      <c r="L849" s="2">
        <f>Table14[[#This Row],[Revenue]]-Table14[[#This Row],[Discount Amount]]</f>
        <v>1469.8530000000001</v>
      </c>
      <c r="M849" s="2">
        <f>Table14[[#This Row],[Total_Revenue]]-Table14[[#This Row],[Total Cost]]</f>
        <v>334.52300000000014</v>
      </c>
      <c r="N849" t="s">
        <v>40</v>
      </c>
      <c r="O849" t="s">
        <v>19</v>
      </c>
      <c r="P849" t="s">
        <v>16</v>
      </c>
    </row>
    <row r="850" spans="1:16" x14ac:dyDescent="0.25">
      <c r="A850" t="s">
        <v>894</v>
      </c>
      <c r="B850" s="1">
        <v>45199</v>
      </c>
      <c r="C850" t="s">
        <v>56</v>
      </c>
      <c r="D850" t="s">
        <v>38</v>
      </c>
      <c r="E850">
        <v>9</v>
      </c>
      <c r="F850" s="2">
        <v>157.08000000000001</v>
      </c>
      <c r="G850" s="2">
        <f>Table14[[#This Row],[Unit Cost]]*Table14[[#This Row],[Quantity]]</f>
        <v>1413.72</v>
      </c>
      <c r="H850" s="2">
        <v>184.18</v>
      </c>
      <c r="I850" s="2">
        <f>Table14[[#This Row],[Unit Price]]*Table14[[#This Row],[Quantity]]</f>
        <v>1657.6200000000001</v>
      </c>
      <c r="J850" s="4">
        <v>0</v>
      </c>
      <c r="K850">
        <f>Table14[[#This Row],[Revenue]]*Table14[[#This Row],[Discount]]</f>
        <v>0</v>
      </c>
      <c r="L850" s="2">
        <f>Table14[[#This Row],[Revenue]]-Table14[[#This Row],[Discount Amount]]</f>
        <v>1657.6200000000001</v>
      </c>
      <c r="M850" s="2">
        <f>Table14[[#This Row],[Total_Revenue]]-Table14[[#This Row],[Total Cost]]</f>
        <v>243.90000000000009</v>
      </c>
      <c r="N850" t="s">
        <v>18</v>
      </c>
      <c r="O850" t="s">
        <v>32</v>
      </c>
      <c r="P850" t="s">
        <v>16</v>
      </c>
    </row>
    <row r="851" spans="1:16" x14ac:dyDescent="0.25">
      <c r="A851" t="s">
        <v>895</v>
      </c>
      <c r="B851" s="1">
        <v>45012</v>
      </c>
      <c r="C851" t="s">
        <v>62</v>
      </c>
      <c r="D851" t="s">
        <v>47</v>
      </c>
      <c r="E851">
        <v>7</v>
      </c>
      <c r="F851" s="2">
        <v>216.95</v>
      </c>
      <c r="G851" s="2">
        <f>Table14[[#This Row],[Unit Cost]]*Table14[[#This Row],[Quantity]]</f>
        <v>1518.6499999999999</v>
      </c>
      <c r="H851" s="2">
        <v>284.64999999999998</v>
      </c>
      <c r="I851" s="2">
        <f>Table14[[#This Row],[Unit Price]]*Table14[[#This Row],[Quantity]]</f>
        <v>1992.5499999999997</v>
      </c>
      <c r="J851" s="4">
        <v>0</v>
      </c>
      <c r="K851">
        <f>Table14[[#This Row],[Revenue]]*Table14[[#This Row],[Discount]]</f>
        <v>0</v>
      </c>
      <c r="L851" s="2">
        <f>Table14[[#This Row],[Revenue]]-Table14[[#This Row],[Discount Amount]]</f>
        <v>1992.5499999999997</v>
      </c>
      <c r="M851" s="2">
        <f>Table14[[#This Row],[Total_Revenue]]-Table14[[#This Row],[Total Cost]]</f>
        <v>473.89999999999986</v>
      </c>
      <c r="N851" t="s">
        <v>14</v>
      </c>
      <c r="O851" t="s">
        <v>19</v>
      </c>
      <c r="P851" t="s">
        <v>20</v>
      </c>
    </row>
    <row r="852" spans="1:16" x14ac:dyDescent="0.25">
      <c r="A852" t="s">
        <v>896</v>
      </c>
      <c r="B852" s="1">
        <v>45105</v>
      </c>
      <c r="C852" t="s">
        <v>12</v>
      </c>
      <c r="D852" t="s">
        <v>13</v>
      </c>
      <c r="E852">
        <v>7</v>
      </c>
      <c r="F852" s="2">
        <v>241.69</v>
      </c>
      <c r="G852" s="2">
        <f>Table14[[#This Row],[Unit Cost]]*Table14[[#This Row],[Quantity]]</f>
        <v>1691.83</v>
      </c>
      <c r="H852" s="2">
        <v>315.7</v>
      </c>
      <c r="I852" s="2">
        <f>Table14[[#This Row],[Unit Price]]*Table14[[#This Row],[Quantity]]</f>
        <v>2209.9</v>
      </c>
      <c r="J852" s="4">
        <v>0</v>
      </c>
      <c r="K852">
        <f>Table14[[#This Row],[Revenue]]*Table14[[#This Row],[Discount]]</f>
        <v>0</v>
      </c>
      <c r="L852" s="2">
        <f>Table14[[#This Row],[Revenue]]-Table14[[#This Row],[Discount Amount]]</f>
        <v>2209.9</v>
      </c>
      <c r="M852" s="2">
        <f>Table14[[#This Row],[Total_Revenue]]-Table14[[#This Row],[Total Cost]]</f>
        <v>518.07000000000016</v>
      </c>
      <c r="N852" t="s">
        <v>24</v>
      </c>
      <c r="O852" t="s">
        <v>19</v>
      </c>
      <c r="P852" t="s">
        <v>16</v>
      </c>
    </row>
    <row r="853" spans="1:16" x14ac:dyDescent="0.25">
      <c r="A853" t="s">
        <v>897</v>
      </c>
      <c r="B853" s="1">
        <v>45389</v>
      </c>
      <c r="C853" t="s">
        <v>30</v>
      </c>
      <c r="D853" t="s">
        <v>31</v>
      </c>
      <c r="E853">
        <v>8</v>
      </c>
      <c r="F853" s="2">
        <v>437.64</v>
      </c>
      <c r="G853" s="2">
        <f>Table14[[#This Row],[Unit Cost]]*Table14[[#This Row],[Quantity]]</f>
        <v>3501.12</v>
      </c>
      <c r="H853" s="2">
        <v>637.32000000000005</v>
      </c>
      <c r="I853" s="2">
        <f>Table14[[#This Row],[Unit Price]]*Table14[[#This Row],[Quantity]]</f>
        <v>5098.5600000000004</v>
      </c>
      <c r="J853" s="4">
        <v>0</v>
      </c>
      <c r="K853">
        <f>Table14[[#This Row],[Revenue]]*Table14[[#This Row],[Discount]]</f>
        <v>0</v>
      </c>
      <c r="L853" s="2">
        <f>Table14[[#This Row],[Revenue]]-Table14[[#This Row],[Discount Amount]]</f>
        <v>5098.5600000000004</v>
      </c>
      <c r="M853" s="2">
        <f>Table14[[#This Row],[Total_Revenue]]-Table14[[#This Row],[Total Cost]]</f>
        <v>1597.4400000000005</v>
      </c>
      <c r="N853" t="s">
        <v>14</v>
      </c>
      <c r="O853" t="s">
        <v>52</v>
      </c>
      <c r="P853" t="s">
        <v>35</v>
      </c>
    </row>
    <row r="854" spans="1:16" x14ac:dyDescent="0.25">
      <c r="A854" t="s">
        <v>898</v>
      </c>
      <c r="B854" s="1">
        <v>45626</v>
      </c>
      <c r="C854" t="s">
        <v>44</v>
      </c>
      <c r="D854" t="s">
        <v>31</v>
      </c>
      <c r="E854">
        <v>9</v>
      </c>
      <c r="F854" s="2">
        <v>356.52</v>
      </c>
      <c r="G854" s="2">
        <f>Table14[[#This Row],[Unit Cost]]*Table14[[#This Row],[Quantity]]</f>
        <v>3208.68</v>
      </c>
      <c r="H854" s="2">
        <v>392.85</v>
      </c>
      <c r="I854" s="2">
        <f>Table14[[#This Row],[Unit Price]]*Table14[[#This Row],[Quantity]]</f>
        <v>3535.65</v>
      </c>
      <c r="J854" s="4">
        <v>0</v>
      </c>
      <c r="K854">
        <f>Table14[[#This Row],[Revenue]]*Table14[[#This Row],[Discount]]</f>
        <v>0</v>
      </c>
      <c r="L854" s="2">
        <f>Table14[[#This Row],[Revenue]]-Table14[[#This Row],[Discount Amount]]</f>
        <v>3535.65</v>
      </c>
      <c r="M854" s="2">
        <f>Table14[[#This Row],[Total_Revenue]]-Table14[[#This Row],[Total Cost]]</f>
        <v>326.97000000000025</v>
      </c>
      <c r="N854" t="s">
        <v>40</v>
      </c>
      <c r="O854" t="s">
        <v>15</v>
      </c>
      <c r="P854" t="s">
        <v>20</v>
      </c>
    </row>
    <row r="855" spans="1:16" x14ac:dyDescent="0.25">
      <c r="A855" t="s">
        <v>899</v>
      </c>
      <c r="B855" s="1">
        <v>45637</v>
      </c>
      <c r="C855" t="s">
        <v>54</v>
      </c>
      <c r="D855" t="s">
        <v>38</v>
      </c>
      <c r="E855">
        <v>8</v>
      </c>
      <c r="F855" s="2">
        <v>273.57</v>
      </c>
      <c r="G855" s="2">
        <f>Table14[[#This Row],[Unit Cost]]*Table14[[#This Row],[Quantity]]</f>
        <v>2188.56</v>
      </c>
      <c r="H855" s="2">
        <v>314.27</v>
      </c>
      <c r="I855" s="2">
        <f>Table14[[#This Row],[Unit Price]]*Table14[[#This Row],[Quantity]]</f>
        <v>2514.16</v>
      </c>
      <c r="J855" s="4">
        <v>0</v>
      </c>
      <c r="K855">
        <f>Table14[[#This Row],[Revenue]]*Table14[[#This Row],[Discount]]</f>
        <v>0</v>
      </c>
      <c r="L855" s="2">
        <f>Table14[[#This Row],[Revenue]]-Table14[[#This Row],[Discount Amount]]</f>
        <v>2514.16</v>
      </c>
      <c r="M855" s="2">
        <f>Table14[[#This Row],[Total_Revenue]]-Table14[[#This Row],[Total Cost]]</f>
        <v>325.59999999999991</v>
      </c>
      <c r="N855" t="s">
        <v>24</v>
      </c>
      <c r="O855" t="s">
        <v>19</v>
      </c>
      <c r="P855" t="s">
        <v>20</v>
      </c>
    </row>
    <row r="856" spans="1:16" x14ac:dyDescent="0.25">
      <c r="A856" t="s">
        <v>900</v>
      </c>
      <c r="B856" s="1">
        <v>45318</v>
      </c>
      <c r="C856" t="s">
        <v>49</v>
      </c>
      <c r="D856" t="s">
        <v>47</v>
      </c>
      <c r="E856">
        <v>3</v>
      </c>
      <c r="F856" s="2">
        <v>108.25</v>
      </c>
      <c r="G856" s="2">
        <f>Table14[[#This Row],[Unit Cost]]*Table14[[#This Row],[Quantity]]</f>
        <v>324.75</v>
      </c>
      <c r="H856" s="2">
        <v>187.74</v>
      </c>
      <c r="I856" s="2">
        <f>Table14[[#This Row],[Unit Price]]*Table14[[#This Row],[Quantity]]</f>
        <v>563.22</v>
      </c>
      <c r="J856" s="4">
        <v>0.05</v>
      </c>
      <c r="K856">
        <f>Table14[[#This Row],[Revenue]]*Table14[[#This Row],[Discount]]</f>
        <v>28.161000000000001</v>
      </c>
      <c r="L856" s="2">
        <f>Table14[[#This Row],[Revenue]]-Table14[[#This Row],[Discount Amount]]</f>
        <v>535.05899999999997</v>
      </c>
      <c r="M856" s="2">
        <f>Table14[[#This Row],[Total_Revenue]]-Table14[[#This Row],[Total Cost]]</f>
        <v>210.30899999999997</v>
      </c>
      <c r="N856" t="s">
        <v>14</v>
      </c>
      <c r="O856" t="s">
        <v>27</v>
      </c>
      <c r="P856" t="s">
        <v>16</v>
      </c>
    </row>
    <row r="857" spans="1:16" x14ac:dyDescent="0.25">
      <c r="A857" t="s">
        <v>901</v>
      </c>
      <c r="B857" s="1">
        <v>45016</v>
      </c>
      <c r="C857" t="s">
        <v>42</v>
      </c>
      <c r="D857" t="s">
        <v>23</v>
      </c>
      <c r="E857">
        <v>8</v>
      </c>
      <c r="F857" s="2">
        <v>155.6</v>
      </c>
      <c r="G857" s="2">
        <f>Table14[[#This Row],[Unit Cost]]*Table14[[#This Row],[Quantity]]</f>
        <v>1244.8</v>
      </c>
      <c r="H857" s="2">
        <v>192.15</v>
      </c>
      <c r="I857" s="2">
        <f>Table14[[#This Row],[Unit Price]]*Table14[[#This Row],[Quantity]]</f>
        <v>1537.2</v>
      </c>
      <c r="J857" s="4">
        <v>0.1</v>
      </c>
      <c r="K857">
        <f>Table14[[#This Row],[Revenue]]*Table14[[#This Row],[Discount]]</f>
        <v>153.72000000000003</v>
      </c>
      <c r="L857" s="2">
        <f>Table14[[#This Row],[Revenue]]-Table14[[#This Row],[Discount Amount]]</f>
        <v>1383.48</v>
      </c>
      <c r="M857" s="2">
        <f>Table14[[#This Row],[Total_Revenue]]-Table14[[#This Row],[Total Cost]]</f>
        <v>138.68000000000006</v>
      </c>
      <c r="N857" t="s">
        <v>40</v>
      </c>
      <c r="O857" t="s">
        <v>19</v>
      </c>
      <c r="P857" t="s">
        <v>16</v>
      </c>
    </row>
    <row r="858" spans="1:16" x14ac:dyDescent="0.25">
      <c r="A858" t="s">
        <v>902</v>
      </c>
      <c r="B858" s="1">
        <v>45068</v>
      </c>
      <c r="C858" t="s">
        <v>46</v>
      </c>
      <c r="D858" t="s">
        <v>47</v>
      </c>
      <c r="E858">
        <v>8</v>
      </c>
      <c r="F858" s="2">
        <v>246.62</v>
      </c>
      <c r="G858" s="2">
        <f>Table14[[#This Row],[Unit Cost]]*Table14[[#This Row],[Quantity]]</f>
        <v>1972.96</v>
      </c>
      <c r="H858" s="2">
        <v>432.98</v>
      </c>
      <c r="I858" s="2">
        <f>Table14[[#This Row],[Unit Price]]*Table14[[#This Row],[Quantity]]</f>
        <v>3463.84</v>
      </c>
      <c r="J858" s="4">
        <v>0</v>
      </c>
      <c r="K858">
        <f>Table14[[#This Row],[Revenue]]*Table14[[#This Row],[Discount]]</f>
        <v>0</v>
      </c>
      <c r="L858" s="2">
        <f>Table14[[#This Row],[Revenue]]-Table14[[#This Row],[Discount Amount]]</f>
        <v>3463.84</v>
      </c>
      <c r="M858" s="2">
        <f>Table14[[#This Row],[Total_Revenue]]-Table14[[#This Row],[Total Cost]]</f>
        <v>1490.88</v>
      </c>
      <c r="N858" t="s">
        <v>18</v>
      </c>
      <c r="O858" t="s">
        <v>32</v>
      </c>
      <c r="P858" t="s">
        <v>16</v>
      </c>
    </row>
    <row r="859" spans="1:16" x14ac:dyDescent="0.25">
      <c r="A859" t="s">
        <v>903</v>
      </c>
      <c r="B859" s="1">
        <v>45369</v>
      </c>
      <c r="C859" t="s">
        <v>60</v>
      </c>
      <c r="D859" t="s">
        <v>23</v>
      </c>
      <c r="E859">
        <v>8</v>
      </c>
      <c r="F859" s="2">
        <v>253.49</v>
      </c>
      <c r="G859" s="2">
        <f>Table14[[#This Row],[Unit Cost]]*Table14[[#This Row],[Quantity]]</f>
        <v>2027.92</v>
      </c>
      <c r="H859" s="2">
        <v>371.91</v>
      </c>
      <c r="I859" s="2">
        <f>Table14[[#This Row],[Unit Price]]*Table14[[#This Row],[Quantity]]</f>
        <v>2975.28</v>
      </c>
      <c r="J859" s="4">
        <v>0</v>
      </c>
      <c r="K859">
        <f>Table14[[#This Row],[Revenue]]*Table14[[#This Row],[Discount]]</f>
        <v>0</v>
      </c>
      <c r="L859" s="2">
        <f>Table14[[#This Row],[Revenue]]-Table14[[#This Row],[Discount Amount]]</f>
        <v>2975.28</v>
      </c>
      <c r="M859" s="2">
        <f>Table14[[#This Row],[Total_Revenue]]-Table14[[#This Row],[Total Cost]]</f>
        <v>947.36000000000013</v>
      </c>
      <c r="N859" t="s">
        <v>14</v>
      </c>
      <c r="O859" t="s">
        <v>32</v>
      </c>
      <c r="P859" t="s">
        <v>16</v>
      </c>
    </row>
    <row r="860" spans="1:16" x14ac:dyDescent="0.25">
      <c r="A860" t="s">
        <v>904</v>
      </c>
      <c r="B860" s="1">
        <v>45437</v>
      </c>
      <c r="C860" t="s">
        <v>56</v>
      </c>
      <c r="D860" t="s">
        <v>38</v>
      </c>
      <c r="E860">
        <v>5</v>
      </c>
      <c r="F860" s="2">
        <v>218.34</v>
      </c>
      <c r="G860" s="2">
        <f>Table14[[#This Row],[Unit Cost]]*Table14[[#This Row],[Quantity]]</f>
        <v>1091.7</v>
      </c>
      <c r="H860" s="2">
        <v>329.21</v>
      </c>
      <c r="I860" s="2">
        <f>Table14[[#This Row],[Unit Price]]*Table14[[#This Row],[Quantity]]</f>
        <v>1646.05</v>
      </c>
      <c r="J860" s="4">
        <v>0</v>
      </c>
      <c r="K860">
        <f>Table14[[#This Row],[Revenue]]*Table14[[#This Row],[Discount]]</f>
        <v>0</v>
      </c>
      <c r="L860" s="2">
        <f>Table14[[#This Row],[Revenue]]-Table14[[#This Row],[Discount Amount]]</f>
        <v>1646.05</v>
      </c>
      <c r="M860" s="2">
        <f>Table14[[#This Row],[Total_Revenue]]-Table14[[#This Row],[Total Cost]]</f>
        <v>554.34999999999991</v>
      </c>
      <c r="N860" t="s">
        <v>14</v>
      </c>
      <c r="O860" t="s">
        <v>19</v>
      </c>
      <c r="P860" t="s">
        <v>16</v>
      </c>
    </row>
    <row r="861" spans="1:16" x14ac:dyDescent="0.25">
      <c r="A861" t="s">
        <v>905</v>
      </c>
      <c r="B861" s="1">
        <v>44967</v>
      </c>
      <c r="C861" t="s">
        <v>34</v>
      </c>
      <c r="D861" t="s">
        <v>31</v>
      </c>
      <c r="E861">
        <v>8</v>
      </c>
      <c r="F861" s="2">
        <v>107.46</v>
      </c>
      <c r="G861" s="2">
        <f>Table14[[#This Row],[Unit Cost]]*Table14[[#This Row],[Quantity]]</f>
        <v>859.68</v>
      </c>
      <c r="H861" s="2">
        <v>148.78</v>
      </c>
      <c r="I861" s="2">
        <f>Table14[[#This Row],[Unit Price]]*Table14[[#This Row],[Quantity]]</f>
        <v>1190.24</v>
      </c>
      <c r="J861" s="4">
        <v>0</v>
      </c>
      <c r="K861">
        <f>Table14[[#This Row],[Revenue]]*Table14[[#This Row],[Discount]]</f>
        <v>0</v>
      </c>
      <c r="L861" s="2">
        <f>Table14[[#This Row],[Revenue]]-Table14[[#This Row],[Discount Amount]]</f>
        <v>1190.24</v>
      </c>
      <c r="M861" s="2">
        <f>Table14[[#This Row],[Total_Revenue]]-Table14[[#This Row],[Total Cost]]</f>
        <v>330.56000000000006</v>
      </c>
      <c r="N861" t="s">
        <v>14</v>
      </c>
      <c r="O861" t="s">
        <v>52</v>
      </c>
      <c r="P861" t="s">
        <v>20</v>
      </c>
    </row>
    <row r="862" spans="1:16" x14ac:dyDescent="0.25">
      <c r="A862" t="s">
        <v>906</v>
      </c>
      <c r="B862" s="1">
        <v>44989</v>
      </c>
      <c r="C862" t="s">
        <v>37</v>
      </c>
      <c r="D862" t="s">
        <v>38</v>
      </c>
      <c r="E862">
        <v>7</v>
      </c>
      <c r="F862" s="2">
        <v>411.06</v>
      </c>
      <c r="G862" s="2">
        <f>Table14[[#This Row],[Unit Cost]]*Table14[[#This Row],[Quantity]]</f>
        <v>2877.42</v>
      </c>
      <c r="H862" s="2">
        <v>568.23</v>
      </c>
      <c r="I862" s="2">
        <f>Table14[[#This Row],[Unit Price]]*Table14[[#This Row],[Quantity]]</f>
        <v>3977.61</v>
      </c>
      <c r="J862" s="4">
        <v>0.15</v>
      </c>
      <c r="K862">
        <f>Table14[[#This Row],[Revenue]]*Table14[[#This Row],[Discount]]</f>
        <v>596.64149999999995</v>
      </c>
      <c r="L862" s="2">
        <f>Table14[[#This Row],[Revenue]]-Table14[[#This Row],[Discount Amount]]</f>
        <v>3380.9684999999999</v>
      </c>
      <c r="M862" s="2">
        <f>Table14[[#This Row],[Total_Revenue]]-Table14[[#This Row],[Total Cost]]</f>
        <v>503.54849999999988</v>
      </c>
      <c r="N862" t="s">
        <v>14</v>
      </c>
      <c r="O862" t="s">
        <v>19</v>
      </c>
      <c r="P862" t="s">
        <v>35</v>
      </c>
    </row>
    <row r="863" spans="1:16" x14ac:dyDescent="0.25">
      <c r="A863" t="s">
        <v>907</v>
      </c>
      <c r="B863" s="1">
        <v>45252</v>
      </c>
      <c r="C863" t="s">
        <v>44</v>
      </c>
      <c r="D863" t="s">
        <v>31</v>
      </c>
      <c r="E863">
        <v>7</v>
      </c>
      <c r="F863" s="2">
        <v>250.96</v>
      </c>
      <c r="G863" s="2">
        <f>Table14[[#This Row],[Unit Cost]]*Table14[[#This Row],[Quantity]]</f>
        <v>1756.72</v>
      </c>
      <c r="H863" s="2">
        <v>346.53</v>
      </c>
      <c r="I863" s="2">
        <f>Table14[[#This Row],[Unit Price]]*Table14[[#This Row],[Quantity]]</f>
        <v>2425.71</v>
      </c>
      <c r="J863" s="4">
        <v>0.2</v>
      </c>
      <c r="K863">
        <f>Table14[[#This Row],[Revenue]]*Table14[[#This Row],[Discount]]</f>
        <v>485.14200000000005</v>
      </c>
      <c r="L863" s="2">
        <f>Table14[[#This Row],[Revenue]]-Table14[[#This Row],[Discount Amount]]</f>
        <v>1940.568</v>
      </c>
      <c r="M863" s="2">
        <f>Table14[[#This Row],[Total_Revenue]]-Table14[[#This Row],[Total Cost]]</f>
        <v>183.84799999999996</v>
      </c>
      <c r="N863" t="s">
        <v>14</v>
      </c>
      <c r="O863" t="s">
        <v>15</v>
      </c>
      <c r="P863" t="s">
        <v>35</v>
      </c>
    </row>
    <row r="864" spans="1:16" x14ac:dyDescent="0.25">
      <c r="A864" t="s">
        <v>908</v>
      </c>
      <c r="B864" s="1">
        <v>45653</v>
      </c>
      <c r="C864" t="s">
        <v>12</v>
      </c>
      <c r="D864" t="s">
        <v>13</v>
      </c>
      <c r="E864">
        <v>4</v>
      </c>
      <c r="F864" s="2">
        <v>421.84</v>
      </c>
      <c r="G864" s="2">
        <f>Table14[[#This Row],[Unit Cost]]*Table14[[#This Row],[Quantity]]</f>
        <v>1687.36</v>
      </c>
      <c r="H864" s="2">
        <v>644.16</v>
      </c>
      <c r="I864" s="2">
        <f>Table14[[#This Row],[Unit Price]]*Table14[[#This Row],[Quantity]]</f>
        <v>2576.64</v>
      </c>
      <c r="J864" s="4">
        <v>0</v>
      </c>
      <c r="K864">
        <f>Table14[[#This Row],[Revenue]]*Table14[[#This Row],[Discount]]</f>
        <v>0</v>
      </c>
      <c r="L864" s="2">
        <f>Table14[[#This Row],[Revenue]]-Table14[[#This Row],[Discount Amount]]</f>
        <v>2576.64</v>
      </c>
      <c r="M864" s="2">
        <f>Table14[[#This Row],[Total_Revenue]]-Table14[[#This Row],[Total Cost]]</f>
        <v>889.28</v>
      </c>
      <c r="N864" t="s">
        <v>40</v>
      </c>
      <c r="O864" t="s">
        <v>52</v>
      </c>
      <c r="P864" t="s">
        <v>35</v>
      </c>
    </row>
    <row r="865" spans="1:16" x14ac:dyDescent="0.25">
      <c r="A865" t="s">
        <v>909</v>
      </c>
      <c r="B865" s="1">
        <v>45483</v>
      </c>
      <c r="C865" t="s">
        <v>56</v>
      </c>
      <c r="D865" t="s">
        <v>38</v>
      </c>
      <c r="E865">
        <v>6</v>
      </c>
      <c r="F865" s="2">
        <v>283.16000000000003</v>
      </c>
      <c r="G865" s="2">
        <f>Table14[[#This Row],[Unit Cost]]*Table14[[#This Row],[Quantity]]</f>
        <v>1698.96</v>
      </c>
      <c r="H865" s="2">
        <v>442.56</v>
      </c>
      <c r="I865" s="2">
        <f>Table14[[#This Row],[Unit Price]]*Table14[[#This Row],[Quantity]]</f>
        <v>2655.36</v>
      </c>
      <c r="J865" s="4">
        <v>0</v>
      </c>
      <c r="K865">
        <f>Table14[[#This Row],[Revenue]]*Table14[[#This Row],[Discount]]</f>
        <v>0</v>
      </c>
      <c r="L865" s="2">
        <f>Table14[[#This Row],[Revenue]]-Table14[[#This Row],[Discount Amount]]</f>
        <v>2655.36</v>
      </c>
      <c r="M865" s="2">
        <f>Table14[[#This Row],[Total_Revenue]]-Table14[[#This Row],[Total Cost]]</f>
        <v>956.40000000000009</v>
      </c>
      <c r="N865" t="s">
        <v>14</v>
      </c>
      <c r="O865" t="s">
        <v>27</v>
      </c>
      <c r="P865" t="s">
        <v>20</v>
      </c>
    </row>
    <row r="866" spans="1:16" x14ac:dyDescent="0.25">
      <c r="A866" t="s">
        <v>910</v>
      </c>
      <c r="B866" s="1">
        <v>44973</v>
      </c>
      <c r="C866" t="s">
        <v>26</v>
      </c>
      <c r="D866" t="s">
        <v>13</v>
      </c>
      <c r="E866">
        <v>4</v>
      </c>
      <c r="F866" s="2">
        <v>13.25</v>
      </c>
      <c r="G866" s="2">
        <f>Table14[[#This Row],[Unit Cost]]*Table14[[#This Row],[Quantity]]</f>
        <v>53</v>
      </c>
      <c r="H866" s="2">
        <v>21.27</v>
      </c>
      <c r="I866" s="2">
        <f>Table14[[#This Row],[Unit Price]]*Table14[[#This Row],[Quantity]]</f>
        <v>85.08</v>
      </c>
      <c r="J866" s="4">
        <v>0</v>
      </c>
      <c r="K866">
        <f>Table14[[#This Row],[Revenue]]*Table14[[#This Row],[Discount]]</f>
        <v>0</v>
      </c>
      <c r="L866" s="2">
        <f>Table14[[#This Row],[Revenue]]-Table14[[#This Row],[Discount Amount]]</f>
        <v>85.08</v>
      </c>
      <c r="M866" s="2">
        <f>Table14[[#This Row],[Total_Revenue]]-Table14[[#This Row],[Total Cost]]</f>
        <v>32.08</v>
      </c>
      <c r="N866" t="s">
        <v>24</v>
      </c>
      <c r="O866" t="s">
        <v>19</v>
      </c>
      <c r="P866" t="s">
        <v>20</v>
      </c>
    </row>
    <row r="867" spans="1:16" x14ac:dyDescent="0.25">
      <c r="A867" t="s">
        <v>911</v>
      </c>
      <c r="B867" s="1">
        <v>45127</v>
      </c>
      <c r="C867" t="s">
        <v>49</v>
      </c>
      <c r="D867" t="s">
        <v>47</v>
      </c>
      <c r="E867">
        <v>3</v>
      </c>
      <c r="F867" s="2">
        <v>37.520000000000003</v>
      </c>
      <c r="G867" s="2">
        <f>Table14[[#This Row],[Unit Cost]]*Table14[[#This Row],[Quantity]]</f>
        <v>112.56</v>
      </c>
      <c r="H867" s="2">
        <v>60.38</v>
      </c>
      <c r="I867" s="2">
        <f>Table14[[#This Row],[Unit Price]]*Table14[[#This Row],[Quantity]]</f>
        <v>181.14000000000001</v>
      </c>
      <c r="J867" s="4">
        <v>0</v>
      </c>
      <c r="K867">
        <f>Table14[[#This Row],[Revenue]]*Table14[[#This Row],[Discount]]</f>
        <v>0</v>
      </c>
      <c r="L867" s="2">
        <f>Table14[[#This Row],[Revenue]]-Table14[[#This Row],[Discount Amount]]</f>
        <v>181.14000000000001</v>
      </c>
      <c r="M867" s="2">
        <f>Table14[[#This Row],[Total_Revenue]]-Table14[[#This Row],[Total Cost]]</f>
        <v>68.580000000000013</v>
      </c>
      <c r="N867" t="s">
        <v>18</v>
      </c>
      <c r="O867" t="s">
        <v>15</v>
      </c>
      <c r="P867" t="s">
        <v>20</v>
      </c>
    </row>
    <row r="868" spans="1:16" x14ac:dyDescent="0.25">
      <c r="A868" t="s">
        <v>912</v>
      </c>
      <c r="B868" s="1">
        <v>45109</v>
      </c>
      <c r="C868" t="s">
        <v>26</v>
      </c>
      <c r="D868" t="s">
        <v>13</v>
      </c>
      <c r="E868">
        <v>1</v>
      </c>
      <c r="F868" s="2">
        <v>56.81</v>
      </c>
      <c r="G868" s="2">
        <f>Table14[[#This Row],[Unit Cost]]*Table14[[#This Row],[Quantity]]</f>
        <v>56.81</v>
      </c>
      <c r="H868" s="2">
        <v>93.86</v>
      </c>
      <c r="I868" s="2">
        <f>Table14[[#This Row],[Unit Price]]*Table14[[#This Row],[Quantity]]</f>
        <v>93.86</v>
      </c>
      <c r="J868" s="4">
        <v>0</v>
      </c>
      <c r="K868">
        <f>Table14[[#This Row],[Revenue]]*Table14[[#This Row],[Discount]]</f>
        <v>0</v>
      </c>
      <c r="L868" s="2">
        <f>Table14[[#This Row],[Revenue]]-Table14[[#This Row],[Discount Amount]]</f>
        <v>93.86</v>
      </c>
      <c r="M868" s="2">
        <f>Table14[[#This Row],[Total_Revenue]]-Table14[[#This Row],[Total Cost]]</f>
        <v>37.049999999999997</v>
      </c>
      <c r="N868" t="s">
        <v>24</v>
      </c>
      <c r="O868" t="s">
        <v>15</v>
      </c>
      <c r="P868" t="s">
        <v>20</v>
      </c>
    </row>
    <row r="869" spans="1:16" x14ac:dyDescent="0.25">
      <c r="A869" t="s">
        <v>913</v>
      </c>
      <c r="B869" s="1">
        <v>44955</v>
      </c>
      <c r="C869" t="s">
        <v>22</v>
      </c>
      <c r="D869" t="s">
        <v>23</v>
      </c>
      <c r="E869">
        <v>6</v>
      </c>
      <c r="F869" s="2">
        <v>12.12</v>
      </c>
      <c r="G869" s="2">
        <f>Table14[[#This Row],[Unit Cost]]*Table14[[#This Row],[Quantity]]</f>
        <v>72.72</v>
      </c>
      <c r="H869" s="2">
        <v>19.670000000000002</v>
      </c>
      <c r="I869" s="2">
        <f>Table14[[#This Row],[Unit Price]]*Table14[[#This Row],[Quantity]]</f>
        <v>118.02000000000001</v>
      </c>
      <c r="J869" s="4">
        <v>0.05</v>
      </c>
      <c r="K869">
        <f>Table14[[#This Row],[Revenue]]*Table14[[#This Row],[Discount]]</f>
        <v>5.9010000000000007</v>
      </c>
      <c r="L869" s="2">
        <f>Table14[[#This Row],[Revenue]]-Table14[[#This Row],[Discount Amount]]</f>
        <v>112.11900000000001</v>
      </c>
      <c r="M869" s="2">
        <f>Table14[[#This Row],[Total_Revenue]]-Table14[[#This Row],[Total Cost]]</f>
        <v>39.399000000000015</v>
      </c>
      <c r="N869" t="s">
        <v>18</v>
      </c>
      <c r="O869" t="s">
        <v>32</v>
      </c>
      <c r="P869" t="s">
        <v>16</v>
      </c>
    </row>
    <row r="870" spans="1:16" x14ac:dyDescent="0.25">
      <c r="A870" t="s">
        <v>914</v>
      </c>
      <c r="B870" s="1">
        <v>45552</v>
      </c>
      <c r="C870" t="s">
        <v>54</v>
      </c>
      <c r="D870" t="s">
        <v>38</v>
      </c>
      <c r="E870">
        <v>8</v>
      </c>
      <c r="F870" s="2">
        <v>202.59</v>
      </c>
      <c r="G870" s="2">
        <f>Table14[[#This Row],[Unit Cost]]*Table14[[#This Row],[Quantity]]</f>
        <v>1620.72</v>
      </c>
      <c r="H870" s="2">
        <v>312.35000000000002</v>
      </c>
      <c r="I870" s="2">
        <f>Table14[[#This Row],[Unit Price]]*Table14[[#This Row],[Quantity]]</f>
        <v>2498.8000000000002</v>
      </c>
      <c r="J870" s="4">
        <v>0.2</v>
      </c>
      <c r="K870">
        <f>Table14[[#This Row],[Revenue]]*Table14[[#This Row],[Discount]]</f>
        <v>499.76000000000005</v>
      </c>
      <c r="L870" s="2">
        <f>Table14[[#This Row],[Revenue]]-Table14[[#This Row],[Discount Amount]]</f>
        <v>1999.0400000000002</v>
      </c>
      <c r="M870" s="2">
        <f>Table14[[#This Row],[Total_Revenue]]-Table14[[#This Row],[Total Cost]]</f>
        <v>378.32000000000016</v>
      </c>
      <c r="N870" t="s">
        <v>40</v>
      </c>
      <c r="O870" t="s">
        <v>32</v>
      </c>
      <c r="P870" t="s">
        <v>20</v>
      </c>
    </row>
    <row r="871" spans="1:16" x14ac:dyDescent="0.25">
      <c r="A871" t="s">
        <v>915</v>
      </c>
      <c r="B871" s="1">
        <v>45114</v>
      </c>
      <c r="C871" t="s">
        <v>62</v>
      </c>
      <c r="D871" t="s">
        <v>47</v>
      </c>
      <c r="E871">
        <v>9</v>
      </c>
      <c r="F871" s="2">
        <v>426.22</v>
      </c>
      <c r="G871" s="2">
        <f>Table14[[#This Row],[Unit Cost]]*Table14[[#This Row],[Quantity]]</f>
        <v>3835.9800000000005</v>
      </c>
      <c r="H871" s="2">
        <v>643.55999999999995</v>
      </c>
      <c r="I871" s="2">
        <f>Table14[[#This Row],[Unit Price]]*Table14[[#This Row],[Quantity]]</f>
        <v>5792.0399999999991</v>
      </c>
      <c r="J871" s="4">
        <v>0.05</v>
      </c>
      <c r="K871">
        <f>Table14[[#This Row],[Revenue]]*Table14[[#This Row],[Discount]]</f>
        <v>289.60199999999998</v>
      </c>
      <c r="L871" s="2">
        <f>Table14[[#This Row],[Revenue]]-Table14[[#This Row],[Discount Amount]]</f>
        <v>5502.4379999999992</v>
      </c>
      <c r="M871" s="2">
        <f>Table14[[#This Row],[Total_Revenue]]-Table14[[#This Row],[Total Cost]]</f>
        <v>1666.4579999999987</v>
      </c>
      <c r="N871" t="s">
        <v>18</v>
      </c>
      <c r="O871" t="s">
        <v>27</v>
      </c>
      <c r="P871" t="s">
        <v>35</v>
      </c>
    </row>
    <row r="872" spans="1:16" x14ac:dyDescent="0.25">
      <c r="A872" t="s">
        <v>916</v>
      </c>
      <c r="B872" s="1">
        <v>45382</v>
      </c>
      <c r="C872" t="s">
        <v>12</v>
      </c>
      <c r="D872" t="s">
        <v>13</v>
      </c>
      <c r="E872">
        <v>2</v>
      </c>
      <c r="F872" s="2">
        <v>82.36</v>
      </c>
      <c r="G872" s="2">
        <f>Table14[[#This Row],[Unit Cost]]*Table14[[#This Row],[Quantity]]</f>
        <v>164.72</v>
      </c>
      <c r="H872" s="2">
        <v>120.24</v>
      </c>
      <c r="I872" s="2">
        <f>Table14[[#This Row],[Unit Price]]*Table14[[#This Row],[Quantity]]</f>
        <v>240.48</v>
      </c>
      <c r="J872" s="4">
        <v>0</v>
      </c>
      <c r="K872">
        <f>Table14[[#This Row],[Revenue]]*Table14[[#This Row],[Discount]]</f>
        <v>0</v>
      </c>
      <c r="L872" s="2">
        <f>Table14[[#This Row],[Revenue]]-Table14[[#This Row],[Discount Amount]]</f>
        <v>240.48</v>
      </c>
      <c r="M872" s="2">
        <f>Table14[[#This Row],[Total_Revenue]]-Table14[[#This Row],[Total Cost]]</f>
        <v>75.759999999999991</v>
      </c>
      <c r="N872" t="s">
        <v>14</v>
      </c>
      <c r="O872" t="s">
        <v>32</v>
      </c>
      <c r="P872" t="s">
        <v>16</v>
      </c>
    </row>
    <row r="873" spans="1:16" x14ac:dyDescent="0.25">
      <c r="A873" t="s">
        <v>917</v>
      </c>
      <c r="B873" s="1">
        <v>45653</v>
      </c>
      <c r="C873" t="s">
        <v>49</v>
      </c>
      <c r="D873" t="s">
        <v>47</v>
      </c>
      <c r="E873">
        <v>3</v>
      </c>
      <c r="F873" s="2">
        <v>257.93</v>
      </c>
      <c r="G873" s="2">
        <f>Table14[[#This Row],[Unit Cost]]*Table14[[#This Row],[Quantity]]</f>
        <v>773.79</v>
      </c>
      <c r="H873" s="2">
        <v>378.18</v>
      </c>
      <c r="I873" s="2">
        <f>Table14[[#This Row],[Unit Price]]*Table14[[#This Row],[Quantity]]</f>
        <v>1134.54</v>
      </c>
      <c r="J873" s="4">
        <v>0</v>
      </c>
      <c r="K873">
        <f>Table14[[#This Row],[Revenue]]*Table14[[#This Row],[Discount]]</f>
        <v>0</v>
      </c>
      <c r="L873" s="2">
        <f>Table14[[#This Row],[Revenue]]-Table14[[#This Row],[Discount Amount]]</f>
        <v>1134.54</v>
      </c>
      <c r="M873" s="2">
        <f>Table14[[#This Row],[Total_Revenue]]-Table14[[#This Row],[Total Cost]]</f>
        <v>360.75</v>
      </c>
      <c r="N873" t="s">
        <v>40</v>
      </c>
      <c r="O873" t="s">
        <v>27</v>
      </c>
      <c r="P873" t="s">
        <v>20</v>
      </c>
    </row>
    <row r="874" spans="1:16" x14ac:dyDescent="0.25">
      <c r="A874" t="s">
        <v>918</v>
      </c>
      <c r="B874" s="1">
        <v>45159</v>
      </c>
      <c r="C874" t="s">
        <v>26</v>
      </c>
      <c r="D874" t="s">
        <v>13</v>
      </c>
      <c r="E874">
        <v>1</v>
      </c>
      <c r="F874" s="2">
        <v>11.11</v>
      </c>
      <c r="G874" s="2">
        <f>Table14[[#This Row],[Unit Cost]]*Table14[[#This Row],[Quantity]]</f>
        <v>11.11</v>
      </c>
      <c r="H874" s="2">
        <v>16.559999999999999</v>
      </c>
      <c r="I874" s="2">
        <f>Table14[[#This Row],[Unit Price]]*Table14[[#This Row],[Quantity]]</f>
        <v>16.559999999999999</v>
      </c>
      <c r="J874" s="4">
        <v>0.1</v>
      </c>
      <c r="K874">
        <f>Table14[[#This Row],[Revenue]]*Table14[[#This Row],[Discount]]</f>
        <v>1.6559999999999999</v>
      </c>
      <c r="L874" s="2">
        <f>Table14[[#This Row],[Revenue]]-Table14[[#This Row],[Discount Amount]]</f>
        <v>14.903999999999998</v>
      </c>
      <c r="M874" s="2">
        <f>Table14[[#This Row],[Total_Revenue]]-Table14[[#This Row],[Total Cost]]</f>
        <v>3.7939999999999987</v>
      </c>
      <c r="N874" t="s">
        <v>40</v>
      </c>
      <c r="O874" t="s">
        <v>15</v>
      </c>
      <c r="P874" t="s">
        <v>20</v>
      </c>
    </row>
    <row r="875" spans="1:16" x14ac:dyDescent="0.25">
      <c r="A875" t="s">
        <v>919</v>
      </c>
      <c r="B875" s="1">
        <v>45155</v>
      </c>
      <c r="C875" t="s">
        <v>46</v>
      </c>
      <c r="D875" t="s">
        <v>47</v>
      </c>
      <c r="E875">
        <v>1</v>
      </c>
      <c r="F875" s="2">
        <v>410.71</v>
      </c>
      <c r="G875" s="2">
        <f>Table14[[#This Row],[Unit Cost]]*Table14[[#This Row],[Quantity]]</f>
        <v>410.71</v>
      </c>
      <c r="H875" s="2">
        <v>611.11</v>
      </c>
      <c r="I875" s="2">
        <f>Table14[[#This Row],[Unit Price]]*Table14[[#This Row],[Quantity]]</f>
        <v>611.11</v>
      </c>
      <c r="J875" s="4">
        <v>0</v>
      </c>
      <c r="K875">
        <f>Table14[[#This Row],[Revenue]]*Table14[[#This Row],[Discount]]</f>
        <v>0</v>
      </c>
      <c r="L875" s="2">
        <f>Table14[[#This Row],[Revenue]]-Table14[[#This Row],[Discount Amount]]</f>
        <v>611.11</v>
      </c>
      <c r="M875" s="2">
        <f>Table14[[#This Row],[Total_Revenue]]-Table14[[#This Row],[Total Cost]]</f>
        <v>200.40000000000003</v>
      </c>
      <c r="N875" t="s">
        <v>24</v>
      </c>
      <c r="O875" t="s">
        <v>19</v>
      </c>
      <c r="P875" t="s">
        <v>35</v>
      </c>
    </row>
    <row r="876" spans="1:16" x14ac:dyDescent="0.25">
      <c r="A876" t="s">
        <v>920</v>
      </c>
      <c r="B876" s="1">
        <v>44995</v>
      </c>
      <c r="C876" t="s">
        <v>54</v>
      </c>
      <c r="D876" t="s">
        <v>38</v>
      </c>
      <c r="E876">
        <v>4</v>
      </c>
      <c r="F876" s="2">
        <v>35.159999999999997</v>
      </c>
      <c r="G876" s="2">
        <f>Table14[[#This Row],[Unit Cost]]*Table14[[#This Row],[Quantity]]</f>
        <v>140.63999999999999</v>
      </c>
      <c r="H876" s="2">
        <v>53.71</v>
      </c>
      <c r="I876" s="2">
        <f>Table14[[#This Row],[Unit Price]]*Table14[[#This Row],[Quantity]]</f>
        <v>214.84</v>
      </c>
      <c r="J876" s="4">
        <v>0</v>
      </c>
      <c r="K876">
        <f>Table14[[#This Row],[Revenue]]*Table14[[#This Row],[Discount]]</f>
        <v>0</v>
      </c>
      <c r="L876" s="2">
        <f>Table14[[#This Row],[Revenue]]-Table14[[#This Row],[Discount Amount]]</f>
        <v>214.84</v>
      </c>
      <c r="M876" s="2">
        <f>Table14[[#This Row],[Total_Revenue]]-Table14[[#This Row],[Total Cost]]</f>
        <v>74.200000000000017</v>
      </c>
      <c r="N876" t="s">
        <v>18</v>
      </c>
      <c r="O876" t="s">
        <v>52</v>
      </c>
      <c r="P876" t="s">
        <v>35</v>
      </c>
    </row>
    <row r="877" spans="1:16" x14ac:dyDescent="0.25">
      <c r="A877" t="s">
        <v>921</v>
      </c>
      <c r="B877" s="1">
        <v>45075</v>
      </c>
      <c r="C877" t="s">
        <v>22</v>
      </c>
      <c r="D877" t="s">
        <v>23</v>
      </c>
      <c r="E877">
        <v>3</v>
      </c>
      <c r="F877" s="2">
        <v>357.33</v>
      </c>
      <c r="G877" s="2">
        <f>Table14[[#This Row],[Unit Cost]]*Table14[[#This Row],[Quantity]]</f>
        <v>1071.99</v>
      </c>
      <c r="H877" s="2">
        <v>570.36</v>
      </c>
      <c r="I877" s="2">
        <f>Table14[[#This Row],[Unit Price]]*Table14[[#This Row],[Quantity]]</f>
        <v>1711.08</v>
      </c>
      <c r="J877" s="4">
        <v>0</v>
      </c>
      <c r="K877">
        <f>Table14[[#This Row],[Revenue]]*Table14[[#This Row],[Discount]]</f>
        <v>0</v>
      </c>
      <c r="L877" s="2">
        <f>Table14[[#This Row],[Revenue]]-Table14[[#This Row],[Discount Amount]]</f>
        <v>1711.08</v>
      </c>
      <c r="M877" s="2">
        <f>Table14[[#This Row],[Total_Revenue]]-Table14[[#This Row],[Total Cost]]</f>
        <v>639.08999999999992</v>
      </c>
      <c r="N877" t="s">
        <v>14</v>
      </c>
      <c r="O877" t="s">
        <v>32</v>
      </c>
      <c r="P877" t="s">
        <v>20</v>
      </c>
    </row>
    <row r="878" spans="1:16" x14ac:dyDescent="0.25">
      <c r="A878" t="s">
        <v>922</v>
      </c>
      <c r="B878" s="1">
        <v>45640</v>
      </c>
      <c r="C878" t="s">
        <v>49</v>
      </c>
      <c r="D878" t="s">
        <v>47</v>
      </c>
      <c r="E878">
        <v>9</v>
      </c>
      <c r="F878" s="2">
        <v>167.64</v>
      </c>
      <c r="G878" s="2">
        <f>Table14[[#This Row],[Unit Cost]]*Table14[[#This Row],[Quantity]]</f>
        <v>1508.7599999999998</v>
      </c>
      <c r="H878" s="2">
        <v>201.02</v>
      </c>
      <c r="I878" s="2">
        <f>Table14[[#This Row],[Unit Price]]*Table14[[#This Row],[Quantity]]</f>
        <v>1809.18</v>
      </c>
      <c r="J878" s="4">
        <v>0</v>
      </c>
      <c r="K878">
        <f>Table14[[#This Row],[Revenue]]*Table14[[#This Row],[Discount]]</f>
        <v>0</v>
      </c>
      <c r="L878" s="2">
        <f>Table14[[#This Row],[Revenue]]-Table14[[#This Row],[Discount Amount]]</f>
        <v>1809.18</v>
      </c>
      <c r="M878" s="2">
        <f>Table14[[#This Row],[Total_Revenue]]-Table14[[#This Row],[Total Cost]]</f>
        <v>300.4200000000003</v>
      </c>
      <c r="N878" t="s">
        <v>24</v>
      </c>
      <c r="O878" t="s">
        <v>52</v>
      </c>
      <c r="P878" t="s">
        <v>35</v>
      </c>
    </row>
    <row r="879" spans="1:16" x14ac:dyDescent="0.25">
      <c r="A879" t="s">
        <v>923</v>
      </c>
      <c r="B879" s="1">
        <v>45284</v>
      </c>
      <c r="C879" t="s">
        <v>12</v>
      </c>
      <c r="D879" t="s">
        <v>13</v>
      </c>
      <c r="E879">
        <v>5</v>
      </c>
      <c r="F879" s="2">
        <v>17.78</v>
      </c>
      <c r="G879" s="2">
        <f>Table14[[#This Row],[Unit Cost]]*Table14[[#This Row],[Quantity]]</f>
        <v>88.9</v>
      </c>
      <c r="H879" s="2">
        <v>27.93</v>
      </c>
      <c r="I879" s="2">
        <f>Table14[[#This Row],[Unit Price]]*Table14[[#This Row],[Quantity]]</f>
        <v>139.65</v>
      </c>
      <c r="J879" s="4">
        <v>0.05</v>
      </c>
      <c r="K879">
        <f>Table14[[#This Row],[Revenue]]*Table14[[#This Row],[Discount]]</f>
        <v>6.9825000000000008</v>
      </c>
      <c r="L879" s="2">
        <f>Table14[[#This Row],[Revenue]]-Table14[[#This Row],[Discount Amount]]</f>
        <v>132.66750000000002</v>
      </c>
      <c r="M879" s="2">
        <f>Table14[[#This Row],[Total_Revenue]]-Table14[[#This Row],[Total Cost]]</f>
        <v>43.767500000000013</v>
      </c>
      <c r="N879" t="s">
        <v>14</v>
      </c>
      <c r="O879" t="s">
        <v>15</v>
      </c>
      <c r="P879" t="s">
        <v>16</v>
      </c>
    </row>
    <row r="880" spans="1:16" x14ac:dyDescent="0.25">
      <c r="A880" t="s">
        <v>924</v>
      </c>
      <c r="B880" s="1">
        <v>45268</v>
      </c>
      <c r="C880" t="s">
        <v>12</v>
      </c>
      <c r="D880" t="s">
        <v>13</v>
      </c>
      <c r="E880">
        <v>3</v>
      </c>
      <c r="F880" s="2">
        <v>63.96</v>
      </c>
      <c r="G880" s="2">
        <f>Table14[[#This Row],[Unit Cost]]*Table14[[#This Row],[Quantity]]</f>
        <v>191.88</v>
      </c>
      <c r="H880" s="2">
        <v>80.13</v>
      </c>
      <c r="I880" s="2">
        <f>Table14[[#This Row],[Unit Price]]*Table14[[#This Row],[Quantity]]</f>
        <v>240.39</v>
      </c>
      <c r="J880" s="4">
        <v>0.1</v>
      </c>
      <c r="K880">
        <f>Table14[[#This Row],[Revenue]]*Table14[[#This Row],[Discount]]</f>
        <v>24.039000000000001</v>
      </c>
      <c r="L880" s="2">
        <f>Table14[[#This Row],[Revenue]]-Table14[[#This Row],[Discount Amount]]</f>
        <v>216.351</v>
      </c>
      <c r="M880" s="2">
        <f>Table14[[#This Row],[Total_Revenue]]-Table14[[#This Row],[Total Cost]]</f>
        <v>24.471000000000004</v>
      </c>
      <c r="N880" t="s">
        <v>14</v>
      </c>
      <c r="O880" t="s">
        <v>19</v>
      </c>
      <c r="P880" t="s">
        <v>35</v>
      </c>
    </row>
    <row r="881" spans="1:16" x14ac:dyDescent="0.25">
      <c r="A881" t="s">
        <v>925</v>
      </c>
      <c r="B881" s="1">
        <v>45272</v>
      </c>
      <c r="C881" t="s">
        <v>46</v>
      </c>
      <c r="D881" t="s">
        <v>47</v>
      </c>
      <c r="E881">
        <v>7</v>
      </c>
      <c r="F881" s="2">
        <v>422.94</v>
      </c>
      <c r="G881" s="2">
        <f>Table14[[#This Row],[Unit Cost]]*Table14[[#This Row],[Quantity]]</f>
        <v>2960.58</v>
      </c>
      <c r="H881" s="2">
        <v>587.01</v>
      </c>
      <c r="I881" s="2">
        <f>Table14[[#This Row],[Unit Price]]*Table14[[#This Row],[Quantity]]</f>
        <v>4109.07</v>
      </c>
      <c r="J881" s="4">
        <v>0.05</v>
      </c>
      <c r="K881">
        <f>Table14[[#This Row],[Revenue]]*Table14[[#This Row],[Discount]]</f>
        <v>205.45349999999999</v>
      </c>
      <c r="L881" s="2">
        <f>Table14[[#This Row],[Revenue]]-Table14[[#This Row],[Discount Amount]]</f>
        <v>3903.6164999999996</v>
      </c>
      <c r="M881" s="2">
        <f>Table14[[#This Row],[Total_Revenue]]-Table14[[#This Row],[Total Cost]]</f>
        <v>943.03649999999971</v>
      </c>
      <c r="N881" t="s">
        <v>14</v>
      </c>
      <c r="O881" t="s">
        <v>19</v>
      </c>
      <c r="P881" t="s">
        <v>35</v>
      </c>
    </row>
    <row r="882" spans="1:16" x14ac:dyDescent="0.25">
      <c r="A882" t="s">
        <v>926</v>
      </c>
      <c r="B882" s="1">
        <v>44980</v>
      </c>
      <c r="C882" t="s">
        <v>30</v>
      </c>
      <c r="D882" t="s">
        <v>31</v>
      </c>
      <c r="E882">
        <v>4</v>
      </c>
      <c r="F882" s="2">
        <v>497.07</v>
      </c>
      <c r="G882" s="2">
        <f>Table14[[#This Row],[Unit Cost]]*Table14[[#This Row],[Quantity]]</f>
        <v>1988.28</v>
      </c>
      <c r="H882" s="2">
        <v>703.38</v>
      </c>
      <c r="I882" s="2">
        <f>Table14[[#This Row],[Unit Price]]*Table14[[#This Row],[Quantity]]</f>
        <v>2813.52</v>
      </c>
      <c r="J882" s="4">
        <v>0</v>
      </c>
      <c r="K882">
        <f>Table14[[#This Row],[Revenue]]*Table14[[#This Row],[Discount]]</f>
        <v>0</v>
      </c>
      <c r="L882" s="2">
        <f>Table14[[#This Row],[Revenue]]-Table14[[#This Row],[Discount Amount]]</f>
        <v>2813.52</v>
      </c>
      <c r="M882" s="2">
        <f>Table14[[#This Row],[Total_Revenue]]-Table14[[#This Row],[Total Cost]]</f>
        <v>825.24</v>
      </c>
      <c r="N882" t="s">
        <v>40</v>
      </c>
      <c r="O882" t="s">
        <v>32</v>
      </c>
      <c r="P882" t="s">
        <v>16</v>
      </c>
    </row>
    <row r="883" spans="1:16" x14ac:dyDescent="0.25">
      <c r="A883" t="s">
        <v>927</v>
      </c>
      <c r="B883" s="1">
        <v>45385</v>
      </c>
      <c r="C883" t="s">
        <v>12</v>
      </c>
      <c r="D883" t="s">
        <v>13</v>
      </c>
      <c r="E883">
        <v>1</v>
      </c>
      <c r="F883" s="2">
        <v>311.70999999999998</v>
      </c>
      <c r="G883" s="2">
        <f>Table14[[#This Row],[Unit Cost]]*Table14[[#This Row],[Quantity]]</f>
        <v>311.70999999999998</v>
      </c>
      <c r="H883" s="2">
        <v>455.02</v>
      </c>
      <c r="I883" s="2">
        <f>Table14[[#This Row],[Unit Price]]*Table14[[#This Row],[Quantity]]</f>
        <v>455.02</v>
      </c>
      <c r="J883" s="4">
        <v>0</v>
      </c>
      <c r="K883">
        <f>Table14[[#This Row],[Revenue]]*Table14[[#This Row],[Discount]]</f>
        <v>0</v>
      </c>
      <c r="L883" s="2">
        <f>Table14[[#This Row],[Revenue]]-Table14[[#This Row],[Discount Amount]]</f>
        <v>455.02</v>
      </c>
      <c r="M883" s="2">
        <f>Table14[[#This Row],[Total_Revenue]]-Table14[[#This Row],[Total Cost]]</f>
        <v>143.31</v>
      </c>
      <c r="N883" t="s">
        <v>14</v>
      </c>
      <c r="O883" t="s">
        <v>32</v>
      </c>
      <c r="P883" t="s">
        <v>20</v>
      </c>
    </row>
    <row r="884" spans="1:16" x14ac:dyDescent="0.25">
      <c r="A884" t="s">
        <v>928</v>
      </c>
      <c r="B884" s="1">
        <v>45592</v>
      </c>
      <c r="C884" t="s">
        <v>56</v>
      </c>
      <c r="D884" t="s">
        <v>38</v>
      </c>
      <c r="E884">
        <v>1</v>
      </c>
      <c r="F884" s="2">
        <v>108.68</v>
      </c>
      <c r="G884" s="2">
        <f>Table14[[#This Row],[Unit Cost]]*Table14[[#This Row],[Quantity]]</f>
        <v>108.68</v>
      </c>
      <c r="H884" s="2">
        <v>191.13</v>
      </c>
      <c r="I884" s="2">
        <f>Table14[[#This Row],[Unit Price]]*Table14[[#This Row],[Quantity]]</f>
        <v>191.13</v>
      </c>
      <c r="J884" s="4">
        <v>0</v>
      </c>
      <c r="K884">
        <f>Table14[[#This Row],[Revenue]]*Table14[[#This Row],[Discount]]</f>
        <v>0</v>
      </c>
      <c r="L884" s="2">
        <f>Table14[[#This Row],[Revenue]]-Table14[[#This Row],[Discount Amount]]</f>
        <v>191.13</v>
      </c>
      <c r="M884" s="2">
        <f>Table14[[#This Row],[Total_Revenue]]-Table14[[#This Row],[Total Cost]]</f>
        <v>82.449999999999989</v>
      </c>
      <c r="N884" t="s">
        <v>24</v>
      </c>
      <c r="O884" t="s">
        <v>32</v>
      </c>
      <c r="P884" t="s">
        <v>16</v>
      </c>
    </row>
    <row r="885" spans="1:16" x14ac:dyDescent="0.25">
      <c r="A885" t="s">
        <v>929</v>
      </c>
      <c r="B885" s="1">
        <v>45256</v>
      </c>
      <c r="C885" t="s">
        <v>56</v>
      </c>
      <c r="D885" t="s">
        <v>38</v>
      </c>
      <c r="E885">
        <v>7</v>
      </c>
      <c r="F885" s="2">
        <v>492.96</v>
      </c>
      <c r="G885" s="2">
        <f>Table14[[#This Row],[Unit Cost]]*Table14[[#This Row],[Quantity]]</f>
        <v>3450.72</v>
      </c>
      <c r="H885" s="2">
        <v>573.48</v>
      </c>
      <c r="I885" s="2">
        <f>Table14[[#This Row],[Unit Price]]*Table14[[#This Row],[Quantity]]</f>
        <v>4014.36</v>
      </c>
      <c r="J885" s="4">
        <v>0</v>
      </c>
      <c r="K885">
        <f>Table14[[#This Row],[Revenue]]*Table14[[#This Row],[Discount]]</f>
        <v>0</v>
      </c>
      <c r="L885" s="2">
        <f>Table14[[#This Row],[Revenue]]-Table14[[#This Row],[Discount Amount]]</f>
        <v>4014.36</v>
      </c>
      <c r="M885" s="2">
        <f>Table14[[#This Row],[Total_Revenue]]-Table14[[#This Row],[Total Cost]]</f>
        <v>563.64000000000033</v>
      </c>
      <c r="N885" t="s">
        <v>14</v>
      </c>
      <c r="O885" t="s">
        <v>27</v>
      </c>
      <c r="P885" t="s">
        <v>20</v>
      </c>
    </row>
    <row r="886" spans="1:16" x14ac:dyDescent="0.25">
      <c r="A886" t="s">
        <v>930</v>
      </c>
      <c r="B886" s="1">
        <v>45636</v>
      </c>
      <c r="C886" t="s">
        <v>56</v>
      </c>
      <c r="D886" t="s">
        <v>38</v>
      </c>
      <c r="E886">
        <v>6</v>
      </c>
      <c r="F886" s="2">
        <v>167.44</v>
      </c>
      <c r="G886" s="2">
        <f>Table14[[#This Row],[Unit Cost]]*Table14[[#This Row],[Quantity]]</f>
        <v>1004.64</v>
      </c>
      <c r="H886" s="2">
        <v>262.56</v>
      </c>
      <c r="I886" s="2">
        <f>Table14[[#This Row],[Unit Price]]*Table14[[#This Row],[Quantity]]</f>
        <v>1575.3600000000001</v>
      </c>
      <c r="J886" s="4">
        <v>0</v>
      </c>
      <c r="K886">
        <f>Table14[[#This Row],[Revenue]]*Table14[[#This Row],[Discount]]</f>
        <v>0</v>
      </c>
      <c r="L886" s="2">
        <f>Table14[[#This Row],[Revenue]]-Table14[[#This Row],[Discount Amount]]</f>
        <v>1575.3600000000001</v>
      </c>
      <c r="M886" s="2">
        <f>Table14[[#This Row],[Total_Revenue]]-Table14[[#This Row],[Total Cost]]</f>
        <v>570.72000000000014</v>
      </c>
      <c r="N886" t="s">
        <v>18</v>
      </c>
      <c r="O886" t="s">
        <v>15</v>
      </c>
      <c r="P886" t="s">
        <v>16</v>
      </c>
    </row>
    <row r="887" spans="1:16" x14ac:dyDescent="0.25">
      <c r="A887" t="s">
        <v>931</v>
      </c>
      <c r="B887" s="1">
        <v>45048</v>
      </c>
      <c r="C887" t="s">
        <v>30</v>
      </c>
      <c r="D887" t="s">
        <v>31</v>
      </c>
      <c r="E887">
        <v>5</v>
      </c>
      <c r="F887" s="2">
        <v>300.66000000000003</v>
      </c>
      <c r="G887" s="2">
        <f>Table14[[#This Row],[Unit Cost]]*Table14[[#This Row],[Quantity]]</f>
        <v>1503.3000000000002</v>
      </c>
      <c r="H887" s="2">
        <v>481.87</v>
      </c>
      <c r="I887" s="2">
        <f>Table14[[#This Row],[Unit Price]]*Table14[[#This Row],[Quantity]]</f>
        <v>2409.35</v>
      </c>
      <c r="J887" s="4">
        <v>0.2</v>
      </c>
      <c r="K887">
        <f>Table14[[#This Row],[Revenue]]*Table14[[#This Row],[Discount]]</f>
        <v>481.87</v>
      </c>
      <c r="L887" s="2">
        <f>Table14[[#This Row],[Revenue]]-Table14[[#This Row],[Discount Amount]]</f>
        <v>1927.48</v>
      </c>
      <c r="M887" s="2">
        <f>Table14[[#This Row],[Total_Revenue]]-Table14[[#This Row],[Total Cost]]</f>
        <v>424.17999999999984</v>
      </c>
      <c r="N887" t="s">
        <v>18</v>
      </c>
      <c r="O887" t="s">
        <v>19</v>
      </c>
      <c r="P887" t="s">
        <v>35</v>
      </c>
    </row>
    <row r="888" spans="1:16" x14ac:dyDescent="0.25">
      <c r="A888" t="s">
        <v>932</v>
      </c>
      <c r="B888" s="1">
        <v>45329</v>
      </c>
      <c r="C888" t="s">
        <v>44</v>
      </c>
      <c r="D888" t="s">
        <v>31</v>
      </c>
      <c r="E888">
        <v>9</v>
      </c>
      <c r="F888" s="2">
        <v>442.76</v>
      </c>
      <c r="G888" s="2">
        <f>Table14[[#This Row],[Unit Cost]]*Table14[[#This Row],[Quantity]]</f>
        <v>3984.84</v>
      </c>
      <c r="H888" s="2">
        <v>640.14</v>
      </c>
      <c r="I888" s="2">
        <f>Table14[[#This Row],[Unit Price]]*Table14[[#This Row],[Quantity]]</f>
        <v>5761.26</v>
      </c>
      <c r="J888" s="4">
        <v>0</v>
      </c>
      <c r="K888">
        <f>Table14[[#This Row],[Revenue]]*Table14[[#This Row],[Discount]]</f>
        <v>0</v>
      </c>
      <c r="L888" s="2">
        <f>Table14[[#This Row],[Revenue]]-Table14[[#This Row],[Discount Amount]]</f>
        <v>5761.26</v>
      </c>
      <c r="M888" s="2">
        <f>Table14[[#This Row],[Total_Revenue]]-Table14[[#This Row],[Total Cost]]</f>
        <v>1776.42</v>
      </c>
      <c r="N888" t="s">
        <v>14</v>
      </c>
      <c r="O888" t="s">
        <v>15</v>
      </c>
      <c r="P888" t="s">
        <v>20</v>
      </c>
    </row>
    <row r="889" spans="1:16" x14ac:dyDescent="0.25">
      <c r="A889" t="s">
        <v>933</v>
      </c>
      <c r="B889" s="1">
        <v>44955</v>
      </c>
      <c r="C889" t="s">
        <v>30</v>
      </c>
      <c r="D889" t="s">
        <v>31</v>
      </c>
      <c r="E889">
        <v>2</v>
      </c>
      <c r="F889" s="2">
        <v>174.22</v>
      </c>
      <c r="G889" s="2">
        <f>Table14[[#This Row],[Unit Cost]]*Table14[[#This Row],[Quantity]]</f>
        <v>348.44</v>
      </c>
      <c r="H889" s="2">
        <v>210.21</v>
      </c>
      <c r="I889" s="2">
        <f>Table14[[#This Row],[Unit Price]]*Table14[[#This Row],[Quantity]]</f>
        <v>420.42</v>
      </c>
      <c r="J889" s="4">
        <v>0</v>
      </c>
      <c r="K889">
        <f>Table14[[#This Row],[Revenue]]*Table14[[#This Row],[Discount]]</f>
        <v>0</v>
      </c>
      <c r="L889" s="2">
        <f>Table14[[#This Row],[Revenue]]-Table14[[#This Row],[Discount Amount]]</f>
        <v>420.42</v>
      </c>
      <c r="M889" s="2">
        <f>Table14[[#This Row],[Total_Revenue]]-Table14[[#This Row],[Total Cost]]</f>
        <v>71.980000000000018</v>
      </c>
      <c r="N889" t="s">
        <v>24</v>
      </c>
      <c r="O889" t="s">
        <v>52</v>
      </c>
      <c r="P889" t="s">
        <v>16</v>
      </c>
    </row>
    <row r="890" spans="1:16" x14ac:dyDescent="0.25">
      <c r="A890" t="s">
        <v>934</v>
      </c>
      <c r="B890" s="1">
        <v>45203</v>
      </c>
      <c r="C890" t="s">
        <v>60</v>
      </c>
      <c r="D890" t="s">
        <v>23</v>
      </c>
      <c r="E890">
        <v>3</v>
      </c>
      <c r="F890" s="2">
        <v>427.4</v>
      </c>
      <c r="G890" s="2">
        <f>Table14[[#This Row],[Unit Cost]]*Table14[[#This Row],[Quantity]]</f>
        <v>1282.1999999999998</v>
      </c>
      <c r="H890" s="2">
        <v>602.48</v>
      </c>
      <c r="I890" s="2">
        <f>Table14[[#This Row],[Unit Price]]*Table14[[#This Row],[Quantity]]</f>
        <v>1807.44</v>
      </c>
      <c r="J890" s="4">
        <v>0.1</v>
      </c>
      <c r="K890">
        <f>Table14[[#This Row],[Revenue]]*Table14[[#This Row],[Discount]]</f>
        <v>180.74400000000003</v>
      </c>
      <c r="L890" s="2">
        <f>Table14[[#This Row],[Revenue]]-Table14[[#This Row],[Discount Amount]]</f>
        <v>1626.6959999999999</v>
      </c>
      <c r="M890" s="2">
        <f>Table14[[#This Row],[Total_Revenue]]-Table14[[#This Row],[Total Cost]]</f>
        <v>344.49600000000009</v>
      </c>
      <c r="N890" t="s">
        <v>40</v>
      </c>
      <c r="O890" t="s">
        <v>27</v>
      </c>
      <c r="P890" t="s">
        <v>35</v>
      </c>
    </row>
    <row r="891" spans="1:16" x14ac:dyDescent="0.25">
      <c r="A891" t="s">
        <v>935</v>
      </c>
      <c r="B891" s="1">
        <v>45249</v>
      </c>
      <c r="C891" t="s">
        <v>42</v>
      </c>
      <c r="D891" t="s">
        <v>23</v>
      </c>
      <c r="E891">
        <v>6</v>
      </c>
      <c r="F891" s="2">
        <v>131.1</v>
      </c>
      <c r="G891" s="2">
        <f>Table14[[#This Row],[Unit Cost]]*Table14[[#This Row],[Quantity]]</f>
        <v>786.59999999999991</v>
      </c>
      <c r="H891" s="2">
        <v>187.58</v>
      </c>
      <c r="I891" s="2">
        <f>Table14[[#This Row],[Unit Price]]*Table14[[#This Row],[Quantity]]</f>
        <v>1125.48</v>
      </c>
      <c r="J891" s="4">
        <v>0.05</v>
      </c>
      <c r="K891">
        <f>Table14[[#This Row],[Revenue]]*Table14[[#This Row],[Discount]]</f>
        <v>56.274000000000001</v>
      </c>
      <c r="L891" s="2">
        <f>Table14[[#This Row],[Revenue]]-Table14[[#This Row],[Discount Amount]]</f>
        <v>1069.2060000000001</v>
      </c>
      <c r="M891" s="2">
        <f>Table14[[#This Row],[Total_Revenue]]-Table14[[#This Row],[Total Cost]]</f>
        <v>282.60600000000022</v>
      </c>
      <c r="N891" t="s">
        <v>14</v>
      </c>
      <c r="O891" t="s">
        <v>15</v>
      </c>
      <c r="P891" t="s">
        <v>20</v>
      </c>
    </row>
    <row r="892" spans="1:16" x14ac:dyDescent="0.25">
      <c r="A892" t="s">
        <v>936</v>
      </c>
      <c r="B892" s="1">
        <v>45426</v>
      </c>
      <c r="C892" t="s">
        <v>30</v>
      </c>
      <c r="D892" t="s">
        <v>31</v>
      </c>
      <c r="E892">
        <v>3</v>
      </c>
      <c r="F892" s="2">
        <v>200.91</v>
      </c>
      <c r="G892" s="2">
        <f>Table14[[#This Row],[Unit Cost]]*Table14[[#This Row],[Quantity]]</f>
        <v>602.73</v>
      </c>
      <c r="H892" s="2">
        <v>276.49</v>
      </c>
      <c r="I892" s="2">
        <f>Table14[[#This Row],[Unit Price]]*Table14[[#This Row],[Quantity]]</f>
        <v>829.47</v>
      </c>
      <c r="J892" s="4">
        <v>0.15</v>
      </c>
      <c r="K892">
        <f>Table14[[#This Row],[Revenue]]*Table14[[#This Row],[Discount]]</f>
        <v>124.4205</v>
      </c>
      <c r="L892" s="2">
        <f>Table14[[#This Row],[Revenue]]-Table14[[#This Row],[Discount Amount]]</f>
        <v>705.04950000000008</v>
      </c>
      <c r="M892" s="2">
        <f>Table14[[#This Row],[Total_Revenue]]-Table14[[#This Row],[Total Cost]]</f>
        <v>102.31950000000006</v>
      </c>
      <c r="N892" t="s">
        <v>40</v>
      </c>
      <c r="O892" t="s">
        <v>19</v>
      </c>
      <c r="P892" t="s">
        <v>35</v>
      </c>
    </row>
    <row r="893" spans="1:16" x14ac:dyDescent="0.25">
      <c r="A893" t="s">
        <v>937</v>
      </c>
      <c r="B893" s="1">
        <v>45058</v>
      </c>
      <c r="C893" t="s">
        <v>46</v>
      </c>
      <c r="D893" t="s">
        <v>47</v>
      </c>
      <c r="E893">
        <v>9</v>
      </c>
      <c r="F893" s="2">
        <v>191.33</v>
      </c>
      <c r="G893" s="2">
        <f>Table14[[#This Row],[Unit Cost]]*Table14[[#This Row],[Quantity]]</f>
        <v>1721.97</v>
      </c>
      <c r="H893" s="2">
        <v>329.32</v>
      </c>
      <c r="I893" s="2">
        <f>Table14[[#This Row],[Unit Price]]*Table14[[#This Row],[Quantity]]</f>
        <v>2963.88</v>
      </c>
      <c r="J893" s="4">
        <v>0.2</v>
      </c>
      <c r="K893">
        <f>Table14[[#This Row],[Revenue]]*Table14[[#This Row],[Discount]]</f>
        <v>592.77600000000007</v>
      </c>
      <c r="L893" s="2">
        <f>Table14[[#This Row],[Revenue]]-Table14[[#This Row],[Discount Amount]]</f>
        <v>2371.1040000000003</v>
      </c>
      <c r="M893" s="2">
        <f>Table14[[#This Row],[Total_Revenue]]-Table14[[#This Row],[Total Cost]]</f>
        <v>649.13400000000024</v>
      </c>
      <c r="N893" t="s">
        <v>14</v>
      </c>
      <c r="O893" t="s">
        <v>32</v>
      </c>
      <c r="P893" t="s">
        <v>20</v>
      </c>
    </row>
    <row r="894" spans="1:16" x14ac:dyDescent="0.25">
      <c r="A894" t="s">
        <v>938</v>
      </c>
      <c r="B894" s="1">
        <v>45021</v>
      </c>
      <c r="C894" t="s">
        <v>56</v>
      </c>
      <c r="D894" t="s">
        <v>38</v>
      </c>
      <c r="E894">
        <v>3</v>
      </c>
      <c r="F894" s="2">
        <v>68.66</v>
      </c>
      <c r="G894" s="2">
        <f>Table14[[#This Row],[Unit Cost]]*Table14[[#This Row],[Quantity]]</f>
        <v>205.98</v>
      </c>
      <c r="H894" s="2">
        <v>108.29</v>
      </c>
      <c r="I894" s="2">
        <f>Table14[[#This Row],[Unit Price]]*Table14[[#This Row],[Quantity]]</f>
        <v>324.87</v>
      </c>
      <c r="J894" s="4">
        <v>0.1</v>
      </c>
      <c r="K894">
        <f>Table14[[#This Row],[Revenue]]*Table14[[#This Row],[Discount]]</f>
        <v>32.487000000000002</v>
      </c>
      <c r="L894" s="2">
        <f>Table14[[#This Row],[Revenue]]-Table14[[#This Row],[Discount Amount]]</f>
        <v>292.38299999999998</v>
      </c>
      <c r="M894" s="2">
        <f>Table14[[#This Row],[Total_Revenue]]-Table14[[#This Row],[Total Cost]]</f>
        <v>86.402999999999992</v>
      </c>
      <c r="N894" t="s">
        <v>24</v>
      </c>
      <c r="O894" t="s">
        <v>32</v>
      </c>
      <c r="P894" t="s">
        <v>35</v>
      </c>
    </row>
    <row r="895" spans="1:16" x14ac:dyDescent="0.25">
      <c r="A895" t="s">
        <v>939</v>
      </c>
      <c r="B895" s="1">
        <v>45159</v>
      </c>
      <c r="C895" t="s">
        <v>42</v>
      </c>
      <c r="D895" t="s">
        <v>23</v>
      </c>
      <c r="E895">
        <v>6</v>
      </c>
      <c r="F895" s="2">
        <v>461.15</v>
      </c>
      <c r="G895" s="2">
        <f>Table14[[#This Row],[Unit Cost]]*Table14[[#This Row],[Quantity]]</f>
        <v>2766.8999999999996</v>
      </c>
      <c r="H895" s="2">
        <v>734.26</v>
      </c>
      <c r="I895" s="2">
        <f>Table14[[#This Row],[Unit Price]]*Table14[[#This Row],[Quantity]]</f>
        <v>4405.5599999999995</v>
      </c>
      <c r="J895" s="4">
        <v>0</v>
      </c>
      <c r="K895">
        <f>Table14[[#This Row],[Revenue]]*Table14[[#This Row],[Discount]]</f>
        <v>0</v>
      </c>
      <c r="L895" s="2">
        <f>Table14[[#This Row],[Revenue]]-Table14[[#This Row],[Discount Amount]]</f>
        <v>4405.5599999999995</v>
      </c>
      <c r="M895" s="2">
        <f>Table14[[#This Row],[Total_Revenue]]-Table14[[#This Row],[Total Cost]]</f>
        <v>1638.6599999999999</v>
      </c>
      <c r="N895" t="s">
        <v>18</v>
      </c>
      <c r="O895" t="s">
        <v>27</v>
      </c>
      <c r="P895" t="s">
        <v>20</v>
      </c>
    </row>
    <row r="896" spans="1:16" x14ac:dyDescent="0.25">
      <c r="A896" t="s">
        <v>940</v>
      </c>
      <c r="B896" s="1">
        <v>45187</v>
      </c>
      <c r="C896" t="s">
        <v>56</v>
      </c>
      <c r="D896" t="s">
        <v>38</v>
      </c>
      <c r="E896">
        <v>9</v>
      </c>
      <c r="F896" s="2">
        <v>475.94</v>
      </c>
      <c r="G896" s="2">
        <f>Table14[[#This Row],[Unit Cost]]*Table14[[#This Row],[Quantity]]</f>
        <v>4283.46</v>
      </c>
      <c r="H896" s="2">
        <v>703.47</v>
      </c>
      <c r="I896" s="2">
        <f>Table14[[#This Row],[Unit Price]]*Table14[[#This Row],[Quantity]]</f>
        <v>6331.2300000000005</v>
      </c>
      <c r="J896" s="4">
        <v>0</v>
      </c>
      <c r="K896">
        <f>Table14[[#This Row],[Revenue]]*Table14[[#This Row],[Discount]]</f>
        <v>0</v>
      </c>
      <c r="L896" s="2">
        <f>Table14[[#This Row],[Revenue]]-Table14[[#This Row],[Discount Amount]]</f>
        <v>6331.2300000000005</v>
      </c>
      <c r="M896" s="2">
        <f>Table14[[#This Row],[Total_Revenue]]-Table14[[#This Row],[Total Cost]]</f>
        <v>2047.7700000000004</v>
      </c>
      <c r="N896" t="s">
        <v>40</v>
      </c>
      <c r="O896" t="s">
        <v>27</v>
      </c>
      <c r="P896" t="s">
        <v>16</v>
      </c>
    </row>
    <row r="897" spans="1:16" x14ac:dyDescent="0.25">
      <c r="A897" t="s">
        <v>941</v>
      </c>
      <c r="B897" s="1">
        <v>45066</v>
      </c>
      <c r="C897" t="s">
        <v>56</v>
      </c>
      <c r="D897" t="s">
        <v>38</v>
      </c>
      <c r="E897">
        <v>9</v>
      </c>
      <c r="F897" s="2">
        <v>354.29</v>
      </c>
      <c r="G897" s="2">
        <f>Table14[[#This Row],[Unit Cost]]*Table14[[#This Row],[Quantity]]</f>
        <v>3188.61</v>
      </c>
      <c r="H897" s="2">
        <v>404.63</v>
      </c>
      <c r="I897" s="2">
        <f>Table14[[#This Row],[Unit Price]]*Table14[[#This Row],[Quantity]]</f>
        <v>3641.67</v>
      </c>
      <c r="J897" s="4">
        <v>0</v>
      </c>
      <c r="K897">
        <f>Table14[[#This Row],[Revenue]]*Table14[[#This Row],[Discount]]</f>
        <v>0</v>
      </c>
      <c r="L897" s="2">
        <f>Table14[[#This Row],[Revenue]]-Table14[[#This Row],[Discount Amount]]</f>
        <v>3641.67</v>
      </c>
      <c r="M897" s="2">
        <f>Table14[[#This Row],[Total_Revenue]]-Table14[[#This Row],[Total Cost]]</f>
        <v>453.05999999999995</v>
      </c>
      <c r="N897" t="s">
        <v>40</v>
      </c>
      <c r="O897" t="s">
        <v>32</v>
      </c>
      <c r="P897" t="s">
        <v>35</v>
      </c>
    </row>
    <row r="898" spans="1:16" x14ac:dyDescent="0.25">
      <c r="A898" t="s">
        <v>942</v>
      </c>
      <c r="B898" s="1">
        <v>45266</v>
      </c>
      <c r="C898" t="s">
        <v>46</v>
      </c>
      <c r="D898" t="s">
        <v>47</v>
      </c>
      <c r="E898">
        <v>1</v>
      </c>
      <c r="F898" s="2">
        <v>428.79</v>
      </c>
      <c r="G898" s="2">
        <f>Table14[[#This Row],[Unit Cost]]*Table14[[#This Row],[Quantity]]</f>
        <v>428.79</v>
      </c>
      <c r="H898" s="2">
        <v>735.11</v>
      </c>
      <c r="I898" s="2">
        <f>Table14[[#This Row],[Unit Price]]*Table14[[#This Row],[Quantity]]</f>
        <v>735.11</v>
      </c>
      <c r="J898" s="4">
        <v>0</v>
      </c>
      <c r="K898">
        <f>Table14[[#This Row],[Revenue]]*Table14[[#This Row],[Discount]]</f>
        <v>0</v>
      </c>
      <c r="L898" s="2">
        <f>Table14[[#This Row],[Revenue]]-Table14[[#This Row],[Discount Amount]]</f>
        <v>735.11</v>
      </c>
      <c r="M898" s="2">
        <f>Table14[[#This Row],[Total_Revenue]]-Table14[[#This Row],[Total Cost]]</f>
        <v>306.32</v>
      </c>
      <c r="N898" t="s">
        <v>40</v>
      </c>
      <c r="O898" t="s">
        <v>19</v>
      </c>
      <c r="P898" t="s">
        <v>35</v>
      </c>
    </row>
    <row r="899" spans="1:16" x14ac:dyDescent="0.25">
      <c r="A899" t="s">
        <v>943</v>
      </c>
      <c r="B899" s="1">
        <v>45334</v>
      </c>
      <c r="C899" t="s">
        <v>60</v>
      </c>
      <c r="D899" t="s">
        <v>23</v>
      </c>
      <c r="E899">
        <v>6</v>
      </c>
      <c r="F899" s="2">
        <v>278.88</v>
      </c>
      <c r="G899" s="2">
        <f>Table14[[#This Row],[Unit Cost]]*Table14[[#This Row],[Quantity]]</f>
        <v>1673.28</v>
      </c>
      <c r="H899" s="2">
        <v>370.95</v>
      </c>
      <c r="I899" s="2">
        <f>Table14[[#This Row],[Unit Price]]*Table14[[#This Row],[Quantity]]</f>
        <v>2225.6999999999998</v>
      </c>
      <c r="J899" s="4">
        <v>0</v>
      </c>
      <c r="K899">
        <f>Table14[[#This Row],[Revenue]]*Table14[[#This Row],[Discount]]</f>
        <v>0</v>
      </c>
      <c r="L899" s="2">
        <f>Table14[[#This Row],[Revenue]]-Table14[[#This Row],[Discount Amount]]</f>
        <v>2225.6999999999998</v>
      </c>
      <c r="M899" s="2">
        <f>Table14[[#This Row],[Total_Revenue]]-Table14[[#This Row],[Total Cost]]</f>
        <v>552.41999999999985</v>
      </c>
      <c r="N899" t="s">
        <v>24</v>
      </c>
      <c r="O899" t="s">
        <v>27</v>
      </c>
      <c r="P899" t="s">
        <v>20</v>
      </c>
    </row>
    <row r="900" spans="1:16" x14ac:dyDescent="0.25">
      <c r="A900" t="s">
        <v>944</v>
      </c>
      <c r="B900" s="1">
        <v>45041</v>
      </c>
      <c r="C900" t="s">
        <v>12</v>
      </c>
      <c r="D900" t="s">
        <v>13</v>
      </c>
      <c r="E900">
        <v>1</v>
      </c>
      <c r="F900" s="2">
        <v>30.98</v>
      </c>
      <c r="G900" s="2">
        <f>Table14[[#This Row],[Unit Cost]]*Table14[[#This Row],[Quantity]]</f>
        <v>30.98</v>
      </c>
      <c r="H900" s="2">
        <v>41.73</v>
      </c>
      <c r="I900" s="2">
        <f>Table14[[#This Row],[Unit Price]]*Table14[[#This Row],[Quantity]]</f>
        <v>41.73</v>
      </c>
      <c r="J900" s="4">
        <v>0.15</v>
      </c>
      <c r="K900">
        <f>Table14[[#This Row],[Revenue]]*Table14[[#This Row],[Discount]]</f>
        <v>6.2594999999999992</v>
      </c>
      <c r="L900" s="2">
        <f>Table14[[#This Row],[Revenue]]-Table14[[#This Row],[Discount Amount]]</f>
        <v>35.470500000000001</v>
      </c>
      <c r="M900" s="2">
        <f>Table14[[#This Row],[Total_Revenue]]-Table14[[#This Row],[Total Cost]]</f>
        <v>4.4905000000000008</v>
      </c>
      <c r="N900" t="s">
        <v>14</v>
      </c>
      <c r="O900" t="s">
        <v>19</v>
      </c>
      <c r="P900" t="s">
        <v>35</v>
      </c>
    </row>
    <row r="901" spans="1:16" x14ac:dyDescent="0.25">
      <c r="A901" t="s">
        <v>945</v>
      </c>
      <c r="B901" s="1">
        <v>45383</v>
      </c>
      <c r="C901" t="s">
        <v>22</v>
      </c>
      <c r="D901" t="s">
        <v>23</v>
      </c>
      <c r="E901">
        <v>2</v>
      </c>
      <c r="F901" s="2">
        <v>308.08</v>
      </c>
      <c r="G901" s="2">
        <f>Table14[[#This Row],[Unit Cost]]*Table14[[#This Row],[Quantity]]</f>
        <v>616.16</v>
      </c>
      <c r="H901" s="2">
        <v>359.43</v>
      </c>
      <c r="I901" s="2">
        <f>Table14[[#This Row],[Unit Price]]*Table14[[#This Row],[Quantity]]</f>
        <v>718.86</v>
      </c>
      <c r="J901" s="4">
        <v>0</v>
      </c>
      <c r="K901">
        <f>Table14[[#This Row],[Revenue]]*Table14[[#This Row],[Discount]]</f>
        <v>0</v>
      </c>
      <c r="L901" s="2">
        <f>Table14[[#This Row],[Revenue]]-Table14[[#This Row],[Discount Amount]]</f>
        <v>718.86</v>
      </c>
      <c r="M901" s="2">
        <f>Table14[[#This Row],[Total_Revenue]]-Table14[[#This Row],[Total Cost]]</f>
        <v>102.70000000000005</v>
      </c>
      <c r="N901" t="s">
        <v>40</v>
      </c>
      <c r="O901" t="s">
        <v>27</v>
      </c>
      <c r="P901" t="s">
        <v>20</v>
      </c>
    </row>
    <row r="902" spans="1:16" x14ac:dyDescent="0.25">
      <c r="A902" t="s">
        <v>946</v>
      </c>
      <c r="B902" s="1">
        <v>45546</v>
      </c>
      <c r="C902" t="s">
        <v>30</v>
      </c>
      <c r="D902" t="s">
        <v>31</v>
      </c>
      <c r="E902">
        <v>9</v>
      </c>
      <c r="F902" s="2">
        <v>325.88</v>
      </c>
      <c r="G902" s="2">
        <f>Table14[[#This Row],[Unit Cost]]*Table14[[#This Row],[Quantity]]</f>
        <v>2932.92</v>
      </c>
      <c r="H902" s="2">
        <v>474.12</v>
      </c>
      <c r="I902" s="2">
        <f>Table14[[#This Row],[Unit Price]]*Table14[[#This Row],[Quantity]]</f>
        <v>4267.08</v>
      </c>
      <c r="J902" s="4">
        <v>0</v>
      </c>
      <c r="K902">
        <f>Table14[[#This Row],[Revenue]]*Table14[[#This Row],[Discount]]</f>
        <v>0</v>
      </c>
      <c r="L902" s="2">
        <f>Table14[[#This Row],[Revenue]]-Table14[[#This Row],[Discount Amount]]</f>
        <v>4267.08</v>
      </c>
      <c r="M902" s="2">
        <f>Table14[[#This Row],[Total_Revenue]]-Table14[[#This Row],[Total Cost]]</f>
        <v>1334.1599999999999</v>
      </c>
      <c r="N902" t="s">
        <v>24</v>
      </c>
      <c r="O902" t="s">
        <v>27</v>
      </c>
      <c r="P902" t="s">
        <v>35</v>
      </c>
    </row>
    <row r="903" spans="1:16" x14ac:dyDescent="0.25">
      <c r="A903" t="s">
        <v>947</v>
      </c>
      <c r="B903" s="1">
        <v>45402</v>
      </c>
      <c r="C903" t="s">
        <v>54</v>
      </c>
      <c r="D903" t="s">
        <v>38</v>
      </c>
      <c r="E903">
        <v>8</v>
      </c>
      <c r="F903" s="2">
        <v>169.33</v>
      </c>
      <c r="G903" s="2">
        <f>Table14[[#This Row],[Unit Cost]]*Table14[[#This Row],[Quantity]]</f>
        <v>1354.64</v>
      </c>
      <c r="H903" s="2">
        <v>209.38</v>
      </c>
      <c r="I903" s="2">
        <f>Table14[[#This Row],[Unit Price]]*Table14[[#This Row],[Quantity]]</f>
        <v>1675.04</v>
      </c>
      <c r="J903" s="4">
        <v>0</v>
      </c>
      <c r="K903">
        <f>Table14[[#This Row],[Revenue]]*Table14[[#This Row],[Discount]]</f>
        <v>0</v>
      </c>
      <c r="L903" s="2">
        <f>Table14[[#This Row],[Revenue]]-Table14[[#This Row],[Discount Amount]]</f>
        <v>1675.04</v>
      </c>
      <c r="M903" s="2">
        <f>Table14[[#This Row],[Total_Revenue]]-Table14[[#This Row],[Total Cost]]</f>
        <v>320.39999999999986</v>
      </c>
      <c r="N903" t="s">
        <v>24</v>
      </c>
      <c r="O903" t="s">
        <v>19</v>
      </c>
      <c r="P903" t="s">
        <v>16</v>
      </c>
    </row>
    <row r="904" spans="1:16" x14ac:dyDescent="0.25">
      <c r="A904" t="s">
        <v>948</v>
      </c>
      <c r="B904" s="1">
        <v>45506</v>
      </c>
      <c r="C904" t="s">
        <v>49</v>
      </c>
      <c r="D904" t="s">
        <v>47</v>
      </c>
      <c r="E904">
        <v>1</v>
      </c>
      <c r="F904" s="2">
        <v>360.09</v>
      </c>
      <c r="G904" s="2">
        <f>Table14[[#This Row],[Unit Cost]]*Table14[[#This Row],[Quantity]]</f>
        <v>360.09</v>
      </c>
      <c r="H904" s="2">
        <v>433.16</v>
      </c>
      <c r="I904" s="2">
        <f>Table14[[#This Row],[Unit Price]]*Table14[[#This Row],[Quantity]]</f>
        <v>433.16</v>
      </c>
      <c r="J904" s="4">
        <v>0.15</v>
      </c>
      <c r="K904">
        <f>Table14[[#This Row],[Revenue]]*Table14[[#This Row],[Discount]]</f>
        <v>64.974000000000004</v>
      </c>
      <c r="L904" s="2">
        <f>Table14[[#This Row],[Revenue]]-Table14[[#This Row],[Discount Amount]]</f>
        <v>368.18600000000004</v>
      </c>
      <c r="M904" s="2">
        <f>Table14[[#This Row],[Total_Revenue]]-Table14[[#This Row],[Total Cost]]</f>
        <v>8.0960000000000605</v>
      </c>
      <c r="N904" t="s">
        <v>24</v>
      </c>
      <c r="O904" t="s">
        <v>32</v>
      </c>
      <c r="P904" t="s">
        <v>16</v>
      </c>
    </row>
    <row r="905" spans="1:16" x14ac:dyDescent="0.25">
      <c r="A905" t="s">
        <v>949</v>
      </c>
      <c r="B905" s="1">
        <v>45275</v>
      </c>
      <c r="C905" t="s">
        <v>49</v>
      </c>
      <c r="D905" t="s">
        <v>47</v>
      </c>
      <c r="E905">
        <v>2</v>
      </c>
      <c r="F905" s="2">
        <v>338.41</v>
      </c>
      <c r="G905" s="2">
        <f>Table14[[#This Row],[Unit Cost]]*Table14[[#This Row],[Quantity]]</f>
        <v>676.82</v>
      </c>
      <c r="H905" s="2">
        <v>549.47</v>
      </c>
      <c r="I905" s="2">
        <f>Table14[[#This Row],[Unit Price]]*Table14[[#This Row],[Quantity]]</f>
        <v>1098.94</v>
      </c>
      <c r="J905" s="4">
        <v>0.05</v>
      </c>
      <c r="K905">
        <f>Table14[[#This Row],[Revenue]]*Table14[[#This Row],[Discount]]</f>
        <v>54.947000000000003</v>
      </c>
      <c r="L905" s="2">
        <f>Table14[[#This Row],[Revenue]]-Table14[[#This Row],[Discount Amount]]</f>
        <v>1043.9929999999999</v>
      </c>
      <c r="M905" s="2">
        <f>Table14[[#This Row],[Total_Revenue]]-Table14[[#This Row],[Total Cost]]</f>
        <v>367.17299999999989</v>
      </c>
      <c r="N905" t="s">
        <v>40</v>
      </c>
      <c r="O905" t="s">
        <v>27</v>
      </c>
      <c r="P905" t="s">
        <v>35</v>
      </c>
    </row>
    <row r="906" spans="1:16" x14ac:dyDescent="0.25">
      <c r="A906" t="s">
        <v>950</v>
      </c>
      <c r="B906" s="1">
        <v>45024</v>
      </c>
      <c r="C906" t="s">
        <v>34</v>
      </c>
      <c r="D906" t="s">
        <v>31</v>
      </c>
      <c r="E906">
        <v>9</v>
      </c>
      <c r="F906" s="2">
        <v>329.67</v>
      </c>
      <c r="G906" s="2">
        <f>Table14[[#This Row],[Unit Cost]]*Table14[[#This Row],[Quantity]]</f>
        <v>2967.03</v>
      </c>
      <c r="H906" s="2">
        <v>479.81</v>
      </c>
      <c r="I906" s="2">
        <f>Table14[[#This Row],[Unit Price]]*Table14[[#This Row],[Quantity]]</f>
        <v>4318.29</v>
      </c>
      <c r="J906" s="4">
        <v>0.1</v>
      </c>
      <c r="K906">
        <f>Table14[[#This Row],[Revenue]]*Table14[[#This Row],[Discount]]</f>
        <v>431.82900000000001</v>
      </c>
      <c r="L906" s="2">
        <f>Table14[[#This Row],[Revenue]]-Table14[[#This Row],[Discount Amount]]</f>
        <v>3886.4609999999998</v>
      </c>
      <c r="M906" s="2">
        <f>Table14[[#This Row],[Total_Revenue]]-Table14[[#This Row],[Total Cost]]</f>
        <v>919.43099999999959</v>
      </c>
      <c r="N906" t="s">
        <v>24</v>
      </c>
      <c r="O906" t="s">
        <v>52</v>
      </c>
      <c r="P906" t="s">
        <v>20</v>
      </c>
    </row>
    <row r="907" spans="1:16" x14ac:dyDescent="0.25">
      <c r="A907" t="s">
        <v>951</v>
      </c>
      <c r="B907" s="1">
        <v>45300</v>
      </c>
      <c r="C907" t="s">
        <v>30</v>
      </c>
      <c r="D907" t="s">
        <v>31</v>
      </c>
      <c r="E907">
        <v>4</v>
      </c>
      <c r="F907" s="2">
        <v>419.07</v>
      </c>
      <c r="G907" s="2">
        <f>Table14[[#This Row],[Unit Cost]]*Table14[[#This Row],[Quantity]]</f>
        <v>1676.28</v>
      </c>
      <c r="H907" s="2">
        <v>634.84</v>
      </c>
      <c r="I907" s="2">
        <f>Table14[[#This Row],[Unit Price]]*Table14[[#This Row],[Quantity]]</f>
        <v>2539.36</v>
      </c>
      <c r="J907" s="4">
        <v>0.05</v>
      </c>
      <c r="K907">
        <f>Table14[[#This Row],[Revenue]]*Table14[[#This Row],[Discount]]</f>
        <v>126.96800000000002</v>
      </c>
      <c r="L907" s="2">
        <f>Table14[[#This Row],[Revenue]]-Table14[[#This Row],[Discount Amount]]</f>
        <v>2412.3920000000003</v>
      </c>
      <c r="M907" s="2">
        <f>Table14[[#This Row],[Total_Revenue]]-Table14[[#This Row],[Total Cost]]</f>
        <v>736.11200000000031</v>
      </c>
      <c r="N907" t="s">
        <v>40</v>
      </c>
      <c r="O907" t="s">
        <v>15</v>
      </c>
      <c r="P907" t="s">
        <v>16</v>
      </c>
    </row>
    <row r="908" spans="1:16" x14ac:dyDescent="0.25">
      <c r="A908" t="s">
        <v>952</v>
      </c>
      <c r="B908" s="1">
        <v>45482</v>
      </c>
      <c r="C908" t="s">
        <v>30</v>
      </c>
      <c r="D908" t="s">
        <v>31</v>
      </c>
      <c r="E908">
        <v>1</v>
      </c>
      <c r="F908" s="2">
        <v>120.11</v>
      </c>
      <c r="G908" s="2">
        <f>Table14[[#This Row],[Unit Cost]]*Table14[[#This Row],[Quantity]]</f>
        <v>120.11</v>
      </c>
      <c r="H908" s="2">
        <v>185.69</v>
      </c>
      <c r="I908" s="2">
        <f>Table14[[#This Row],[Unit Price]]*Table14[[#This Row],[Quantity]]</f>
        <v>185.69</v>
      </c>
      <c r="J908" s="4">
        <v>0</v>
      </c>
      <c r="K908">
        <f>Table14[[#This Row],[Revenue]]*Table14[[#This Row],[Discount]]</f>
        <v>0</v>
      </c>
      <c r="L908" s="2">
        <f>Table14[[#This Row],[Revenue]]-Table14[[#This Row],[Discount Amount]]</f>
        <v>185.69</v>
      </c>
      <c r="M908" s="2">
        <f>Table14[[#This Row],[Total_Revenue]]-Table14[[#This Row],[Total Cost]]</f>
        <v>65.58</v>
      </c>
      <c r="N908" t="s">
        <v>14</v>
      </c>
      <c r="O908" t="s">
        <v>32</v>
      </c>
      <c r="P908" t="s">
        <v>35</v>
      </c>
    </row>
    <row r="909" spans="1:16" x14ac:dyDescent="0.25">
      <c r="A909" t="s">
        <v>953</v>
      </c>
      <c r="B909" s="1">
        <v>45437</v>
      </c>
      <c r="C909" t="s">
        <v>42</v>
      </c>
      <c r="D909" t="s">
        <v>23</v>
      </c>
      <c r="E909">
        <v>8</v>
      </c>
      <c r="F909" s="2">
        <v>399.62</v>
      </c>
      <c r="G909" s="2">
        <f>Table14[[#This Row],[Unit Cost]]*Table14[[#This Row],[Quantity]]</f>
        <v>3196.96</v>
      </c>
      <c r="H909" s="2">
        <v>496.33</v>
      </c>
      <c r="I909" s="2">
        <f>Table14[[#This Row],[Unit Price]]*Table14[[#This Row],[Quantity]]</f>
        <v>3970.64</v>
      </c>
      <c r="J909" s="4">
        <v>0.05</v>
      </c>
      <c r="K909">
        <f>Table14[[#This Row],[Revenue]]*Table14[[#This Row],[Discount]]</f>
        <v>198.53200000000001</v>
      </c>
      <c r="L909" s="2">
        <f>Table14[[#This Row],[Revenue]]-Table14[[#This Row],[Discount Amount]]</f>
        <v>3772.1079999999997</v>
      </c>
      <c r="M909" s="2">
        <f>Table14[[#This Row],[Total_Revenue]]-Table14[[#This Row],[Total Cost]]</f>
        <v>575.14799999999968</v>
      </c>
      <c r="N909" t="s">
        <v>40</v>
      </c>
      <c r="O909" t="s">
        <v>27</v>
      </c>
      <c r="P909" t="s">
        <v>35</v>
      </c>
    </row>
    <row r="910" spans="1:16" x14ac:dyDescent="0.25">
      <c r="A910" t="s">
        <v>954</v>
      </c>
      <c r="B910" s="1">
        <v>45013</v>
      </c>
      <c r="C910" t="s">
        <v>62</v>
      </c>
      <c r="D910" t="s">
        <v>47</v>
      </c>
      <c r="E910">
        <v>2</v>
      </c>
      <c r="F910" s="2">
        <v>438.92</v>
      </c>
      <c r="G910" s="2">
        <f>Table14[[#This Row],[Unit Cost]]*Table14[[#This Row],[Quantity]]</f>
        <v>877.84</v>
      </c>
      <c r="H910" s="2">
        <v>500.35</v>
      </c>
      <c r="I910" s="2">
        <f>Table14[[#This Row],[Unit Price]]*Table14[[#This Row],[Quantity]]</f>
        <v>1000.7</v>
      </c>
      <c r="J910" s="4">
        <v>0.15</v>
      </c>
      <c r="K910">
        <f>Table14[[#This Row],[Revenue]]*Table14[[#This Row],[Discount]]</f>
        <v>150.10499999999999</v>
      </c>
      <c r="L910" s="2">
        <f>Table14[[#This Row],[Revenue]]-Table14[[#This Row],[Discount Amount]]</f>
        <v>850.59500000000003</v>
      </c>
      <c r="M910" s="2">
        <f>Table14[[#This Row],[Total_Revenue]]-Table14[[#This Row],[Total Cost]]</f>
        <v>-27.245000000000005</v>
      </c>
      <c r="N910" t="s">
        <v>18</v>
      </c>
      <c r="O910" t="s">
        <v>32</v>
      </c>
      <c r="P910" t="s">
        <v>16</v>
      </c>
    </row>
    <row r="911" spans="1:16" x14ac:dyDescent="0.25">
      <c r="A911" t="s">
        <v>955</v>
      </c>
      <c r="B911" s="1">
        <v>45477</v>
      </c>
      <c r="C911" t="s">
        <v>56</v>
      </c>
      <c r="D911" t="s">
        <v>38</v>
      </c>
      <c r="E911">
        <v>1</v>
      </c>
      <c r="F911" s="2">
        <v>476.31</v>
      </c>
      <c r="G911" s="2">
        <f>Table14[[#This Row],[Unit Cost]]*Table14[[#This Row],[Quantity]]</f>
        <v>476.31</v>
      </c>
      <c r="H911" s="2">
        <v>770.68</v>
      </c>
      <c r="I911" s="2">
        <f>Table14[[#This Row],[Unit Price]]*Table14[[#This Row],[Quantity]]</f>
        <v>770.68</v>
      </c>
      <c r="J911" s="4">
        <v>0.05</v>
      </c>
      <c r="K911">
        <f>Table14[[#This Row],[Revenue]]*Table14[[#This Row],[Discount]]</f>
        <v>38.533999999999999</v>
      </c>
      <c r="L911" s="2">
        <f>Table14[[#This Row],[Revenue]]-Table14[[#This Row],[Discount Amount]]</f>
        <v>732.14599999999996</v>
      </c>
      <c r="M911" s="2">
        <f>Table14[[#This Row],[Total_Revenue]]-Table14[[#This Row],[Total Cost]]</f>
        <v>255.83599999999996</v>
      </c>
      <c r="N911" t="s">
        <v>14</v>
      </c>
      <c r="O911" t="s">
        <v>19</v>
      </c>
      <c r="P911" t="s">
        <v>35</v>
      </c>
    </row>
    <row r="912" spans="1:16" x14ac:dyDescent="0.25">
      <c r="A912" t="s">
        <v>956</v>
      </c>
      <c r="B912" s="1">
        <v>45585</v>
      </c>
      <c r="C912" t="s">
        <v>44</v>
      </c>
      <c r="D912" t="s">
        <v>31</v>
      </c>
      <c r="E912">
        <v>8</v>
      </c>
      <c r="F912" s="2">
        <v>234.59</v>
      </c>
      <c r="G912" s="2">
        <f>Table14[[#This Row],[Unit Cost]]*Table14[[#This Row],[Quantity]]</f>
        <v>1876.72</v>
      </c>
      <c r="H912" s="2">
        <v>262.83999999999997</v>
      </c>
      <c r="I912" s="2">
        <f>Table14[[#This Row],[Unit Price]]*Table14[[#This Row],[Quantity]]</f>
        <v>2102.7199999999998</v>
      </c>
      <c r="J912" s="4">
        <v>0.15</v>
      </c>
      <c r="K912">
        <f>Table14[[#This Row],[Revenue]]*Table14[[#This Row],[Discount]]</f>
        <v>315.40799999999996</v>
      </c>
      <c r="L912" s="2">
        <f>Table14[[#This Row],[Revenue]]-Table14[[#This Row],[Discount Amount]]</f>
        <v>1787.3119999999999</v>
      </c>
      <c r="M912" s="2">
        <f>Table14[[#This Row],[Total_Revenue]]-Table14[[#This Row],[Total Cost]]</f>
        <v>-89.408000000000129</v>
      </c>
      <c r="N912" t="s">
        <v>18</v>
      </c>
      <c r="O912" t="s">
        <v>15</v>
      </c>
      <c r="P912" t="s">
        <v>35</v>
      </c>
    </row>
    <row r="913" spans="1:16" x14ac:dyDescent="0.25">
      <c r="A913" t="s">
        <v>957</v>
      </c>
      <c r="B913" s="1">
        <v>45493</v>
      </c>
      <c r="C913" t="s">
        <v>54</v>
      </c>
      <c r="D913" t="s">
        <v>38</v>
      </c>
      <c r="E913">
        <v>3</v>
      </c>
      <c r="F913" s="2">
        <v>457.05</v>
      </c>
      <c r="G913" s="2">
        <f>Table14[[#This Row],[Unit Cost]]*Table14[[#This Row],[Quantity]]</f>
        <v>1371.15</v>
      </c>
      <c r="H913" s="2">
        <v>505.24</v>
      </c>
      <c r="I913" s="2">
        <f>Table14[[#This Row],[Unit Price]]*Table14[[#This Row],[Quantity]]</f>
        <v>1515.72</v>
      </c>
      <c r="J913" s="4">
        <v>0.05</v>
      </c>
      <c r="K913">
        <f>Table14[[#This Row],[Revenue]]*Table14[[#This Row],[Discount]]</f>
        <v>75.786000000000001</v>
      </c>
      <c r="L913" s="2">
        <f>Table14[[#This Row],[Revenue]]-Table14[[#This Row],[Discount Amount]]</f>
        <v>1439.934</v>
      </c>
      <c r="M913" s="2">
        <f>Table14[[#This Row],[Total_Revenue]]-Table14[[#This Row],[Total Cost]]</f>
        <v>68.783999999999878</v>
      </c>
      <c r="N913" t="s">
        <v>24</v>
      </c>
      <c r="O913" t="s">
        <v>19</v>
      </c>
      <c r="P913" t="s">
        <v>20</v>
      </c>
    </row>
    <row r="914" spans="1:16" x14ac:dyDescent="0.25">
      <c r="A914" t="s">
        <v>958</v>
      </c>
      <c r="B914" s="1">
        <v>45012</v>
      </c>
      <c r="C914" t="s">
        <v>60</v>
      </c>
      <c r="D914" t="s">
        <v>23</v>
      </c>
      <c r="E914">
        <v>5</v>
      </c>
      <c r="F914" s="2">
        <v>279.41000000000003</v>
      </c>
      <c r="G914" s="2">
        <f>Table14[[#This Row],[Unit Cost]]*Table14[[#This Row],[Quantity]]</f>
        <v>1397.0500000000002</v>
      </c>
      <c r="H914" s="2">
        <v>437.29</v>
      </c>
      <c r="I914" s="2">
        <f>Table14[[#This Row],[Unit Price]]*Table14[[#This Row],[Quantity]]</f>
        <v>2186.4500000000003</v>
      </c>
      <c r="J914" s="4">
        <v>0.05</v>
      </c>
      <c r="K914">
        <f>Table14[[#This Row],[Revenue]]*Table14[[#This Row],[Discount]]</f>
        <v>109.32250000000002</v>
      </c>
      <c r="L914" s="2">
        <f>Table14[[#This Row],[Revenue]]-Table14[[#This Row],[Discount Amount]]</f>
        <v>2077.1275000000001</v>
      </c>
      <c r="M914" s="2">
        <f>Table14[[#This Row],[Total_Revenue]]-Table14[[#This Row],[Total Cost]]</f>
        <v>680.07749999999987</v>
      </c>
      <c r="N914" t="s">
        <v>18</v>
      </c>
      <c r="O914" t="s">
        <v>52</v>
      </c>
      <c r="P914" t="s">
        <v>35</v>
      </c>
    </row>
    <row r="915" spans="1:16" x14ac:dyDescent="0.25">
      <c r="A915" t="s">
        <v>959</v>
      </c>
      <c r="B915" s="1">
        <v>44984</v>
      </c>
      <c r="C915" t="s">
        <v>44</v>
      </c>
      <c r="D915" t="s">
        <v>31</v>
      </c>
      <c r="E915">
        <v>3</v>
      </c>
      <c r="F915" s="2">
        <v>62.65</v>
      </c>
      <c r="G915" s="2">
        <f>Table14[[#This Row],[Unit Cost]]*Table14[[#This Row],[Quantity]]</f>
        <v>187.95</v>
      </c>
      <c r="H915" s="2">
        <v>80.94</v>
      </c>
      <c r="I915" s="2">
        <f>Table14[[#This Row],[Unit Price]]*Table14[[#This Row],[Quantity]]</f>
        <v>242.82</v>
      </c>
      <c r="J915" s="4">
        <v>0.15</v>
      </c>
      <c r="K915">
        <f>Table14[[#This Row],[Revenue]]*Table14[[#This Row],[Discount]]</f>
        <v>36.422999999999995</v>
      </c>
      <c r="L915" s="2">
        <f>Table14[[#This Row],[Revenue]]-Table14[[#This Row],[Discount Amount]]</f>
        <v>206.39699999999999</v>
      </c>
      <c r="M915" s="2">
        <f>Table14[[#This Row],[Total_Revenue]]-Table14[[#This Row],[Total Cost]]</f>
        <v>18.447000000000003</v>
      </c>
      <c r="N915" t="s">
        <v>24</v>
      </c>
      <c r="O915" t="s">
        <v>32</v>
      </c>
      <c r="P915" t="s">
        <v>20</v>
      </c>
    </row>
    <row r="916" spans="1:16" x14ac:dyDescent="0.25">
      <c r="A916" t="s">
        <v>960</v>
      </c>
      <c r="B916" s="1">
        <v>45587</v>
      </c>
      <c r="C916" t="s">
        <v>62</v>
      </c>
      <c r="D916" t="s">
        <v>47</v>
      </c>
      <c r="E916">
        <v>6</v>
      </c>
      <c r="F916" s="2">
        <v>129.19</v>
      </c>
      <c r="G916" s="2">
        <f>Table14[[#This Row],[Unit Cost]]*Table14[[#This Row],[Quantity]]</f>
        <v>775.14</v>
      </c>
      <c r="H916" s="2">
        <v>232.38</v>
      </c>
      <c r="I916" s="2">
        <f>Table14[[#This Row],[Unit Price]]*Table14[[#This Row],[Quantity]]</f>
        <v>1394.28</v>
      </c>
      <c r="J916" s="4">
        <v>0</v>
      </c>
      <c r="K916">
        <f>Table14[[#This Row],[Revenue]]*Table14[[#This Row],[Discount]]</f>
        <v>0</v>
      </c>
      <c r="L916" s="2">
        <f>Table14[[#This Row],[Revenue]]-Table14[[#This Row],[Discount Amount]]</f>
        <v>1394.28</v>
      </c>
      <c r="M916" s="2">
        <f>Table14[[#This Row],[Total_Revenue]]-Table14[[#This Row],[Total Cost]]</f>
        <v>619.14</v>
      </c>
      <c r="N916" t="s">
        <v>24</v>
      </c>
      <c r="O916" t="s">
        <v>27</v>
      </c>
      <c r="P916" t="s">
        <v>35</v>
      </c>
    </row>
    <row r="917" spans="1:16" x14ac:dyDescent="0.25">
      <c r="A917" t="s">
        <v>961</v>
      </c>
      <c r="B917" s="1">
        <v>45491</v>
      </c>
      <c r="C917" t="s">
        <v>42</v>
      </c>
      <c r="D917" t="s">
        <v>23</v>
      </c>
      <c r="E917">
        <v>9</v>
      </c>
      <c r="F917" s="2">
        <v>359.97</v>
      </c>
      <c r="G917" s="2">
        <f>Table14[[#This Row],[Unit Cost]]*Table14[[#This Row],[Quantity]]</f>
        <v>3239.7300000000005</v>
      </c>
      <c r="H917" s="2">
        <v>459.97</v>
      </c>
      <c r="I917" s="2">
        <f>Table14[[#This Row],[Unit Price]]*Table14[[#This Row],[Quantity]]</f>
        <v>4139.7300000000005</v>
      </c>
      <c r="J917" s="4">
        <v>0.05</v>
      </c>
      <c r="K917">
        <f>Table14[[#This Row],[Revenue]]*Table14[[#This Row],[Discount]]</f>
        <v>206.98650000000004</v>
      </c>
      <c r="L917" s="2">
        <f>Table14[[#This Row],[Revenue]]-Table14[[#This Row],[Discount Amount]]</f>
        <v>3932.7435000000005</v>
      </c>
      <c r="M917" s="2">
        <f>Table14[[#This Row],[Total_Revenue]]-Table14[[#This Row],[Total Cost]]</f>
        <v>693.01350000000002</v>
      </c>
      <c r="N917" t="s">
        <v>24</v>
      </c>
      <c r="O917" t="s">
        <v>32</v>
      </c>
      <c r="P917" t="s">
        <v>35</v>
      </c>
    </row>
    <row r="918" spans="1:16" x14ac:dyDescent="0.25">
      <c r="A918" t="s">
        <v>962</v>
      </c>
      <c r="B918" s="1">
        <v>45328</v>
      </c>
      <c r="C918" t="s">
        <v>26</v>
      </c>
      <c r="D918" t="s">
        <v>13</v>
      </c>
      <c r="E918">
        <v>9</v>
      </c>
      <c r="F918" s="2">
        <v>190.04</v>
      </c>
      <c r="G918" s="2">
        <f>Table14[[#This Row],[Unit Cost]]*Table14[[#This Row],[Quantity]]</f>
        <v>1710.36</v>
      </c>
      <c r="H918" s="2">
        <v>289.47000000000003</v>
      </c>
      <c r="I918" s="2">
        <f>Table14[[#This Row],[Unit Price]]*Table14[[#This Row],[Quantity]]</f>
        <v>2605.2300000000005</v>
      </c>
      <c r="J918" s="4">
        <v>0.05</v>
      </c>
      <c r="K918">
        <f>Table14[[#This Row],[Revenue]]*Table14[[#This Row],[Discount]]</f>
        <v>130.26150000000004</v>
      </c>
      <c r="L918" s="2">
        <f>Table14[[#This Row],[Revenue]]-Table14[[#This Row],[Discount Amount]]</f>
        <v>2474.9685000000004</v>
      </c>
      <c r="M918" s="2">
        <f>Table14[[#This Row],[Total_Revenue]]-Table14[[#This Row],[Total Cost]]</f>
        <v>764.6085000000005</v>
      </c>
      <c r="N918" t="s">
        <v>24</v>
      </c>
      <c r="O918" t="s">
        <v>32</v>
      </c>
      <c r="P918" t="s">
        <v>20</v>
      </c>
    </row>
    <row r="919" spans="1:16" x14ac:dyDescent="0.25">
      <c r="A919" t="s">
        <v>963</v>
      </c>
      <c r="B919" s="1">
        <v>45330</v>
      </c>
      <c r="C919" t="s">
        <v>22</v>
      </c>
      <c r="D919" t="s">
        <v>23</v>
      </c>
      <c r="E919">
        <v>4</v>
      </c>
      <c r="F919" s="2">
        <v>270.01</v>
      </c>
      <c r="G919" s="2">
        <f>Table14[[#This Row],[Unit Cost]]*Table14[[#This Row],[Quantity]]</f>
        <v>1080.04</v>
      </c>
      <c r="H919" s="2">
        <v>300.63</v>
      </c>
      <c r="I919" s="2">
        <f>Table14[[#This Row],[Unit Price]]*Table14[[#This Row],[Quantity]]</f>
        <v>1202.52</v>
      </c>
      <c r="J919" s="4">
        <v>0</v>
      </c>
      <c r="K919">
        <f>Table14[[#This Row],[Revenue]]*Table14[[#This Row],[Discount]]</f>
        <v>0</v>
      </c>
      <c r="L919" s="2">
        <f>Table14[[#This Row],[Revenue]]-Table14[[#This Row],[Discount Amount]]</f>
        <v>1202.52</v>
      </c>
      <c r="M919" s="2">
        <f>Table14[[#This Row],[Total_Revenue]]-Table14[[#This Row],[Total Cost]]</f>
        <v>122.48000000000002</v>
      </c>
      <c r="N919" t="s">
        <v>14</v>
      </c>
      <c r="O919" t="s">
        <v>19</v>
      </c>
      <c r="P919" t="s">
        <v>16</v>
      </c>
    </row>
    <row r="920" spans="1:16" x14ac:dyDescent="0.25">
      <c r="A920" t="s">
        <v>964</v>
      </c>
      <c r="B920" s="1">
        <v>45103</v>
      </c>
      <c r="C920" t="s">
        <v>54</v>
      </c>
      <c r="D920" t="s">
        <v>38</v>
      </c>
      <c r="E920">
        <v>7</v>
      </c>
      <c r="F920" s="2">
        <v>494.33</v>
      </c>
      <c r="G920" s="2">
        <f>Table14[[#This Row],[Unit Cost]]*Table14[[#This Row],[Quantity]]</f>
        <v>3460.31</v>
      </c>
      <c r="H920" s="2">
        <v>726.49</v>
      </c>
      <c r="I920" s="2">
        <f>Table14[[#This Row],[Unit Price]]*Table14[[#This Row],[Quantity]]</f>
        <v>5085.43</v>
      </c>
      <c r="J920" s="4">
        <v>0.05</v>
      </c>
      <c r="K920">
        <f>Table14[[#This Row],[Revenue]]*Table14[[#This Row],[Discount]]</f>
        <v>254.27150000000003</v>
      </c>
      <c r="L920" s="2">
        <f>Table14[[#This Row],[Revenue]]-Table14[[#This Row],[Discount Amount]]</f>
        <v>4831.1585000000005</v>
      </c>
      <c r="M920" s="2">
        <f>Table14[[#This Row],[Total_Revenue]]-Table14[[#This Row],[Total Cost]]</f>
        <v>1370.8485000000005</v>
      </c>
      <c r="N920" t="s">
        <v>40</v>
      </c>
      <c r="O920" t="s">
        <v>15</v>
      </c>
      <c r="P920" t="s">
        <v>35</v>
      </c>
    </row>
    <row r="921" spans="1:16" x14ac:dyDescent="0.25">
      <c r="A921" t="s">
        <v>965</v>
      </c>
      <c r="B921" s="1">
        <v>45060</v>
      </c>
      <c r="C921" t="s">
        <v>34</v>
      </c>
      <c r="D921" t="s">
        <v>31</v>
      </c>
      <c r="E921">
        <v>3</v>
      </c>
      <c r="F921" s="2">
        <v>496.92</v>
      </c>
      <c r="G921" s="2">
        <f>Table14[[#This Row],[Unit Cost]]*Table14[[#This Row],[Quantity]]</f>
        <v>1490.76</v>
      </c>
      <c r="H921" s="2">
        <v>681.81</v>
      </c>
      <c r="I921" s="2">
        <f>Table14[[#This Row],[Unit Price]]*Table14[[#This Row],[Quantity]]</f>
        <v>2045.4299999999998</v>
      </c>
      <c r="J921" s="4">
        <v>0</v>
      </c>
      <c r="K921">
        <f>Table14[[#This Row],[Revenue]]*Table14[[#This Row],[Discount]]</f>
        <v>0</v>
      </c>
      <c r="L921" s="2">
        <f>Table14[[#This Row],[Revenue]]-Table14[[#This Row],[Discount Amount]]</f>
        <v>2045.4299999999998</v>
      </c>
      <c r="M921" s="2">
        <f>Table14[[#This Row],[Total_Revenue]]-Table14[[#This Row],[Total Cost]]</f>
        <v>554.66999999999985</v>
      </c>
      <c r="N921" t="s">
        <v>40</v>
      </c>
      <c r="O921" t="s">
        <v>15</v>
      </c>
      <c r="P921" t="s">
        <v>20</v>
      </c>
    </row>
    <row r="922" spans="1:16" x14ac:dyDescent="0.25">
      <c r="A922" t="s">
        <v>966</v>
      </c>
      <c r="B922" s="1">
        <v>45155</v>
      </c>
      <c r="C922" t="s">
        <v>26</v>
      </c>
      <c r="D922" t="s">
        <v>13</v>
      </c>
      <c r="E922">
        <v>3</v>
      </c>
      <c r="F922" s="2">
        <v>160.44999999999999</v>
      </c>
      <c r="G922" s="2">
        <f>Table14[[#This Row],[Unit Cost]]*Table14[[#This Row],[Quantity]]</f>
        <v>481.34999999999997</v>
      </c>
      <c r="H922" s="2">
        <v>285.74</v>
      </c>
      <c r="I922" s="2">
        <f>Table14[[#This Row],[Unit Price]]*Table14[[#This Row],[Quantity]]</f>
        <v>857.22</v>
      </c>
      <c r="J922" s="4">
        <v>0</v>
      </c>
      <c r="K922">
        <f>Table14[[#This Row],[Revenue]]*Table14[[#This Row],[Discount]]</f>
        <v>0</v>
      </c>
      <c r="L922" s="2">
        <f>Table14[[#This Row],[Revenue]]-Table14[[#This Row],[Discount Amount]]</f>
        <v>857.22</v>
      </c>
      <c r="M922" s="2">
        <f>Table14[[#This Row],[Total_Revenue]]-Table14[[#This Row],[Total Cost]]</f>
        <v>375.87000000000006</v>
      </c>
      <c r="N922" t="s">
        <v>40</v>
      </c>
      <c r="O922" t="s">
        <v>15</v>
      </c>
      <c r="P922" t="s">
        <v>16</v>
      </c>
    </row>
    <row r="923" spans="1:16" x14ac:dyDescent="0.25">
      <c r="A923" t="s">
        <v>967</v>
      </c>
      <c r="B923" s="1">
        <v>45411</v>
      </c>
      <c r="C923" t="s">
        <v>30</v>
      </c>
      <c r="D923" t="s">
        <v>31</v>
      </c>
      <c r="E923">
        <v>4</v>
      </c>
      <c r="F923" s="2">
        <v>79.930000000000007</v>
      </c>
      <c r="G923" s="2">
        <f>Table14[[#This Row],[Unit Cost]]*Table14[[#This Row],[Quantity]]</f>
        <v>319.72000000000003</v>
      </c>
      <c r="H923" s="2">
        <v>109.41</v>
      </c>
      <c r="I923" s="2">
        <f>Table14[[#This Row],[Unit Price]]*Table14[[#This Row],[Quantity]]</f>
        <v>437.64</v>
      </c>
      <c r="J923" s="4">
        <v>0</v>
      </c>
      <c r="K923">
        <f>Table14[[#This Row],[Revenue]]*Table14[[#This Row],[Discount]]</f>
        <v>0</v>
      </c>
      <c r="L923" s="2">
        <f>Table14[[#This Row],[Revenue]]-Table14[[#This Row],[Discount Amount]]</f>
        <v>437.64</v>
      </c>
      <c r="M923" s="2">
        <f>Table14[[#This Row],[Total_Revenue]]-Table14[[#This Row],[Total Cost]]</f>
        <v>117.91999999999996</v>
      </c>
      <c r="N923" t="s">
        <v>18</v>
      </c>
      <c r="O923" t="s">
        <v>52</v>
      </c>
      <c r="P923" t="s">
        <v>20</v>
      </c>
    </row>
    <row r="924" spans="1:16" x14ac:dyDescent="0.25">
      <c r="A924" t="s">
        <v>968</v>
      </c>
      <c r="B924" s="1">
        <v>45128</v>
      </c>
      <c r="C924" t="s">
        <v>60</v>
      </c>
      <c r="D924" t="s">
        <v>23</v>
      </c>
      <c r="E924">
        <v>5</v>
      </c>
      <c r="F924" s="2">
        <v>198.11</v>
      </c>
      <c r="G924" s="2">
        <f>Table14[[#This Row],[Unit Cost]]*Table14[[#This Row],[Quantity]]</f>
        <v>990.55000000000007</v>
      </c>
      <c r="H924" s="2">
        <v>307.3</v>
      </c>
      <c r="I924" s="2">
        <f>Table14[[#This Row],[Unit Price]]*Table14[[#This Row],[Quantity]]</f>
        <v>1536.5</v>
      </c>
      <c r="J924" s="4">
        <v>0.15</v>
      </c>
      <c r="K924">
        <f>Table14[[#This Row],[Revenue]]*Table14[[#This Row],[Discount]]</f>
        <v>230.47499999999999</v>
      </c>
      <c r="L924" s="2">
        <f>Table14[[#This Row],[Revenue]]-Table14[[#This Row],[Discount Amount]]</f>
        <v>1306.0250000000001</v>
      </c>
      <c r="M924" s="2">
        <f>Table14[[#This Row],[Total_Revenue]]-Table14[[#This Row],[Total Cost]]</f>
        <v>315.47500000000002</v>
      </c>
      <c r="N924" t="s">
        <v>24</v>
      </c>
      <c r="O924" t="s">
        <v>52</v>
      </c>
      <c r="P924" t="s">
        <v>16</v>
      </c>
    </row>
    <row r="925" spans="1:16" x14ac:dyDescent="0.25">
      <c r="A925" t="s">
        <v>969</v>
      </c>
      <c r="B925" s="1">
        <v>45214</v>
      </c>
      <c r="C925" t="s">
        <v>22</v>
      </c>
      <c r="D925" t="s">
        <v>23</v>
      </c>
      <c r="E925">
        <v>1</v>
      </c>
      <c r="F925" s="2">
        <v>99.22</v>
      </c>
      <c r="G925" s="2">
        <f>Table14[[#This Row],[Unit Cost]]*Table14[[#This Row],[Quantity]]</f>
        <v>99.22</v>
      </c>
      <c r="H925" s="2">
        <v>113.96</v>
      </c>
      <c r="I925" s="2">
        <f>Table14[[#This Row],[Unit Price]]*Table14[[#This Row],[Quantity]]</f>
        <v>113.96</v>
      </c>
      <c r="J925" s="4">
        <v>0</v>
      </c>
      <c r="K925">
        <f>Table14[[#This Row],[Revenue]]*Table14[[#This Row],[Discount]]</f>
        <v>0</v>
      </c>
      <c r="L925" s="2">
        <f>Table14[[#This Row],[Revenue]]-Table14[[#This Row],[Discount Amount]]</f>
        <v>113.96</v>
      </c>
      <c r="M925" s="2">
        <f>Table14[[#This Row],[Total_Revenue]]-Table14[[#This Row],[Total Cost]]</f>
        <v>14.739999999999995</v>
      </c>
      <c r="N925" t="s">
        <v>14</v>
      </c>
      <c r="O925" t="s">
        <v>32</v>
      </c>
      <c r="P925" t="s">
        <v>35</v>
      </c>
    </row>
    <row r="926" spans="1:16" x14ac:dyDescent="0.25">
      <c r="A926" t="s">
        <v>970</v>
      </c>
      <c r="B926" s="1">
        <v>44965</v>
      </c>
      <c r="C926" t="s">
        <v>30</v>
      </c>
      <c r="D926" t="s">
        <v>31</v>
      </c>
      <c r="E926">
        <v>7</v>
      </c>
      <c r="F926" s="2">
        <v>437.57</v>
      </c>
      <c r="G926" s="2">
        <f>Table14[[#This Row],[Unit Cost]]*Table14[[#This Row],[Quantity]]</f>
        <v>3062.99</v>
      </c>
      <c r="H926" s="2">
        <v>512.54</v>
      </c>
      <c r="I926" s="2">
        <f>Table14[[#This Row],[Unit Price]]*Table14[[#This Row],[Quantity]]</f>
        <v>3587.7799999999997</v>
      </c>
      <c r="J926" s="4">
        <v>0.1</v>
      </c>
      <c r="K926">
        <f>Table14[[#This Row],[Revenue]]*Table14[[#This Row],[Discount]]</f>
        <v>358.77800000000002</v>
      </c>
      <c r="L926" s="2">
        <f>Table14[[#This Row],[Revenue]]-Table14[[#This Row],[Discount Amount]]</f>
        <v>3229.0019999999995</v>
      </c>
      <c r="M926" s="2">
        <f>Table14[[#This Row],[Total_Revenue]]-Table14[[#This Row],[Total Cost]]</f>
        <v>166.01199999999972</v>
      </c>
      <c r="N926" t="s">
        <v>18</v>
      </c>
      <c r="O926" t="s">
        <v>32</v>
      </c>
      <c r="P926" t="s">
        <v>35</v>
      </c>
    </row>
    <row r="927" spans="1:16" x14ac:dyDescent="0.25">
      <c r="A927" t="s">
        <v>971</v>
      </c>
      <c r="B927" s="1">
        <v>45142</v>
      </c>
      <c r="C927" t="s">
        <v>60</v>
      </c>
      <c r="D927" t="s">
        <v>23</v>
      </c>
      <c r="E927">
        <v>7</v>
      </c>
      <c r="F927" s="2">
        <v>5.46</v>
      </c>
      <c r="G927" s="2">
        <f>Table14[[#This Row],[Unit Cost]]*Table14[[#This Row],[Quantity]]</f>
        <v>38.22</v>
      </c>
      <c r="H927" s="2">
        <v>9.31</v>
      </c>
      <c r="I927" s="2">
        <f>Table14[[#This Row],[Unit Price]]*Table14[[#This Row],[Quantity]]</f>
        <v>65.17</v>
      </c>
      <c r="J927" s="4">
        <v>0.05</v>
      </c>
      <c r="K927">
        <f>Table14[[#This Row],[Revenue]]*Table14[[#This Row],[Discount]]</f>
        <v>3.2585000000000002</v>
      </c>
      <c r="L927" s="2">
        <f>Table14[[#This Row],[Revenue]]-Table14[[#This Row],[Discount Amount]]</f>
        <v>61.911500000000004</v>
      </c>
      <c r="M927" s="2">
        <f>Table14[[#This Row],[Total_Revenue]]-Table14[[#This Row],[Total Cost]]</f>
        <v>23.691500000000005</v>
      </c>
      <c r="N927" t="s">
        <v>40</v>
      </c>
      <c r="O927" t="s">
        <v>27</v>
      </c>
      <c r="P927" t="s">
        <v>35</v>
      </c>
    </row>
    <row r="928" spans="1:16" x14ac:dyDescent="0.25">
      <c r="A928" t="s">
        <v>972</v>
      </c>
      <c r="B928" s="1">
        <v>45108</v>
      </c>
      <c r="C928" t="s">
        <v>22</v>
      </c>
      <c r="D928" t="s">
        <v>23</v>
      </c>
      <c r="E928">
        <v>5</v>
      </c>
      <c r="F928" s="2">
        <v>363.93</v>
      </c>
      <c r="G928" s="2">
        <f>Table14[[#This Row],[Unit Cost]]*Table14[[#This Row],[Quantity]]</f>
        <v>1819.65</v>
      </c>
      <c r="H928" s="2">
        <v>458.08</v>
      </c>
      <c r="I928" s="2">
        <f>Table14[[#This Row],[Unit Price]]*Table14[[#This Row],[Quantity]]</f>
        <v>2290.4</v>
      </c>
      <c r="J928" s="4">
        <v>0</v>
      </c>
      <c r="K928">
        <f>Table14[[#This Row],[Revenue]]*Table14[[#This Row],[Discount]]</f>
        <v>0</v>
      </c>
      <c r="L928" s="2">
        <f>Table14[[#This Row],[Revenue]]-Table14[[#This Row],[Discount Amount]]</f>
        <v>2290.4</v>
      </c>
      <c r="M928" s="2">
        <f>Table14[[#This Row],[Total_Revenue]]-Table14[[#This Row],[Total Cost]]</f>
        <v>470.75</v>
      </c>
      <c r="N928" t="s">
        <v>24</v>
      </c>
      <c r="O928" t="s">
        <v>27</v>
      </c>
      <c r="P928" t="s">
        <v>20</v>
      </c>
    </row>
    <row r="929" spans="1:16" x14ac:dyDescent="0.25">
      <c r="A929" t="s">
        <v>973</v>
      </c>
      <c r="B929" s="1">
        <v>45146</v>
      </c>
      <c r="C929" t="s">
        <v>34</v>
      </c>
      <c r="D929" t="s">
        <v>31</v>
      </c>
      <c r="E929">
        <v>3</v>
      </c>
      <c r="F929" s="2">
        <v>225.04</v>
      </c>
      <c r="G929" s="2">
        <f>Table14[[#This Row],[Unit Cost]]*Table14[[#This Row],[Quantity]]</f>
        <v>675.12</v>
      </c>
      <c r="H929" s="2">
        <v>283.68</v>
      </c>
      <c r="I929" s="2">
        <f>Table14[[#This Row],[Unit Price]]*Table14[[#This Row],[Quantity]]</f>
        <v>851.04</v>
      </c>
      <c r="J929" s="4">
        <v>0.1</v>
      </c>
      <c r="K929">
        <f>Table14[[#This Row],[Revenue]]*Table14[[#This Row],[Discount]]</f>
        <v>85.103999999999999</v>
      </c>
      <c r="L929" s="2">
        <f>Table14[[#This Row],[Revenue]]-Table14[[#This Row],[Discount Amount]]</f>
        <v>765.93599999999992</v>
      </c>
      <c r="M929" s="2">
        <f>Table14[[#This Row],[Total_Revenue]]-Table14[[#This Row],[Total Cost]]</f>
        <v>90.815999999999917</v>
      </c>
      <c r="N929" t="s">
        <v>24</v>
      </c>
      <c r="O929" t="s">
        <v>32</v>
      </c>
      <c r="P929" t="s">
        <v>35</v>
      </c>
    </row>
    <row r="930" spans="1:16" x14ac:dyDescent="0.25">
      <c r="A930" t="s">
        <v>974</v>
      </c>
      <c r="B930" s="1">
        <v>45396</v>
      </c>
      <c r="C930" t="s">
        <v>56</v>
      </c>
      <c r="D930" t="s">
        <v>38</v>
      </c>
      <c r="E930">
        <v>4</v>
      </c>
      <c r="F930" s="2">
        <v>89.79</v>
      </c>
      <c r="G930" s="2">
        <f>Table14[[#This Row],[Unit Cost]]*Table14[[#This Row],[Quantity]]</f>
        <v>359.16</v>
      </c>
      <c r="H930" s="2">
        <v>111.69</v>
      </c>
      <c r="I930" s="2">
        <f>Table14[[#This Row],[Unit Price]]*Table14[[#This Row],[Quantity]]</f>
        <v>446.76</v>
      </c>
      <c r="J930" s="4">
        <v>0</v>
      </c>
      <c r="K930">
        <f>Table14[[#This Row],[Revenue]]*Table14[[#This Row],[Discount]]</f>
        <v>0</v>
      </c>
      <c r="L930" s="2">
        <f>Table14[[#This Row],[Revenue]]-Table14[[#This Row],[Discount Amount]]</f>
        <v>446.76</v>
      </c>
      <c r="M930" s="2">
        <f>Table14[[#This Row],[Total_Revenue]]-Table14[[#This Row],[Total Cost]]</f>
        <v>87.599999999999966</v>
      </c>
      <c r="N930" t="s">
        <v>18</v>
      </c>
      <c r="O930" t="s">
        <v>27</v>
      </c>
      <c r="P930" t="s">
        <v>16</v>
      </c>
    </row>
    <row r="931" spans="1:16" x14ac:dyDescent="0.25">
      <c r="A931" t="s">
        <v>975</v>
      </c>
      <c r="B931" s="1">
        <v>45524</v>
      </c>
      <c r="C931" t="s">
        <v>30</v>
      </c>
      <c r="D931" t="s">
        <v>31</v>
      </c>
      <c r="E931">
        <v>2</v>
      </c>
      <c r="F931" s="2">
        <v>202.33</v>
      </c>
      <c r="G931" s="2">
        <f>Table14[[#This Row],[Unit Cost]]*Table14[[#This Row],[Quantity]]</f>
        <v>404.66</v>
      </c>
      <c r="H931" s="2">
        <v>343.23</v>
      </c>
      <c r="I931" s="2">
        <f>Table14[[#This Row],[Unit Price]]*Table14[[#This Row],[Quantity]]</f>
        <v>686.46</v>
      </c>
      <c r="J931" s="4">
        <v>0</v>
      </c>
      <c r="K931">
        <f>Table14[[#This Row],[Revenue]]*Table14[[#This Row],[Discount]]</f>
        <v>0</v>
      </c>
      <c r="L931" s="2">
        <f>Table14[[#This Row],[Revenue]]-Table14[[#This Row],[Discount Amount]]</f>
        <v>686.46</v>
      </c>
      <c r="M931" s="2">
        <f>Table14[[#This Row],[Total_Revenue]]-Table14[[#This Row],[Total Cost]]</f>
        <v>281.8</v>
      </c>
      <c r="N931" t="s">
        <v>14</v>
      </c>
      <c r="O931" t="s">
        <v>52</v>
      </c>
      <c r="P931" t="s">
        <v>16</v>
      </c>
    </row>
    <row r="932" spans="1:16" x14ac:dyDescent="0.25">
      <c r="A932" t="s">
        <v>976</v>
      </c>
      <c r="B932" s="1">
        <v>45403</v>
      </c>
      <c r="C932" t="s">
        <v>62</v>
      </c>
      <c r="D932" t="s">
        <v>47</v>
      </c>
      <c r="E932">
        <v>9</v>
      </c>
      <c r="F932" s="2">
        <v>427.56</v>
      </c>
      <c r="G932" s="2">
        <f>Table14[[#This Row],[Unit Cost]]*Table14[[#This Row],[Quantity]]</f>
        <v>3848.04</v>
      </c>
      <c r="H932" s="2">
        <v>523.36</v>
      </c>
      <c r="I932" s="2">
        <f>Table14[[#This Row],[Unit Price]]*Table14[[#This Row],[Quantity]]</f>
        <v>4710.24</v>
      </c>
      <c r="J932" s="4">
        <v>0</v>
      </c>
      <c r="K932">
        <f>Table14[[#This Row],[Revenue]]*Table14[[#This Row],[Discount]]</f>
        <v>0</v>
      </c>
      <c r="L932" s="2">
        <f>Table14[[#This Row],[Revenue]]-Table14[[#This Row],[Discount Amount]]</f>
        <v>4710.24</v>
      </c>
      <c r="M932" s="2">
        <f>Table14[[#This Row],[Total_Revenue]]-Table14[[#This Row],[Total Cost]]</f>
        <v>862.19999999999982</v>
      </c>
      <c r="N932" t="s">
        <v>40</v>
      </c>
      <c r="O932" t="s">
        <v>32</v>
      </c>
      <c r="P932" t="s">
        <v>20</v>
      </c>
    </row>
    <row r="933" spans="1:16" x14ac:dyDescent="0.25">
      <c r="A933" t="s">
        <v>977</v>
      </c>
      <c r="B933" s="1">
        <v>45437</v>
      </c>
      <c r="C933" t="s">
        <v>60</v>
      </c>
      <c r="D933" t="s">
        <v>23</v>
      </c>
      <c r="E933">
        <v>6</v>
      </c>
      <c r="F933" s="2">
        <v>103.25</v>
      </c>
      <c r="G933" s="2">
        <f>Table14[[#This Row],[Unit Cost]]*Table14[[#This Row],[Quantity]]</f>
        <v>619.5</v>
      </c>
      <c r="H933" s="2">
        <v>159.91</v>
      </c>
      <c r="I933" s="2">
        <f>Table14[[#This Row],[Unit Price]]*Table14[[#This Row],[Quantity]]</f>
        <v>959.46</v>
      </c>
      <c r="J933" s="4">
        <v>0.1</v>
      </c>
      <c r="K933">
        <f>Table14[[#This Row],[Revenue]]*Table14[[#This Row],[Discount]]</f>
        <v>95.946000000000012</v>
      </c>
      <c r="L933" s="2">
        <f>Table14[[#This Row],[Revenue]]-Table14[[#This Row],[Discount Amount]]</f>
        <v>863.51400000000001</v>
      </c>
      <c r="M933" s="2">
        <f>Table14[[#This Row],[Total_Revenue]]-Table14[[#This Row],[Total Cost]]</f>
        <v>244.01400000000001</v>
      </c>
      <c r="N933" t="s">
        <v>14</v>
      </c>
      <c r="O933" t="s">
        <v>52</v>
      </c>
      <c r="P933" t="s">
        <v>16</v>
      </c>
    </row>
    <row r="934" spans="1:16" x14ac:dyDescent="0.25">
      <c r="A934" t="s">
        <v>978</v>
      </c>
      <c r="B934" s="1">
        <v>45615</v>
      </c>
      <c r="C934" t="s">
        <v>12</v>
      </c>
      <c r="D934" t="s">
        <v>13</v>
      </c>
      <c r="E934">
        <v>5</v>
      </c>
      <c r="F934" s="2">
        <v>386.37</v>
      </c>
      <c r="G934" s="2">
        <f>Table14[[#This Row],[Unit Cost]]*Table14[[#This Row],[Quantity]]</f>
        <v>1931.85</v>
      </c>
      <c r="H934" s="2">
        <v>562.71</v>
      </c>
      <c r="I934" s="2">
        <f>Table14[[#This Row],[Unit Price]]*Table14[[#This Row],[Quantity]]</f>
        <v>2813.55</v>
      </c>
      <c r="J934" s="4">
        <v>0</v>
      </c>
      <c r="K934">
        <f>Table14[[#This Row],[Revenue]]*Table14[[#This Row],[Discount]]</f>
        <v>0</v>
      </c>
      <c r="L934" s="2">
        <f>Table14[[#This Row],[Revenue]]-Table14[[#This Row],[Discount Amount]]</f>
        <v>2813.55</v>
      </c>
      <c r="M934" s="2">
        <f>Table14[[#This Row],[Total_Revenue]]-Table14[[#This Row],[Total Cost]]</f>
        <v>881.70000000000027</v>
      </c>
      <c r="N934" t="s">
        <v>40</v>
      </c>
      <c r="O934" t="s">
        <v>19</v>
      </c>
      <c r="P934" t="s">
        <v>16</v>
      </c>
    </row>
    <row r="935" spans="1:16" x14ac:dyDescent="0.25">
      <c r="A935" t="s">
        <v>979</v>
      </c>
      <c r="B935" s="1">
        <v>45094</v>
      </c>
      <c r="C935" t="s">
        <v>26</v>
      </c>
      <c r="D935" t="s">
        <v>13</v>
      </c>
      <c r="E935">
        <v>9</v>
      </c>
      <c r="F935" s="2">
        <v>435.62</v>
      </c>
      <c r="G935" s="2">
        <f>Table14[[#This Row],[Unit Cost]]*Table14[[#This Row],[Quantity]]</f>
        <v>3920.58</v>
      </c>
      <c r="H935" s="2">
        <v>543.28</v>
      </c>
      <c r="I935" s="2">
        <f>Table14[[#This Row],[Unit Price]]*Table14[[#This Row],[Quantity]]</f>
        <v>4889.5199999999995</v>
      </c>
      <c r="J935" s="4">
        <v>0.15</v>
      </c>
      <c r="K935">
        <f>Table14[[#This Row],[Revenue]]*Table14[[#This Row],[Discount]]</f>
        <v>733.42799999999988</v>
      </c>
      <c r="L935" s="2">
        <f>Table14[[#This Row],[Revenue]]-Table14[[#This Row],[Discount Amount]]</f>
        <v>4156.0919999999996</v>
      </c>
      <c r="M935" s="2">
        <f>Table14[[#This Row],[Total_Revenue]]-Table14[[#This Row],[Total Cost]]</f>
        <v>235.51199999999972</v>
      </c>
      <c r="N935" t="s">
        <v>40</v>
      </c>
      <c r="O935" t="s">
        <v>32</v>
      </c>
      <c r="P935" t="s">
        <v>35</v>
      </c>
    </row>
    <row r="936" spans="1:16" x14ac:dyDescent="0.25">
      <c r="A936" t="s">
        <v>980</v>
      </c>
      <c r="B936" s="1">
        <v>45297</v>
      </c>
      <c r="C936" t="s">
        <v>56</v>
      </c>
      <c r="D936" t="s">
        <v>38</v>
      </c>
      <c r="E936">
        <v>6</v>
      </c>
      <c r="F936" s="2">
        <v>329.09</v>
      </c>
      <c r="G936" s="2">
        <f>Table14[[#This Row],[Unit Cost]]*Table14[[#This Row],[Quantity]]</f>
        <v>1974.54</v>
      </c>
      <c r="H936" s="2">
        <v>415.58</v>
      </c>
      <c r="I936" s="2">
        <f>Table14[[#This Row],[Unit Price]]*Table14[[#This Row],[Quantity]]</f>
        <v>2493.48</v>
      </c>
      <c r="J936" s="4">
        <v>0</v>
      </c>
      <c r="K936">
        <f>Table14[[#This Row],[Revenue]]*Table14[[#This Row],[Discount]]</f>
        <v>0</v>
      </c>
      <c r="L936" s="2">
        <f>Table14[[#This Row],[Revenue]]-Table14[[#This Row],[Discount Amount]]</f>
        <v>2493.48</v>
      </c>
      <c r="M936" s="2">
        <f>Table14[[#This Row],[Total_Revenue]]-Table14[[#This Row],[Total Cost]]</f>
        <v>518.94000000000005</v>
      </c>
      <c r="N936" t="s">
        <v>24</v>
      </c>
      <c r="O936" t="s">
        <v>19</v>
      </c>
      <c r="P936" t="s">
        <v>35</v>
      </c>
    </row>
    <row r="937" spans="1:16" x14ac:dyDescent="0.25">
      <c r="A937" t="s">
        <v>981</v>
      </c>
      <c r="B937" s="1">
        <v>45379</v>
      </c>
      <c r="C937" t="s">
        <v>42</v>
      </c>
      <c r="D937" t="s">
        <v>23</v>
      </c>
      <c r="E937">
        <v>5</v>
      </c>
      <c r="F937" s="2">
        <v>275.06</v>
      </c>
      <c r="G937" s="2">
        <f>Table14[[#This Row],[Unit Cost]]*Table14[[#This Row],[Quantity]]</f>
        <v>1375.3</v>
      </c>
      <c r="H937" s="2">
        <v>389.67</v>
      </c>
      <c r="I937" s="2">
        <f>Table14[[#This Row],[Unit Price]]*Table14[[#This Row],[Quantity]]</f>
        <v>1948.3500000000001</v>
      </c>
      <c r="J937" s="4">
        <v>0.05</v>
      </c>
      <c r="K937">
        <f>Table14[[#This Row],[Revenue]]*Table14[[#This Row],[Discount]]</f>
        <v>97.417500000000018</v>
      </c>
      <c r="L937" s="2">
        <f>Table14[[#This Row],[Revenue]]-Table14[[#This Row],[Discount Amount]]</f>
        <v>1850.9325000000001</v>
      </c>
      <c r="M937" s="2">
        <f>Table14[[#This Row],[Total_Revenue]]-Table14[[#This Row],[Total Cost]]</f>
        <v>475.63250000000016</v>
      </c>
      <c r="N937" t="s">
        <v>14</v>
      </c>
      <c r="O937" t="s">
        <v>15</v>
      </c>
      <c r="P937" t="s">
        <v>20</v>
      </c>
    </row>
    <row r="938" spans="1:16" x14ac:dyDescent="0.25">
      <c r="A938" t="s">
        <v>982</v>
      </c>
      <c r="B938" s="1">
        <v>45579</v>
      </c>
      <c r="C938" t="s">
        <v>34</v>
      </c>
      <c r="D938" t="s">
        <v>31</v>
      </c>
      <c r="E938">
        <v>6</v>
      </c>
      <c r="F938" s="2">
        <v>179.01</v>
      </c>
      <c r="G938" s="2">
        <f>Table14[[#This Row],[Unit Cost]]*Table14[[#This Row],[Quantity]]</f>
        <v>1074.06</v>
      </c>
      <c r="H938" s="2">
        <v>310.05</v>
      </c>
      <c r="I938" s="2">
        <f>Table14[[#This Row],[Unit Price]]*Table14[[#This Row],[Quantity]]</f>
        <v>1860.3000000000002</v>
      </c>
      <c r="J938" s="4">
        <v>0.2</v>
      </c>
      <c r="K938">
        <f>Table14[[#This Row],[Revenue]]*Table14[[#This Row],[Discount]]</f>
        <v>372.06000000000006</v>
      </c>
      <c r="L938" s="2">
        <f>Table14[[#This Row],[Revenue]]-Table14[[#This Row],[Discount Amount]]</f>
        <v>1488.2400000000002</v>
      </c>
      <c r="M938" s="2">
        <f>Table14[[#This Row],[Total_Revenue]]-Table14[[#This Row],[Total Cost]]</f>
        <v>414.18000000000029</v>
      </c>
      <c r="N938" t="s">
        <v>18</v>
      </c>
      <c r="O938" t="s">
        <v>15</v>
      </c>
      <c r="P938" t="s">
        <v>35</v>
      </c>
    </row>
    <row r="939" spans="1:16" x14ac:dyDescent="0.25">
      <c r="A939" t="s">
        <v>983</v>
      </c>
      <c r="B939" s="1">
        <v>45583</v>
      </c>
      <c r="C939" t="s">
        <v>42</v>
      </c>
      <c r="D939" t="s">
        <v>23</v>
      </c>
      <c r="E939">
        <v>3</v>
      </c>
      <c r="F939" s="2">
        <v>304.70999999999998</v>
      </c>
      <c r="G939" s="2">
        <f>Table14[[#This Row],[Unit Cost]]*Table14[[#This Row],[Quantity]]</f>
        <v>914.12999999999988</v>
      </c>
      <c r="H939" s="2">
        <v>545.01</v>
      </c>
      <c r="I939" s="2">
        <f>Table14[[#This Row],[Unit Price]]*Table14[[#This Row],[Quantity]]</f>
        <v>1635.03</v>
      </c>
      <c r="J939" s="4">
        <v>0.15</v>
      </c>
      <c r="K939">
        <f>Table14[[#This Row],[Revenue]]*Table14[[#This Row],[Discount]]</f>
        <v>245.25449999999998</v>
      </c>
      <c r="L939" s="2">
        <f>Table14[[#This Row],[Revenue]]-Table14[[#This Row],[Discount Amount]]</f>
        <v>1389.7755</v>
      </c>
      <c r="M939" s="2">
        <f>Table14[[#This Row],[Total_Revenue]]-Table14[[#This Row],[Total Cost]]</f>
        <v>475.64550000000008</v>
      </c>
      <c r="N939" t="s">
        <v>40</v>
      </c>
      <c r="O939" t="s">
        <v>32</v>
      </c>
      <c r="P939" t="s">
        <v>35</v>
      </c>
    </row>
    <row r="940" spans="1:16" x14ac:dyDescent="0.25">
      <c r="A940" t="s">
        <v>984</v>
      </c>
      <c r="B940" s="1">
        <v>45244</v>
      </c>
      <c r="C940" t="s">
        <v>22</v>
      </c>
      <c r="D940" t="s">
        <v>23</v>
      </c>
      <c r="E940">
        <v>8</v>
      </c>
      <c r="F940" s="2">
        <v>231.08</v>
      </c>
      <c r="G940" s="2">
        <f>Table14[[#This Row],[Unit Cost]]*Table14[[#This Row],[Quantity]]</f>
        <v>1848.64</v>
      </c>
      <c r="H940" s="2">
        <v>336.47</v>
      </c>
      <c r="I940" s="2">
        <f>Table14[[#This Row],[Unit Price]]*Table14[[#This Row],[Quantity]]</f>
        <v>2691.76</v>
      </c>
      <c r="J940" s="4">
        <v>0.2</v>
      </c>
      <c r="K940">
        <f>Table14[[#This Row],[Revenue]]*Table14[[#This Row],[Discount]]</f>
        <v>538.35200000000009</v>
      </c>
      <c r="L940" s="2">
        <f>Table14[[#This Row],[Revenue]]-Table14[[#This Row],[Discount Amount]]</f>
        <v>2153.4080000000004</v>
      </c>
      <c r="M940" s="2">
        <f>Table14[[#This Row],[Total_Revenue]]-Table14[[#This Row],[Total Cost]]</f>
        <v>304.76800000000026</v>
      </c>
      <c r="N940" t="s">
        <v>18</v>
      </c>
      <c r="O940" t="s">
        <v>15</v>
      </c>
      <c r="P940" t="s">
        <v>20</v>
      </c>
    </row>
    <row r="941" spans="1:16" x14ac:dyDescent="0.25">
      <c r="A941" t="s">
        <v>985</v>
      </c>
      <c r="B941" s="1">
        <v>45220</v>
      </c>
      <c r="C941" t="s">
        <v>22</v>
      </c>
      <c r="D941" t="s">
        <v>23</v>
      </c>
      <c r="E941">
        <v>4</v>
      </c>
      <c r="F941" s="2">
        <v>391.19</v>
      </c>
      <c r="G941" s="2">
        <f>Table14[[#This Row],[Unit Cost]]*Table14[[#This Row],[Quantity]]</f>
        <v>1564.76</v>
      </c>
      <c r="H941" s="2">
        <v>571.07000000000005</v>
      </c>
      <c r="I941" s="2">
        <f>Table14[[#This Row],[Unit Price]]*Table14[[#This Row],[Quantity]]</f>
        <v>2284.2800000000002</v>
      </c>
      <c r="J941" s="4">
        <v>0.1</v>
      </c>
      <c r="K941">
        <f>Table14[[#This Row],[Revenue]]*Table14[[#This Row],[Discount]]</f>
        <v>228.42800000000003</v>
      </c>
      <c r="L941" s="2">
        <f>Table14[[#This Row],[Revenue]]-Table14[[#This Row],[Discount Amount]]</f>
        <v>2055.8520000000003</v>
      </c>
      <c r="M941" s="2">
        <f>Table14[[#This Row],[Total_Revenue]]-Table14[[#This Row],[Total Cost]]</f>
        <v>491.09200000000033</v>
      </c>
      <c r="N941" t="s">
        <v>40</v>
      </c>
      <c r="O941" t="s">
        <v>27</v>
      </c>
      <c r="P941" t="s">
        <v>20</v>
      </c>
    </row>
    <row r="942" spans="1:16" x14ac:dyDescent="0.25">
      <c r="A942" t="s">
        <v>986</v>
      </c>
      <c r="B942" s="1">
        <v>45482</v>
      </c>
      <c r="C942" t="s">
        <v>54</v>
      </c>
      <c r="D942" t="s">
        <v>38</v>
      </c>
      <c r="E942">
        <v>7</v>
      </c>
      <c r="F942" s="2">
        <v>119.58</v>
      </c>
      <c r="G942" s="2">
        <f>Table14[[#This Row],[Unit Cost]]*Table14[[#This Row],[Quantity]]</f>
        <v>837.06</v>
      </c>
      <c r="H942" s="2">
        <v>179.43</v>
      </c>
      <c r="I942" s="2">
        <f>Table14[[#This Row],[Unit Price]]*Table14[[#This Row],[Quantity]]</f>
        <v>1256.01</v>
      </c>
      <c r="J942" s="4">
        <v>0.2</v>
      </c>
      <c r="K942">
        <f>Table14[[#This Row],[Revenue]]*Table14[[#This Row],[Discount]]</f>
        <v>251.202</v>
      </c>
      <c r="L942" s="2">
        <f>Table14[[#This Row],[Revenue]]-Table14[[#This Row],[Discount Amount]]</f>
        <v>1004.808</v>
      </c>
      <c r="M942" s="2">
        <f>Table14[[#This Row],[Total_Revenue]]-Table14[[#This Row],[Total Cost]]</f>
        <v>167.74800000000005</v>
      </c>
      <c r="N942" t="s">
        <v>24</v>
      </c>
      <c r="O942" t="s">
        <v>52</v>
      </c>
      <c r="P942" t="s">
        <v>16</v>
      </c>
    </row>
    <row r="943" spans="1:16" x14ac:dyDescent="0.25">
      <c r="A943" t="s">
        <v>987</v>
      </c>
      <c r="B943" s="1">
        <v>45004</v>
      </c>
      <c r="C943" t="s">
        <v>56</v>
      </c>
      <c r="D943" t="s">
        <v>38</v>
      </c>
      <c r="E943">
        <v>7</v>
      </c>
      <c r="F943" s="2">
        <v>416.61</v>
      </c>
      <c r="G943" s="2">
        <f>Table14[[#This Row],[Unit Cost]]*Table14[[#This Row],[Quantity]]</f>
        <v>2916.27</v>
      </c>
      <c r="H943" s="2">
        <v>580.6</v>
      </c>
      <c r="I943" s="2">
        <f>Table14[[#This Row],[Unit Price]]*Table14[[#This Row],[Quantity]]</f>
        <v>4064.2000000000003</v>
      </c>
      <c r="J943" s="4">
        <v>0.2</v>
      </c>
      <c r="K943">
        <f>Table14[[#This Row],[Revenue]]*Table14[[#This Row],[Discount]]</f>
        <v>812.84000000000015</v>
      </c>
      <c r="L943" s="2">
        <f>Table14[[#This Row],[Revenue]]-Table14[[#This Row],[Discount Amount]]</f>
        <v>3251.36</v>
      </c>
      <c r="M943" s="2">
        <f>Table14[[#This Row],[Total_Revenue]]-Table14[[#This Row],[Total Cost]]</f>
        <v>335.09000000000015</v>
      </c>
      <c r="N943" t="s">
        <v>24</v>
      </c>
      <c r="O943" t="s">
        <v>19</v>
      </c>
      <c r="P943" t="s">
        <v>16</v>
      </c>
    </row>
    <row r="944" spans="1:16" x14ac:dyDescent="0.25">
      <c r="A944" t="s">
        <v>988</v>
      </c>
      <c r="B944" s="1">
        <v>45179</v>
      </c>
      <c r="C944" t="s">
        <v>62</v>
      </c>
      <c r="D944" t="s">
        <v>47</v>
      </c>
      <c r="E944">
        <v>6</v>
      </c>
      <c r="F944" s="2">
        <v>298.42</v>
      </c>
      <c r="G944" s="2">
        <f>Table14[[#This Row],[Unit Cost]]*Table14[[#This Row],[Quantity]]</f>
        <v>1790.52</v>
      </c>
      <c r="H944" s="2">
        <v>477.35</v>
      </c>
      <c r="I944" s="2">
        <f>Table14[[#This Row],[Unit Price]]*Table14[[#This Row],[Quantity]]</f>
        <v>2864.1000000000004</v>
      </c>
      <c r="J944" s="4">
        <v>0.15</v>
      </c>
      <c r="K944">
        <f>Table14[[#This Row],[Revenue]]*Table14[[#This Row],[Discount]]</f>
        <v>429.61500000000007</v>
      </c>
      <c r="L944" s="2">
        <f>Table14[[#This Row],[Revenue]]-Table14[[#This Row],[Discount Amount]]</f>
        <v>2434.4850000000001</v>
      </c>
      <c r="M944" s="2">
        <f>Table14[[#This Row],[Total_Revenue]]-Table14[[#This Row],[Total Cost]]</f>
        <v>643.96500000000015</v>
      </c>
      <c r="N944" t="s">
        <v>14</v>
      </c>
      <c r="O944" t="s">
        <v>32</v>
      </c>
      <c r="P944" t="s">
        <v>16</v>
      </c>
    </row>
    <row r="945" spans="1:16" x14ac:dyDescent="0.25">
      <c r="A945" t="s">
        <v>989</v>
      </c>
      <c r="B945" s="1">
        <v>45077</v>
      </c>
      <c r="C945" t="s">
        <v>54</v>
      </c>
      <c r="D945" t="s">
        <v>38</v>
      </c>
      <c r="E945">
        <v>7</v>
      </c>
      <c r="F945" s="2">
        <v>302.69</v>
      </c>
      <c r="G945" s="2">
        <f>Table14[[#This Row],[Unit Cost]]*Table14[[#This Row],[Quantity]]</f>
        <v>2118.83</v>
      </c>
      <c r="H945" s="2">
        <v>388.7</v>
      </c>
      <c r="I945" s="2">
        <f>Table14[[#This Row],[Unit Price]]*Table14[[#This Row],[Quantity]]</f>
        <v>2720.9</v>
      </c>
      <c r="J945" s="4">
        <v>0</v>
      </c>
      <c r="K945">
        <f>Table14[[#This Row],[Revenue]]*Table14[[#This Row],[Discount]]</f>
        <v>0</v>
      </c>
      <c r="L945" s="2">
        <f>Table14[[#This Row],[Revenue]]-Table14[[#This Row],[Discount Amount]]</f>
        <v>2720.9</v>
      </c>
      <c r="M945" s="2">
        <f>Table14[[#This Row],[Total_Revenue]]-Table14[[#This Row],[Total Cost]]</f>
        <v>602.07000000000016</v>
      </c>
      <c r="N945" t="s">
        <v>14</v>
      </c>
      <c r="O945" t="s">
        <v>27</v>
      </c>
      <c r="P945" t="s">
        <v>20</v>
      </c>
    </row>
    <row r="946" spans="1:16" x14ac:dyDescent="0.25">
      <c r="A946" t="s">
        <v>990</v>
      </c>
      <c r="B946" s="1">
        <v>45418</v>
      </c>
      <c r="C946" t="s">
        <v>22</v>
      </c>
      <c r="D946" t="s">
        <v>23</v>
      </c>
      <c r="E946">
        <v>2</v>
      </c>
      <c r="F946" s="2">
        <v>176.71</v>
      </c>
      <c r="G946" s="2">
        <f>Table14[[#This Row],[Unit Cost]]*Table14[[#This Row],[Quantity]]</f>
        <v>353.42</v>
      </c>
      <c r="H946" s="2">
        <v>222.87</v>
      </c>
      <c r="I946" s="2">
        <f>Table14[[#This Row],[Unit Price]]*Table14[[#This Row],[Quantity]]</f>
        <v>445.74</v>
      </c>
      <c r="J946" s="4">
        <v>0.05</v>
      </c>
      <c r="K946">
        <f>Table14[[#This Row],[Revenue]]*Table14[[#This Row],[Discount]]</f>
        <v>22.287000000000003</v>
      </c>
      <c r="L946" s="2">
        <f>Table14[[#This Row],[Revenue]]-Table14[[#This Row],[Discount Amount]]</f>
        <v>423.45300000000003</v>
      </c>
      <c r="M946" s="2">
        <f>Table14[[#This Row],[Total_Revenue]]-Table14[[#This Row],[Total Cost]]</f>
        <v>70.033000000000015</v>
      </c>
      <c r="N946" t="s">
        <v>18</v>
      </c>
      <c r="O946" t="s">
        <v>27</v>
      </c>
      <c r="P946" t="s">
        <v>35</v>
      </c>
    </row>
    <row r="947" spans="1:16" x14ac:dyDescent="0.25">
      <c r="A947" t="s">
        <v>991</v>
      </c>
      <c r="B947" s="1">
        <v>45394</v>
      </c>
      <c r="C947" t="s">
        <v>46</v>
      </c>
      <c r="D947" t="s">
        <v>47</v>
      </c>
      <c r="E947">
        <v>6</v>
      </c>
      <c r="F947" s="2">
        <v>300.93</v>
      </c>
      <c r="G947" s="2">
        <f>Table14[[#This Row],[Unit Cost]]*Table14[[#This Row],[Quantity]]</f>
        <v>1805.58</v>
      </c>
      <c r="H947" s="2">
        <v>504.86</v>
      </c>
      <c r="I947" s="2">
        <f>Table14[[#This Row],[Unit Price]]*Table14[[#This Row],[Quantity]]</f>
        <v>3029.16</v>
      </c>
      <c r="J947" s="4">
        <v>0.1</v>
      </c>
      <c r="K947">
        <f>Table14[[#This Row],[Revenue]]*Table14[[#This Row],[Discount]]</f>
        <v>302.916</v>
      </c>
      <c r="L947" s="2">
        <f>Table14[[#This Row],[Revenue]]-Table14[[#This Row],[Discount Amount]]</f>
        <v>2726.2439999999997</v>
      </c>
      <c r="M947" s="2">
        <f>Table14[[#This Row],[Total_Revenue]]-Table14[[#This Row],[Total Cost]]</f>
        <v>920.66399999999976</v>
      </c>
      <c r="N947" t="s">
        <v>18</v>
      </c>
      <c r="O947" t="s">
        <v>52</v>
      </c>
      <c r="P947" t="s">
        <v>16</v>
      </c>
    </row>
    <row r="948" spans="1:16" x14ac:dyDescent="0.25">
      <c r="A948" t="s">
        <v>992</v>
      </c>
      <c r="B948" s="1">
        <v>45098</v>
      </c>
      <c r="C948" t="s">
        <v>34</v>
      </c>
      <c r="D948" t="s">
        <v>31</v>
      </c>
      <c r="E948">
        <v>6</v>
      </c>
      <c r="F948" s="2">
        <v>19.86</v>
      </c>
      <c r="G948" s="2">
        <f>Table14[[#This Row],[Unit Cost]]*Table14[[#This Row],[Quantity]]</f>
        <v>119.16</v>
      </c>
      <c r="H948" s="2">
        <v>26.93</v>
      </c>
      <c r="I948" s="2">
        <f>Table14[[#This Row],[Unit Price]]*Table14[[#This Row],[Quantity]]</f>
        <v>161.57999999999998</v>
      </c>
      <c r="J948" s="4">
        <v>0</v>
      </c>
      <c r="K948">
        <f>Table14[[#This Row],[Revenue]]*Table14[[#This Row],[Discount]]</f>
        <v>0</v>
      </c>
      <c r="L948" s="2">
        <f>Table14[[#This Row],[Revenue]]-Table14[[#This Row],[Discount Amount]]</f>
        <v>161.57999999999998</v>
      </c>
      <c r="M948" s="2">
        <f>Table14[[#This Row],[Total_Revenue]]-Table14[[#This Row],[Total Cost]]</f>
        <v>42.419999999999987</v>
      </c>
      <c r="N948" t="s">
        <v>40</v>
      </c>
      <c r="O948" t="s">
        <v>32</v>
      </c>
      <c r="P948" t="s">
        <v>35</v>
      </c>
    </row>
    <row r="949" spans="1:16" x14ac:dyDescent="0.25">
      <c r="A949" t="s">
        <v>993</v>
      </c>
      <c r="B949" s="1">
        <v>45346</v>
      </c>
      <c r="C949" t="s">
        <v>22</v>
      </c>
      <c r="D949" t="s">
        <v>23</v>
      </c>
      <c r="E949">
        <v>2</v>
      </c>
      <c r="F949" s="2">
        <v>351.96</v>
      </c>
      <c r="G949" s="2">
        <f>Table14[[#This Row],[Unit Cost]]*Table14[[#This Row],[Quantity]]</f>
        <v>703.92</v>
      </c>
      <c r="H949" s="2">
        <v>568.35</v>
      </c>
      <c r="I949" s="2">
        <f>Table14[[#This Row],[Unit Price]]*Table14[[#This Row],[Quantity]]</f>
        <v>1136.7</v>
      </c>
      <c r="J949" s="4">
        <v>0.2</v>
      </c>
      <c r="K949">
        <f>Table14[[#This Row],[Revenue]]*Table14[[#This Row],[Discount]]</f>
        <v>227.34000000000003</v>
      </c>
      <c r="L949" s="2">
        <f>Table14[[#This Row],[Revenue]]-Table14[[#This Row],[Discount Amount]]</f>
        <v>909.36</v>
      </c>
      <c r="M949" s="2">
        <f>Table14[[#This Row],[Total_Revenue]]-Table14[[#This Row],[Total Cost]]</f>
        <v>205.44000000000005</v>
      </c>
      <c r="N949" t="s">
        <v>40</v>
      </c>
      <c r="O949" t="s">
        <v>52</v>
      </c>
      <c r="P949" t="s">
        <v>35</v>
      </c>
    </row>
    <row r="950" spans="1:16" x14ac:dyDescent="0.25">
      <c r="A950" t="s">
        <v>994</v>
      </c>
      <c r="B950" s="1">
        <v>45592</v>
      </c>
      <c r="C950" t="s">
        <v>49</v>
      </c>
      <c r="D950" t="s">
        <v>47</v>
      </c>
      <c r="E950">
        <v>5</v>
      </c>
      <c r="F950" s="2">
        <v>337.35</v>
      </c>
      <c r="G950" s="2">
        <f>Table14[[#This Row],[Unit Cost]]*Table14[[#This Row],[Quantity]]</f>
        <v>1686.75</v>
      </c>
      <c r="H950" s="2">
        <v>415.94</v>
      </c>
      <c r="I950" s="2">
        <f>Table14[[#This Row],[Unit Price]]*Table14[[#This Row],[Quantity]]</f>
        <v>2079.6999999999998</v>
      </c>
      <c r="J950" s="4">
        <v>0</v>
      </c>
      <c r="K950">
        <f>Table14[[#This Row],[Revenue]]*Table14[[#This Row],[Discount]]</f>
        <v>0</v>
      </c>
      <c r="L950" s="2">
        <f>Table14[[#This Row],[Revenue]]-Table14[[#This Row],[Discount Amount]]</f>
        <v>2079.6999999999998</v>
      </c>
      <c r="M950" s="2">
        <f>Table14[[#This Row],[Total_Revenue]]-Table14[[#This Row],[Total Cost]]</f>
        <v>392.94999999999982</v>
      </c>
      <c r="N950" t="s">
        <v>14</v>
      </c>
      <c r="O950" t="s">
        <v>32</v>
      </c>
      <c r="P950" t="s">
        <v>16</v>
      </c>
    </row>
    <row r="951" spans="1:16" x14ac:dyDescent="0.25">
      <c r="A951" t="s">
        <v>995</v>
      </c>
      <c r="B951" s="1">
        <v>45341</v>
      </c>
      <c r="C951" t="s">
        <v>37</v>
      </c>
      <c r="D951" t="s">
        <v>38</v>
      </c>
      <c r="E951">
        <v>4</v>
      </c>
      <c r="F951" s="2">
        <v>474.38</v>
      </c>
      <c r="G951" s="2">
        <f>Table14[[#This Row],[Unit Cost]]*Table14[[#This Row],[Quantity]]</f>
        <v>1897.52</v>
      </c>
      <c r="H951" s="2">
        <v>818.39</v>
      </c>
      <c r="I951" s="2">
        <f>Table14[[#This Row],[Unit Price]]*Table14[[#This Row],[Quantity]]</f>
        <v>3273.56</v>
      </c>
      <c r="J951" s="4">
        <v>0</v>
      </c>
      <c r="K951">
        <f>Table14[[#This Row],[Revenue]]*Table14[[#This Row],[Discount]]</f>
        <v>0</v>
      </c>
      <c r="L951" s="2">
        <f>Table14[[#This Row],[Revenue]]-Table14[[#This Row],[Discount Amount]]</f>
        <v>3273.56</v>
      </c>
      <c r="M951" s="2">
        <f>Table14[[#This Row],[Total_Revenue]]-Table14[[#This Row],[Total Cost]]</f>
        <v>1376.04</v>
      </c>
      <c r="N951" t="s">
        <v>24</v>
      </c>
      <c r="O951" t="s">
        <v>27</v>
      </c>
      <c r="P951" t="s">
        <v>35</v>
      </c>
    </row>
    <row r="952" spans="1:16" x14ac:dyDescent="0.25">
      <c r="A952" t="s">
        <v>996</v>
      </c>
      <c r="B952" s="1">
        <v>45073</v>
      </c>
      <c r="C952" t="s">
        <v>37</v>
      </c>
      <c r="D952" t="s">
        <v>38</v>
      </c>
      <c r="E952">
        <v>1</v>
      </c>
      <c r="F952" s="2">
        <v>274.57</v>
      </c>
      <c r="G952" s="2">
        <f>Table14[[#This Row],[Unit Cost]]*Table14[[#This Row],[Quantity]]</f>
        <v>274.57</v>
      </c>
      <c r="H952" s="2">
        <v>338.46</v>
      </c>
      <c r="I952" s="2">
        <f>Table14[[#This Row],[Unit Price]]*Table14[[#This Row],[Quantity]]</f>
        <v>338.46</v>
      </c>
      <c r="J952" s="4">
        <v>0.15</v>
      </c>
      <c r="K952">
        <f>Table14[[#This Row],[Revenue]]*Table14[[#This Row],[Discount]]</f>
        <v>50.768999999999998</v>
      </c>
      <c r="L952" s="2">
        <f>Table14[[#This Row],[Revenue]]-Table14[[#This Row],[Discount Amount]]</f>
        <v>287.69099999999997</v>
      </c>
      <c r="M952" s="2">
        <f>Table14[[#This Row],[Total_Revenue]]-Table14[[#This Row],[Total Cost]]</f>
        <v>13.120999999999981</v>
      </c>
      <c r="N952" t="s">
        <v>24</v>
      </c>
      <c r="O952" t="s">
        <v>19</v>
      </c>
      <c r="P952" t="s">
        <v>16</v>
      </c>
    </row>
    <row r="953" spans="1:16" x14ac:dyDescent="0.25">
      <c r="A953" t="s">
        <v>997</v>
      </c>
      <c r="B953" s="1">
        <v>45510</v>
      </c>
      <c r="C953" t="s">
        <v>37</v>
      </c>
      <c r="D953" t="s">
        <v>38</v>
      </c>
      <c r="E953">
        <v>4</v>
      </c>
      <c r="F953" s="2">
        <v>298.56</v>
      </c>
      <c r="G953" s="2">
        <f>Table14[[#This Row],[Unit Cost]]*Table14[[#This Row],[Quantity]]</f>
        <v>1194.24</v>
      </c>
      <c r="H953" s="2">
        <v>463.94</v>
      </c>
      <c r="I953" s="2">
        <f>Table14[[#This Row],[Unit Price]]*Table14[[#This Row],[Quantity]]</f>
        <v>1855.76</v>
      </c>
      <c r="J953" s="4">
        <v>0.15</v>
      </c>
      <c r="K953">
        <f>Table14[[#This Row],[Revenue]]*Table14[[#This Row],[Discount]]</f>
        <v>278.36399999999998</v>
      </c>
      <c r="L953" s="2">
        <f>Table14[[#This Row],[Revenue]]-Table14[[#This Row],[Discount Amount]]</f>
        <v>1577.396</v>
      </c>
      <c r="M953" s="2">
        <f>Table14[[#This Row],[Total_Revenue]]-Table14[[#This Row],[Total Cost]]</f>
        <v>383.15599999999995</v>
      </c>
      <c r="N953" t="s">
        <v>14</v>
      </c>
      <c r="O953" t="s">
        <v>32</v>
      </c>
      <c r="P953" t="s">
        <v>35</v>
      </c>
    </row>
    <row r="954" spans="1:16" x14ac:dyDescent="0.25">
      <c r="A954" t="s">
        <v>998</v>
      </c>
      <c r="B954" s="1">
        <v>45361</v>
      </c>
      <c r="C954" t="s">
        <v>44</v>
      </c>
      <c r="D954" t="s">
        <v>31</v>
      </c>
      <c r="E954">
        <v>6</v>
      </c>
      <c r="F954" s="2">
        <v>238.9</v>
      </c>
      <c r="G954" s="2">
        <f>Table14[[#This Row],[Unit Cost]]*Table14[[#This Row],[Quantity]]</f>
        <v>1433.4</v>
      </c>
      <c r="H954" s="2">
        <v>408.91</v>
      </c>
      <c r="I954" s="2">
        <f>Table14[[#This Row],[Unit Price]]*Table14[[#This Row],[Quantity]]</f>
        <v>2453.46</v>
      </c>
      <c r="J954" s="4">
        <v>0.1</v>
      </c>
      <c r="K954">
        <f>Table14[[#This Row],[Revenue]]*Table14[[#This Row],[Discount]]</f>
        <v>245.346</v>
      </c>
      <c r="L954" s="2">
        <f>Table14[[#This Row],[Revenue]]-Table14[[#This Row],[Discount Amount]]</f>
        <v>2208.114</v>
      </c>
      <c r="M954" s="2">
        <f>Table14[[#This Row],[Total_Revenue]]-Table14[[#This Row],[Total Cost]]</f>
        <v>774.71399999999994</v>
      </c>
      <c r="N954" t="s">
        <v>24</v>
      </c>
      <c r="O954" t="s">
        <v>15</v>
      </c>
      <c r="P954" t="s">
        <v>16</v>
      </c>
    </row>
    <row r="955" spans="1:16" x14ac:dyDescent="0.25">
      <c r="A955" t="s">
        <v>999</v>
      </c>
      <c r="B955" s="1">
        <v>45617</v>
      </c>
      <c r="C955" t="s">
        <v>37</v>
      </c>
      <c r="D955" t="s">
        <v>38</v>
      </c>
      <c r="E955">
        <v>6</v>
      </c>
      <c r="F955" s="2">
        <v>377.66</v>
      </c>
      <c r="G955" s="2">
        <f>Table14[[#This Row],[Unit Cost]]*Table14[[#This Row],[Quantity]]</f>
        <v>2265.96</v>
      </c>
      <c r="H955" s="2">
        <v>463.24</v>
      </c>
      <c r="I955" s="2">
        <f>Table14[[#This Row],[Unit Price]]*Table14[[#This Row],[Quantity]]</f>
        <v>2779.44</v>
      </c>
      <c r="J955" s="4">
        <v>0.05</v>
      </c>
      <c r="K955">
        <f>Table14[[#This Row],[Revenue]]*Table14[[#This Row],[Discount]]</f>
        <v>138.97200000000001</v>
      </c>
      <c r="L955" s="2">
        <f>Table14[[#This Row],[Revenue]]-Table14[[#This Row],[Discount Amount]]</f>
        <v>2640.4679999999998</v>
      </c>
      <c r="M955" s="2">
        <f>Table14[[#This Row],[Total_Revenue]]-Table14[[#This Row],[Total Cost]]</f>
        <v>374.50799999999981</v>
      </c>
      <c r="N955" t="s">
        <v>40</v>
      </c>
      <c r="O955" t="s">
        <v>15</v>
      </c>
      <c r="P955" t="s">
        <v>20</v>
      </c>
    </row>
    <row r="956" spans="1:16" x14ac:dyDescent="0.25">
      <c r="A956" t="s">
        <v>1000</v>
      </c>
      <c r="B956" s="1">
        <v>45070</v>
      </c>
      <c r="C956" t="s">
        <v>42</v>
      </c>
      <c r="D956" t="s">
        <v>23</v>
      </c>
      <c r="E956">
        <v>4</v>
      </c>
      <c r="F956" s="2">
        <v>134.91999999999999</v>
      </c>
      <c r="G956" s="2">
        <f>Table14[[#This Row],[Unit Cost]]*Table14[[#This Row],[Quantity]]</f>
        <v>539.67999999999995</v>
      </c>
      <c r="H956" s="2">
        <v>162.38</v>
      </c>
      <c r="I956" s="2">
        <f>Table14[[#This Row],[Unit Price]]*Table14[[#This Row],[Quantity]]</f>
        <v>649.52</v>
      </c>
      <c r="J956" s="4">
        <v>0.2</v>
      </c>
      <c r="K956">
        <f>Table14[[#This Row],[Revenue]]*Table14[[#This Row],[Discount]]</f>
        <v>129.904</v>
      </c>
      <c r="L956" s="2">
        <f>Table14[[#This Row],[Revenue]]-Table14[[#This Row],[Discount Amount]]</f>
        <v>519.61599999999999</v>
      </c>
      <c r="M956" s="2">
        <f>Table14[[#This Row],[Total_Revenue]]-Table14[[#This Row],[Total Cost]]</f>
        <v>-20.063999999999965</v>
      </c>
      <c r="N956" t="s">
        <v>24</v>
      </c>
      <c r="O956" t="s">
        <v>52</v>
      </c>
      <c r="P956" t="s">
        <v>20</v>
      </c>
    </row>
    <row r="957" spans="1:16" x14ac:dyDescent="0.25">
      <c r="A957" t="s">
        <v>1001</v>
      </c>
      <c r="B957" s="1">
        <v>44942</v>
      </c>
      <c r="C957" t="s">
        <v>30</v>
      </c>
      <c r="D957" t="s">
        <v>31</v>
      </c>
      <c r="E957">
        <v>3</v>
      </c>
      <c r="F957" s="2">
        <v>261.02</v>
      </c>
      <c r="G957" s="2">
        <f>Table14[[#This Row],[Unit Cost]]*Table14[[#This Row],[Quantity]]</f>
        <v>783.06</v>
      </c>
      <c r="H957" s="2">
        <v>434.67</v>
      </c>
      <c r="I957" s="2">
        <f>Table14[[#This Row],[Unit Price]]*Table14[[#This Row],[Quantity]]</f>
        <v>1304.01</v>
      </c>
      <c r="J957" s="4">
        <v>0</v>
      </c>
      <c r="K957">
        <f>Table14[[#This Row],[Revenue]]*Table14[[#This Row],[Discount]]</f>
        <v>0</v>
      </c>
      <c r="L957" s="2">
        <f>Table14[[#This Row],[Revenue]]-Table14[[#This Row],[Discount Amount]]</f>
        <v>1304.01</v>
      </c>
      <c r="M957" s="2">
        <f>Table14[[#This Row],[Total_Revenue]]-Table14[[#This Row],[Total Cost]]</f>
        <v>520.95000000000005</v>
      </c>
      <c r="N957" t="s">
        <v>14</v>
      </c>
      <c r="O957" t="s">
        <v>32</v>
      </c>
      <c r="P957" t="s">
        <v>20</v>
      </c>
    </row>
    <row r="958" spans="1:16" x14ac:dyDescent="0.25">
      <c r="A958" t="s">
        <v>1002</v>
      </c>
      <c r="B958" s="1">
        <v>45151</v>
      </c>
      <c r="C958" t="s">
        <v>54</v>
      </c>
      <c r="D958" t="s">
        <v>38</v>
      </c>
      <c r="E958">
        <v>2</v>
      </c>
      <c r="F958" s="2">
        <v>162.26</v>
      </c>
      <c r="G958" s="2">
        <f>Table14[[#This Row],[Unit Cost]]*Table14[[#This Row],[Quantity]]</f>
        <v>324.52</v>
      </c>
      <c r="H958" s="2">
        <v>245.31</v>
      </c>
      <c r="I958" s="2">
        <f>Table14[[#This Row],[Unit Price]]*Table14[[#This Row],[Quantity]]</f>
        <v>490.62</v>
      </c>
      <c r="J958" s="4">
        <v>0.05</v>
      </c>
      <c r="K958">
        <f>Table14[[#This Row],[Revenue]]*Table14[[#This Row],[Discount]]</f>
        <v>24.531000000000002</v>
      </c>
      <c r="L958" s="2">
        <f>Table14[[#This Row],[Revenue]]-Table14[[#This Row],[Discount Amount]]</f>
        <v>466.089</v>
      </c>
      <c r="M958" s="2">
        <f>Table14[[#This Row],[Total_Revenue]]-Table14[[#This Row],[Total Cost]]</f>
        <v>141.56900000000002</v>
      </c>
      <c r="N958" t="s">
        <v>18</v>
      </c>
      <c r="O958" t="s">
        <v>32</v>
      </c>
      <c r="P958" t="s">
        <v>16</v>
      </c>
    </row>
    <row r="959" spans="1:16" x14ac:dyDescent="0.25">
      <c r="A959" t="s">
        <v>1003</v>
      </c>
      <c r="B959" s="1">
        <v>45323</v>
      </c>
      <c r="C959" t="s">
        <v>49</v>
      </c>
      <c r="D959" t="s">
        <v>47</v>
      </c>
      <c r="E959">
        <v>4</v>
      </c>
      <c r="F959" s="2">
        <v>291.97000000000003</v>
      </c>
      <c r="G959" s="2">
        <f>Table14[[#This Row],[Unit Cost]]*Table14[[#This Row],[Quantity]]</f>
        <v>1167.8800000000001</v>
      </c>
      <c r="H959" s="2">
        <v>496.55</v>
      </c>
      <c r="I959" s="2">
        <f>Table14[[#This Row],[Unit Price]]*Table14[[#This Row],[Quantity]]</f>
        <v>1986.2</v>
      </c>
      <c r="J959" s="4">
        <v>0.05</v>
      </c>
      <c r="K959">
        <f>Table14[[#This Row],[Revenue]]*Table14[[#This Row],[Discount]]</f>
        <v>99.31</v>
      </c>
      <c r="L959" s="2">
        <f>Table14[[#This Row],[Revenue]]-Table14[[#This Row],[Discount Amount]]</f>
        <v>1886.89</v>
      </c>
      <c r="M959" s="2">
        <f>Table14[[#This Row],[Total_Revenue]]-Table14[[#This Row],[Total Cost]]</f>
        <v>719.01</v>
      </c>
      <c r="N959" t="s">
        <v>14</v>
      </c>
      <c r="O959" t="s">
        <v>52</v>
      </c>
      <c r="P959" t="s">
        <v>16</v>
      </c>
    </row>
    <row r="960" spans="1:16" x14ac:dyDescent="0.25">
      <c r="A960" t="s">
        <v>1004</v>
      </c>
      <c r="B960" s="1">
        <v>45146</v>
      </c>
      <c r="C960" t="s">
        <v>12</v>
      </c>
      <c r="D960" t="s">
        <v>13</v>
      </c>
      <c r="E960">
        <v>3</v>
      </c>
      <c r="F960" s="2">
        <v>276</v>
      </c>
      <c r="G960" s="2">
        <f>Table14[[#This Row],[Unit Cost]]*Table14[[#This Row],[Quantity]]</f>
        <v>828</v>
      </c>
      <c r="H960" s="2">
        <v>330.59</v>
      </c>
      <c r="I960" s="2">
        <f>Table14[[#This Row],[Unit Price]]*Table14[[#This Row],[Quantity]]</f>
        <v>991.77</v>
      </c>
      <c r="J960" s="4">
        <v>0</v>
      </c>
      <c r="K960">
        <f>Table14[[#This Row],[Revenue]]*Table14[[#This Row],[Discount]]</f>
        <v>0</v>
      </c>
      <c r="L960" s="2">
        <f>Table14[[#This Row],[Revenue]]-Table14[[#This Row],[Discount Amount]]</f>
        <v>991.77</v>
      </c>
      <c r="M960" s="2">
        <f>Table14[[#This Row],[Total_Revenue]]-Table14[[#This Row],[Total Cost]]</f>
        <v>163.76999999999998</v>
      </c>
      <c r="N960" t="s">
        <v>40</v>
      </c>
      <c r="O960" t="s">
        <v>52</v>
      </c>
      <c r="P960" t="s">
        <v>16</v>
      </c>
    </row>
    <row r="961" spans="1:16" x14ac:dyDescent="0.25">
      <c r="A961" t="s">
        <v>1005</v>
      </c>
      <c r="B961" s="1">
        <v>45085</v>
      </c>
      <c r="C961" t="s">
        <v>34</v>
      </c>
      <c r="D961" t="s">
        <v>31</v>
      </c>
      <c r="E961">
        <v>5</v>
      </c>
      <c r="F961" s="2">
        <v>348.98</v>
      </c>
      <c r="G961" s="2">
        <f>Table14[[#This Row],[Unit Cost]]*Table14[[#This Row],[Quantity]]</f>
        <v>1744.9</v>
      </c>
      <c r="H961" s="2">
        <v>409.79</v>
      </c>
      <c r="I961" s="2">
        <f>Table14[[#This Row],[Unit Price]]*Table14[[#This Row],[Quantity]]</f>
        <v>2048.9500000000003</v>
      </c>
      <c r="J961" s="4">
        <v>0</v>
      </c>
      <c r="K961">
        <f>Table14[[#This Row],[Revenue]]*Table14[[#This Row],[Discount]]</f>
        <v>0</v>
      </c>
      <c r="L961" s="2">
        <f>Table14[[#This Row],[Revenue]]-Table14[[#This Row],[Discount Amount]]</f>
        <v>2048.9500000000003</v>
      </c>
      <c r="M961" s="2">
        <f>Table14[[#This Row],[Total_Revenue]]-Table14[[#This Row],[Total Cost]]</f>
        <v>304.05000000000018</v>
      </c>
      <c r="N961" t="s">
        <v>40</v>
      </c>
      <c r="O961" t="s">
        <v>19</v>
      </c>
      <c r="P961" t="s">
        <v>20</v>
      </c>
    </row>
    <row r="962" spans="1:16" x14ac:dyDescent="0.25">
      <c r="A962" t="s">
        <v>1006</v>
      </c>
      <c r="B962" s="1">
        <v>45487</v>
      </c>
      <c r="C962" t="s">
        <v>34</v>
      </c>
      <c r="D962" t="s">
        <v>31</v>
      </c>
      <c r="E962">
        <v>9</v>
      </c>
      <c r="F962" s="2">
        <v>492.5</v>
      </c>
      <c r="G962" s="2">
        <f>Table14[[#This Row],[Unit Cost]]*Table14[[#This Row],[Quantity]]</f>
        <v>4432.5</v>
      </c>
      <c r="H962" s="2">
        <v>718.98</v>
      </c>
      <c r="I962" s="2">
        <f>Table14[[#This Row],[Unit Price]]*Table14[[#This Row],[Quantity]]</f>
        <v>6470.82</v>
      </c>
      <c r="J962" s="4">
        <v>0.1</v>
      </c>
      <c r="K962">
        <f>Table14[[#This Row],[Revenue]]*Table14[[#This Row],[Discount]]</f>
        <v>647.08199999999999</v>
      </c>
      <c r="L962" s="2">
        <f>Table14[[#This Row],[Revenue]]-Table14[[#This Row],[Discount Amount]]</f>
        <v>5823.7379999999994</v>
      </c>
      <c r="M962" s="2">
        <f>Table14[[#This Row],[Total_Revenue]]-Table14[[#This Row],[Total Cost]]</f>
        <v>1391.2379999999994</v>
      </c>
      <c r="N962" t="s">
        <v>40</v>
      </c>
      <c r="O962" t="s">
        <v>19</v>
      </c>
      <c r="P962" t="s">
        <v>16</v>
      </c>
    </row>
    <row r="963" spans="1:16" x14ac:dyDescent="0.25">
      <c r="A963" t="s">
        <v>1007</v>
      </c>
      <c r="B963" s="1">
        <v>44946</v>
      </c>
      <c r="C963" t="s">
        <v>42</v>
      </c>
      <c r="D963" t="s">
        <v>23</v>
      </c>
      <c r="E963">
        <v>6</v>
      </c>
      <c r="F963" s="2">
        <v>294.72000000000003</v>
      </c>
      <c r="G963" s="2">
        <f>Table14[[#This Row],[Unit Cost]]*Table14[[#This Row],[Quantity]]</f>
        <v>1768.3200000000002</v>
      </c>
      <c r="H963" s="2">
        <v>335.22</v>
      </c>
      <c r="I963" s="2">
        <f>Table14[[#This Row],[Unit Price]]*Table14[[#This Row],[Quantity]]</f>
        <v>2011.3200000000002</v>
      </c>
      <c r="J963" s="4">
        <v>0.2</v>
      </c>
      <c r="K963">
        <f>Table14[[#This Row],[Revenue]]*Table14[[#This Row],[Discount]]</f>
        <v>402.26400000000007</v>
      </c>
      <c r="L963" s="2">
        <f>Table14[[#This Row],[Revenue]]-Table14[[#This Row],[Discount Amount]]</f>
        <v>1609.056</v>
      </c>
      <c r="M963" s="2">
        <f>Table14[[#This Row],[Total_Revenue]]-Table14[[#This Row],[Total Cost]]</f>
        <v>-159.26400000000012</v>
      </c>
      <c r="N963" t="s">
        <v>18</v>
      </c>
      <c r="O963" t="s">
        <v>15</v>
      </c>
      <c r="P963" t="s">
        <v>16</v>
      </c>
    </row>
    <row r="964" spans="1:16" x14ac:dyDescent="0.25">
      <c r="A964" t="s">
        <v>1008</v>
      </c>
      <c r="B964" s="1">
        <v>45297</v>
      </c>
      <c r="C964" t="s">
        <v>37</v>
      </c>
      <c r="D964" t="s">
        <v>38</v>
      </c>
      <c r="E964">
        <v>2</v>
      </c>
      <c r="F964" s="2">
        <v>91.42</v>
      </c>
      <c r="G964" s="2">
        <f>Table14[[#This Row],[Unit Cost]]*Table14[[#This Row],[Quantity]]</f>
        <v>182.84</v>
      </c>
      <c r="H964" s="2">
        <v>110.48</v>
      </c>
      <c r="I964" s="2">
        <f>Table14[[#This Row],[Unit Price]]*Table14[[#This Row],[Quantity]]</f>
        <v>220.96</v>
      </c>
      <c r="J964" s="4">
        <v>0</v>
      </c>
      <c r="K964">
        <f>Table14[[#This Row],[Revenue]]*Table14[[#This Row],[Discount]]</f>
        <v>0</v>
      </c>
      <c r="L964" s="2">
        <f>Table14[[#This Row],[Revenue]]-Table14[[#This Row],[Discount Amount]]</f>
        <v>220.96</v>
      </c>
      <c r="M964" s="2">
        <f>Table14[[#This Row],[Total_Revenue]]-Table14[[#This Row],[Total Cost]]</f>
        <v>38.120000000000005</v>
      </c>
      <c r="N964" t="s">
        <v>18</v>
      </c>
      <c r="O964" t="s">
        <v>19</v>
      </c>
      <c r="P964" t="s">
        <v>35</v>
      </c>
    </row>
    <row r="965" spans="1:16" x14ac:dyDescent="0.25">
      <c r="A965" t="s">
        <v>1009</v>
      </c>
      <c r="B965" s="1">
        <v>45074</v>
      </c>
      <c r="C965" t="s">
        <v>42</v>
      </c>
      <c r="D965" t="s">
        <v>23</v>
      </c>
      <c r="E965">
        <v>7</v>
      </c>
      <c r="F965" s="2">
        <v>195.85</v>
      </c>
      <c r="G965" s="2">
        <f>Table14[[#This Row],[Unit Cost]]*Table14[[#This Row],[Quantity]]</f>
        <v>1370.95</v>
      </c>
      <c r="H965" s="2">
        <v>239.32</v>
      </c>
      <c r="I965" s="2">
        <f>Table14[[#This Row],[Unit Price]]*Table14[[#This Row],[Quantity]]</f>
        <v>1675.24</v>
      </c>
      <c r="J965" s="4">
        <v>0.15</v>
      </c>
      <c r="K965">
        <f>Table14[[#This Row],[Revenue]]*Table14[[#This Row],[Discount]]</f>
        <v>251.286</v>
      </c>
      <c r="L965" s="2">
        <f>Table14[[#This Row],[Revenue]]-Table14[[#This Row],[Discount Amount]]</f>
        <v>1423.954</v>
      </c>
      <c r="M965" s="2">
        <f>Table14[[#This Row],[Total_Revenue]]-Table14[[#This Row],[Total Cost]]</f>
        <v>53.003999999999905</v>
      </c>
      <c r="N965" t="s">
        <v>40</v>
      </c>
      <c r="O965" t="s">
        <v>27</v>
      </c>
      <c r="P965" t="s">
        <v>16</v>
      </c>
    </row>
    <row r="966" spans="1:16" x14ac:dyDescent="0.25">
      <c r="A966" t="s">
        <v>1010</v>
      </c>
      <c r="B966" s="1">
        <v>45146</v>
      </c>
      <c r="C966" t="s">
        <v>30</v>
      </c>
      <c r="D966" t="s">
        <v>31</v>
      </c>
      <c r="E966">
        <v>3</v>
      </c>
      <c r="F966" s="2">
        <v>408.56</v>
      </c>
      <c r="G966" s="2">
        <f>Table14[[#This Row],[Unit Cost]]*Table14[[#This Row],[Quantity]]</f>
        <v>1225.68</v>
      </c>
      <c r="H966" s="2">
        <v>646.69000000000005</v>
      </c>
      <c r="I966" s="2">
        <f>Table14[[#This Row],[Unit Price]]*Table14[[#This Row],[Quantity]]</f>
        <v>1940.0700000000002</v>
      </c>
      <c r="J966" s="4">
        <v>0.05</v>
      </c>
      <c r="K966">
        <f>Table14[[#This Row],[Revenue]]*Table14[[#This Row],[Discount]]</f>
        <v>97.003500000000017</v>
      </c>
      <c r="L966" s="2">
        <f>Table14[[#This Row],[Revenue]]-Table14[[#This Row],[Discount Amount]]</f>
        <v>1843.0665000000001</v>
      </c>
      <c r="M966" s="2">
        <f>Table14[[#This Row],[Total_Revenue]]-Table14[[#This Row],[Total Cost]]</f>
        <v>617.38650000000007</v>
      </c>
      <c r="N966" t="s">
        <v>14</v>
      </c>
      <c r="O966" t="s">
        <v>52</v>
      </c>
      <c r="P966" t="s">
        <v>35</v>
      </c>
    </row>
    <row r="967" spans="1:16" x14ac:dyDescent="0.25">
      <c r="A967" t="s">
        <v>1011</v>
      </c>
      <c r="B967" s="1">
        <v>45096</v>
      </c>
      <c r="C967" t="s">
        <v>56</v>
      </c>
      <c r="D967" t="s">
        <v>38</v>
      </c>
      <c r="E967">
        <v>2</v>
      </c>
      <c r="F967" s="2">
        <v>20.059999999999999</v>
      </c>
      <c r="G967" s="2">
        <f>Table14[[#This Row],[Unit Cost]]*Table14[[#This Row],[Quantity]]</f>
        <v>40.119999999999997</v>
      </c>
      <c r="H967" s="2">
        <v>26.18</v>
      </c>
      <c r="I967" s="2">
        <f>Table14[[#This Row],[Unit Price]]*Table14[[#This Row],[Quantity]]</f>
        <v>52.36</v>
      </c>
      <c r="J967" s="4">
        <v>0</v>
      </c>
      <c r="K967">
        <f>Table14[[#This Row],[Revenue]]*Table14[[#This Row],[Discount]]</f>
        <v>0</v>
      </c>
      <c r="L967" s="2">
        <f>Table14[[#This Row],[Revenue]]-Table14[[#This Row],[Discount Amount]]</f>
        <v>52.36</v>
      </c>
      <c r="M967" s="2">
        <f>Table14[[#This Row],[Total_Revenue]]-Table14[[#This Row],[Total Cost]]</f>
        <v>12.240000000000002</v>
      </c>
      <c r="N967" t="s">
        <v>14</v>
      </c>
      <c r="O967" t="s">
        <v>19</v>
      </c>
      <c r="P967" t="s">
        <v>16</v>
      </c>
    </row>
    <row r="968" spans="1:16" x14ac:dyDescent="0.25">
      <c r="A968" t="s">
        <v>1012</v>
      </c>
      <c r="B968" s="1">
        <v>45078</v>
      </c>
      <c r="C968" t="s">
        <v>44</v>
      </c>
      <c r="D968" t="s">
        <v>31</v>
      </c>
      <c r="E968">
        <v>7</v>
      </c>
      <c r="F968" s="2">
        <v>10.220000000000001</v>
      </c>
      <c r="G968" s="2">
        <f>Table14[[#This Row],[Unit Cost]]*Table14[[#This Row],[Quantity]]</f>
        <v>71.540000000000006</v>
      </c>
      <c r="H968" s="2">
        <v>16.04</v>
      </c>
      <c r="I968" s="2">
        <f>Table14[[#This Row],[Unit Price]]*Table14[[#This Row],[Quantity]]</f>
        <v>112.28</v>
      </c>
      <c r="J968" s="4">
        <v>0.2</v>
      </c>
      <c r="K968">
        <f>Table14[[#This Row],[Revenue]]*Table14[[#This Row],[Discount]]</f>
        <v>22.456000000000003</v>
      </c>
      <c r="L968" s="2">
        <f>Table14[[#This Row],[Revenue]]-Table14[[#This Row],[Discount Amount]]</f>
        <v>89.823999999999998</v>
      </c>
      <c r="M968" s="2">
        <f>Table14[[#This Row],[Total_Revenue]]-Table14[[#This Row],[Total Cost]]</f>
        <v>18.283999999999992</v>
      </c>
      <c r="N968" t="s">
        <v>40</v>
      </c>
      <c r="O968" t="s">
        <v>19</v>
      </c>
      <c r="P968" t="s">
        <v>20</v>
      </c>
    </row>
    <row r="969" spans="1:16" x14ac:dyDescent="0.25">
      <c r="A969" t="s">
        <v>1013</v>
      </c>
      <c r="B969" s="1">
        <v>45553</v>
      </c>
      <c r="C969" t="s">
        <v>30</v>
      </c>
      <c r="D969" t="s">
        <v>31</v>
      </c>
      <c r="E969">
        <v>7</v>
      </c>
      <c r="F969" s="2">
        <v>222.13</v>
      </c>
      <c r="G969" s="2">
        <f>Table14[[#This Row],[Unit Cost]]*Table14[[#This Row],[Quantity]]</f>
        <v>1554.9099999999999</v>
      </c>
      <c r="H969" s="2">
        <v>286.08999999999997</v>
      </c>
      <c r="I969" s="2">
        <f>Table14[[#This Row],[Unit Price]]*Table14[[#This Row],[Quantity]]</f>
        <v>2002.6299999999999</v>
      </c>
      <c r="J969" s="4">
        <v>0.05</v>
      </c>
      <c r="K969">
        <f>Table14[[#This Row],[Revenue]]*Table14[[#This Row],[Discount]]</f>
        <v>100.1315</v>
      </c>
      <c r="L969" s="2">
        <f>Table14[[#This Row],[Revenue]]-Table14[[#This Row],[Discount Amount]]</f>
        <v>1902.4984999999999</v>
      </c>
      <c r="M969" s="2">
        <f>Table14[[#This Row],[Total_Revenue]]-Table14[[#This Row],[Total Cost]]</f>
        <v>347.58850000000007</v>
      </c>
      <c r="N969" t="s">
        <v>14</v>
      </c>
      <c r="O969" t="s">
        <v>32</v>
      </c>
      <c r="P969" t="s">
        <v>20</v>
      </c>
    </row>
    <row r="970" spans="1:16" x14ac:dyDescent="0.25">
      <c r="A970" t="s">
        <v>1014</v>
      </c>
      <c r="B970" s="1">
        <v>45226</v>
      </c>
      <c r="C970" t="s">
        <v>44</v>
      </c>
      <c r="D970" t="s">
        <v>31</v>
      </c>
      <c r="E970">
        <v>8</v>
      </c>
      <c r="F970" s="2">
        <v>291.02</v>
      </c>
      <c r="G970" s="2">
        <f>Table14[[#This Row],[Unit Cost]]*Table14[[#This Row],[Quantity]]</f>
        <v>2328.16</v>
      </c>
      <c r="H970" s="2">
        <v>362.71</v>
      </c>
      <c r="I970" s="2">
        <f>Table14[[#This Row],[Unit Price]]*Table14[[#This Row],[Quantity]]</f>
        <v>2901.68</v>
      </c>
      <c r="J970" s="4">
        <v>0.15</v>
      </c>
      <c r="K970">
        <f>Table14[[#This Row],[Revenue]]*Table14[[#This Row],[Discount]]</f>
        <v>435.25199999999995</v>
      </c>
      <c r="L970" s="2">
        <f>Table14[[#This Row],[Revenue]]-Table14[[#This Row],[Discount Amount]]</f>
        <v>2466.4279999999999</v>
      </c>
      <c r="M970" s="2">
        <f>Table14[[#This Row],[Total_Revenue]]-Table14[[#This Row],[Total Cost]]</f>
        <v>138.26800000000003</v>
      </c>
      <c r="N970" t="s">
        <v>18</v>
      </c>
      <c r="O970" t="s">
        <v>19</v>
      </c>
      <c r="P970" t="s">
        <v>16</v>
      </c>
    </row>
    <row r="971" spans="1:16" x14ac:dyDescent="0.25">
      <c r="A971" t="s">
        <v>1015</v>
      </c>
      <c r="B971" s="1">
        <v>45086</v>
      </c>
      <c r="C971" t="s">
        <v>60</v>
      </c>
      <c r="D971" t="s">
        <v>23</v>
      </c>
      <c r="E971">
        <v>9</v>
      </c>
      <c r="F971" s="2">
        <v>370.56</v>
      </c>
      <c r="G971" s="2">
        <f>Table14[[#This Row],[Unit Cost]]*Table14[[#This Row],[Quantity]]</f>
        <v>3335.04</v>
      </c>
      <c r="H971" s="2">
        <v>441.51</v>
      </c>
      <c r="I971" s="2">
        <f>Table14[[#This Row],[Unit Price]]*Table14[[#This Row],[Quantity]]</f>
        <v>3973.59</v>
      </c>
      <c r="J971" s="4">
        <v>0</v>
      </c>
      <c r="K971">
        <f>Table14[[#This Row],[Revenue]]*Table14[[#This Row],[Discount]]</f>
        <v>0</v>
      </c>
      <c r="L971" s="2">
        <f>Table14[[#This Row],[Revenue]]-Table14[[#This Row],[Discount Amount]]</f>
        <v>3973.59</v>
      </c>
      <c r="M971" s="2">
        <f>Table14[[#This Row],[Total_Revenue]]-Table14[[#This Row],[Total Cost]]</f>
        <v>638.55000000000018</v>
      </c>
      <c r="N971" t="s">
        <v>18</v>
      </c>
      <c r="O971" t="s">
        <v>52</v>
      </c>
      <c r="P971" t="s">
        <v>20</v>
      </c>
    </row>
    <row r="972" spans="1:16" x14ac:dyDescent="0.25">
      <c r="A972" t="s">
        <v>1016</v>
      </c>
      <c r="B972" s="1">
        <v>45112</v>
      </c>
      <c r="C972" t="s">
        <v>34</v>
      </c>
      <c r="D972" t="s">
        <v>31</v>
      </c>
      <c r="E972">
        <v>6</v>
      </c>
      <c r="F972" s="2">
        <v>339.43</v>
      </c>
      <c r="G972" s="2">
        <f>Table14[[#This Row],[Unit Cost]]*Table14[[#This Row],[Quantity]]</f>
        <v>2036.58</v>
      </c>
      <c r="H972" s="2">
        <v>438.37</v>
      </c>
      <c r="I972" s="2">
        <f>Table14[[#This Row],[Unit Price]]*Table14[[#This Row],[Quantity]]</f>
        <v>2630.2200000000003</v>
      </c>
      <c r="J972" s="4">
        <v>0.15</v>
      </c>
      <c r="K972">
        <f>Table14[[#This Row],[Revenue]]*Table14[[#This Row],[Discount]]</f>
        <v>394.53300000000002</v>
      </c>
      <c r="L972" s="2">
        <f>Table14[[#This Row],[Revenue]]-Table14[[#This Row],[Discount Amount]]</f>
        <v>2235.6870000000004</v>
      </c>
      <c r="M972" s="2">
        <f>Table14[[#This Row],[Total_Revenue]]-Table14[[#This Row],[Total Cost]]</f>
        <v>199.10700000000043</v>
      </c>
      <c r="N972" t="s">
        <v>40</v>
      </c>
      <c r="O972" t="s">
        <v>27</v>
      </c>
      <c r="P972" t="s">
        <v>16</v>
      </c>
    </row>
    <row r="973" spans="1:16" x14ac:dyDescent="0.25">
      <c r="A973" t="s">
        <v>1017</v>
      </c>
      <c r="B973" s="1">
        <v>45106</v>
      </c>
      <c r="C973" t="s">
        <v>46</v>
      </c>
      <c r="D973" t="s">
        <v>47</v>
      </c>
      <c r="E973">
        <v>4</v>
      </c>
      <c r="F973" s="2">
        <v>37.58</v>
      </c>
      <c r="G973" s="2">
        <f>Table14[[#This Row],[Unit Cost]]*Table14[[#This Row],[Quantity]]</f>
        <v>150.32</v>
      </c>
      <c r="H973" s="2">
        <v>57.06</v>
      </c>
      <c r="I973" s="2">
        <f>Table14[[#This Row],[Unit Price]]*Table14[[#This Row],[Quantity]]</f>
        <v>228.24</v>
      </c>
      <c r="J973" s="4">
        <v>0</v>
      </c>
      <c r="K973">
        <f>Table14[[#This Row],[Revenue]]*Table14[[#This Row],[Discount]]</f>
        <v>0</v>
      </c>
      <c r="L973" s="2">
        <f>Table14[[#This Row],[Revenue]]-Table14[[#This Row],[Discount Amount]]</f>
        <v>228.24</v>
      </c>
      <c r="M973" s="2">
        <f>Table14[[#This Row],[Total_Revenue]]-Table14[[#This Row],[Total Cost]]</f>
        <v>77.920000000000016</v>
      </c>
      <c r="N973" t="s">
        <v>40</v>
      </c>
      <c r="O973" t="s">
        <v>19</v>
      </c>
      <c r="P973" t="s">
        <v>35</v>
      </c>
    </row>
    <row r="974" spans="1:16" x14ac:dyDescent="0.25">
      <c r="A974" t="s">
        <v>1018</v>
      </c>
      <c r="B974" s="1">
        <v>45250</v>
      </c>
      <c r="C974" t="s">
        <v>42</v>
      </c>
      <c r="D974" t="s">
        <v>23</v>
      </c>
      <c r="E974">
        <v>1</v>
      </c>
      <c r="F974" s="2">
        <v>73.81</v>
      </c>
      <c r="G974" s="2">
        <f>Table14[[#This Row],[Unit Cost]]*Table14[[#This Row],[Quantity]]</f>
        <v>73.81</v>
      </c>
      <c r="H974" s="2">
        <v>128.88999999999999</v>
      </c>
      <c r="I974" s="2">
        <f>Table14[[#This Row],[Unit Price]]*Table14[[#This Row],[Quantity]]</f>
        <v>128.88999999999999</v>
      </c>
      <c r="J974" s="4">
        <v>0.1</v>
      </c>
      <c r="K974">
        <f>Table14[[#This Row],[Revenue]]*Table14[[#This Row],[Discount]]</f>
        <v>12.888999999999999</v>
      </c>
      <c r="L974" s="2">
        <f>Table14[[#This Row],[Revenue]]-Table14[[#This Row],[Discount Amount]]</f>
        <v>116.00099999999999</v>
      </c>
      <c r="M974" s="2">
        <f>Table14[[#This Row],[Total_Revenue]]-Table14[[#This Row],[Total Cost]]</f>
        <v>42.190999999999988</v>
      </c>
      <c r="N974" t="s">
        <v>24</v>
      </c>
      <c r="O974" t="s">
        <v>15</v>
      </c>
      <c r="P974" t="s">
        <v>35</v>
      </c>
    </row>
    <row r="975" spans="1:16" x14ac:dyDescent="0.25">
      <c r="A975" t="s">
        <v>1019</v>
      </c>
      <c r="B975" s="1">
        <v>45432</v>
      </c>
      <c r="C975" t="s">
        <v>54</v>
      </c>
      <c r="D975" t="s">
        <v>38</v>
      </c>
      <c r="E975">
        <v>8</v>
      </c>
      <c r="F975" s="2">
        <v>5.09</v>
      </c>
      <c r="G975" s="2">
        <f>Table14[[#This Row],[Unit Cost]]*Table14[[#This Row],[Quantity]]</f>
        <v>40.72</v>
      </c>
      <c r="H975" s="2">
        <v>7.45</v>
      </c>
      <c r="I975" s="2">
        <f>Table14[[#This Row],[Unit Price]]*Table14[[#This Row],[Quantity]]</f>
        <v>59.6</v>
      </c>
      <c r="J975" s="4">
        <v>0</v>
      </c>
      <c r="K975">
        <f>Table14[[#This Row],[Revenue]]*Table14[[#This Row],[Discount]]</f>
        <v>0</v>
      </c>
      <c r="L975" s="2">
        <f>Table14[[#This Row],[Revenue]]-Table14[[#This Row],[Discount Amount]]</f>
        <v>59.6</v>
      </c>
      <c r="M975" s="2">
        <f>Table14[[#This Row],[Total_Revenue]]-Table14[[#This Row],[Total Cost]]</f>
        <v>18.880000000000003</v>
      </c>
      <c r="N975" t="s">
        <v>24</v>
      </c>
      <c r="O975" t="s">
        <v>27</v>
      </c>
      <c r="P975" t="s">
        <v>35</v>
      </c>
    </row>
    <row r="976" spans="1:16" x14ac:dyDescent="0.25">
      <c r="A976" t="s">
        <v>1020</v>
      </c>
      <c r="B976" s="1">
        <v>45077</v>
      </c>
      <c r="C976" t="s">
        <v>49</v>
      </c>
      <c r="D976" t="s">
        <v>47</v>
      </c>
      <c r="E976">
        <v>1</v>
      </c>
      <c r="F976" s="2">
        <v>94.36</v>
      </c>
      <c r="G976" s="2">
        <f>Table14[[#This Row],[Unit Cost]]*Table14[[#This Row],[Quantity]]</f>
        <v>94.36</v>
      </c>
      <c r="H976" s="2">
        <v>167.75</v>
      </c>
      <c r="I976" s="2">
        <f>Table14[[#This Row],[Unit Price]]*Table14[[#This Row],[Quantity]]</f>
        <v>167.75</v>
      </c>
      <c r="J976" s="4">
        <v>0.2</v>
      </c>
      <c r="K976">
        <f>Table14[[#This Row],[Revenue]]*Table14[[#This Row],[Discount]]</f>
        <v>33.550000000000004</v>
      </c>
      <c r="L976" s="2">
        <f>Table14[[#This Row],[Revenue]]-Table14[[#This Row],[Discount Amount]]</f>
        <v>134.19999999999999</v>
      </c>
      <c r="M976" s="2">
        <f>Table14[[#This Row],[Total_Revenue]]-Table14[[#This Row],[Total Cost]]</f>
        <v>39.839999999999989</v>
      </c>
      <c r="N976" t="s">
        <v>14</v>
      </c>
      <c r="O976" t="s">
        <v>27</v>
      </c>
      <c r="P976" t="s">
        <v>16</v>
      </c>
    </row>
    <row r="977" spans="1:16" x14ac:dyDescent="0.25">
      <c r="A977" t="s">
        <v>1021</v>
      </c>
      <c r="B977" s="1">
        <v>44949</v>
      </c>
      <c r="C977" t="s">
        <v>30</v>
      </c>
      <c r="D977" t="s">
        <v>31</v>
      </c>
      <c r="E977">
        <v>5</v>
      </c>
      <c r="F977" s="2">
        <v>488.51</v>
      </c>
      <c r="G977" s="2">
        <f>Table14[[#This Row],[Unit Cost]]*Table14[[#This Row],[Quantity]]</f>
        <v>2442.5500000000002</v>
      </c>
      <c r="H977" s="2">
        <v>687.88</v>
      </c>
      <c r="I977" s="2">
        <f>Table14[[#This Row],[Unit Price]]*Table14[[#This Row],[Quantity]]</f>
        <v>3439.4</v>
      </c>
      <c r="J977" s="4">
        <v>0.05</v>
      </c>
      <c r="K977">
        <f>Table14[[#This Row],[Revenue]]*Table14[[#This Row],[Discount]]</f>
        <v>171.97000000000003</v>
      </c>
      <c r="L977" s="2">
        <f>Table14[[#This Row],[Revenue]]-Table14[[#This Row],[Discount Amount]]</f>
        <v>3267.4300000000003</v>
      </c>
      <c r="M977" s="2">
        <f>Table14[[#This Row],[Total_Revenue]]-Table14[[#This Row],[Total Cost]]</f>
        <v>824.88000000000011</v>
      </c>
      <c r="N977" t="s">
        <v>14</v>
      </c>
      <c r="O977" t="s">
        <v>32</v>
      </c>
      <c r="P977" t="s">
        <v>20</v>
      </c>
    </row>
    <row r="978" spans="1:16" x14ac:dyDescent="0.25">
      <c r="A978" t="s">
        <v>1022</v>
      </c>
      <c r="B978" s="1">
        <v>45492</v>
      </c>
      <c r="C978" t="s">
        <v>12</v>
      </c>
      <c r="D978" t="s">
        <v>13</v>
      </c>
      <c r="E978">
        <v>7</v>
      </c>
      <c r="F978" s="2">
        <v>238.12</v>
      </c>
      <c r="G978" s="2">
        <f>Table14[[#This Row],[Unit Cost]]*Table14[[#This Row],[Quantity]]</f>
        <v>1666.8400000000001</v>
      </c>
      <c r="H978" s="2">
        <v>298.23</v>
      </c>
      <c r="I978" s="2">
        <f>Table14[[#This Row],[Unit Price]]*Table14[[#This Row],[Quantity]]</f>
        <v>2087.61</v>
      </c>
      <c r="J978" s="4">
        <v>0.2</v>
      </c>
      <c r="K978">
        <f>Table14[[#This Row],[Revenue]]*Table14[[#This Row],[Discount]]</f>
        <v>417.52200000000005</v>
      </c>
      <c r="L978" s="2">
        <f>Table14[[#This Row],[Revenue]]-Table14[[#This Row],[Discount Amount]]</f>
        <v>1670.0880000000002</v>
      </c>
      <c r="M978" s="2">
        <f>Table14[[#This Row],[Total_Revenue]]-Table14[[#This Row],[Total Cost]]</f>
        <v>3.2480000000000473</v>
      </c>
      <c r="N978" t="s">
        <v>40</v>
      </c>
      <c r="O978" t="s">
        <v>32</v>
      </c>
      <c r="P978" t="s">
        <v>35</v>
      </c>
    </row>
    <row r="979" spans="1:16" x14ac:dyDescent="0.25">
      <c r="A979" t="s">
        <v>1023</v>
      </c>
      <c r="B979" s="1">
        <v>45587</v>
      </c>
      <c r="C979" t="s">
        <v>49</v>
      </c>
      <c r="D979" t="s">
        <v>47</v>
      </c>
      <c r="E979">
        <v>9</v>
      </c>
      <c r="F979" s="2">
        <v>208.55</v>
      </c>
      <c r="G979" s="2">
        <f>Table14[[#This Row],[Unit Cost]]*Table14[[#This Row],[Quantity]]</f>
        <v>1876.95</v>
      </c>
      <c r="H979" s="2">
        <v>246.27</v>
      </c>
      <c r="I979" s="2">
        <f>Table14[[#This Row],[Unit Price]]*Table14[[#This Row],[Quantity]]</f>
        <v>2216.4300000000003</v>
      </c>
      <c r="J979" s="4">
        <v>0.05</v>
      </c>
      <c r="K979">
        <f>Table14[[#This Row],[Revenue]]*Table14[[#This Row],[Discount]]</f>
        <v>110.82150000000001</v>
      </c>
      <c r="L979" s="2">
        <f>Table14[[#This Row],[Revenue]]-Table14[[#This Row],[Discount Amount]]</f>
        <v>2105.6085000000003</v>
      </c>
      <c r="M979" s="2">
        <f>Table14[[#This Row],[Total_Revenue]]-Table14[[#This Row],[Total Cost]]</f>
        <v>228.65850000000023</v>
      </c>
      <c r="N979" t="s">
        <v>40</v>
      </c>
      <c r="O979" t="s">
        <v>27</v>
      </c>
      <c r="P979" t="s">
        <v>20</v>
      </c>
    </row>
    <row r="980" spans="1:16" x14ac:dyDescent="0.25">
      <c r="A980" t="s">
        <v>1024</v>
      </c>
      <c r="B980" s="1">
        <v>45048</v>
      </c>
      <c r="C980" t="s">
        <v>37</v>
      </c>
      <c r="D980" t="s">
        <v>38</v>
      </c>
      <c r="E980">
        <v>3</v>
      </c>
      <c r="F980" s="2">
        <v>132.76</v>
      </c>
      <c r="G980" s="2">
        <f>Table14[[#This Row],[Unit Cost]]*Table14[[#This Row],[Quantity]]</f>
        <v>398.28</v>
      </c>
      <c r="H980" s="2">
        <v>171.68</v>
      </c>
      <c r="I980" s="2">
        <f>Table14[[#This Row],[Unit Price]]*Table14[[#This Row],[Quantity]]</f>
        <v>515.04</v>
      </c>
      <c r="J980" s="4">
        <v>0</v>
      </c>
      <c r="K980">
        <f>Table14[[#This Row],[Revenue]]*Table14[[#This Row],[Discount]]</f>
        <v>0</v>
      </c>
      <c r="L980" s="2">
        <f>Table14[[#This Row],[Revenue]]-Table14[[#This Row],[Discount Amount]]</f>
        <v>515.04</v>
      </c>
      <c r="M980" s="2">
        <f>Table14[[#This Row],[Total_Revenue]]-Table14[[#This Row],[Total Cost]]</f>
        <v>116.75999999999999</v>
      </c>
      <c r="N980" t="s">
        <v>24</v>
      </c>
      <c r="O980" t="s">
        <v>15</v>
      </c>
      <c r="P980" t="s">
        <v>35</v>
      </c>
    </row>
    <row r="981" spans="1:16" x14ac:dyDescent="0.25">
      <c r="A981" t="s">
        <v>1025</v>
      </c>
      <c r="B981" s="1">
        <v>44982</v>
      </c>
      <c r="C981" t="s">
        <v>37</v>
      </c>
      <c r="D981" t="s">
        <v>38</v>
      </c>
      <c r="E981">
        <v>6</v>
      </c>
      <c r="F981" s="2">
        <v>108.16</v>
      </c>
      <c r="G981" s="2">
        <f>Table14[[#This Row],[Unit Cost]]*Table14[[#This Row],[Quantity]]</f>
        <v>648.96</v>
      </c>
      <c r="H981" s="2">
        <v>154.79</v>
      </c>
      <c r="I981" s="2">
        <f>Table14[[#This Row],[Unit Price]]*Table14[[#This Row],[Quantity]]</f>
        <v>928.74</v>
      </c>
      <c r="J981" s="4">
        <v>0.05</v>
      </c>
      <c r="K981">
        <f>Table14[[#This Row],[Revenue]]*Table14[[#This Row],[Discount]]</f>
        <v>46.437000000000005</v>
      </c>
      <c r="L981" s="2">
        <f>Table14[[#This Row],[Revenue]]-Table14[[#This Row],[Discount Amount]]</f>
        <v>882.303</v>
      </c>
      <c r="M981" s="2">
        <f>Table14[[#This Row],[Total_Revenue]]-Table14[[#This Row],[Total Cost]]</f>
        <v>233.34299999999996</v>
      </c>
      <c r="N981" t="s">
        <v>18</v>
      </c>
      <c r="O981" t="s">
        <v>27</v>
      </c>
      <c r="P981" t="s">
        <v>35</v>
      </c>
    </row>
    <row r="982" spans="1:16" x14ac:dyDescent="0.25">
      <c r="A982" t="s">
        <v>1026</v>
      </c>
      <c r="B982" s="1">
        <v>45049</v>
      </c>
      <c r="C982" t="s">
        <v>49</v>
      </c>
      <c r="D982" t="s">
        <v>47</v>
      </c>
      <c r="E982">
        <v>6</v>
      </c>
      <c r="F982" s="2">
        <v>311.58</v>
      </c>
      <c r="G982" s="2">
        <f>Table14[[#This Row],[Unit Cost]]*Table14[[#This Row],[Quantity]]</f>
        <v>1869.48</v>
      </c>
      <c r="H982" s="2">
        <v>348.19</v>
      </c>
      <c r="I982" s="2">
        <f>Table14[[#This Row],[Unit Price]]*Table14[[#This Row],[Quantity]]</f>
        <v>2089.14</v>
      </c>
      <c r="J982" s="4">
        <v>0</v>
      </c>
      <c r="K982">
        <f>Table14[[#This Row],[Revenue]]*Table14[[#This Row],[Discount]]</f>
        <v>0</v>
      </c>
      <c r="L982" s="2">
        <f>Table14[[#This Row],[Revenue]]-Table14[[#This Row],[Discount Amount]]</f>
        <v>2089.14</v>
      </c>
      <c r="M982" s="2">
        <f>Table14[[#This Row],[Total_Revenue]]-Table14[[#This Row],[Total Cost]]</f>
        <v>219.65999999999985</v>
      </c>
      <c r="N982" t="s">
        <v>18</v>
      </c>
      <c r="O982" t="s">
        <v>52</v>
      </c>
      <c r="P982" t="s">
        <v>20</v>
      </c>
    </row>
    <row r="983" spans="1:16" x14ac:dyDescent="0.25">
      <c r="A983" t="s">
        <v>1027</v>
      </c>
      <c r="B983" s="1">
        <v>45625</v>
      </c>
      <c r="C983" t="s">
        <v>60</v>
      </c>
      <c r="D983" t="s">
        <v>23</v>
      </c>
      <c r="E983">
        <v>6</v>
      </c>
      <c r="F983" s="2">
        <v>385.22</v>
      </c>
      <c r="G983" s="2">
        <f>Table14[[#This Row],[Unit Cost]]*Table14[[#This Row],[Quantity]]</f>
        <v>2311.3200000000002</v>
      </c>
      <c r="H983" s="2">
        <v>516.25</v>
      </c>
      <c r="I983" s="2">
        <f>Table14[[#This Row],[Unit Price]]*Table14[[#This Row],[Quantity]]</f>
        <v>3097.5</v>
      </c>
      <c r="J983" s="4">
        <v>0</v>
      </c>
      <c r="K983">
        <f>Table14[[#This Row],[Revenue]]*Table14[[#This Row],[Discount]]</f>
        <v>0</v>
      </c>
      <c r="L983" s="2">
        <f>Table14[[#This Row],[Revenue]]-Table14[[#This Row],[Discount Amount]]</f>
        <v>3097.5</v>
      </c>
      <c r="M983" s="2">
        <f>Table14[[#This Row],[Total_Revenue]]-Table14[[#This Row],[Total Cost]]</f>
        <v>786.17999999999984</v>
      </c>
      <c r="N983" t="s">
        <v>18</v>
      </c>
      <c r="O983" t="s">
        <v>52</v>
      </c>
      <c r="P983" t="s">
        <v>35</v>
      </c>
    </row>
    <row r="984" spans="1:16" x14ac:dyDescent="0.25">
      <c r="A984" t="s">
        <v>1028</v>
      </c>
      <c r="B984" s="1">
        <v>45344</v>
      </c>
      <c r="C984" t="s">
        <v>49</v>
      </c>
      <c r="D984" t="s">
        <v>47</v>
      </c>
      <c r="E984">
        <v>3</v>
      </c>
      <c r="F984" s="2">
        <v>347.25</v>
      </c>
      <c r="G984" s="2">
        <f>Table14[[#This Row],[Unit Cost]]*Table14[[#This Row],[Quantity]]</f>
        <v>1041.75</v>
      </c>
      <c r="H984" s="2">
        <v>580.76</v>
      </c>
      <c r="I984" s="2">
        <f>Table14[[#This Row],[Unit Price]]*Table14[[#This Row],[Quantity]]</f>
        <v>1742.28</v>
      </c>
      <c r="J984" s="4">
        <v>0</v>
      </c>
      <c r="K984">
        <f>Table14[[#This Row],[Revenue]]*Table14[[#This Row],[Discount]]</f>
        <v>0</v>
      </c>
      <c r="L984" s="2">
        <f>Table14[[#This Row],[Revenue]]-Table14[[#This Row],[Discount Amount]]</f>
        <v>1742.28</v>
      </c>
      <c r="M984" s="2">
        <f>Table14[[#This Row],[Total_Revenue]]-Table14[[#This Row],[Total Cost]]</f>
        <v>700.53</v>
      </c>
      <c r="N984" t="s">
        <v>40</v>
      </c>
      <c r="O984" t="s">
        <v>27</v>
      </c>
      <c r="P984" t="s">
        <v>35</v>
      </c>
    </row>
    <row r="985" spans="1:16" x14ac:dyDescent="0.25">
      <c r="A985" t="s">
        <v>1029</v>
      </c>
      <c r="B985" s="1">
        <v>45542</v>
      </c>
      <c r="C985" t="s">
        <v>54</v>
      </c>
      <c r="D985" t="s">
        <v>38</v>
      </c>
      <c r="E985">
        <v>3</v>
      </c>
      <c r="F985" s="2">
        <v>381.64</v>
      </c>
      <c r="G985" s="2">
        <f>Table14[[#This Row],[Unit Cost]]*Table14[[#This Row],[Quantity]]</f>
        <v>1144.92</v>
      </c>
      <c r="H985" s="2">
        <v>644.5</v>
      </c>
      <c r="I985" s="2">
        <f>Table14[[#This Row],[Unit Price]]*Table14[[#This Row],[Quantity]]</f>
        <v>1933.5</v>
      </c>
      <c r="J985" s="4">
        <v>0</v>
      </c>
      <c r="K985">
        <f>Table14[[#This Row],[Revenue]]*Table14[[#This Row],[Discount]]</f>
        <v>0</v>
      </c>
      <c r="L985" s="2">
        <f>Table14[[#This Row],[Revenue]]-Table14[[#This Row],[Discount Amount]]</f>
        <v>1933.5</v>
      </c>
      <c r="M985" s="2">
        <f>Table14[[#This Row],[Total_Revenue]]-Table14[[#This Row],[Total Cost]]</f>
        <v>788.57999999999993</v>
      </c>
      <c r="N985" t="s">
        <v>40</v>
      </c>
      <c r="O985" t="s">
        <v>32</v>
      </c>
      <c r="P985" t="s">
        <v>16</v>
      </c>
    </row>
    <row r="986" spans="1:16" x14ac:dyDescent="0.25">
      <c r="A986" t="s">
        <v>1030</v>
      </c>
      <c r="B986" s="1">
        <v>45079</v>
      </c>
      <c r="C986" t="s">
        <v>12</v>
      </c>
      <c r="D986" t="s">
        <v>13</v>
      </c>
      <c r="E986">
        <v>1</v>
      </c>
      <c r="F986" s="2">
        <v>147.22999999999999</v>
      </c>
      <c r="G986" s="2">
        <f>Table14[[#This Row],[Unit Cost]]*Table14[[#This Row],[Quantity]]</f>
        <v>147.22999999999999</v>
      </c>
      <c r="H986" s="2">
        <v>188.07</v>
      </c>
      <c r="I986" s="2">
        <f>Table14[[#This Row],[Unit Price]]*Table14[[#This Row],[Quantity]]</f>
        <v>188.07</v>
      </c>
      <c r="J986" s="4">
        <v>0.1</v>
      </c>
      <c r="K986">
        <f>Table14[[#This Row],[Revenue]]*Table14[[#This Row],[Discount]]</f>
        <v>18.806999999999999</v>
      </c>
      <c r="L986" s="2">
        <f>Table14[[#This Row],[Revenue]]-Table14[[#This Row],[Discount Amount]]</f>
        <v>169.26300000000001</v>
      </c>
      <c r="M986" s="2">
        <f>Table14[[#This Row],[Total_Revenue]]-Table14[[#This Row],[Total Cost]]</f>
        <v>22.033000000000015</v>
      </c>
      <c r="N986" t="s">
        <v>18</v>
      </c>
      <c r="O986" t="s">
        <v>15</v>
      </c>
      <c r="P986" t="s">
        <v>35</v>
      </c>
    </row>
    <row r="987" spans="1:16" x14ac:dyDescent="0.25">
      <c r="A987" t="s">
        <v>1031</v>
      </c>
      <c r="B987" s="1">
        <v>45514</v>
      </c>
      <c r="C987" t="s">
        <v>60</v>
      </c>
      <c r="D987" t="s">
        <v>23</v>
      </c>
      <c r="E987">
        <v>7</v>
      </c>
      <c r="F987" s="2">
        <v>414.7</v>
      </c>
      <c r="G987" s="2">
        <f>Table14[[#This Row],[Unit Cost]]*Table14[[#This Row],[Quantity]]</f>
        <v>2902.9</v>
      </c>
      <c r="H987" s="2">
        <v>554.65</v>
      </c>
      <c r="I987" s="2">
        <f>Table14[[#This Row],[Unit Price]]*Table14[[#This Row],[Quantity]]</f>
        <v>3882.5499999999997</v>
      </c>
      <c r="J987" s="4">
        <v>0.05</v>
      </c>
      <c r="K987">
        <f>Table14[[#This Row],[Revenue]]*Table14[[#This Row],[Discount]]</f>
        <v>194.1275</v>
      </c>
      <c r="L987" s="2">
        <f>Table14[[#This Row],[Revenue]]-Table14[[#This Row],[Discount Amount]]</f>
        <v>3688.4224999999997</v>
      </c>
      <c r="M987" s="2">
        <f>Table14[[#This Row],[Total_Revenue]]-Table14[[#This Row],[Total Cost]]</f>
        <v>785.52249999999958</v>
      </c>
      <c r="N987" t="s">
        <v>18</v>
      </c>
      <c r="O987" t="s">
        <v>27</v>
      </c>
      <c r="P987" t="s">
        <v>35</v>
      </c>
    </row>
    <row r="988" spans="1:16" x14ac:dyDescent="0.25">
      <c r="A988" t="s">
        <v>1032</v>
      </c>
      <c r="B988" s="1">
        <v>45398</v>
      </c>
      <c r="C988" t="s">
        <v>46</v>
      </c>
      <c r="D988" t="s">
        <v>47</v>
      </c>
      <c r="E988">
        <v>3</v>
      </c>
      <c r="F988" s="2">
        <v>192.91</v>
      </c>
      <c r="G988" s="2">
        <f>Table14[[#This Row],[Unit Cost]]*Table14[[#This Row],[Quantity]]</f>
        <v>578.73</v>
      </c>
      <c r="H988" s="2">
        <v>274.81</v>
      </c>
      <c r="I988" s="2">
        <f>Table14[[#This Row],[Unit Price]]*Table14[[#This Row],[Quantity]]</f>
        <v>824.43000000000006</v>
      </c>
      <c r="J988" s="4">
        <v>0.15</v>
      </c>
      <c r="K988">
        <f>Table14[[#This Row],[Revenue]]*Table14[[#This Row],[Discount]]</f>
        <v>123.6645</v>
      </c>
      <c r="L988" s="2">
        <f>Table14[[#This Row],[Revenue]]-Table14[[#This Row],[Discount Amount]]</f>
        <v>700.76550000000009</v>
      </c>
      <c r="M988" s="2">
        <f>Table14[[#This Row],[Total_Revenue]]-Table14[[#This Row],[Total Cost]]</f>
        <v>122.03550000000007</v>
      </c>
      <c r="N988" t="s">
        <v>18</v>
      </c>
      <c r="O988" t="s">
        <v>52</v>
      </c>
      <c r="P988" t="s">
        <v>20</v>
      </c>
    </row>
    <row r="989" spans="1:16" x14ac:dyDescent="0.25">
      <c r="A989" t="s">
        <v>1033</v>
      </c>
      <c r="B989" s="1">
        <v>45649</v>
      </c>
      <c r="C989" t="s">
        <v>34</v>
      </c>
      <c r="D989" t="s">
        <v>31</v>
      </c>
      <c r="E989">
        <v>9</v>
      </c>
      <c r="F989" s="2">
        <v>192.22</v>
      </c>
      <c r="G989" s="2">
        <f>Table14[[#This Row],[Unit Cost]]*Table14[[#This Row],[Quantity]]</f>
        <v>1729.98</v>
      </c>
      <c r="H989" s="2">
        <v>278.95999999999998</v>
      </c>
      <c r="I989" s="2">
        <f>Table14[[#This Row],[Unit Price]]*Table14[[#This Row],[Quantity]]</f>
        <v>2510.64</v>
      </c>
      <c r="J989" s="4">
        <v>0.1</v>
      </c>
      <c r="K989">
        <f>Table14[[#This Row],[Revenue]]*Table14[[#This Row],[Discount]]</f>
        <v>251.06399999999999</v>
      </c>
      <c r="L989" s="2">
        <f>Table14[[#This Row],[Revenue]]-Table14[[#This Row],[Discount Amount]]</f>
        <v>2259.576</v>
      </c>
      <c r="M989" s="2">
        <f>Table14[[#This Row],[Total_Revenue]]-Table14[[#This Row],[Total Cost]]</f>
        <v>529.596</v>
      </c>
      <c r="N989" t="s">
        <v>40</v>
      </c>
      <c r="O989" t="s">
        <v>52</v>
      </c>
      <c r="P989" t="s">
        <v>20</v>
      </c>
    </row>
    <row r="990" spans="1:16" x14ac:dyDescent="0.25">
      <c r="A990" t="s">
        <v>1034</v>
      </c>
      <c r="B990" s="1">
        <v>45169</v>
      </c>
      <c r="C990" t="s">
        <v>22</v>
      </c>
      <c r="D990" t="s">
        <v>23</v>
      </c>
      <c r="E990">
        <v>3</v>
      </c>
      <c r="F990" s="2">
        <v>342.91</v>
      </c>
      <c r="G990" s="2">
        <f>Table14[[#This Row],[Unit Cost]]*Table14[[#This Row],[Quantity]]</f>
        <v>1028.73</v>
      </c>
      <c r="H990" s="2">
        <v>476.68</v>
      </c>
      <c r="I990" s="2">
        <f>Table14[[#This Row],[Unit Price]]*Table14[[#This Row],[Quantity]]</f>
        <v>1430.04</v>
      </c>
      <c r="J990" s="4">
        <v>0</v>
      </c>
      <c r="K990">
        <f>Table14[[#This Row],[Revenue]]*Table14[[#This Row],[Discount]]</f>
        <v>0</v>
      </c>
      <c r="L990" s="2">
        <f>Table14[[#This Row],[Revenue]]-Table14[[#This Row],[Discount Amount]]</f>
        <v>1430.04</v>
      </c>
      <c r="M990" s="2">
        <f>Table14[[#This Row],[Total_Revenue]]-Table14[[#This Row],[Total Cost]]</f>
        <v>401.30999999999995</v>
      </c>
      <c r="N990" t="s">
        <v>18</v>
      </c>
      <c r="O990" t="s">
        <v>27</v>
      </c>
      <c r="P990" t="s">
        <v>20</v>
      </c>
    </row>
    <row r="991" spans="1:16" x14ac:dyDescent="0.25">
      <c r="A991" t="s">
        <v>1035</v>
      </c>
      <c r="B991" s="1">
        <v>45467</v>
      </c>
      <c r="C991" t="s">
        <v>37</v>
      </c>
      <c r="D991" t="s">
        <v>38</v>
      </c>
      <c r="E991">
        <v>6</v>
      </c>
      <c r="F991" s="2">
        <v>159.34</v>
      </c>
      <c r="G991" s="2">
        <f>Table14[[#This Row],[Unit Cost]]*Table14[[#This Row],[Quantity]]</f>
        <v>956.04</v>
      </c>
      <c r="H991" s="2">
        <v>189.67</v>
      </c>
      <c r="I991" s="2">
        <f>Table14[[#This Row],[Unit Price]]*Table14[[#This Row],[Quantity]]</f>
        <v>1138.02</v>
      </c>
      <c r="J991" s="4">
        <v>0.05</v>
      </c>
      <c r="K991">
        <f>Table14[[#This Row],[Revenue]]*Table14[[#This Row],[Discount]]</f>
        <v>56.901000000000003</v>
      </c>
      <c r="L991" s="2">
        <f>Table14[[#This Row],[Revenue]]-Table14[[#This Row],[Discount Amount]]</f>
        <v>1081.1189999999999</v>
      </c>
      <c r="M991" s="2">
        <f>Table14[[#This Row],[Total_Revenue]]-Table14[[#This Row],[Total Cost]]</f>
        <v>125.07899999999995</v>
      </c>
      <c r="N991" t="s">
        <v>24</v>
      </c>
      <c r="O991" t="s">
        <v>52</v>
      </c>
      <c r="P991" t="s">
        <v>35</v>
      </c>
    </row>
    <row r="992" spans="1:16" x14ac:dyDescent="0.25">
      <c r="A992" t="s">
        <v>1036</v>
      </c>
      <c r="B992" s="1">
        <v>45436</v>
      </c>
      <c r="C992" t="s">
        <v>49</v>
      </c>
      <c r="D992" t="s">
        <v>47</v>
      </c>
      <c r="E992">
        <v>9</v>
      </c>
      <c r="F992" s="2">
        <v>100.66</v>
      </c>
      <c r="G992" s="2">
        <f>Table14[[#This Row],[Unit Cost]]*Table14[[#This Row],[Quantity]]</f>
        <v>905.93999999999994</v>
      </c>
      <c r="H992" s="2">
        <v>126.39</v>
      </c>
      <c r="I992" s="2">
        <f>Table14[[#This Row],[Unit Price]]*Table14[[#This Row],[Quantity]]</f>
        <v>1137.51</v>
      </c>
      <c r="J992" s="4">
        <v>0.15</v>
      </c>
      <c r="K992">
        <f>Table14[[#This Row],[Revenue]]*Table14[[#This Row],[Discount]]</f>
        <v>170.62649999999999</v>
      </c>
      <c r="L992" s="2">
        <f>Table14[[#This Row],[Revenue]]-Table14[[#This Row],[Discount Amount]]</f>
        <v>966.88350000000003</v>
      </c>
      <c r="M992" s="2">
        <f>Table14[[#This Row],[Total_Revenue]]-Table14[[#This Row],[Total Cost]]</f>
        <v>60.943500000000085</v>
      </c>
      <c r="N992" t="s">
        <v>14</v>
      </c>
      <c r="O992" t="s">
        <v>27</v>
      </c>
      <c r="P992" t="s">
        <v>20</v>
      </c>
    </row>
    <row r="993" spans="1:16" x14ac:dyDescent="0.25">
      <c r="A993" t="s">
        <v>1037</v>
      </c>
      <c r="B993" s="1">
        <v>45607</v>
      </c>
      <c r="C993" t="s">
        <v>44</v>
      </c>
      <c r="D993" t="s">
        <v>31</v>
      </c>
      <c r="E993">
        <v>9</v>
      </c>
      <c r="F993" s="2">
        <v>380.75</v>
      </c>
      <c r="G993" s="2">
        <f>Table14[[#This Row],[Unit Cost]]*Table14[[#This Row],[Quantity]]</f>
        <v>3426.75</v>
      </c>
      <c r="H993" s="2">
        <v>550.33000000000004</v>
      </c>
      <c r="I993" s="2">
        <f>Table14[[#This Row],[Unit Price]]*Table14[[#This Row],[Quantity]]</f>
        <v>4952.97</v>
      </c>
      <c r="J993" s="4">
        <v>0.1</v>
      </c>
      <c r="K993">
        <f>Table14[[#This Row],[Revenue]]*Table14[[#This Row],[Discount]]</f>
        <v>495.29700000000003</v>
      </c>
      <c r="L993" s="2">
        <f>Table14[[#This Row],[Revenue]]-Table14[[#This Row],[Discount Amount]]</f>
        <v>4457.6730000000007</v>
      </c>
      <c r="M993" s="2">
        <f>Table14[[#This Row],[Total_Revenue]]-Table14[[#This Row],[Total Cost]]</f>
        <v>1030.9230000000007</v>
      </c>
      <c r="N993" t="s">
        <v>14</v>
      </c>
      <c r="O993" t="s">
        <v>32</v>
      </c>
      <c r="P993" t="s">
        <v>20</v>
      </c>
    </row>
    <row r="994" spans="1:16" x14ac:dyDescent="0.25">
      <c r="A994" t="s">
        <v>1038</v>
      </c>
      <c r="B994" s="1">
        <v>45082</v>
      </c>
      <c r="C994" t="s">
        <v>44</v>
      </c>
      <c r="D994" t="s">
        <v>31</v>
      </c>
      <c r="E994">
        <v>4</v>
      </c>
      <c r="F994" s="2">
        <v>463.52</v>
      </c>
      <c r="G994" s="2">
        <f>Table14[[#This Row],[Unit Cost]]*Table14[[#This Row],[Quantity]]</f>
        <v>1854.08</v>
      </c>
      <c r="H994" s="2">
        <v>775.53</v>
      </c>
      <c r="I994" s="2">
        <f>Table14[[#This Row],[Unit Price]]*Table14[[#This Row],[Quantity]]</f>
        <v>3102.12</v>
      </c>
      <c r="J994" s="4">
        <v>0.05</v>
      </c>
      <c r="K994">
        <f>Table14[[#This Row],[Revenue]]*Table14[[#This Row],[Discount]]</f>
        <v>155.10599999999999</v>
      </c>
      <c r="L994" s="2">
        <f>Table14[[#This Row],[Revenue]]-Table14[[#This Row],[Discount Amount]]</f>
        <v>2947.0140000000001</v>
      </c>
      <c r="M994" s="2">
        <f>Table14[[#This Row],[Total_Revenue]]-Table14[[#This Row],[Total Cost]]</f>
        <v>1092.9340000000002</v>
      </c>
      <c r="N994" t="s">
        <v>40</v>
      </c>
      <c r="O994" t="s">
        <v>32</v>
      </c>
      <c r="P994" t="s">
        <v>20</v>
      </c>
    </row>
    <row r="995" spans="1:16" x14ac:dyDescent="0.25">
      <c r="A995" t="s">
        <v>1039</v>
      </c>
      <c r="B995" s="1">
        <v>45180</v>
      </c>
      <c r="C995" t="s">
        <v>62</v>
      </c>
      <c r="D995" t="s">
        <v>47</v>
      </c>
      <c r="E995">
        <v>6</v>
      </c>
      <c r="F995" s="2">
        <v>392.34</v>
      </c>
      <c r="G995" s="2">
        <f>Table14[[#This Row],[Unit Cost]]*Table14[[#This Row],[Quantity]]</f>
        <v>2354.04</v>
      </c>
      <c r="H995" s="2">
        <v>565.25</v>
      </c>
      <c r="I995" s="2">
        <f>Table14[[#This Row],[Unit Price]]*Table14[[#This Row],[Quantity]]</f>
        <v>3391.5</v>
      </c>
      <c r="J995" s="4">
        <v>0.15</v>
      </c>
      <c r="K995">
        <f>Table14[[#This Row],[Revenue]]*Table14[[#This Row],[Discount]]</f>
        <v>508.72499999999997</v>
      </c>
      <c r="L995" s="2">
        <f>Table14[[#This Row],[Revenue]]-Table14[[#This Row],[Discount Amount]]</f>
        <v>2882.7750000000001</v>
      </c>
      <c r="M995" s="2">
        <f>Table14[[#This Row],[Total_Revenue]]-Table14[[#This Row],[Total Cost]]</f>
        <v>528.73500000000013</v>
      </c>
      <c r="N995" t="s">
        <v>14</v>
      </c>
      <c r="O995" t="s">
        <v>52</v>
      </c>
      <c r="P995" t="s">
        <v>20</v>
      </c>
    </row>
    <row r="996" spans="1:16" x14ac:dyDescent="0.25">
      <c r="A996" t="s">
        <v>1040</v>
      </c>
      <c r="B996" s="1">
        <v>45428</v>
      </c>
      <c r="C996" t="s">
        <v>49</v>
      </c>
      <c r="D996" t="s">
        <v>47</v>
      </c>
      <c r="E996">
        <v>9</v>
      </c>
      <c r="F996" s="2">
        <v>228.52</v>
      </c>
      <c r="G996" s="2">
        <f>Table14[[#This Row],[Unit Cost]]*Table14[[#This Row],[Quantity]]</f>
        <v>2056.6800000000003</v>
      </c>
      <c r="H996" s="2">
        <v>325.37</v>
      </c>
      <c r="I996" s="2">
        <f>Table14[[#This Row],[Unit Price]]*Table14[[#This Row],[Quantity]]</f>
        <v>2928.33</v>
      </c>
      <c r="J996" s="4">
        <v>0.15</v>
      </c>
      <c r="K996">
        <f>Table14[[#This Row],[Revenue]]*Table14[[#This Row],[Discount]]</f>
        <v>439.24949999999995</v>
      </c>
      <c r="L996" s="2">
        <f>Table14[[#This Row],[Revenue]]-Table14[[#This Row],[Discount Amount]]</f>
        <v>2489.0805</v>
      </c>
      <c r="M996" s="2">
        <f>Table14[[#This Row],[Total_Revenue]]-Table14[[#This Row],[Total Cost]]</f>
        <v>432.40049999999974</v>
      </c>
      <c r="N996" t="s">
        <v>18</v>
      </c>
      <c r="O996" t="s">
        <v>52</v>
      </c>
      <c r="P996" t="s">
        <v>35</v>
      </c>
    </row>
    <row r="997" spans="1:16" x14ac:dyDescent="0.25">
      <c r="A997" t="s">
        <v>1041</v>
      </c>
      <c r="B997" s="1">
        <v>45096</v>
      </c>
      <c r="C997" t="s">
        <v>62</v>
      </c>
      <c r="D997" t="s">
        <v>47</v>
      </c>
      <c r="E997">
        <v>4</v>
      </c>
      <c r="F997" s="2">
        <v>188.92</v>
      </c>
      <c r="G997" s="2">
        <f>Table14[[#This Row],[Unit Cost]]*Table14[[#This Row],[Quantity]]</f>
        <v>755.68</v>
      </c>
      <c r="H997" s="2">
        <v>250.59</v>
      </c>
      <c r="I997" s="2">
        <f>Table14[[#This Row],[Unit Price]]*Table14[[#This Row],[Quantity]]</f>
        <v>1002.36</v>
      </c>
      <c r="J997" s="4">
        <v>0</v>
      </c>
      <c r="K997">
        <f>Table14[[#This Row],[Revenue]]*Table14[[#This Row],[Discount]]</f>
        <v>0</v>
      </c>
      <c r="L997" s="2">
        <f>Table14[[#This Row],[Revenue]]-Table14[[#This Row],[Discount Amount]]</f>
        <v>1002.36</v>
      </c>
      <c r="M997" s="2">
        <f>Table14[[#This Row],[Total_Revenue]]-Table14[[#This Row],[Total Cost]]</f>
        <v>246.68000000000006</v>
      </c>
      <c r="N997" t="s">
        <v>40</v>
      </c>
      <c r="O997" t="s">
        <v>32</v>
      </c>
      <c r="P997" t="s">
        <v>35</v>
      </c>
    </row>
    <row r="998" spans="1:16" x14ac:dyDescent="0.25">
      <c r="A998" t="s">
        <v>1042</v>
      </c>
      <c r="B998" s="1">
        <v>45104</v>
      </c>
      <c r="C998" t="s">
        <v>12</v>
      </c>
      <c r="D998" t="s">
        <v>13</v>
      </c>
      <c r="E998">
        <v>9</v>
      </c>
      <c r="F998" s="2">
        <v>228.34</v>
      </c>
      <c r="G998" s="2">
        <f>Table14[[#This Row],[Unit Cost]]*Table14[[#This Row],[Quantity]]</f>
        <v>2055.06</v>
      </c>
      <c r="H998" s="2">
        <v>366.7</v>
      </c>
      <c r="I998" s="2">
        <f>Table14[[#This Row],[Unit Price]]*Table14[[#This Row],[Quantity]]</f>
        <v>3300.2999999999997</v>
      </c>
      <c r="J998" s="4">
        <v>0.05</v>
      </c>
      <c r="K998">
        <f>Table14[[#This Row],[Revenue]]*Table14[[#This Row],[Discount]]</f>
        <v>165.01499999999999</v>
      </c>
      <c r="L998" s="2">
        <f>Table14[[#This Row],[Revenue]]-Table14[[#This Row],[Discount Amount]]</f>
        <v>3135.2849999999999</v>
      </c>
      <c r="M998" s="2">
        <f>Table14[[#This Row],[Total_Revenue]]-Table14[[#This Row],[Total Cost]]</f>
        <v>1080.2249999999999</v>
      </c>
      <c r="N998" t="s">
        <v>40</v>
      </c>
      <c r="O998" t="s">
        <v>19</v>
      </c>
      <c r="P998" t="s">
        <v>35</v>
      </c>
    </row>
    <row r="999" spans="1:16" x14ac:dyDescent="0.25">
      <c r="A999" t="s">
        <v>1043</v>
      </c>
      <c r="B999" s="1">
        <v>45480</v>
      </c>
      <c r="C999" t="s">
        <v>46</v>
      </c>
      <c r="D999" t="s">
        <v>47</v>
      </c>
      <c r="E999">
        <v>8</v>
      </c>
      <c r="F999" s="2">
        <v>74.099999999999994</v>
      </c>
      <c r="G999" s="2">
        <f>Table14[[#This Row],[Unit Cost]]*Table14[[#This Row],[Quantity]]</f>
        <v>592.79999999999995</v>
      </c>
      <c r="H999" s="2">
        <v>95.26</v>
      </c>
      <c r="I999" s="2">
        <f>Table14[[#This Row],[Unit Price]]*Table14[[#This Row],[Quantity]]</f>
        <v>762.08</v>
      </c>
      <c r="J999" s="4">
        <v>0</v>
      </c>
      <c r="K999">
        <f>Table14[[#This Row],[Revenue]]*Table14[[#This Row],[Discount]]</f>
        <v>0</v>
      </c>
      <c r="L999" s="2">
        <f>Table14[[#This Row],[Revenue]]-Table14[[#This Row],[Discount Amount]]</f>
        <v>762.08</v>
      </c>
      <c r="M999" s="2">
        <f>Table14[[#This Row],[Total_Revenue]]-Table14[[#This Row],[Total Cost]]</f>
        <v>169.28000000000009</v>
      </c>
      <c r="N999" t="s">
        <v>14</v>
      </c>
      <c r="O999" t="s">
        <v>27</v>
      </c>
      <c r="P999" t="s">
        <v>35</v>
      </c>
    </row>
    <row r="1000" spans="1:16" x14ac:dyDescent="0.25">
      <c r="A1000" t="s">
        <v>1044</v>
      </c>
      <c r="B1000" s="1">
        <v>45446</v>
      </c>
      <c r="C1000" t="s">
        <v>60</v>
      </c>
      <c r="D1000" t="s">
        <v>23</v>
      </c>
      <c r="E1000">
        <v>8</v>
      </c>
      <c r="F1000" s="2">
        <v>35.15</v>
      </c>
      <c r="G1000" s="2">
        <f>Table14[[#This Row],[Unit Cost]]*Table14[[#This Row],[Quantity]]</f>
        <v>281.2</v>
      </c>
      <c r="H1000" s="2">
        <v>55.7</v>
      </c>
      <c r="I1000" s="2">
        <f>Table14[[#This Row],[Unit Price]]*Table14[[#This Row],[Quantity]]</f>
        <v>445.6</v>
      </c>
      <c r="J1000" s="4">
        <v>0.1</v>
      </c>
      <c r="K1000">
        <f>Table14[[#This Row],[Revenue]]*Table14[[#This Row],[Discount]]</f>
        <v>44.56</v>
      </c>
      <c r="L1000" s="2">
        <f>Table14[[#This Row],[Revenue]]-Table14[[#This Row],[Discount Amount]]</f>
        <v>401.04</v>
      </c>
      <c r="M1000" s="2">
        <f>Table14[[#This Row],[Total_Revenue]]-Table14[[#This Row],[Total Cost]]</f>
        <v>119.84000000000003</v>
      </c>
      <c r="N1000" t="s">
        <v>18</v>
      </c>
      <c r="O1000" t="s">
        <v>32</v>
      </c>
      <c r="P1000" t="s">
        <v>35</v>
      </c>
    </row>
    <row r="1001" spans="1:16" x14ac:dyDescent="0.25">
      <c r="A1001" t="s">
        <v>1045</v>
      </c>
      <c r="B1001" s="1">
        <v>44970</v>
      </c>
      <c r="C1001" t="s">
        <v>54</v>
      </c>
      <c r="D1001" t="s">
        <v>38</v>
      </c>
      <c r="E1001">
        <v>3</v>
      </c>
      <c r="F1001" s="2">
        <v>192.11</v>
      </c>
      <c r="G1001" s="2">
        <f>Table14[[#This Row],[Unit Cost]]*Table14[[#This Row],[Quantity]]</f>
        <v>576.33000000000004</v>
      </c>
      <c r="H1001" s="2">
        <v>337.89</v>
      </c>
      <c r="I1001" s="2">
        <f>Table14[[#This Row],[Unit Price]]*Table14[[#This Row],[Quantity]]</f>
        <v>1013.67</v>
      </c>
      <c r="J1001" s="4">
        <v>0.1</v>
      </c>
      <c r="K1001">
        <f>Table14[[#This Row],[Revenue]]*Table14[[#This Row],[Discount]]</f>
        <v>101.367</v>
      </c>
      <c r="L1001" s="2">
        <f>Table14[[#This Row],[Revenue]]-Table14[[#This Row],[Discount Amount]]</f>
        <v>912.303</v>
      </c>
      <c r="M1001" s="2">
        <f>Table14[[#This Row],[Total_Revenue]]-Table14[[#This Row],[Total Cost]]</f>
        <v>335.97299999999996</v>
      </c>
      <c r="N1001" t="s">
        <v>18</v>
      </c>
      <c r="O1001" t="s">
        <v>19</v>
      </c>
      <c r="P1001" t="s">
        <v>20</v>
      </c>
    </row>
    <row r="1002" spans="1:16" x14ac:dyDescent="0.25">
      <c r="A1002" t="s">
        <v>1046</v>
      </c>
      <c r="B1002" s="1">
        <v>45104</v>
      </c>
      <c r="C1002" t="s">
        <v>62</v>
      </c>
      <c r="D1002" t="s">
        <v>47</v>
      </c>
      <c r="E1002">
        <v>7</v>
      </c>
      <c r="F1002" s="2">
        <v>301.69</v>
      </c>
      <c r="G1002" s="2">
        <f>Table14[[#This Row],[Unit Cost]]*Table14[[#This Row],[Quantity]]</f>
        <v>2111.83</v>
      </c>
      <c r="H1002" s="2">
        <v>471.83</v>
      </c>
      <c r="I1002" s="2">
        <f>Table14[[#This Row],[Unit Price]]*Table14[[#This Row],[Quantity]]</f>
        <v>3302.81</v>
      </c>
      <c r="J1002" s="4">
        <v>0</v>
      </c>
      <c r="K1002">
        <f>Table14[[#This Row],[Revenue]]*Table14[[#This Row],[Discount]]</f>
        <v>0</v>
      </c>
      <c r="L1002" s="2">
        <f>Table14[[#This Row],[Revenue]]-Table14[[#This Row],[Discount Amount]]</f>
        <v>3302.81</v>
      </c>
      <c r="M1002" s="2">
        <f>Table14[[#This Row],[Total_Revenue]]-Table14[[#This Row],[Total Cost]]</f>
        <v>1190.98</v>
      </c>
      <c r="N1002" t="s">
        <v>24</v>
      </c>
      <c r="O1002" t="s">
        <v>27</v>
      </c>
      <c r="P1002" t="s">
        <v>20</v>
      </c>
    </row>
    <row r="1003" spans="1:16" x14ac:dyDescent="0.25">
      <c r="A1003" t="s">
        <v>1047</v>
      </c>
      <c r="B1003" s="1">
        <v>45560</v>
      </c>
      <c r="C1003" t="s">
        <v>30</v>
      </c>
      <c r="D1003" t="s">
        <v>31</v>
      </c>
      <c r="E1003">
        <v>6</v>
      </c>
      <c r="F1003" s="2">
        <v>223.97</v>
      </c>
      <c r="G1003" s="2">
        <f>Table14[[#This Row],[Unit Cost]]*Table14[[#This Row],[Quantity]]</f>
        <v>1343.82</v>
      </c>
      <c r="H1003" s="2">
        <v>307.56</v>
      </c>
      <c r="I1003" s="2">
        <f>Table14[[#This Row],[Unit Price]]*Table14[[#This Row],[Quantity]]</f>
        <v>1845.3600000000001</v>
      </c>
      <c r="J1003" s="4">
        <v>0</v>
      </c>
      <c r="K1003">
        <f>Table14[[#This Row],[Revenue]]*Table14[[#This Row],[Discount]]</f>
        <v>0</v>
      </c>
      <c r="L1003" s="2">
        <f>Table14[[#This Row],[Revenue]]-Table14[[#This Row],[Discount Amount]]</f>
        <v>1845.3600000000001</v>
      </c>
      <c r="M1003" s="2">
        <f>Table14[[#This Row],[Total_Revenue]]-Table14[[#This Row],[Total Cost]]</f>
        <v>501.54000000000019</v>
      </c>
      <c r="N1003" t="s">
        <v>40</v>
      </c>
      <c r="O1003" t="s">
        <v>32</v>
      </c>
      <c r="P1003" t="s">
        <v>35</v>
      </c>
    </row>
    <row r="1004" spans="1:16" x14ac:dyDescent="0.25">
      <c r="A1004" t="s">
        <v>1048</v>
      </c>
      <c r="B1004" s="1">
        <v>45635</v>
      </c>
      <c r="C1004" t="s">
        <v>44</v>
      </c>
      <c r="D1004" t="s">
        <v>31</v>
      </c>
      <c r="E1004">
        <v>9</v>
      </c>
      <c r="F1004" s="2">
        <v>234.78</v>
      </c>
      <c r="G1004" s="2">
        <f>Table14[[#This Row],[Unit Cost]]*Table14[[#This Row],[Quantity]]</f>
        <v>2113.02</v>
      </c>
      <c r="H1004" s="2">
        <v>343.91</v>
      </c>
      <c r="I1004" s="2">
        <f>Table14[[#This Row],[Unit Price]]*Table14[[#This Row],[Quantity]]</f>
        <v>3095.19</v>
      </c>
      <c r="J1004" s="4">
        <v>0</v>
      </c>
      <c r="K1004">
        <f>Table14[[#This Row],[Revenue]]*Table14[[#This Row],[Discount]]</f>
        <v>0</v>
      </c>
      <c r="L1004" s="2">
        <f>Table14[[#This Row],[Revenue]]-Table14[[#This Row],[Discount Amount]]</f>
        <v>3095.19</v>
      </c>
      <c r="M1004" s="2">
        <f>Table14[[#This Row],[Total_Revenue]]-Table14[[#This Row],[Total Cost]]</f>
        <v>982.17000000000007</v>
      </c>
      <c r="N1004" t="s">
        <v>40</v>
      </c>
      <c r="O1004" t="s">
        <v>15</v>
      </c>
      <c r="P1004" t="s">
        <v>16</v>
      </c>
    </row>
    <row r="1005" spans="1:16" x14ac:dyDescent="0.25">
      <c r="A1005" t="s">
        <v>1049</v>
      </c>
      <c r="B1005" s="1">
        <v>45623</v>
      </c>
      <c r="C1005" t="s">
        <v>30</v>
      </c>
      <c r="D1005" t="s">
        <v>31</v>
      </c>
      <c r="E1005">
        <v>8</v>
      </c>
      <c r="F1005" s="2">
        <v>162.36000000000001</v>
      </c>
      <c r="G1005" s="2">
        <f>Table14[[#This Row],[Unit Cost]]*Table14[[#This Row],[Quantity]]</f>
        <v>1298.8800000000001</v>
      </c>
      <c r="H1005" s="2">
        <v>216.82</v>
      </c>
      <c r="I1005" s="2">
        <f>Table14[[#This Row],[Unit Price]]*Table14[[#This Row],[Quantity]]</f>
        <v>1734.56</v>
      </c>
      <c r="J1005" s="4">
        <v>0</v>
      </c>
      <c r="K1005">
        <f>Table14[[#This Row],[Revenue]]*Table14[[#This Row],[Discount]]</f>
        <v>0</v>
      </c>
      <c r="L1005" s="2">
        <f>Table14[[#This Row],[Revenue]]-Table14[[#This Row],[Discount Amount]]</f>
        <v>1734.56</v>
      </c>
      <c r="M1005" s="2">
        <f>Table14[[#This Row],[Total_Revenue]]-Table14[[#This Row],[Total Cost]]</f>
        <v>435.67999999999984</v>
      </c>
      <c r="N1005" t="s">
        <v>40</v>
      </c>
      <c r="O1005" t="s">
        <v>27</v>
      </c>
      <c r="P1005" t="s">
        <v>20</v>
      </c>
    </row>
    <row r="1006" spans="1:16" x14ac:dyDescent="0.25">
      <c r="A1006" t="s">
        <v>1050</v>
      </c>
      <c r="B1006" s="1">
        <v>45331</v>
      </c>
      <c r="C1006" t="s">
        <v>62</v>
      </c>
      <c r="D1006" t="s">
        <v>47</v>
      </c>
      <c r="E1006">
        <v>5</v>
      </c>
      <c r="F1006" s="2">
        <v>295.91000000000003</v>
      </c>
      <c r="G1006" s="2">
        <f>Table14[[#This Row],[Unit Cost]]*Table14[[#This Row],[Quantity]]</f>
        <v>1479.5500000000002</v>
      </c>
      <c r="H1006" s="2">
        <v>367.08</v>
      </c>
      <c r="I1006" s="2">
        <f>Table14[[#This Row],[Unit Price]]*Table14[[#This Row],[Quantity]]</f>
        <v>1835.3999999999999</v>
      </c>
      <c r="J1006" s="4">
        <v>0</v>
      </c>
      <c r="K1006">
        <f>Table14[[#This Row],[Revenue]]*Table14[[#This Row],[Discount]]</f>
        <v>0</v>
      </c>
      <c r="L1006" s="2">
        <f>Table14[[#This Row],[Revenue]]-Table14[[#This Row],[Discount Amount]]</f>
        <v>1835.3999999999999</v>
      </c>
      <c r="M1006" s="2">
        <f>Table14[[#This Row],[Total_Revenue]]-Table14[[#This Row],[Total Cost]]</f>
        <v>355.84999999999968</v>
      </c>
      <c r="N1006" t="s">
        <v>14</v>
      </c>
      <c r="O1006" t="s">
        <v>32</v>
      </c>
      <c r="P1006" t="s">
        <v>16</v>
      </c>
    </row>
    <row r="1007" spans="1:16" x14ac:dyDescent="0.25">
      <c r="A1007" t="s">
        <v>1051</v>
      </c>
      <c r="B1007" s="1">
        <v>45433</v>
      </c>
      <c r="C1007" t="s">
        <v>30</v>
      </c>
      <c r="D1007" t="s">
        <v>31</v>
      </c>
      <c r="E1007">
        <v>5</v>
      </c>
      <c r="F1007" s="2">
        <v>403.53</v>
      </c>
      <c r="G1007" s="2">
        <f>Table14[[#This Row],[Unit Cost]]*Table14[[#This Row],[Quantity]]</f>
        <v>2017.6499999999999</v>
      </c>
      <c r="H1007" s="2">
        <v>702.39</v>
      </c>
      <c r="I1007" s="2">
        <f>Table14[[#This Row],[Unit Price]]*Table14[[#This Row],[Quantity]]</f>
        <v>3511.95</v>
      </c>
      <c r="J1007" s="4">
        <v>0.1</v>
      </c>
      <c r="K1007">
        <f>Table14[[#This Row],[Revenue]]*Table14[[#This Row],[Discount]]</f>
        <v>351.19499999999999</v>
      </c>
      <c r="L1007" s="2">
        <f>Table14[[#This Row],[Revenue]]-Table14[[#This Row],[Discount Amount]]</f>
        <v>3160.7549999999997</v>
      </c>
      <c r="M1007" s="2">
        <f>Table14[[#This Row],[Total_Revenue]]-Table14[[#This Row],[Total Cost]]</f>
        <v>1143.1049999999998</v>
      </c>
      <c r="N1007" t="s">
        <v>24</v>
      </c>
      <c r="O1007" t="s">
        <v>52</v>
      </c>
      <c r="P1007" t="s">
        <v>20</v>
      </c>
    </row>
    <row r="1008" spans="1:16" x14ac:dyDescent="0.25">
      <c r="A1008" t="s">
        <v>1052</v>
      </c>
      <c r="B1008" s="1">
        <v>45121</v>
      </c>
      <c r="C1008" t="s">
        <v>46</v>
      </c>
      <c r="D1008" t="s">
        <v>47</v>
      </c>
      <c r="E1008">
        <v>6</v>
      </c>
      <c r="F1008" s="2">
        <v>216.29</v>
      </c>
      <c r="G1008" s="2">
        <f>Table14[[#This Row],[Unit Cost]]*Table14[[#This Row],[Quantity]]</f>
        <v>1297.74</v>
      </c>
      <c r="H1008" s="2">
        <v>335.01</v>
      </c>
      <c r="I1008" s="2">
        <f>Table14[[#This Row],[Unit Price]]*Table14[[#This Row],[Quantity]]</f>
        <v>2010.06</v>
      </c>
      <c r="J1008" s="4">
        <v>0</v>
      </c>
      <c r="K1008">
        <f>Table14[[#This Row],[Revenue]]*Table14[[#This Row],[Discount]]</f>
        <v>0</v>
      </c>
      <c r="L1008" s="2">
        <f>Table14[[#This Row],[Revenue]]-Table14[[#This Row],[Discount Amount]]</f>
        <v>2010.06</v>
      </c>
      <c r="M1008" s="2">
        <f>Table14[[#This Row],[Total_Revenue]]-Table14[[#This Row],[Total Cost]]</f>
        <v>712.31999999999994</v>
      </c>
      <c r="N1008" t="s">
        <v>18</v>
      </c>
      <c r="O1008" t="s">
        <v>15</v>
      </c>
      <c r="P1008" t="s">
        <v>16</v>
      </c>
    </row>
    <row r="1009" spans="1:16" x14ac:dyDescent="0.25">
      <c r="A1009" t="s">
        <v>1053</v>
      </c>
      <c r="B1009" s="1">
        <v>45183</v>
      </c>
      <c r="C1009" t="s">
        <v>30</v>
      </c>
      <c r="D1009" t="s">
        <v>31</v>
      </c>
      <c r="E1009">
        <v>5</v>
      </c>
      <c r="F1009" s="2">
        <v>280.92</v>
      </c>
      <c r="G1009" s="2">
        <f>Table14[[#This Row],[Unit Cost]]*Table14[[#This Row],[Quantity]]</f>
        <v>1404.6000000000001</v>
      </c>
      <c r="H1009" s="2">
        <v>373.46</v>
      </c>
      <c r="I1009" s="2">
        <f>Table14[[#This Row],[Unit Price]]*Table14[[#This Row],[Quantity]]</f>
        <v>1867.3</v>
      </c>
      <c r="J1009" s="4">
        <v>0.05</v>
      </c>
      <c r="K1009">
        <f>Table14[[#This Row],[Revenue]]*Table14[[#This Row],[Discount]]</f>
        <v>93.365000000000009</v>
      </c>
      <c r="L1009" s="2">
        <f>Table14[[#This Row],[Revenue]]-Table14[[#This Row],[Discount Amount]]</f>
        <v>1773.9349999999999</v>
      </c>
      <c r="M1009" s="2">
        <f>Table14[[#This Row],[Total_Revenue]]-Table14[[#This Row],[Total Cost]]</f>
        <v>369.33499999999981</v>
      </c>
      <c r="N1009" t="s">
        <v>40</v>
      </c>
      <c r="O1009" t="s">
        <v>19</v>
      </c>
      <c r="P1009" t="s">
        <v>20</v>
      </c>
    </row>
    <row r="1010" spans="1:16" x14ac:dyDescent="0.25">
      <c r="A1010" t="s">
        <v>1054</v>
      </c>
      <c r="B1010" s="1">
        <v>45506</v>
      </c>
      <c r="C1010" t="s">
        <v>49</v>
      </c>
      <c r="D1010" t="s">
        <v>47</v>
      </c>
      <c r="E1010">
        <v>9</v>
      </c>
      <c r="F1010" s="2">
        <v>202.15</v>
      </c>
      <c r="G1010" s="2">
        <f>Table14[[#This Row],[Unit Cost]]*Table14[[#This Row],[Quantity]]</f>
        <v>1819.3500000000001</v>
      </c>
      <c r="H1010" s="2">
        <v>321.72000000000003</v>
      </c>
      <c r="I1010" s="2">
        <f>Table14[[#This Row],[Unit Price]]*Table14[[#This Row],[Quantity]]</f>
        <v>2895.4800000000005</v>
      </c>
      <c r="J1010" s="4">
        <v>0</v>
      </c>
      <c r="K1010">
        <f>Table14[[#This Row],[Revenue]]*Table14[[#This Row],[Discount]]</f>
        <v>0</v>
      </c>
      <c r="L1010" s="2">
        <f>Table14[[#This Row],[Revenue]]-Table14[[#This Row],[Discount Amount]]</f>
        <v>2895.4800000000005</v>
      </c>
      <c r="M1010" s="2">
        <f>Table14[[#This Row],[Total_Revenue]]-Table14[[#This Row],[Total Cost]]</f>
        <v>1076.1300000000003</v>
      </c>
      <c r="N1010" t="s">
        <v>14</v>
      </c>
      <c r="O1010" t="s">
        <v>27</v>
      </c>
      <c r="P1010" t="s">
        <v>35</v>
      </c>
    </row>
    <row r="1011" spans="1:16" x14ac:dyDescent="0.25">
      <c r="A1011" t="s">
        <v>1055</v>
      </c>
      <c r="B1011" s="1">
        <v>45127</v>
      </c>
      <c r="C1011" t="s">
        <v>49</v>
      </c>
      <c r="D1011" t="s">
        <v>47</v>
      </c>
      <c r="E1011">
        <v>8</v>
      </c>
      <c r="F1011" s="2">
        <v>447.24</v>
      </c>
      <c r="G1011" s="2">
        <f>Table14[[#This Row],[Unit Cost]]*Table14[[#This Row],[Quantity]]</f>
        <v>3577.92</v>
      </c>
      <c r="H1011" s="2">
        <v>679.24</v>
      </c>
      <c r="I1011" s="2">
        <f>Table14[[#This Row],[Unit Price]]*Table14[[#This Row],[Quantity]]</f>
        <v>5433.92</v>
      </c>
      <c r="J1011" s="4">
        <v>0.05</v>
      </c>
      <c r="K1011">
        <f>Table14[[#This Row],[Revenue]]*Table14[[#This Row],[Discount]]</f>
        <v>271.69600000000003</v>
      </c>
      <c r="L1011" s="2">
        <f>Table14[[#This Row],[Revenue]]-Table14[[#This Row],[Discount Amount]]</f>
        <v>5162.2240000000002</v>
      </c>
      <c r="M1011" s="2">
        <f>Table14[[#This Row],[Total_Revenue]]-Table14[[#This Row],[Total Cost]]</f>
        <v>1584.3040000000001</v>
      </c>
      <c r="N1011" t="s">
        <v>18</v>
      </c>
      <c r="O1011" t="s">
        <v>19</v>
      </c>
      <c r="P1011" t="s">
        <v>20</v>
      </c>
    </row>
    <row r="1012" spans="1:16" x14ac:dyDescent="0.25">
      <c r="A1012" t="s">
        <v>1056</v>
      </c>
      <c r="B1012" s="1">
        <v>45486</v>
      </c>
      <c r="C1012" t="s">
        <v>62</v>
      </c>
      <c r="D1012" t="s">
        <v>47</v>
      </c>
      <c r="E1012">
        <v>7</v>
      </c>
      <c r="F1012" s="2">
        <v>68.05</v>
      </c>
      <c r="G1012" s="2">
        <f>Table14[[#This Row],[Unit Cost]]*Table14[[#This Row],[Quantity]]</f>
        <v>476.34999999999997</v>
      </c>
      <c r="H1012" s="2">
        <v>118.21</v>
      </c>
      <c r="I1012" s="2">
        <f>Table14[[#This Row],[Unit Price]]*Table14[[#This Row],[Quantity]]</f>
        <v>827.46999999999991</v>
      </c>
      <c r="J1012" s="4">
        <v>0</v>
      </c>
      <c r="K1012">
        <f>Table14[[#This Row],[Revenue]]*Table14[[#This Row],[Discount]]</f>
        <v>0</v>
      </c>
      <c r="L1012" s="2">
        <f>Table14[[#This Row],[Revenue]]-Table14[[#This Row],[Discount Amount]]</f>
        <v>827.46999999999991</v>
      </c>
      <c r="M1012" s="2">
        <f>Table14[[#This Row],[Total_Revenue]]-Table14[[#This Row],[Total Cost]]</f>
        <v>351.11999999999995</v>
      </c>
      <c r="N1012" t="s">
        <v>14</v>
      </c>
      <c r="O1012" t="s">
        <v>52</v>
      </c>
      <c r="P1012" t="s">
        <v>20</v>
      </c>
    </row>
    <row r="1013" spans="1:16" x14ac:dyDescent="0.25">
      <c r="A1013" t="s">
        <v>1057</v>
      </c>
      <c r="B1013" s="1">
        <v>45572</v>
      </c>
      <c r="C1013" t="s">
        <v>42</v>
      </c>
      <c r="D1013" t="s">
        <v>23</v>
      </c>
      <c r="E1013">
        <v>6</v>
      </c>
      <c r="F1013" s="2">
        <v>58.47</v>
      </c>
      <c r="G1013" s="2">
        <f>Table14[[#This Row],[Unit Cost]]*Table14[[#This Row],[Quantity]]</f>
        <v>350.82</v>
      </c>
      <c r="H1013" s="2">
        <v>72.430000000000007</v>
      </c>
      <c r="I1013" s="2">
        <f>Table14[[#This Row],[Unit Price]]*Table14[[#This Row],[Quantity]]</f>
        <v>434.58000000000004</v>
      </c>
      <c r="J1013" s="4">
        <v>0.05</v>
      </c>
      <c r="K1013">
        <f>Table14[[#This Row],[Revenue]]*Table14[[#This Row],[Discount]]</f>
        <v>21.729000000000003</v>
      </c>
      <c r="L1013" s="2">
        <f>Table14[[#This Row],[Revenue]]-Table14[[#This Row],[Discount Amount]]</f>
        <v>412.85100000000006</v>
      </c>
      <c r="M1013" s="2">
        <f>Table14[[#This Row],[Total_Revenue]]-Table14[[#This Row],[Total Cost]]</f>
        <v>62.031000000000063</v>
      </c>
      <c r="N1013" t="s">
        <v>18</v>
      </c>
      <c r="O1013" t="s">
        <v>15</v>
      </c>
      <c r="P1013" t="s">
        <v>16</v>
      </c>
    </row>
    <row r="1014" spans="1:16" x14ac:dyDescent="0.25">
      <c r="A1014" t="s">
        <v>1058</v>
      </c>
      <c r="B1014" s="1">
        <v>45434</v>
      </c>
      <c r="C1014" t="s">
        <v>62</v>
      </c>
      <c r="D1014" t="s">
        <v>47</v>
      </c>
      <c r="E1014">
        <v>4</v>
      </c>
      <c r="F1014" s="2">
        <v>254.26</v>
      </c>
      <c r="G1014" s="2">
        <f>Table14[[#This Row],[Unit Cost]]*Table14[[#This Row],[Quantity]]</f>
        <v>1017.04</v>
      </c>
      <c r="H1014" s="2">
        <v>431.54</v>
      </c>
      <c r="I1014" s="2">
        <f>Table14[[#This Row],[Unit Price]]*Table14[[#This Row],[Quantity]]</f>
        <v>1726.16</v>
      </c>
      <c r="J1014" s="4">
        <v>0</v>
      </c>
      <c r="K1014">
        <f>Table14[[#This Row],[Revenue]]*Table14[[#This Row],[Discount]]</f>
        <v>0</v>
      </c>
      <c r="L1014" s="2">
        <f>Table14[[#This Row],[Revenue]]-Table14[[#This Row],[Discount Amount]]</f>
        <v>1726.16</v>
      </c>
      <c r="M1014" s="2">
        <f>Table14[[#This Row],[Total_Revenue]]-Table14[[#This Row],[Total Cost]]</f>
        <v>709.12000000000012</v>
      </c>
      <c r="N1014" t="s">
        <v>24</v>
      </c>
      <c r="O1014" t="s">
        <v>27</v>
      </c>
      <c r="P1014" t="s">
        <v>35</v>
      </c>
    </row>
    <row r="1015" spans="1:16" x14ac:dyDescent="0.25">
      <c r="A1015" t="s">
        <v>1059</v>
      </c>
      <c r="B1015" s="1">
        <v>45472</v>
      </c>
      <c r="C1015" t="s">
        <v>34</v>
      </c>
      <c r="D1015" t="s">
        <v>31</v>
      </c>
      <c r="E1015">
        <v>8</v>
      </c>
      <c r="F1015" s="2">
        <v>348.54</v>
      </c>
      <c r="G1015" s="2">
        <f>Table14[[#This Row],[Unit Cost]]*Table14[[#This Row],[Quantity]]</f>
        <v>2788.32</v>
      </c>
      <c r="H1015" s="2">
        <v>383.7</v>
      </c>
      <c r="I1015" s="2">
        <f>Table14[[#This Row],[Unit Price]]*Table14[[#This Row],[Quantity]]</f>
        <v>3069.6</v>
      </c>
      <c r="J1015" s="4">
        <v>0</v>
      </c>
      <c r="K1015">
        <f>Table14[[#This Row],[Revenue]]*Table14[[#This Row],[Discount]]</f>
        <v>0</v>
      </c>
      <c r="L1015" s="2">
        <f>Table14[[#This Row],[Revenue]]-Table14[[#This Row],[Discount Amount]]</f>
        <v>3069.6</v>
      </c>
      <c r="M1015" s="2">
        <f>Table14[[#This Row],[Total_Revenue]]-Table14[[#This Row],[Total Cost]]</f>
        <v>281.27999999999975</v>
      </c>
      <c r="N1015" t="s">
        <v>18</v>
      </c>
      <c r="O1015" t="s">
        <v>19</v>
      </c>
      <c r="P1015" t="s">
        <v>16</v>
      </c>
    </row>
    <row r="1016" spans="1:16" x14ac:dyDescent="0.25">
      <c r="A1016" t="s">
        <v>1060</v>
      </c>
      <c r="B1016" s="1">
        <v>45401</v>
      </c>
      <c r="C1016" t="s">
        <v>26</v>
      </c>
      <c r="D1016" t="s">
        <v>13</v>
      </c>
      <c r="E1016">
        <v>8</v>
      </c>
      <c r="F1016" s="2">
        <v>469.8</v>
      </c>
      <c r="G1016" s="2">
        <f>Table14[[#This Row],[Unit Cost]]*Table14[[#This Row],[Quantity]]</f>
        <v>3758.4</v>
      </c>
      <c r="H1016" s="2">
        <v>773.08</v>
      </c>
      <c r="I1016" s="2">
        <f>Table14[[#This Row],[Unit Price]]*Table14[[#This Row],[Quantity]]</f>
        <v>6184.64</v>
      </c>
      <c r="J1016" s="4">
        <v>0.05</v>
      </c>
      <c r="K1016">
        <f>Table14[[#This Row],[Revenue]]*Table14[[#This Row],[Discount]]</f>
        <v>309.23200000000003</v>
      </c>
      <c r="L1016" s="2">
        <f>Table14[[#This Row],[Revenue]]-Table14[[#This Row],[Discount Amount]]</f>
        <v>5875.4080000000004</v>
      </c>
      <c r="M1016" s="2">
        <f>Table14[[#This Row],[Total_Revenue]]-Table14[[#This Row],[Total Cost]]</f>
        <v>2117.0080000000003</v>
      </c>
      <c r="N1016" t="s">
        <v>40</v>
      </c>
      <c r="O1016" t="s">
        <v>32</v>
      </c>
      <c r="P1016" t="s">
        <v>16</v>
      </c>
    </row>
    <row r="1017" spans="1:16" x14ac:dyDescent="0.25">
      <c r="A1017" t="s">
        <v>1061</v>
      </c>
      <c r="B1017" s="1">
        <v>45085</v>
      </c>
      <c r="C1017" t="s">
        <v>42</v>
      </c>
      <c r="D1017" t="s">
        <v>23</v>
      </c>
      <c r="E1017">
        <v>5</v>
      </c>
      <c r="F1017" s="2">
        <v>166.31</v>
      </c>
      <c r="G1017" s="2">
        <f>Table14[[#This Row],[Unit Cost]]*Table14[[#This Row],[Quantity]]</f>
        <v>831.55</v>
      </c>
      <c r="H1017" s="2">
        <v>208.52</v>
      </c>
      <c r="I1017" s="2">
        <f>Table14[[#This Row],[Unit Price]]*Table14[[#This Row],[Quantity]]</f>
        <v>1042.6000000000001</v>
      </c>
      <c r="J1017" s="4">
        <v>0.05</v>
      </c>
      <c r="K1017">
        <f>Table14[[#This Row],[Revenue]]*Table14[[#This Row],[Discount]]</f>
        <v>52.13000000000001</v>
      </c>
      <c r="L1017" s="2">
        <f>Table14[[#This Row],[Revenue]]-Table14[[#This Row],[Discount Amount]]</f>
        <v>990.47000000000014</v>
      </c>
      <c r="M1017" s="2">
        <f>Table14[[#This Row],[Total_Revenue]]-Table14[[#This Row],[Total Cost]]</f>
        <v>158.92000000000019</v>
      </c>
      <c r="N1017" t="s">
        <v>18</v>
      </c>
      <c r="O1017" t="s">
        <v>19</v>
      </c>
      <c r="P1017" t="s">
        <v>20</v>
      </c>
    </row>
    <row r="1018" spans="1:16" x14ac:dyDescent="0.25">
      <c r="A1018" t="s">
        <v>1062</v>
      </c>
      <c r="B1018" s="1">
        <v>45307</v>
      </c>
      <c r="C1018" t="s">
        <v>34</v>
      </c>
      <c r="D1018" t="s">
        <v>31</v>
      </c>
      <c r="E1018">
        <v>1</v>
      </c>
      <c r="F1018" s="2">
        <v>373.69</v>
      </c>
      <c r="G1018" s="2">
        <f>Table14[[#This Row],[Unit Cost]]*Table14[[#This Row],[Quantity]]</f>
        <v>373.69</v>
      </c>
      <c r="H1018" s="2">
        <v>523.79</v>
      </c>
      <c r="I1018" s="2">
        <f>Table14[[#This Row],[Unit Price]]*Table14[[#This Row],[Quantity]]</f>
        <v>523.79</v>
      </c>
      <c r="J1018" s="4">
        <v>0</v>
      </c>
      <c r="K1018">
        <f>Table14[[#This Row],[Revenue]]*Table14[[#This Row],[Discount]]</f>
        <v>0</v>
      </c>
      <c r="L1018" s="2">
        <f>Table14[[#This Row],[Revenue]]-Table14[[#This Row],[Discount Amount]]</f>
        <v>523.79</v>
      </c>
      <c r="M1018" s="2">
        <f>Table14[[#This Row],[Total_Revenue]]-Table14[[#This Row],[Total Cost]]</f>
        <v>150.09999999999997</v>
      </c>
      <c r="N1018" t="s">
        <v>18</v>
      </c>
      <c r="O1018" t="s">
        <v>19</v>
      </c>
      <c r="P1018" t="s">
        <v>20</v>
      </c>
    </row>
    <row r="1019" spans="1:16" x14ac:dyDescent="0.25">
      <c r="A1019" t="s">
        <v>1063</v>
      </c>
      <c r="B1019" s="1">
        <v>44935</v>
      </c>
      <c r="C1019" t="s">
        <v>54</v>
      </c>
      <c r="D1019" t="s">
        <v>38</v>
      </c>
      <c r="E1019">
        <v>1</v>
      </c>
      <c r="F1019" s="2">
        <v>127.7</v>
      </c>
      <c r="G1019" s="2">
        <f>Table14[[#This Row],[Unit Cost]]*Table14[[#This Row],[Quantity]]</f>
        <v>127.7</v>
      </c>
      <c r="H1019" s="2">
        <v>199.5</v>
      </c>
      <c r="I1019" s="2">
        <f>Table14[[#This Row],[Unit Price]]*Table14[[#This Row],[Quantity]]</f>
        <v>199.5</v>
      </c>
      <c r="J1019" s="4">
        <v>0.15</v>
      </c>
      <c r="K1019">
        <f>Table14[[#This Row],[Revenue]]*Table14[[#This Row],[Discount]]</f>
        <v>29.924999999999997</v>
      </c>
      <c r="L1019" s="2">
        <f>Table14[[#This Row],[Revenue]]-Table14[[#This Row],[Discount Amount]]</f>
        <v>169.57499999999999</v>
      </c>
      <c r="M1019" s="2">
        <f>Table14[[#This Row],[Total_Revenue]]-Table14[[#This Row],[Total Cost]]</f>
        <v>41.874999999999986</v>
      </c>
      <c r="N1019" t="s">
        <v>18</v>
      </c>
      <c r="O1019" t="s">
        <v>27</v>
      </c>
      <c r="P1019" t="s">
        <v>35</v>
      </c>
    </row>
    <row r="1020" spans="1:16" x14ac:dyDescent="0.25">
      <c r="A1020" t="s">
        <v>1064</v>
      </c>
      <c r="B1020" s="1">
        <v>45584</v>
      </c>
      <c r="C1020" t="s">
        <v>60</v>
      </c>
      <c r="D1020" t="s">
        <v>23</v>
      </c>
      <c r="E1020">
        <v>1</v>
      </c>
      <c r="F1020" s="2">
        <v>62.66</v>
      </c>
      <c r="G1020" s="2">
        <f>Table14[[#This Row],[Unit Cost]]*Table14[[#This Row],[Quantity]]</f>
        <v>62.66</v>
      </c>
      <c r="H1020" s="2">
        <v>71.099999999999994</v>
      </c>
      <c r="I1020" s="2">
        <f>Table14[[#This Row],[Unit Price]]*Table14[[#This Row],[Quantity]]</f>
        <v>71.099999999999994</v>
      </c>
      <c r="J1020" s="4">
        <v>0.05</v>
      </c>
      <c r="K1020">
        <f>Table14[[#This Row],[Revenue]]*Table14[[#This Row],[Discount]]</f>
        <v>3.5549999999999997</v>
      </c>
      <c r="L1020" s="2">
        <f>Table14[[#This Row],[Revenue]]-Table14[[#This Row],[Discount Amount]]</f>
        <v>67.544999999999987</v>
      </c>
      <c r="M1020" s="2">
        <f>Table14[[#This Row],[Total_Revenue]]-Table14[[#This Row],[Total Cost]]</f>
        <v>4.8849999999999909</v>
      </c>
      <c r="N1020" t="s">
        <v>18</v>
      </c>
      <c r="O1020" t="s">
        <v>52</v>
      </c>
      <c r="P1020" t="s">
        <v>20</v>
      </c>
    </row>
    <row r="1021" spans="1:16" x14ac:dyDescent="0.25">
      <c r="A1021" t="s">
        <v>1065</v>
      </c>
      <c r="B1021" s="1">
        <v>45376</v>
      </c>
      <c r="C1021" t="s">
        <v>37</v>
      </c>
      <c r="D1021" t="s">
        <v>38</v>
      </c>
      <c r="E1021">
        <v>7</v>
      </c>
      <c r="F1021" s="2">
        <v>189.63</v>
      </c>
      <c r="G1021" s="2">
        <f>Table14[[#This Row],[Unit Cost]]*Table14[[#This Row],[Quantity]]</f>
        <v>1327.4099999999999</v>
      </c>
      <c r="H1021" s="2">
        <v>340.28</v>
      </c>
      <c r="I1021" s="2">
        <f>Table14[[#This Row],[Unit Price]]*Table14[[#This Row],[Quantity]]</f>
        <v>2381.96</v>
      </c>
      <c r="J1021" s="4">
        <v>0</v>
      </c>
      <c r="K1021">
        <f>Table14[[#This Row],[Revenue]]*Table14[[#This Row],[Discount]]</f>
        <v>0</v>
      </c>
      <c r="L1021" s="2">
        <f>Table14[[#This Row],[Revenue]]-Table14[[#This Row],[Discount Amount]]</f>
        <v>2381.96</v>
      </c>
      <c r="M1021" s="2">
        <f>Table14[[#This Row],[Total_Revenue]]-Table14[[#This Row],[Total Cost]]</f>
        <v>1054.5500000000002</v>
      </c>
      <c r="N1021" t="s">
        <v>14</v>
      </c>
      <c r="O1021" t="s">
        <v>19</v>
      </c>
      <c r="P1021" t="s">
        <v>20</v>
      </c>
    </row>
    <row r="1022" spans="1:16" x14ac:dyDescent="0.25">
      <c r="A1022" t="s">
        <v>1066</v>
      </c>
      <c r="B1022" s="1">
        <v>45177</v>
      </c>
      <c r="C1022" t="s">
        <v>34</v>
      </c>
      <c r="D1022" t="s">
        <v>31</v>
      </c>
      <c r="E1022">
        <v>5</v>
      </c>
      <c r="F1022" s="2">
        <v>89.09</v>
      </c>
      <c r="G1022" s="2">
        <f>Table14[[#This Row],[Unit Cost]]*Table14[[#This Row],[Quantity]]</f>
        <v>445.45000000000005</v>
      </c>
      <c r="H1022" s="2">
        <v>118.05</v>
      </c>
      <c r="I1022" s="2">
        <f>Table14[[#This Row],[Unit Price]]*Table14[[#This Row],[Quantity]]</f>
        <v>590.25</v>
      </c>
      <c r="J1022" s="4">
        <v>0.05</v>
      </c>
      <c r="K1022">
        <f>Table14[[#This Row],[Revenue]]*Table14[[#This Row],[Discount]]</f>
        <v>29.512500000000003</v>
      </c>
      <c r="L1022" s="2">
        <f>Table14[[#This Row],[Revenue]]-Table14[[#This Row],[Discount Amount]]</f>
        <v>560.73749999999995</v>
      </c>
      <c r="M1022" s="2">
        <f>Table14[[#This Row],[Total_Revenue]]-Table14[[#This Row],[Total Cost]]</f>
        <v>115.28749999999991</v>
      </c>
      <c r="N1022" t="s">
        <v>14</v>
      </c>
      <c r="O1022" t="s">
        <v>19</v>
      </c>
      <c r="P1022" t="s">
        <v>16</v>
      </c>
    </row>
    <row r="1023" spans="1:16" x14ac:dyDescent="0.25">
      <c r="A1023" t="s">
        <v>1067</v>
      </c>
      <c r="B1023" s="1">
        <v>45363</v>
      </c>
      <c r="C1023" t="s">
        <v>49</v>
      </c>
      <c r="D1023" t="s">
        <v>47</v>
      </c>
      <c r="E1023">
        <v>8</v>
      </c>
      <c r="F1023" s="2">
        <v>315.73</v>
      </c>
      <c r="G1023" s="2">
        <f>Table14[[#This Row],[Unit Cost]]*Table14[[#This Row],[Quantity]]</f>
        <v>2525.84</v>
      </c>
      <c r="H1023" s="2">
        <v>488.39</v>
      </c>
      <c r="I1023" s="2">
        <f>Table14[[#This Row],[Unit Price]]*Table14[[#This Row],[Quantity]]</f>
        <v>3907.12</v>
      </c>
      <c r="J1023" s="4">
        <v>0</v>
      </c>
      <c r="K1023">
        <f>Table14[[#This Row],[Revenue]]*Table14[[#This Row],[Discount]]</f>
        <v>0</v>
      </c>
      <c r="L1023" s="2">
        <f>Table14[[#This Row],[Revenue]]-Table14[[#This Row],[Discount Amount]]</f>
        <v>3907.12</v>
      </c>
      <c r="M1023" s="2">
        <f>Table14[[#This Row],[Total_Revenue]]-Table14[[#This Row],[Total Cost]]</f>
        <v>1381.2799999999997</v>
      </c>
      <c r="N1023" t="s">
        <v>40</v>
      </c>
      <c r="O1023" t="s">
        <v>32</v>
      </c>
      <c r="P1023" t="s">
        <v>16</v>
      </c>
    </row>
    <row r="1024" spans="1:16" x14ac:dyDescent="0.25">
      <c r="A1024" t="s">
        <v>1068</v>
      </c>
      <c r="B1024" s="1">
        <v>45261</v>
      </c>
      <c r="C1024" t="s">
        <v>54</v>
      </c>
      <c r="D1024" t="s">
        <v>38</v>
      </c>
      <c r="E1024">
        <v>1</v>
      </c>
      <c r="F1024" s="2">
        <v>110.51</v>
      </c>
      <c r="G1024" s="2">
        <f>Table14[[#This Row],[Unit Cost]]*Table14[[#This Row],[Quantity]]</f>
        <v>110.51</v>
      </c>
      <c r="H1024" s="2">
        <v>185.72</v>
      </c>
      <c r="I1024" s="2">
        <f>Table14[[#This Row],[Unit Price]]*Table14[[#This Row],[Quantity]]</f>
        <v>185.72</v>
      </c>
      <c r="J1024" s="4">
        <v>0.1</v>
      </c>
      <c r="K1024">
        <f>Table14[[#This Row],[Revenue]]*Table14[[#This Row],[Discount]]</f>
        <v>18.571999999999999</v>
      </c>
      <c r="L1024" s="2">
        <f>Table14[[#This Row],[Revenue]]-Table14[[#This Row],[Discount Amount]]</f>
        <v>167.148</v>
      </c>
      <c r="M1024" s="2">
        <f>Table14[[#This Row],[Total_Revenue]]-Table14[[#This Row],[Total Cost]]</f>
        <v>56.637999999999991</v>
      </c>
      <c r="N1024" t="s">
        <v>24</v>
      </c>
      <c r="O1024" t="s">
        <v>52</v>
      </c>
      <c r="P1024" t="s">
        <v>16</v>
      </c>
    </row>
    <row r="1025" spans="1:16" x14ac:dyDescent="0.25">
      <c r="A1025" t="s">
        <v>1069</v>
      </c>
      <c r="B1025" s="1">
        <v>44982</v>
      </c>
      <c r="C1025" t="s">
        <v>60</v>
      </c>
      <c r="D1025" t="s">
        <v>23</v>
      </c>
      <c r="E1025">
        <v>6</v>
      </c>
      <c r="F1025" s="2">
        <v>304.39999999999998</v>
      </c>
      <c r="G1025" s="2">
        <f>Table14[[#This Row],[Unit Cost]]*Table14[[#This Row],[Quantity]]</f>
        <v>1826.3999999999999</v>
      </c>
      <c r="H1025" s="2">
        <v>370.89</v>
      </c>
      <c r="I1025" s="2">
        <f>Table14[[#This Row],[Unit Price]]*Table14[[#This Row],[Quantity]]</f>
        <v>2225.34</v>
      </c>
      <c r="J1025" s="4">
        <v>0.2</v>
      </c>
      <c r="K1025">
        <f>Table14[[#This Row],[Revenue]]*Table14[[#This Row],[Discount]]</f>
        <v>445.06800000000004</v>
      </c>
      <c r="L1025" s="2">
        <f>Table14[[#This Row],[Revenue]]-Table14[[#This Row],[Discount Amount]]</f>
        <v>1780.2720000000002</v>
      </c>
      <c r="M1025" s="2">
        <f>Table14[[#This Row],[Total_Revenue]]-Table14[[#This Row],[Total Cost]]</f>
        <v>-46.127999999999702</v>
      </c>
      <c r="N1025" t="s">
        <v>14</v>
      </c>
      <c r="O1025" t="s">
        <v>52</v>
      </c>
      <c r="P1025" t="s">
        <v>16</v>
      </c>
    </row>
    <row r="1026" spans="1:16" x14ac:dyDescent="0.25">
      <c r="A1026" t="s">
        <v>1070</v>
      </c>
      <c r="B1026" s="1">
        <v>45116</v>
      </c>
      <c r="C1026" t="s">
        <v>42</v>
      </c>
      <c r="D1026" t="s">
        <v>23</v>
      </c>
      <c r="E1026">
        <v>1</v>
      </c>
      <c r="F1026" s="2">
        <v>224.84</v>
      </c>
      <c r="G1026" s="2">
        <f>Table14[[#This Row],[Unit Cost]]*Table14[[#This Row],[Quantity]]</f>
        <v>224.84</v>
      </c>
      <c r="H1026" s="2">
        <v>350.29</v>
      </c>
      <c r="I1026" s="2">
        <f>Table14[[#This Row],[Unit Price]]*Table14[[#This Row],[Quantity]]</f>
        <v>350.29</v>
      </c>
      <c r="J1026" s="4">
        <v>0.1</v>
      </c>
      <c r="K1026">
        <f>Table14[[#This Row],[Revenue]]*Table14[[#This Row],[Discount]]</f>
        <v>35.029000000000003</v>
      </c>
      <c r="L1026" s="2">
        <f>Table14[[#This Row],[Revenue]]-Table14[[#This Row],[Discount Amount]]</f>
        <v>315.26100000000002</v>
      </c>
      <c r="M1026" s="2">
        <f>Table14[[#This Row],[Total_Revenue]]-Table14[[#This Row],[Total Cost]]</f>
        <v>90.421000000000021</v>
      </c>
      <c r="N1026" t="s">
        <v>24</v>
      </c>
      <c r="O1026" t="s">
        <v>32</v>
      </c>
      <c r="P1026" t="s">
        <v>16</v>
      </c>
    </row>
    <row r="1027" spans="1:16" x14ac:dyDescent="0.25">
      <c r="A1027" t="s">
        <v>1071</v>
      </c>
      <c r="B1027" s="1">
        <v>44932</v>
      </c>
      <c r="C1027" t="s">
        <v>26</v>
      </c>
      <c r="D1027" t="s">
        <v>13</v>
      </c>
      <c r="E1027">
        <v>2</v>
      </c>
      <c r="F1027" s="2">
        <v>402.61</v>
      </c>
      <c r="G1027" s="2">
        <f>Table14[[#This Row],[Unit Cost]]*Table14[[#This Row],[Quantity]]</f>
        <v>805.22</v>
      </c>
      <c r="H1027" s="2">
        <v>621.95000000000005</v>
      </c>
      <c r="I1027" s="2">
        <f>Table14[[#This Row],[Unit Price]]*Table14[[#This Row],[Quantity]]</f>
        <v>1243.9000000000001</v>
      </c>
      <c r="J1027" s="4">
        <v>0.15</v>
      </c>
      <c r="K1027">
        <f>Table14[[#This Row],[Revenue]]*Table14[[#This Row],[Discount]]</f>
        <v>186.58500000000001</v>
      </c>
      <c r="L1027" s="2">
        <f>Table14[[#This Row],[Revenue]]-Table14[[#This Row],[Discount Amount]]</f>
        <v>1057.3150000000001</v>
      </c>
      <c r="M1027" s="2">
        <f>Table14[[#This Row],[Total_Revenue]]-Table14[[#This Row],[Total Cost]]</f>
        <v>252.09500000000003</v>
      </c>
      <c r="N1027" t="s">
        <v>40</v>
      </c>
      <c r="O1027" t="s">
        <v>19</v>
      </c>
      <c r="P1027" t="s">
        <v>16</v>
      </c>
    </row>
    <row r="1028" spans="1:16" x14ac:dyDescent="0.25">
      <c r="A1028" t="s">
        <v>1072</v>
      </c>
      <c r="B1028" s="1">
        <v>45442</v>
      </c>
      <c r="C1028" t="s">
        <v>49</v>
      </c>
      <c r="D1028" t="s">
        <v>47</v>
      </c>
      <c r="E1028">
        <v>3</v>
      </c>
      <c r="F1028" s="2">
        <v>328.9</v>
      </c>
      <c r="G1028" s="2">
        <f>Table14[[#This Row],[Unit Cost]]*Table14[[#This Row],[Quantity]]</f>
        <v>986.69999999999993</v>
      </c>
      <c r="H1028" s="2">
        <v>590.78</v>
      </c>
      <c r="I1028" s="2">
        <f>Table14[[#This Row],[Unit Price]]*Table14[[#This Row],[Quantity]]</f>
        <v>1772.34</v>
      </c>
      <c r="J1028" s="4">
        <v>0</v>
      </c>
      <c r="K1028">
        <f>Table14[[#This Row],[Revenue]]*Table14[[#This Row],[Discount]]</f>
        <v>0</v>
      </c>
      <c r="L1028" s="2">
        <f>Table14[[#This Row],[Revenue]]-Table14[[#This Row],[Discount Amount]]</f>
        <v>1772.34</v>
      </c>
      <c r="M1028" s="2">
        <f>Table14[[#This Row],[Total_Revenue]]-Table14[[#This Row],[Total Cost]]</f>
        <v>785.64</v>
      </c>
      <c r="N1028" t="s">
        <v>18</v>
      </c>
      <c r="O1028" t="s">
        <v>27</v>
      </c>
      <c r="P1028" t="s">
        <v>35</v>
      </c>
    </row>
    <row r="1029" spans="1:16" x14ac:dyDescent="0.25">
      <c r="A1029" t="s">
        <v>1073</v>
      </c>
      <c r="B1029" s="1">
        <v>45434</v>
      </c>
      <c r="C1029" t="s">
        <v>26</v>
      </c>
      <c r="D1029" t="s">
        <v>13</v>
      </c>
      <c r="E1029">
        <v>2</v>
      </c>
      <c r="F1029" s="2">
        <v>456.42</v>
      </c>
      <c r="G1029" s="2">
        <f>Table14[[#This Row],[Unit Cost]]*Table14[[#This Row],[Quantity]]</f>
        <v>912.84</v>
      </c>
      <c r="H1029" s="2">
        <v>807.2</v>
      </c>
      <c r="I1029" s="2">
        <f>Table14[[#This Row],[Unit Price]]*Table14[[#This Row],[Quantity]]</f>
        <v>1614.4</v>
      </c>
      <c r="J1029" s="4">
        <v>0</v>
      </c>
      <c r="K1029">
        <f>Table14[[#This Row],[Revenue]]*Table14[[#This Row],[Discount]]</f>
        <v>0</v>
      </c>
      <c r="L1029" s="2">
        <f>Table14[[#This Row],[Revenue]]-Table14[[#This Row],[Discount Amount]]</f>
        <v>1614.4</v>
      </c>
      <c r="M1029" s="2">
        <f>Table14[[#This Row],[Total_Revenue]]-Table14[[#This Row],[Total Cost]]</f>
        <v>701.56000000000006</v>
      </c>
      <c r="N1029" t="s">
        <v>24</v>
      </c>
      <c r="O1029" t="s">
        <v>52</v>
      </c>
      <c r="P1029" t="s">
        <v>35</v>
      </c>
    </row>
    <row r="1030" spans="1:16" x14ac:dyDescent="0.25">
      <c r="A1030" t="s">
        <v>1074</v>
      </c>
      <c r="B1030" s="1">
        <v>45280</v>
      </c>
      <c r="C1030" t="s">
        <v>30</v>
      </c>
      <c r="D1030" t="s">
        <v>31</v>
      </c>
      <c r="E1030">
        <v>9</v>
      </c>
      <c r="F1030" s="2">
        <v>61.15</v>
      </c>
      <c r="G1030" s="2">
        <f>Table14[[#This Row],[Unit Cost]]*Table14[[#This Row],[Quantity]]</f>
        <v>550.35</v>
      </c>
      <c r="H1030" s="2">
        <v>70.55</v>
      </c>
      <c r="I1030" s="2">
        <f>Table14[[#This Row],[Unit Price]]*Table14[[#This Row],[Quantity]]</f>
        <v>634.94999999999993</v>
      </c>
      <c r="J1030" s="4">
        <v>0.15</v>
      </c>
      <c r="K1030">
        <f>Table14[[#This Row],[Revenue]]*Table14[[#This Row],[Discount]]</f>
        <v>95.242499999999993</v>
      </c>
      <c r="L1030" s="2">
        <f>Table14[[#This Row],[Revenue]]-Table14[[#This Row],[Discount Amount]]</f>
        <v>539.70749999999998</v>
      </c>
      <c r="M1030" s="2">
        <f>Table14[[#This Row],[Total_Revenue]]-Table14[[#This Row],[Total Cost]]</f>
        <v>-10.642500000000041</v>
      </c>
      <c r="N1030" t="s">
        <v>40</v>
      </c>
      <c r="O1030" t="s">
        <v>27</v>
      </c>
      <c r="P1030" t="s">
        <v>20</v>
      </c>
    </row>
    <row r="1031" spans="1:16" x14ac:dyDescent="0.25">
      <c r="A1031" t="s">
        <v>1075</v>
      </c>
      <c r="B1031" s="1">
        <v>44946</v>
      </c>
      <c r="C1031" t="s">
        <v>46</v>
      </c>
      <c r="D1031" t="s">
        <v>47</v>
      </c>
      <c r="E1031">
        <v>7</v>
      </c>
      <c r="F1031" s="2">
        <v>165.29</v>
      </c>
      <c r="G1031" s="2">
        <f>Table14[[#This Row],[Unit Cost]]*Table14[[#This Row],[Quantity]]</f>
        <v>1157.03</v>
      </c>
      <c r="H1031" s="2">
        <v>282.31</v>
      </c>
      <c r="I1031" s="2">
        <f>Table14[[#This Row],[Unit Price]]*Table14[[#This Row],[Quantity]]</f>
        <v>1976.17</v>
      </c>
      <c r="J1031" s="4">
        <v>0.1</v>
      </c>
      <c r="K1031">
        <f>Table14[[#This Row],[Revenue]]*Table14[[#This Row],[Discount]]</f>
        <v>197.61700000000002</v>
      </c>
      <c r="L1031" s="2">
        <f>Table14[[#This Row],[Revenue]]-Table14[[#This Row],[Discount Amount]]</f>
        <v>1778.5530000000001</v>
      </c>
      <c r="M1031" s="2">
        <f>Table14[[#This Row],[Total_Revenue]]-Table14[[#This Row],[Total Cost]]</f>
        <v>621.52300000000014</v>
      </c>
      <c r="N1031" t="s">
        <v>24</v>
      </c>
      <c r="O1031" t="s">
        <v>15</v>
      </c>
      <c r="P1031" t="s">
        <v>16</v>
      </c>
    </row>
    <row r="1032" spans="1:16" x14ac:dyDescent="0.25">
      <c r="A1032" t="s">
        <v>1076</v>
      </c>
      <c r="B1032" s="1">
        <v>45585</v>
      </c>
      <c r="C1032" t="s">
        <v>56</v>
      </c>
      <c r="D1032" t="s">
        <v>38</v>
      </c>
      <c r="E1032">
        <v>6</v>
      </c>
      <c r="F1032" s="2">
        <v>497.24</v>
      </c>
      <c r="G1032" s="2">
        <f>Table14[[#This Row],[Unit Cost]]*Table14[[#This Row],[Quantity]]</f>
        <v>2983.44</v>
      </c>
      <c r="H1032" s="2">
        <v>759.68</v>
      </c>
      <c r="I1032" s="2">
        <f>Table14[[#This Row],[Unit Price]]*Table14[[#This Row],[Quantity]]</f>
        <v>4558.08</v>
      </c>
      <c r="J1032" s="4">
        <v>0.2</v>
      </c>
      <c r="K1032">
        <f>Table14[[#This Row],[Revenue]]*Table14[[#This Row],[Discount]]</f>
        <v>911.61599999999999</v>
      </c>
      <c r="L1032" s="2">
        <f>Table14[[#This Row],[Revenue]]-Table14[[#This Row],[Discount Amount]]</f>
        <v>3646.4639999999999</v>
      </c>
      <c r="M1032" s="2">
        <f>Table14[[#This Row],[Total_Revenue]]-Table14[[#This Row],[Total Cost]]</f>
        <v>663.02399999999989</v>
      </c>
      <c r="N1032" t="s">
        <v>18</v>
      </c>
      <c r="O1032" t="s">
        <v>15</v>
      </c>
      <c r="P1032" t="s">
        <v>20</v>
      </c>
    </row>
    <row r="1033" spans="1:16" x14ac:dyDescent="0.25">
      <c r="A1033" t="s">
        <v>1077</v>
      </c>
      <c r="B1033" s="1">
        <v>45029</v>
      </c>
      <c r="C1033" t="s">
        <v>37</v>
      </c>
      <c r="D1033" t="s">
        <v>38</v>
      </c>
      <c r="E1033">
        <v>7</v>
      </c>
      <c r="F1033" s="2">
        <v>48.34</v>
      </c>
      <c r="G1033" s="2">
        <f>Table14[[#This Row],[Unit Cost]]*Table14[[#This Row],[Quantity]]</f>
        <v>338.38</v>
      </c>
      <c r="H1033" s="2">
        <v>61.44</v>
      </c>
      <c r="I1033" s="2">
        <f>Table14[[#This Row],[Unit Price]]*Table14[[#This Row],[Quantity]]</f>
        <v>430.08</v>
      </c>
      <c r="J1033" s="4">
        <v>0.1</v>
      </c>
      <c r="K1033">
        <f>Table14[[#This Row],[Revenue]]*Table14[[#This Row],[Discount]]</f>
        <v>43.008000000000003</v>
      </c>
      <c r="L1033" s="2">
        <f>Table14[[#This Row],[Revenue]]-Table14[[#This Row],[Discount Amount]]</f>
        <v>387.072</v>
      </c>
      <c r="M1033" s="2">
        <f>Table14[[#This Row],[Total_Revenue]]-Table14[[#This Row],[Total Cost]]</f>
        <v>48.692000000000007</v>
      </c>
      <c r="N1033" t="s">
        <v>18</v>
      </c>
      <c r="O1033" t="s">
        <v>27</v>
      </c>
      <c r="P1033" t="s">
        <v>20</v>
      </c>
    </row>
    <row r="1034" spans="1:16" x14ac:dyDescent="0.25">
      <c r="A1034" t="s">
        <v>1078</v>
      </c>
      <c r="B1034" s="1">
        <v>45099</v>
      </c>
      <c r="C1034" t="s">
        <v>22</v>
      </c>
      <c r="D1034" t="s">
        <v>23</v>
      </c>
      <c r="E1034">
        <v>8</v>
      </c>
      <c r="F1034" s="2">
        <v>285.61</v>
      </c>
      <c r="G1034" s="2">
        <f>Table14[[#This Row],[Unit Cost]]*Table14[[#This Row],[Quantity]]</f>
        <v>2284.88</v>
      </c>
      <c r="H1034" s="2">
        <v>506.27</v>
      </c>
      <c r="I1034" s="2">
        <f>Table14[[#This Row],[Unit Price]]*Table14[[#This Row],[Quantity]]</f>
        <v>4050.16</v>
      </c>
      <c r="J1034" s="4">
        <v>0</v>
      </c>
      <c r="K1034">
        <f>Table14[[#This Row],[Revenue]]*Table14[[#This Row],[Discount]]</f>
        <v>0</v>
      </c>
      <c r="L1034" s="2">
        <f>Table14[[#This Row],[Revenue]]-Table14[[#This Row],[Discount Amount]]</f>
        <v>4050.16</v>
      </c>
      <c r="M1034" s="2">
        <f>Table14[[#This Row],[Total_Revenue]]-Table14[[#This Row],[Total Cost]]</f>
        <v>1765.2799999999997</v>
      </c>
      <c r="N1034" t="s">
        <v>40</v>
      </c>
      <c r="O1034" t="s">
        <v>32</v>
      </c>
      <c r="P1034" t="s">
        <v>35</v>
      </c>
    </row>
    <row r="1035" spans="1:16" x14ac:dyDescent="0.25">
      <c r="A1035" t="s">
        <v>1079</v>
      </c>
      <c r="B1035" s="1">
        <v>44938</v>
      </c>
      <c r="C1035" t="s">
        <v>22</v>
      </c>
      <c r="D1035" t="s">
        <v>23</v>
      </c>
      <c r="E1035">
        <v>2</v>
      </c>
      <c r="F1035" s="2">
        <v>264.16000000000003</v>
      </c>
      <c r="G1035" s="2">
        <f>Table14[[#This Row],[Unit Cost]]*Table14[[#This Row],[Quantity]]</f>
        <v>528.32000000000005</v>
      </c>
      <c r="H1035" s="2">
        <v>318.20999999999998</v>
      </c>
      <c r="I1035" s="2">
        <f>Table14[[#This Row],[Unit Price]]*Table14[[#This Row],[Quantity]]</f>
        <v>636.41999999999996</v>
      </c>
      <c r="J1035" s="4">
        <v>0.15</v>
      </c>
      <c r="K1035">
        <f>Table14[[#This Row],[Revenue]]*Table14[[#This Row],[Discount]]</f>
        <v>95.462999999999994</v>
      </c>
      <c r="L1035" s="2">
        <f>Table14[[#This Row],[Revenue]]-Table14[[#This Row],[Discount Amount]]</f>
        <v>540.95699999999999</v>
      </c>
      <c r="M1035" s="2">
        <f>Table14[[#This Row],[Total_Revenue]]-Table14[[#This Row],[Total Cost]]</f>
        <v>12.636999999999944</v>
      </c>
      <c r="N1035" t="s">
        <v>18</v>
      </c>
      <c r="O1035" t="s">
        <v>32</v>
      </c>
      <c r="P1035" t="s">
        <v>20</v>
      </c>
    </row>
    <row r="1036" spans="1:16" x14ac:dyDescent="0.25">
      <c r="A1036" t="s">
        <v>1080</v>
      </c>
      <c r="B1036" s="1">
        <v>45615</v>
      </c>
      <c r="C1036" t="s">
        <v>37</v>
      </c>
      <c r="D1036" t="s">
        <v>38</v>
      </c>
      <c r="E1036">
        <v>2</v>
      </c>
      <c r="F1036" s="2">
        <v>481.76</v>
      </c>
      <c r="G1036" s="2">
        <f>Table14[[#This Row],[Unit Cost]]*Table14[[#This Row],[Quantity]]</f>
        <v>963.52</v>
      </c>
      <c r="H1036" s="2">
        <v>812.25</v>
      </c>
      <c r="I1036" s="2">
        <f>Table14[[#This Row],[Unit Price]]*Table14[[#This Row],[Quantity]]</f>
        <v>1624.5</v>
      </c>
      <c r="J1036" s="4">
        <v>0.05</v>
      </c>
      <c r="K1036">
        <f>Table14[[#This Row],[Revenue]]*Table14[[#This Row],[Discount]]</f>
        <v>81.225000000000009</v>
      </c>
      <c r="L1036" s="2">
        <f>Table14[[#This Row],[Revenue]]-Table14[[#This Row],[Discount Amount]]</f>
        <v>1543.2750000000001</v>
      </c>
      <c r="M1036" s="2">
        <f>Table14[[#This Row],[Total_Revenue]]-Table14[[#This Row],[Total Cost]]</f>
        <v>579.75500000000011</v>
      </c>
      <c r="N1036" t="s">
        <v>40</v>
      </c>
      <c r="O1036" t="s">
        <v>32</v>
      </c>
      <c r="P1036" t="s">
        <v>35</v>
      </c>
    </row>
    <row r="1037" spans="1:16" x14ac:dyDescent="0.25">
      <c r="A1037" t="s">
        <v>1081</v>
      </c>
      <c r="B1037" s="1">
        <v>45388</v>
      </c>
      <c r="C1037" t="s">
        <v>56</v>
      </c>
      <c r="D1037" t="s">
        <v>38</v>
      </c>
      <c r="E1037">
        <v>8</v>
      </c>
      <c r="F1037" s="2">
        <v>83.36</v>
      </c>
      <c r="G1037" s="2">
        <f>Table14[[#This Row],[Unit Cost]]*Table14[[#This Row],[Quantity]]</f>
        <v>666.88</v>
      </c>
      <c r="H1037" s="2">
        <v>136.32</v>
      </c>
      <c r="I1037" s="2">
        <f>Table14[[#This Row],[Unit Price]]*Table14[[#This Row],[Quantity]]</f>
        <v>1090.56</v>
      </c>
      <c r="J1037" s="4">
        <v>0</v>
      </c>
      <c r="K1037">
        <f>Table14[[#This Row],[Revenue]]*Table14[[#This Row],[Discount]]</f>
        <v>0</v>
      </c>
      <c r="L1037" s="2">
        <f>Table14[[#This Row],[Revenue]]-Table14[[#This Row],[Discount Amount]]</f>
        <v>1090.56</v>
      </c>
      <c r="M1037" s="2">
        <f>Table14[[#This Row],[Total_Revenue]]-Table14[[#This Row],[Total Cost]]</f>
        <v>423.67999999999995</v>
      </c>
      <c r="N1037" t="s">
        <v>40</v>
      </c>
      <c r="O1037" t="s">
        <v>52</v>
      </c>
      <c r="P1037" t="s">
        <v>20</v>
      </c>
    </row>
    <row r="1038" spans="1:16" x14ac:dyDescent="0.25">
      <c r="A1038" t="s">
        <v>1082</v>
      </c>
      <c r="B1038" s="1">
        <v>45624</v>
      </c>
      <c r="C1038" t="s">
        <v>22</v>
      </c>
      <c r="D1038" t="s">
        <v>23</v>
      </c>
      <c r="E1038">
        <v>2</v>
      </c>
      <c r="F1038" s="2">
        <v>451.87</v>
      </c>
      <c r="G1038" s="2">
        <f>Table14[[#This Row],[Unit Cost]]*Table14[[#This Row],[Quantity]]</f>
        <v>903.74</v>
      </c>
      <c r="H1038" s="2">
        <v>651.82000000000005</v>
      </c>
      <c r="I1038" s="2">
        <f>Table14[[#This Row],[Unit Price]]*Table14[[#This Row],[Quantity]]</f>
        <v>1303.6400000000001</v>
      </c>
      <c r="J1038" s="4">
        <v>0</v>
      </c>
      <c r="K1038">
        <f>Table14[[#This Row],[Revenue]]*Table14[[#This Row],[Discount]]</f>
        <v>0</v>
      </c>
      <c r="L1038" s="2">
        <f>Table14[[#This Row],[Revenue]]-Table14[[#This Row],[Discount Amount]]</f>
        <v>1303.6400000000001</v>
      </c>
      <c r="M1038" s="2">
        <f>Table14[[#This Row],[Total_Revenue]]-Table14[[#This Row],[Total Cost]]</f>
        <v>399.90000000000009</v>
      </c>
      <c r="N1038" t="s">
        <v>14</v>
      </c>
      <c r="O1038" t="s">
        <v>27</v>
      </c>
      <c r="P1038" t="s">
        <v>16</v>
      </c>
    </row>
    <row r="1039" spans="1:16" x14ac:dyDescent="0.25">
      <c r="A1039" t="s">
        <v>1083</v>
      </c>
      <c r="B1039" s="1">
        <v>45490</v>
      </c>
      <c r="C1039" t="s">
        <v>30</v>
      </c>
      <c r="D1039" t="s">
        <v>31</v>
      </c>
      <c r="E1039">
        <v>8</v>
      </c>
      <c r="F1039" s="2">
        <v>106.1</v>
      </c>
      <c r="G1039" s="2">
        <f>Table14[[#This Row],[Unit Cost]]*Table14[[#This Row],[Quantity]]</f>
        <v>848.8</v>
      </c>
      <c r="H1039" s="2">
        <v>160.16</v>
      </c>
      <c r="I1039" s="2">
        <f>Table14[[#This Row],[Unit Price]]*Table14[[#This Row],[Quantity]]</f>
        <v>1281.28</v>
      </c>
      <c r="J1039" s="4">
        <v>0</v>
      </c>
      <c r="K1039">
        <f>Table14[[#This Row],[Revenue]]*Table14[[#This Row],[Discount]]</f>
        <v>0</v>
      </c>
      <c r="L1039" s="2">
        <f>Table14[[#This Row],[Revenue]]-Table14[[#This Row],[Discount Amount]]</f>
        <v>1281.28</v>
      </c>
      <c r="M1039" s="2">
        <f>Table14[[#This Row],[Total_Revenue]]-Table14[[#This Row],[Total Cost]]</f>
        <v>432.48</v>
      </c>
      <c r="N1039" t="s">
        <v>18</v>
      </c>
      <c r="O1039" t="s">
        <v>32</v>
      </c>
      <c r="P1039" t="s">
        <v>16</v>
      </c>
    </row>
    <row r="1040" spans="1:16" x14ac:dyDescent="0.25">
      <c r="A1040" t="s">
        <v>1084</v>
      </c>
      <c r="B1040" s="1">
        <v>45383</v>
      </c>
      <c r="C1040" t="s">
        <v>62</v>
      </c>
      <c r="D1040" t="s">
        <v>47</v>
      </c>
      <c r="E1040">
        <v>9</v>
      </c>
      <c r="F1040" s="2">
        <v>498.3</v>
      </c>
      <c r="G1040" s="2">
        <f>Table14[[#This Row],[Unit Cost]]*Table14[[#This Row],[Quantity]]</f>
        <v>4484.7</v>
      </c>
      <c r="H1040" s="2">
        <v>692.08</v>
      </c>
      <c r="I1040" s="2">
        <f>Table14[[#This Row],[Unit Price]]*Table14[[#This Row],[Quantity]]</f>
        <v>6228.72</v>
      </c>
      <c r="J1040" s="4">
        <v>0</v>
      </c>
      <c r="K1040">
        <f>Table14[[#This Row],[Revenue]]*Table14[[#This Row],[Discount]]</f>
        <v>0</v>
      </c>
      <c r="L1040" s="2">
        <f>Table14[[#This Row],[Revenue]]-Table14[[#This Row],[Discount Amount]]</f>
        <v>6228.72</v>
      </c>
      <c r="M1040" s="2">
        <f>Table14[[#This Row],[Total_Revenue]]-Table14[[#This Row],[Total Cost]]</f>
        <v>1744.0200000000004</v>
      </c>
      <c r="N1040" t="s">
        <v>24</v>
      </c>
      <c r="O1040" t="s">
        <v>15</v>
      </c>
      <c r="P1040" t="s">
        <v>35</v>
      </c>
    </row>
    <row r="1041" spans="1:16" x14ac:dyDescent="0.25">
      <c r="A1041" t="s">
        <v>1085</v>
      </c>
      <c r="B1041" s="1">
        <v>45531</v>
      </c>
      <c r="C1041" t="s">
        <v>54</v>
      </c>
      <c r="D1041" t="s">
        <v>38</v>
      </c>
      <c r="E1041">
        <v>8</v>
      </c>
      <c r="F1041" s="2">
        <v>239.71</v>
      </c>
      <c r="G1041" s="2">
        <f>Table14[[#This Row],[Unit Cost]]*Table14[[#This Row],[Quantity]]</f>
        <v>1917.68</v>
      </c>
      <c r="H1041" s="2">
        <v>420.33</v>
      </c>
      <c r="I1041" s="2">
        <f>Table14[[#This Row],[Unit Price]]*Table14[[#This Row],[Quantity]]</f>
        <v>3362.64</v>
      </c>
      <c r="J1041" s="4">
        <v>0.15</v>
      </c>
      <c r="K1041">
        <f>Table14[[#This Row],[Revenue]]*Table14[[#This Row],[Discount]]</f>
        <v>504.39599999999996</v>
      </c>
      <c r="L1041" s="2">
        <f>Table14[[#This Row],[Revenue]]-Table14[[#This Row],[Discount Amount]]</f>
        <v>2858.2439999999997</v>
      </c>
      <c r="M1041" s="2">
        <f>Table14[[#This Row],[Total_Revenue]]-Table14[[#This Row],[Total Cost]]</f>
        <v>940.56399999999962</v>
      </c>
      <c r="N1041" t="s">
        <v>24</v>
      </c>
      <c r="O1041" t="s">
        <v>19</v>
      </c>
      <c r="P1041" t="s">
        <v>20</v>
      </c>
    </row>
    <row r="1042" spans="1:16" x14ac:dyDescent="0.25">
      <c r="A1042" t="s">
        <v>1086</v>
      </c>
      <c r="B1042" s="1">
        <v>45117</v>
      </c>
      <c r="C1042" t="s">
        <v>56</v>
      </c>
      <c r="D1042" t="s">
        <v>38</v>
      </c>
      <c r="E1042">
        <v>8</v>
      </c>
      <c r="F1042" s="2">
        <v>135.91</v>
      </c>
      <c r="G1042" s="2">
        <f>Table14[[#This Row],[Unit Cost]]*Table14[[#This Row],[Quantity]]</f>
        <v>1087.28</v>
      </c>
      <c r="H1042" s="2">
        <v>192.62</v>
      </c>
      <c r="I1042" s="2">
        <f>Table14[[#This Row],[Unit Price]]*Table14[[#This Row],[Quantity]]</f>
        <v>1540.96</v>
      </c>
      <c r="J1042" s="4">
        <v>0</v>
      </c>
      <c r="K1042">
        <f>Table14[[#This Row],[Revenue]]*Table14[[#This Row],[Discount]]</f>
        <v>0</v>
      </c>
      <c r="L1042" s="2">
        <f>Table14[[#This Row],[Revenue]]-Table14[[#This Row],[Discount Amount]]</f>
        <v>1540.96</v>
      </c>
      <c r="M1042" s="2">
        <f>Table14[[#This Row],[Total_Revenue]]-Table14[[#This Row],[Total Cost]]</f>
        <v>453.68000000000006</v>
      </c>
      <c r="N1042" t="s">
        <v>18</v>
      </c>
      <c r="O1042" t="s">
        <v>19</v>
      </c>
      <c r="P1042" t="s">
        <v>20</v>
      </c>
    </row>
    <row r="1043" spans="1:16" x14ac:dyDescent="0.25">
      <c r="A1043" t="s">
        <v>1087</v>
      </c>
      <c r="B1043" s="1">
        <v>45163</v>
      </c>
      <c r="C1043" t="s">
        <v>62</v>
      </c>
      <c r="D1043" t="s">
        <v>47</v>
      </c>
      <c r="E1043">
        <v>7</v>
      </c>
      <c r="F1043" s="2">
        <v>462.51</v>
      </c>
      <c r="G1043" s="2">
        <f>Table14[[#This Row],[Unit Cost]]*Table14[[#This Row],[Quantity]]</f>
        <v>3237.5699999999997</v>
      </c>
      <c r="H1043" s="2">
        <v>518.09</v>
      </c>
      <c r="I1043" s="2">
        <f>Table14[[#This Row],[Unit Price]]*Table14[[#This Row],[Quantity]]</f>
        <v>3626.63</v>
      </c>
      <c r="J1043" s="4">
        <v>0</v>
      </c>
      <c r="K1043">
        <f>Table14[[#This Row],[Revenue]]*Table14[[#This Row],[Discount]]</f>
        <v>0</v>
      </c>
      <c r="L1043" s="2">
        <f>Table14[[#This Row],[Revenue]]-Table14[[#This Row],[Discount Amount]]</f>
        <v>3626.63</v>
      </c>
      <c r="M1043" s="2">
        <f>Table14[[#This Row],[Total_Revenue]]-Table14[[#This Row],[Total Cost]]</f>
        <v>389.0600000000004</v>
      </c>
      <c r="N1043" t="s">
        <v>40</v>
      </c>
      <c r="O1043" t="s">
        <v>32</v>
      </c>
      <c r="P1043" t="s">
        <v>20</v>
      </c>
    </row>
    <row r="1044" spans="1:16" x14ac:dyDescent="0.25">
      <c r="A1044" t="s">
        <v>1088</v>
      </c>
      <c r="B1044" s="1">
        <v>45222</v>
      </c>
      <c r="C1044" t="s">
        <v>56</v>
      </c>
      <c r="D1044" t="s">
        <v>38</v>
      </c>
      <c r="E1044">
        <v>3</v>
      </c>
      <c r="F1044" s="2">
        <v>161.41999999999999</v>
      </c>
      <c r="G1044" s="2">
        <f>Table14[[#This Row],[Unit Cost]]*Table14[[#This Row],[Quantity]]</f>
        <v>484.26</v>
      </c>
      <c r="H1044" s="2">
        <v>236.33</v>
      </c>
      <c r="I1044" s="2">
        <f>Table14[[#This Row],[Unit Price]]*Table14[[#This Row],[Quantity]]</f>
        <v>708.99</v>
      </c>
      <c r="J1044" s="4">
        <v>0</v>
      </c>
      <c r="K1044">
        <f>Table14[[#This Row],[Revenue]]*Table14[[#This Row],[Discount]]</f>
        <v>0</v>
      </c>
      <c r="L1044" s="2">
        <f>Table14[[#This Row],[Revenue]]-Table14[[#This Row],[Discount Amount]]</f>
        <v>708.99</v>
      </c>
      <c r="M1044" s="2">
        <f>Table14[[#This Row],[Total_Revenue]]-Table14[[#This Row],[Total Cost]]</f>
        <v>224.73000000000002</v>
      </c>
      <c r="N1044" t="s">
        <v>40</v>
      </c>
      <c r="O1044" t="s">
        <v>19</v>
      </c>
      <c r="P1044" t="s">
        <v>20</v>
      </c>
    </row>
    <row r="1045" spans="1:16" x14ac:dyDescent="0.25">
      <c r="A1045" t="s">
        <v>1089</v>
      </c>
      <c r="B1045" s="1">
        <v>45631</v>
      </c>
      <c r="C1045" t="s">
        <v>60</v>
      </c>
      <c r="D1045" t="s">
        <v>23</v>
      </c>
      <c r="E1045">
        <v>8</v>
      </c>
      <c r="F1045" s="2">
        <v>406.73</v>
      </c>
      <c r="G1045" s="2">
        <f>Table14[[#This Row],[Unit Cost]]*Table14[[#This Row],[Quantity]]</f>
        <v>3253.84</v>
      </c>
      <c r="H1045" s="2">
        <v>448.57</v>
      </c>
      <c r="I1045" s="2">
        <f>Table14[[#This Row],[Unit Price]]*Table14[[#This Row],[Quantity]]</f>
        <v>3588.56</v>
      </c>
      <c r="J1045" s="4">
        <v>0.1</v>
      </c>
      <c r="K1045">
        <f>Table14[[#This Row],[Revenue]]*Table14[[#This Row],[Discount]]</f>
        <v>358.85599999999999</v>
      </c>
      <c r="L1045" s="2">
        <f>Table14[[#This Row],[Revenue]]-Table14[[#This Row],[Discount Amount]]</f>
        <v>3229.7039999999997</v>
      </c>
      <c r="M1045" s="2">
        <f>Table14[[#This Row],[Total_Revenue]]-Table14[[#This Row],[Total Cost]]</f>
        <v>-24.136000000000422</v>
      </c>
      <c r="N1045" t="s">
        <v>40</v>
      </c>
      <c r="O1045" t="s">
        <v>52</v>
      </c>
      <c r="P1045" t="s">
        <v>35</v>
      </c>
    </row>
    <row r="1046" spans="1:16" x14ac:dyDescent="0.25">
      <c r="A1046" t="s">
        <v>1090</v>
      </c>
      <c r="B1046" s="1">
        <v>45275</v>
      </c>
      <c r="C1046" t="s">
        <v>54</v>
      </c>
      <c r="D1046" t="s">
        <v>38</v>
      </c>
      <c r="E1046">
        <v>1</v>
      </c>
      <c r="F1046" s="2">
        <v>167.97</v>
      </c>
      <c r="G1046" s="2">
        <f>Table14[[#This Row],[Unit Cost]]*Table14[[#This Row],[Quantity]]</f>
        <v>167.97</v>
      </c>
      <c r="H1046" s="2">
        <v>269.56</v>
      </c>
      <c r="I1046" s="2">
        <f>Table14[[#This Row],[Unit Price]]*Table14[[#This Row],[Quantity]]</f>
        <v>269.56</v>
      </c>
      <c r="J1046" s="4">
        <v>0.2</v>
      </c>
      <c r="K1046">
        <f>Table14[[#This Row],[Revenue]]*Table14[[#This Row],[Discount]]</f>
        <v>53.912000000000006</v>
      </c>
      <c r="L1046" s="2">
        <f>Table14[[#This Row],[Revenue]]-Table14[[#This Row],[Discount Amount]]</f>
        <v>215.648</v>
      </c>
      <c r="M1046" s="2">
        <f>Table14[[#This Row],[Total_Revenue]]-Table14[[#This Row],[Total Cost]]</f>
        <v>47.677999999999997</v>
      </c>
      <c r="N1046" t="s">
        <v>24</v>
      </c>
      <c r="O1046" t="s">
        <v>32</v>
      </c>
      <c r="P1046" t="s">
        <v>20</v>
      </c>
    </row>
    <row r="1047" spans="1:16" x14ac:dyDescent="0.25">
      <c r="A1047" t="s">
        <v>1091</v>
      </c>
      <c r="B1047" s="1">
        <v>45102</v>
      </c>
      <c r="C1047" t="s">
        <v>44</v>
      </c>
      <c r="D1047" t="s">
        <v>31</v>
      </c>
      <c r="E1047">
        <v>9</v>
      </c>
      <c r="F1047" s="2">
        <v>309.45999999999998</v>
      </c>
      <c r="G1047" s="2">
        <f>Table14[[#This Row],[Unit Cost]]*Table14[[#This Row],[Quantity]]</f>
        <v>2785.14</v>
      </c>
      <c r="H1047" s="2">
        <v>364.75</v>
      </c>
      <c r="I1047" s="2">
        <f>Table14[[#This Row],[Unit Price]]*Table14[[#This Row],[Quantity]]</f>
        <v>3282.75</v>
      </c>
      <c r="J1047" s="4">
        <v>0</v>
      </c>
      <c r="K1047">
        <f>Table14[[#This Row],[Revenue]]*Table14[[#This Row],[Discount]]</f>
        <v>0</v>
      </c>
      <c r="L1047" s="2">
        <f>Table14[[#This Row],[Revenue]]-Table14[[#This Row],[Discount Amount]]</f>
        <v>3282.75</v>
      </c>
      <c r="M1047" s="2">
        <f>Table14[[#This Row],[Total_Revenue]]-Table14[[#This Row],[Total Cost]]</f>
        <v>497.61000000000013</v>
      </c>
      <c r="N1047" t="s">
        <v>18</v>
      </c>
      <c r="O1047" t="s">
        <v>27</v>
      </c>
      <c r="P1047" t="s">
        <v>20</v>
      </c>
    </row>
    <row r="1048" spans="1:16" x14ac:dyDescent="0.25">
      <c r="A1048" t="s">
        <v>1092</v>
      </c>
      <c r="B1048" s="1">
        <v>45507</v>
      </c>
      <c r="C1048" t="s">
        <v>42</v>
      </c>
      <c r="D1048" t="s">
        <v>23</v>
      </c>
      <c r="E1048">
        <v>5</v>
      </c>
      <c r="F1048" s="2">
        <v>324.23</v>
      </c>
      <c r="G1048" s="2">
        <f>Table14[[#This Row],[Unit Cost]]*Table14[[#This Row],[Quantity]]</f>
        <v>1621.15</v>
      </c>
      <c r="H1048" s="2">
        <v>395.86</v>
      </c>
      <c r="I1048" s="2">
        <f>Table14[[#This Row],[Unit Price]]*Table14[[#This Row],[Quantity]]</f>
        <v>1979.3000000000002</v>
      </c>
      <c r="J1048" s="4">
        <v>0.15</v>
      </c>
      <c r="K1048">
        <f>Table14[[#This Row],[Revenue]]*Table14[[#This Row],[Discount]]</f>
        <v>296.89500000000004</v>
      </c>
      <c r="L1048" s="2">
        <f>Table14[[#This Row],[Revenue]]-Table14[[#This Row],[Discount Amount]]</f>
        <v>1682.4050000000002</v>
      </c>
      <c r="M1048" s="2">
        <f>Table14[[#This Row],[Total_Revenue]]-Table14[[#This Row],[Total Cost]]</f>
        <v>61.255000000000109</v>
      </c>
      <c r="N1048" t="s">
        <v>14</v>
      </c>
      <c r="O1048" t="s">
        <v>15</v>
      </c>
      <c r="P1048" t="s">
        <v>20</v>
      </c>
    </row>
    <row r="1049" spans="1:16" x14ac:dyDescent="0.25">
      <c r="A1049" t="s">
        <v>1093</v>
      </c>
      <c r="B1049" s="1">
        <v>45094</v>
      </c>
      <c r="C1049" t="s">
        <v>26</v>
      </c>
      <c r="D1049" t="s">
        <v>13</v>
      </c>
      <c r="E1049">
        <v>9</v>
      </c>
      <c r="F1049" s="2">
        <v>248.57</v>
      </c>
      <c r="G1049" s="2">
        <f>Table14[[#This Row],[Unit Cost]]*Table14[[#This Row],[Quantity]]</f>
        <v>2237.13</v>
      </c>
      <c r="H1049" s="2">
        <v>358.13</v>
      </c>
      <c r="I1049" s="2">
        <f>Table14[[#This Row],[Unit Price]]*Table14[[#This Row],[Quantity]]</f>
        <v>3223.17</v>
      </c>
      <c r="J1049" s="4">
        <v>0.1</v>
      </c>
      <c r="K1049">
        <f>Table14[[#This Row],[Revenue]]*Table14[[#This Row],[Discount]]</f>
        <v>322.31700000000001</v>
      </c>
      <c r="L1049" s="2">
        <f>Table14[[#This Row],[Revenue]]-Table14[[#This Row],[Discount Amount]]</f>
        <v>2900.8530000000001</v>
      </c>
      <c r="M1049" s="2">
        <f>Table14[[#This Row],[Total_Revenue]]-Table14[[#This Row],[Total Cost]]</f>
        <v>663.72299999999996</v>
      </c>
      <c r="N1049" t="s">
        <v>24</v>
      </c>
      <c r="O1049" t="s">
        <v>32</v>
      </c>
      <c r="P1049" t="s">
        <v>16</v>
      </c>
    </row>
    <row r="1050" spans="1:16" x14ac:dyDescent="0.25">
      <c r="A1050" t="s">
        <v>1094</v>
      </c>
      <c r="B1050" s="1">
        <v>45022</v>
      </c>
      <c r="C1050" t="s">
        <v>60</v>
      </c>
      <c r="D1050" t="s">
        <v>23</v>
      </c>
      <c r="E1050">
        <v>2</v>
      </c>
      <c r="F1050" s="2">
        <v>343.89</v>
      </c>
      <c r="G1050" s="2">
        <f>Table14[[#This Row],[Unit Cost]]*Table14[[#This Row],[Quantity]]</f>
        <v>687.78</v>
      </c>
      <c r="H1050" s="2">
        <v>574.13</v>
      </c>
      <c r="I1050" s="2">
        <f>Table14[[#This Row],[Unit Price]]*Table14[[#This Row],[Quantity]]</f>
        <v>1148.26</v>
      </c>
      <c r="J1050" s="4">
        <v>0</v>
      </c>
      <c r="K1050">
        <f>Table14[[#This Row],[Revenue]]*Table14[[#This Row],[Discount]]</f>
        <v>0</v>
      </c>
      <c r="L1050" s="2">
        <f>Table14[[#This Row],[Revenue]]-Table14[[#This Row],[Discount Amount]]</f>
        <v>1148.26</v>
      </c>
      <c r="M1050" s="2">
        <f>Table14[[#This Row],[Total_Revenue]]-Table14[[#This Row],[Total Cost]]</f>
        <v>460.48</v>
      </c>
      <c r="N1050" t="s">
        <v>40</v>
      </c>
      <c r="O1050" t="s">
        <v>52</v>
      </c>
      <c r="P1050" t="s">
        <v>16</v>
      </c>
    </row>
    <row r="1051" spans="1:16" x14ac:dyDescent="0.25">
      <c r="A1051" t="s">
        <v>1095</v>
      </c>
      <c r="B1051" s="1">
        <v>45118</v>
      </c>
      <c r="C1051" t="s">
        <v>56</v>
      </c>
      <c r="D1051" t="s">
        <v>38</v>
      </c>
      <c r="E1051">
        <v>9</v>
      </c>
      <c r="F1051" s="2">
        <v>190.1</v>
      </c>
      <c r="G1051" s="2">
        <f>Table14[[#This Row],[Unit Cost]]*Table14[[#This Row],[Quantity]]</f>
        <v>1710.8999999999999</v>
      </c>
      <c r="H1051" s="2">
        <v>276.83</v>
      </c>
      <c r="I1051" s="2">
        <f>Table14[[#This Row],[Unit Price]]*Table14[[#This Row],[Quantity]]</f>
        <v>2491.4699999999998</v>
      </c>
      <c r="J1051" s="4">
        <v>0.1</v>
      </c>
      <c r="K1051">
        <f>Table14[[#This Row],[Revenue]]*Table14[[#This Row],[Discount]]</f>
        <v>249.14699999999999</v>
      </c>
      <c r="L1051" s="2">
        <f>Table14[[#This Row],[Revenue]]-Table14[[#This Row],[Discount Amount]]</f>
        <v>2242.3229999999999</v>
      </c>
      <c r="M1051" s="2">
        <f>Table14[[#This Row],[Total_Revenue]]-Table14[[#This Row],[Total Cost]]</f>
        <v>531.423</v>
      </c>
      <c r="N1051" t="s">
        <v>18</v>
      </c>
      <c r="O1051" t="s">
        <v>15</v>
      </c>
      <c r="P1051" t="s">
        <v>20</v>
      </c>
    </row>
    <row r="1052" spans="1:16" x14ac:dyDescent="0.25">
      <c r="A1052" t="s">
        <v>1096</v>
      </c>
      <c r="B1052" s="1">
        <v>45128</v>
      </c>
      <c r="C1052" t="s">
        <v>46</v>
      </c>
      <c r="D1052" t="s">
        <v>47</v>
      </c>
      <c r="E1052">
        <v>6</v>
      </c>
      <c r="F1052" s="2">
        <v>397.6</v>
      </c>
      <c r="G1052" s="2">
        <f>Table14[[#This Row],[Unit Cost]]*Table14[[#This Row],[Quantity]]</f>
        <v>2385.6000000000004</v>
      </c>
      <c r="H1052" s="2">
        <v>678.93</v>
      </c>
      <c r="I1052" s="2">
        <f>Table14[[#This Row],[Unit Price]]*Table14[[#This Row],[Quantity]]</f>
        <v>4073.58</v>
      </c>
      <c r="J1052" s="4">
        <v>0</v>
      </c>
      <c r="K1052">
        <f>Table14[[#This Row],[Revenue]]*Table14[[#This Row],[Discount]]</f>
        <v>0</v>
      </c>
      <c r="L1052" s="2">
        <f>Table14[[#This Row],[Revenue]]-Table14[[#This Row],[Discount Amount]]</f>
        <v>4073.58</v>
      </c>
      <c r="M1052" s="2">
        <f>Table14[[#This Row],[Total_Revenue]]-Table14[[#This Row],[Total Cost]]</f>
        <v>1687.9799999999996</v>
      </c>
      <c r="N1052" t="s">
        <v>18</v>
      </c>
      <c r="O1052" t="s">
        <v>32</v>
      </c>
      <c r="P1052" t="s">
        <v>20</v>
      </c>
    </row>
    <row r="1053" spans="1:16" x14ac:dyDescent="0.25">
      <c r="A1053" t="s">
        <v>1097</v>
      </c>
      <c r="B1053" s="1">
        <v>45251</v>
      </c>
      <c r="C1053" t="s">
        <v>62</v>
      </c>
      <c r="D1053" t="s">
        <v>47</v>
      </c>
      <c r="E1053">
        <v>2</v>
      </c>
      <c r="F1053" s="2">
        <v>162.56</v>
      </c>
      <c r="G1053" s="2">
        <f>Table14[[#This Row],[Unit Cost]]*Table14[[#This Row],[Quantity]]</f>
        <v>325.12</v>
      </c>
      <c r="H1053" s="2">
        <v>258.60000000000002</v>
      </c>
      <c r="I1053" s="2">
        <f>Table14[[#This Row],[Unit Price]]*Table14[[#This Row],[Quantity]]</f>
        <v>517.20000000000005</v>
      </c>
      <c r="J1053" s="4">
        <v>0.1</v>
      </c>
      <c r="K1053">
        <f>Table14[[#This Row],[Revenue]]*Table14[[#This Row],[Discount]]</f>
        <v>51.720000000000006</v>
      </c>
      <c r="L1053" s="2">
        <f>Table14[[#This Row],[Revenue]]-Table14[[#This Row],[Discount Amount]]</f>
        <v>465.48</v>
      </c>
      <c r="M1053" s="2">
        <f>Table14[[#This Row],[Total_Revenue]]-Table14[[#This Row],[Total Cost]]</f>
        <v>140.36000000000001</v>
      </c>
      <c r="N1053" t="s">
        <v>14</v>
      </c>
      <c r="O1053" t="s">
        <v>52</v>
      </c>
      <c r="P1053" t="s">
        <v>16</v>
      </c>
    </row>
    <row r="1054" spans="1:16" x14ac:dyDescent="0.25">
      <c r="A1054" t="s">
        <v>1098</v>
      </c>
      <c r="B1054" s="1">
        <v>44934</v>
      </c>
      <c r="C1054" t="s">
        <v>42</v>
      </c>
      <c r="D1054" t="s">
        <v>23</v>
      </c>
      <c r="E1054">
        <v>2</v>
      </c>
      <c r="F1054" s="2">
        <v>104.91</v>
      </c>
      <c r="G1054" s="2">
        <f>Table14[[#This Row],[Unit Cost]]*Table14[[#This Row],[Quantity]]</f>
        <v>209.82</v>
      </c>
      <c r="H1054" s="2">
        <v>151.94</v>
      </c>
      <c r="I1054" s="2">
        <f>Table14[[#This Row],[Unit Price]]*Table14[[#This Row],[Quantity]]</f>
        <v>303.88</v>
      </c>
      <c r="J1054" s="4">
        <v>0</v>
      </c>
      <c r="K1054">
        <f>Table14[[#This Row],[Revenue]]*Table14[[#This Row],[Discount]]</f>
        <v>0</v>
      </c>
      <c r="L1054" s="2">
        <f>Table14[[#This Row],[Revenue]]-Table14[[#This Row],[Discount Amount]]</f>
        <v>303.88</v>
      </c>
      <c r="M1054" s="2">
        <f>Table14[[#This Row],[Total_Revenue]]-Table14[[#This Row],[Total Cost]]</f>
        <v>94.06</v>
      </c>
      <c r="N1054" t="s">
        <v>40</v>
      </c>
      <c r="O1054" t="s">
        <v>52</v>
      </c>
      <c r="P1054" t="s">
        <v>20</v>
      </c>
    </row>
    <row r="1055" spans="1:16" x14ac:dyDescent="0.25">
      <c r="A1055" t="s">
        <v>1099</v>
      </c>
      <c r="B1055" s="1">
        <v>45522</v>
      </c>
      <c r="C1055" t="s">
        <v>37</v>
      </c>
      <c r="D1055" t="s">
        <v>38</v>
      </c>
      <c r="E1055">
        <v>9</v>
      </c>
      <c r="F1055" s="2">
        <v>277.48</v>
      </c>
      <c r="G1055" s="2">
        <f>Table14[[#This Row],[Unit Cost]]*Table14[[#This Row],[Quantity]]</f>
        <v>2497.3200000000002</v>
      </c>
      <c r="H1055" s="2">
        <v>363.39</v>
      </c>
      <c r="I1055" s="2">
        <f>Table14[[#This Row],[Unit Price]]*Table14[[#This Row],[Quantity]]</f>
        <v>3270.5099999999998</v>
      </c>
      <c r="J1055" s="4">
        <v>0.05</v>
      </c>
      <c r="K1055">
        <f>Table14[[#This Row],[Revenue]]*Table14[[#This Row],[Discount]]</f>
        <v>163.52549999999999</v>
      </c>
      <c r="L1055" s="2">
        <f>Table14[[#This Row],[Revenue]]-Table14[[#This Row],[Discount Amount]]</f>
        <v>3106.9844999999996</v>
      </c>
      <c r="M1055" s="2">
        <f>Table14[[#This Row],[Total_Revenue]]-Table14[[#This Row],[Total Cost]]</f>
        <v>609.66449999999941</v>
      </c>
      <c r="N1055" t="s">
        <v>24</v>
      </c>
      <c r="O1055" t="s">
        <v>27</v>
      </c>
      <c r="P1055" t="s">
        <v>20</v>
      </c>
    </row>
    <row r="1056" spans="1:16" x14ac:dyDescent="0.25">
      <c r="A1056" t="s">
        <v>1100</v>
      </c>
      <c r="B1056" s="1">
        <v>45025</v>
      </c>
      <c r="C1056" t="s">
        <v>30</v>
      </c>
      <c r="D1056" t="s">
        <v>31</v>
      </c>
      <c r="E1056">
        <v>6</v>
      </c>
      <c r="F1056" s="2">
        <v>449.38</v>
      </c>
      <c r="G1056" s="2">
        <f>Table14[[#This Row],[Unit Cost]]*Table14[[#This Row],[Quantity]]</f>
        <v>2696.2799999999997</v>
      </c>
      <c r="H1056" s="2">
        <v>777.35</v>
      </c>
      <c r="I1056" s="2">
        <f>Table14[[#This Row],[Unit Price]]*Table14[[#This Row],[Quantity]]</f>
        <v>4664.1000000000004</v>
      </c>
      <c r="J1056" s="4">
        <v>0</v>
      </c>
      <c r="K1056">
        <f>Table14[[#This Row],[Revenue]]*Table14[[#This Row],[Discount]]</f>
        <v>0</v>
      </c>
      <c r="L1056" s="2">
        <f>Table14[[#This Row],[Revenue]]-Table14[[#This Row],[Discount Amount]]</f>
        <v>4664.1000000000004</v>
      </c>
      <c r="M1056" s="2">
        <f>Table14[[#This Row],[Total_Revenue]]-Table14[[#This Row],[Total Cost]]</f>
        <v>1967.8200000000006</v>
      </c>
      <c r="N1056" t="s">
        <v>18</v>
      </c>
      <c r="O1056" t="s">
        <v>52</v>
      </c>
      <c r="P1056" t="s">
        <v>20</v>
      </c>
    </row>
    <row r="1057" spans="1:16" x14ac:dyDescent="0.25">
      <c r="A1057" t="s">
        <v>1101</v>
      </c>
      <c r="B1057" s="1">
        <v>45044</v>
      </c>
      <c r="C1057" t="s">
        <v>34</v>
      </c>
      <c r="D1057" t="s">
        <v>31</v>
      </c>
      <c r="E1057">
        <v>2</v>
      </c>
      <c r="F1057" s="2">
        <v>419.45</v>
      </c>
      <c r="G1057" s="2">
        <f>Table14[[#This Row],[Unit Cost]]*Table14[[#This Row],[Quantity]]</f>
        <v>838.9</v>
      </c>
      <c r="H1057" s="2">
        <v>534.45000000000005</v>
      </c>
      <c r="I1057" s="2">
        <f>Table14[[#This Row],[Unit Price]]*Table14[[#This Row],[Quantity]]</f>
        <v>1068.9000000000001</v>
      </c>
      <c r="J1057" s="4">
        <v>0.1</v>
      </c>
      <c r="K1057">
        <f>Table14[[#This Row],[Revenue]]*Table14[[#This Row],[Discount]]</f>
        <v>106.89000000000001</v>
      </c>
      <c r="L1057" s="2">
        <f>Table14[[#This Row],[Revenue]]-Table14[[#This Row],[Discount Amount]]</f>
        <v>962.0100000000001</v>
      </c>
      <c r="M1057" s="2">
        <f>Table14[[#This Row],[Total_Revenue]]-Table14[[#This Row],[Total Cost]]</f>
        <v>123.11000000000013</v>
      </c>
      <c r="N1057" t="s">
        <v>24</v>
      </c>
      <c r="O1057" t="s">
        <v>27</v>
      </c>
      <c r="P1057" t="s">
        <v>20</v>
      </c>
    </row>
    <row r="1058" spans="1:16" x14ac:dyDescent="0.25">
      <c r="A1058" t="s">
        <v>1102</v>
      </c>
      <c r="B1058" s="1">
        <v>45318</v>
      </c>
      <c r="C1058" t="s">
        <v>22</v>
      </c>
      <c r="D1058" t="s">
        <v>23</v>
      </c>
      <c r="E1058">
        <v>3</v>
      </c>
      <c r="F1058" s="2">
        <v>411.17</v>
      </c>
      <c r="G1058" s="2">
        <f>Table14[[#This Row],[Unit Cost]]*Table14[[#This Row],[Quantity]]</f>
        <v>1233.51</v>
      </c>
      <c r="H1058" s="2">
        <v>581.09</v>
      </c>
      <c r="I1058" s="2">
        <f>Table14[[#This Row],[Unit Price]]*Table14[[#This Row],[Quantity]]</f>
        <v>1743.27</v>
      </c>
      <c r="J1058" s="4">
        <v>0</v>
      </c>
      <c r="K1058">
        <f>Table14[[#This Row],[Revenue]]*Table14[[#This Row],[Discount]]</f>
        <v>0</v>
      </c>
      <c r="L1058" s="2">
        <f>Table14[[#This Row],[Revenue]]-Table14[[#This Row],[Discount Amount]]</f>
        <v>1743.27</v>
      </c>
      <c r="M1058" s="2">
        <f>Table14[[#This Row],[Total_Revenue]]-Table14[[#This Row],[Total Cost]]</f>
        <v>509.76</v>
      </c>
      <c r="N1058" t="s">
        <v>14</v>
      </c>
      <c r="O1058" t="s">
        <v>15</v>
      </c>
      <c r="P1058" t="s">
        <v>16</v>
      </c>
    </row>
    <row r="1059" spans="1:16" x14ac:dyDescent="0.25">
      <c r="A1059" t="s">
        <v>1103</v>
      </c>
      <c r="B1059" s="1">
        <v>45317</v>
      </c>
      <c r="C1059" t="s">
        <v>42</v>
      </c>
      <c r="D1059" t="s">
        <v>23</v>
      </c>
      <c r="E1059">
        <v>6</v>
      </c>
      <c r="F1059" s="2">
        <v>104.63</v>
      </c>
      <c r="G1059" s="2">
        <f>Table14[[#This Row],[Unit Cost]]*Table14[[#This Row],[Quantity]]</f>
        <v>627.78</v>
      </c>
      <c r="H1059" s="2">
        <v>158.32</v>
      </c>
      <c r="I1059" s="2">
        <f>Table14[[#This Row],[Unit Price]]*Table14[[#This Row],[Quantity]]</f>
        <v>949.92</v>
      </c>
      <c r="J1059" s="4">
        <v>0</v>
      </c>
      <c r="K1059">
        <f>Table14[[#This Row],[Revenue]]*Table14[[#This Row],[Discount]]</f>
        <v>0</v>
      </c>
      <c r="L1059" s="2">
        <f>Table14[[#This Row],[Revenue]]-Table14[[#This Row],[Discount Amount]]</f>
        <v>949.92</v>
      </c>
      <c r="M1059" s="2">
        <f>Table14[[#This Row],[Total_Revenue]]-Table14[[#This Row],[Total Cost]]</f>
        <v>322.14</v>
      </c>
      <c r="N1059" t="s">
        <v>14</v>
      </c>
      <c r="O1059" t="s">
        <v>19</v>
      </c>
      <c r="P1059" t="s">
        <v>20</v>
      </c>
    </row>
    <row r="1060" spans="1:16" x14ac:dyDescent="0.25">
      <c r="A1060" t="s">
        <v>1104</v>
      </c>
      <c r="B1060" s="1">
        <v>45320</v>
      </c>
      <c r="C1060" t="s">
        <v>54</v>
      </c>
      <c r="D1060" t="s">
        <v>38</v>
      </c>
      <c r="E1060">
        <v>9</v>
      </c>
      <c r="F1060" s="2">
        <v>8.3699999999999992</v>
      </c>
      <c r="G1060" s="2">
        <f>Table14[[#This Row],[Unit Cost]]*Table14[[#This Row],[Quantity]]</f>
        <v>75.33</v>
      </c>
      <c r="H1060" s="2">
        <v>11.38</v>
      </c>
      <c r="I1060" s="2">
        <f>Table14[[#This Row],[Unit Price]]*Table14[[#This Row],[Quantity]]</f>
        <v>102.42</v>
      </c>
      <c r="J1060" s="4">
        <v>0.1</v>
      </c>
      <c r="K1060">
        <f>Table14[[#This Row],[Revenue]]*Table14[[#This Row],[Discount]]</f>
        <v>10.242000000000001</v>
      </c>
      <c r="L1060" s="2">
        <f>Table14[[#This Row],[Revenue]]-Table14[[#This Row],[Discount Amount]]</f>
        <v>92.177999999999997</v>
      </c>
      <c r="M1060" s="2">
        <f>Table14[[#This Row],[Total_Revenue]]-Table14[[#This Row],[Total Cost]]</f>
        <v>16.847999999999999</v>
      </c>
      <c r="N1060" t="s">
        <v>14</v>
      </c>
      <c r="O1060" t="s">
        <v>19</v>
      </c>
      <c r="P1060" t="s">
        <v>20</v>
      </c>
    </row>
    <row r="1061" spans="1:16" x14ac:dyDescent="0.25">
      <c r="A1061" t="s">
        <v>1105</v>
      </c>
      <c r="B1061" s="1">
        <v>45588</v>
      </c>
      <c r="C1061" t="s">
        <v>54</v>
      </c>
      <c r="D1061" t="s">
        <v>38</v>
      </c>
      <c r="E1061">
        <v>8</v>
      </c>
      <c r="F1061" s="2">
        <v>53.27</v>
      </c>
      <c r="G1061" s="2">
        <f>Table14[[#This Row],[Unit Cost]]*Table14[[#This Row],[Quantity]]</f>
        <v>426.16</v>
      </c>
      <c r="H1061" s="2">
        <v>74.489999999999995</v>
      </c>
      <c r="I1061" s="2">
        <f>Table14[[#This Row],[Unit Price]]*Table14[[#This Row],[Quantity]]</f>
        <v>595.91999999999996</v>
      </c>
      <c r="J1061" s="4">
        <v>0</v>
      </c>
      <c r="K1061">
        <f>Table14[[#This Row],[Revenue]]*Table14[[#This Row],[Discount]]</f>
        <v>0</v>
      </c>
      <c r="L1061" s="2">
        <f>Table14[[#This Row],[Revenue]]-Table14[[#This Row],[Discount Amount]]</f>
        <v>595.91999999999996</v>
      </c>
      <c r="M1061" s="2">
        <f>Table14[[#This Row],[Total_Revenue]]-Table14[[#This Row],[Total Cost]]</f>
        <v>169.75999999999993</v>
      </c>
      <c r="N1061" t="s">
        <v>24</v>
      </c>
      <c r="O1061" t="s">
        <v>27</v>
      </c>
      <c r="P1061" t="s">
        <v>16</v>
      </c>
    </row>
    <row r="1062" spans="1:16" x14ac:dyDescent="0.25">
      <c r="A1062" t="s">
        <v>1106</v>
      </c>
      <c r="B1062" s="1">
        <v>45120</v>
      </c>
      <c r="C1062" t="s">
        <v>22</v>
      </c>
      <c r="D1062" t="s">
        <v>23</v>
      </c>
      <c r="E1062">
        <v>2</v>
      </c>
      <c r="F1062" s="2">
        <v>48.64</v>
      </c>
      <c r="G1062" s="2">
        <f>Table14[[#This Row],[Unit Cost]]*Table14[[#This Row],[Quantity]]</f>
        <v>97.28</v>
      </c>
      <c r="H1062" s="2">
        <v>79.92</v>
      </c>
      <c r="I1062" s="2">
        <f>Table14[[#This Row],[Unit Price]]*Table14[[#This Row],[Quantity]]</f>
        <v>159.84</v>
      </c>
      <c r="J1062" s="4">
        <v>0.05</v>
      </c>
      <c r="K1062">
        <f>Table14[[#This Row],[Revenue]]*Table14[[#This Row],[Discount]]</f>
        <v>7.9920000000000009</v>
      </c>
      <c r="L1062" s="2">
        <f>Table14[[#This Row],[Revenue]]-Table14[[#This Row],[Discount Amount]]</f>
        <v>151.84800000000001</v>
      </c>
      <c r="M1062" s="2">
        <f>Table14[[#This Row],[Total_Revenue]]-Table14[[#This Row],[Total Cost]]</f>
        <v>54.568000000000012</v>
      </c>
      <c r="N1062" t="s">
        <v>18</v>
      </c>
      <c r="O1062" t="s">
        <v>32</v>
      </c>
      <c r="P1062" t="s">
        <v>35</v>
      </c>
    </row>
    <row r="1063" spans="1:16" x14ac:dyDescent="0.25">
      <c r="A1063" t="s">
        <v>1107</v>
      </c>
      <c r="B1063" s="1">
        <v>45393</v>
      </c>
      <c r="C1063" t="s">
        <v>30</v>
      </c>
      <c r="D1063" t="s">
        <v>31</v>
      </c>
      <c r="E1063">
        <v>2</v>
      </c>
      <c r="F1063" s="2">
        <v>287.24</v>
      </c>
      <c r="G1063" s="2">
        <f>Table14[[#This Row],[Unit Cost]]*Table14[[#This Row],[Quantity]]</f>
        <v>574.48</v>
      </c>
      <c r="H1063" s="2">
        <v>319.58</v>
      </c>
      <c r="I1063" s="2">
        <f>Table14[[#This Row],[Unit Price]]*Table14[[#This Row],[Quantity]]</f>
        <v>639.16</v>
      </c>
      <c r="J1063" s="4">
        <v>0</v>
      </c>
      <c r="K1063">
        <f>Table14[[#This Row],[Revenue]]*Table14[[#This Row],[Discount]]</f>
        <v>0</v>
      </c>
      <c r="L1063" s="2">
        <f>Table14[[#This Row],[Revenue]]-Table14[[#This Row],[Discount Amount]]</f>
        <v>639.16</v>
      </c>
      <c r="M1063" s="2">
        <f>Table14[[#This Row],[Total_Revenue]]-Table14[[#This Row],[Total Cost]]</f>
        <v>64.67999999999995</v>
      </c>
      <c r="N1063" t="s">
        <v>14</v>
      </c>
      <c r="O1063" t="s">
        <v>27</v>
      </c>
      <c r="P1063" t="s">
        <v>20</v>
      </c>
    </row>
    <row r="1064" spans="1:16" x14ac:dyDescent="0.25">
      <c r="A1064" t="s">
        <v>1108</v>
      </c>
      <c r="B1064" s="1">
        <v>45580</v>
      </c>
      <c r="C1064" t="s">
        <v>46</v>
      </c>
      <c r="D1064" t="s">
        <v>47</v>
      </c>
      <c r="E1064">
        <v>3</v>
      </c>
      <c r="F1064" s="2">
        <v>326.95999999999998</v>
      </c>
      <c r="G1064" s="2">
        <f>Table14[[#This Row],[Unit Cost]]*Table14[[#This Row],[Quantity]]</f>
        <v>980.87999999999988</v>
      </c>
      <c r="H1064" s="2">
        <v>568.53</v>
      </c>
      <c r="I1064" s="2">
        <f>Table14[[#This Row],[Unit Price]]*Table14[[#This Row],[Quantity]]</f>
        <v>1705.59</v>
      </c>
      <c r="J1064" s="4">
        <v>0.15</v>
      </c>
      <c r="K1064">
        <f>Table14[[#This Row],[Revenue]]*Table14[[#This Row],[Discount]]</f>
        <v>255.83849999999998</v>
      </c>
      <c r="L1064" s="2">
        <f>Table14[[#This Row],[Revenue]]-Table14[[#This Row],[Discount Amount]]</f>
        <v>1449.7514999999999</v>
      </c>
      <c r="M1064" s="2">
        <f>Table14[[#This Row],[Total_Revenue]]-Table14[[#This Row],[Total Cost]]</f>
        <v>468.87149999999997</v>
      </c>
      <c r="N1064" t="s">
        <v>40</v>
      </c>
      <c r="O1064" t="s">
        <v>32</v>
      </c>
      <c r="P1064" t="s">
        <v>20</v>
      </c>
    </row>
    <row r="1065" spans="1:16" x14ac:dyDescent="0.25">
      <c r="A1065" t="s">
        <v>1109</v>
      </c>
      <c r="B1065" s="1">
        <v>45110</v>
      </c>
      <c r="C1065" t="s">
        <v>37</v>
      </c>
      <c r="D1065" t="s">
        <v>38</v>
      </c>
      <c r="E1065">
        <v>5</v>
      </c>
      <c r="F1065" s="2">
        <v>194.21</v>
      </c>
      <c r="G1065" s="2">
        <f>Table14[[#This Row],[Unit Cost]]*Table14[[#This Row],[Quantity]]</f>
        <v>971.05000000000007</v>
      </c>
      <c r="H1065" s="2">
        <v>299.42</v>
      </c>
      <c r="I1065" s="2">
        <f>Table14[[#This Row],[Unit Price]]*Table14[[#This Row],[Quantity]]</f>
        <v>1497.1000000000001</v>
      </c>
      <c r="J1065" s="4">
        <v>0.05</v>
      </c>
      <c r="K1065">
        <f>Table14[[#This Row],[Revenue]]*Table14[[#This Row],[Discount]]</f>
        <v>74.855000000000004</v>
      </c>
      <c r="L1065" s="2">
        <f>Table14[[#This Row],[Revenue]]-Table14[[#This Row],[Discount Amount]]</f>
        <v>1422.2450000000001</v>
      </c>
      <c r="M1065" s="2">
        <f>Table14[[#This Row],[Total_Revenue]]-Table14[[#This Row],[Total Cost]]</f>
        <v>451.19500000000005</v>
      </c>
      <c r="N1065" t="s">
        <v>40</v>
      </c>
      <c r="O1065" t="s">
        <v>32</v>
      </c>
      <c r="P1065" t="s">
        <v>16</v>
      </c>
    </row>
    <row r="1066" spans="1:16" x14ac:dyDescent="0.25">
      <c r="A1066" t="s">
        <v>1110</v>
      </c>
      <c r="B1066" s="1">
        <v>45569</v>
      </c>
      <c r="C1066" t="s">
        <v>34</v>
      </c>
      <c r="D1066" t="s">
        <v>31</v>
      </c>
      <c r="E1066">
        <v>3</v>
      </c>
      <c r="F1066" s="2">
        <v>30.63</v>
      </c>
      <c r="G1066" s="2">
        <f>Table14[[#This Row],[Unit Cost]]*Table14[[#This Row],[Quantity]]</f>
        <v>91.89</v>
      </c>
      <c r="H1066" s="2">
        <v>39.39</v>
      </c>
      <c r="I1066" s="2">
        <f>Table14[[#This Row],[Unit Price]]*Table14[[#This Row],[Quantity]]</f>
        <v>118.17</v>
      </c>
      <c r="J1066" s="4">
        <v>0.05</v>
      </c>
      <c r="K1066">
        <f>Table14[[#This Row],[Revenue]]*Table14[[#This Row],[Discount]]</f>
        <v>5.9085000000000001</v>
      </c>
      <c r="L1066" s="2">
        <f>Table14[[#This Row],[Revenue]]-Table14[[#This Row],[Discount Amount]]</f>
        <v>112.2615</v>
      </c>
      <c r="M1066" s="2">
        <f>Table14[[#This Row],[Total_Revenue]]-Table14[[#This Row],[Total Cost]]</f>
        <v>20.371499999999997</v>
      </c>
      <c r="N1066" t="s">
        <v>24</v>
      </c>
      <c r="O1066" t="s">
        <v>19</v>
      </c>
      <c r="P1066" t="s">
        <v>16</v>
      </c>
    </row>
    <row r="1067" spans="1:16" x14ac:dyDescent="0.25">
      <c r="A1067" t="s">
        <v>1111</v>
      </c>
      <c r="B1067" s="1">
        <v>45272</v>
      </c>
      <c r="C1067" t="s">
        <v>30</v>
      </c>
      <c r="D1067" t="s">
        <v>31</v>
      </c>
      <c r="E1067">
        <v>1</v>
      </c>
      <c r="F1067" s="2">
        <v>128.47999999999999</v>
      </c>
      <c r="G1067" s="2">
        <f>Table14[[#This Row],[Unit Cost]]*Table14[[#This Row],[Quantity]]</f>
        <v>128.47999999999999</v>
      </c>
      <c r="H1067" s="2">
        <v>161.12</v>
      </c>
      <c r="I1067" s="2">
        <f>Table14[[#This Row],[Unit Price]]*Table14[[#This Row],[Quantity]]</f>
        <v>161.12</v>
      </c>
      <c r="J1067" s="4">
        <v>0.15</v>
      </c>
      <c r="K1067">
        <f>Table14[[#This Row],[Revenue]]*Table14[[#This Row],[Discount]]</f>
        <v>24.167999999999999</v>
      </c>
      <c r="L1067" s="2">
        <f>Table14[[#This Row],[Revenue]]-Table14[[#This Row],[Discount Amount]]</f>
        <v>136.952</v>
      </c>
      <c r="M1067" s="2">
        <f>Table14[[#This Row],[Total_Revenue]]-Table14[[#This Row],[Total Cost]]</f>
        <v>8.4720000000000084</v>
      </c>
      <c r="N1067" t="s">
        <v>24</v>
      </c>
      <c r="O1067" t="s">
        <v>32</v>
      </c>
      <c r="P1067" t="s">
        <v>35</v>
      </c>
    </row>
    <row r="1068" spans="1:16" x14ac:dyDescent="0.25">
      <c r="A1068" t="s">
        <v>1112</v>
      </c>
      <c r="B1068" s="1">
        <v>45505</v>
      </c>
      <c r="C1068" t="s">
        <v>44</v>
      </c>
      <c r="D1068" t="s">
        <v>31</v>
      </c>
      <c r="E1068">
        <v>3</v>
      </c>
      <c r="F1068" s="2">
        <v>120.16</v>
      </c>
      <c r="G1068" s="2">
        <f>Table14[[#This Row],[Unit Cost]]*Table14[[#This Row],[Quantity]]</f>
        <v>360.48</v>
      </c>
      <c r="H1068" s="2">
        <v>144.29</v>
      </c>
      <c r="I1068" s="2">
        <f>Table14[[#This Row],[Unit Price]]*Table14[[#This Row],[Quantity]]</f>
        <v>432.87</v>
      </c>
      <c r="J1068" s="4">
        <v>0.1</v>
      </c>
      <c r="K1068">
        <f>Table14[[#This Row],[Revenue]]*Table14[[#This Row],[Discount]]</f>
        <v>43.287000000000006</v>
      </c>
      <c r="L1068" s="2">
        <f>Table14[[#This Row],[Revenue]]-Table14[[#This Row],[Discount Amount]]</f>
        <v>389.58299999999997</v>
      </c>
      <c r="M1068" s="2">
        <f>Table14[[#This Row],[Total_Revenue]]-Table14[[#This Row],[Total Cost]]</f>
        <v>29.102999999999952</v>
      </c>
      <c r="N1068" t="s">
        <v>24</v>
      </c>
      <c r="O1068" t="s">
        <v>15</v>
      </c>
      <c r="P1068" t="s">
        <v>16</v>
      </c>
    </row>
    <row r="1069" spans="1:16" x14ac:dyDescent="0.25">
      <c r="A1069" t="s">
        <v>1113</v>
      </c>
      <c r="B1069" s="1">
        <v>45447</v>
      </c>
      <c r="C1069" t="s">
        <v>22</v>
      </c>
      <c r="D1069" t="s">
        <v>23</v>
      </c>
      <c r="E1069">
        <v>8</v>
      </c>
      <c r="F1069" s="2">
        <v>196.91</v>
      </c>
      <c r="G1069" s="2">
        <f>Table14[[#This Row],[Unit Cost]]*Table14[[#This Row],[Quantity]]</f>
        <v>1575.28</v>
      </c>
      <c r="H1069" s="2">
        <v>219.03</v>
      </c>
      <c r="I1069" s="2">
        <f>Table14[[#This Row],[Unit Price]]*Table14[[#This Row],[Quantity]]</f>
        <v>1752.24</v>
      </c>
      <c r="J1069" s="4">
        <v>0</v>
      </c>
      <c r="K1069">
        <f>Table14[[#This Row],[Revenue]]*Table14[[#This Row],[Discount]]</f>
        <v>0</v>
      </c>
      <c r="L1069" s="2">
        <f>Table14[[#This Row],[Revenue]]-Table14[[#This Row],[Discount Amount]]</f>
        <v>1752.24</v>
      </c>
      <c r="M1069" s="2">
        <f>Table14[[#This Row],[Total_Revenue]]-Table14[[#This Row],[Total Cost]]</f>
        <v>176.96000000000004</v>
      </c>
      <c r="N1069" t="s">
        <v>18</v>
      </c>
      <c r="O1069" t="s">
        <v>32</v>
      </c>
      <c r="P1069" t="s">
        <v>20</v>
      </c>
    </row>
    <row r="1070" spans="1:16" x14ac:dyDescent="0.25">
      <c r="A1070" t="s">
        <v>1114</v>
      </c>
      <c r="B1070" s="1">
        <v>45520</v>
      </c>
      <c r="C1070" t="s">
        <v>60</v>
      </c>
      <c r="D1070" t="s">
        <v>23</v>
      </c>
      <c r="E1070">
        <v>2</v>
      </c>
      <c r="F1070" s="2">
        <v>365.75</v>
      </c>
      <c r="G1070" s="2">
        <f>Table14[[#This Row],[Unit Cost]]*Table14[[#This Row],[Quantity]]</f>
        <v>731.5</v>
      </c>
      <c r="H1070" s="2">
        <v>535.25</v>
      </c>
      <c r="I1070" s="2">
        <f>Table14[[#This Row],[Unit Price]]*Table14[[#This Row],[Quantity]]</f>
        <v>1070.5</v>
      </c>
      <c r="J1070" s="4">
        <v>0.2</v>
      </c>
      <c r="K1070">
        <f>Table14[[#This Row],[Revenue]]*Table14[[#This Row],[Discount]]</f>
        <v>214.10000000000002</v>
      </c>
      <c r="L1070" s="2">
        <f>Table14[[#This Row],[Revenue]]-Table14[[#This Row],[Discount Amount]]</f>
        <v>856.4</v>
      </c>
      <c r="M1070" s="2">
        <f>Table14[[#This Row],[Total_Revenue]]-Table14[[#This Row],[Total Cost]]</f>
        <v>124.89999999999998</v>
      </c>
      <c r="N1070" t="s">
        <v>14</v>
      </c>
      <c r="O1070" t="s">
        <v>19</v>
      </c>
      <c r="P1070" t="s">
        <v>35</v>
      </c>
    </row>
    <row r="1071" spans="1:16" x14ac:dyDescent="0.25">
      <c r="A1071" t="s">
        <v>1115</v>
      </c>
      <c r="B1071" s="1">
        <v>45473</v>
      </c>
      <c r="C1071" t="s">
        <v>26</v>
      </c>
      <c r="D1071" t="s">
        <v>13</v>
      </c>
      <c r="E1071">
        <v>7</v>
      </c>
      <c r="F1071" s="2">
        <v>87.21</v>
      </c>
      <c r="G1071" s="2">
        <f>Table14[[#This Row],[Unit Cost]]*Table14[[#This Row],[Quantity]]</f>
        <v>610.46999999999991</v>
      </c>
      <c r="H1071" s="2">
        <v>107.47</v>
      </c>
      <c r="I1071" s="2">
        <f>Table14[[#This Row],[Unit Price]]*Table14[[#This Row],[Quantity]]</f>
        <v>752.29</v>
      </c>
      <c r="J1071" s="4">
        <v>0.05</v>
      </c>
      <c r="K1071">
        <f>Table14[[#This Row],[Revenue]]*Table14[[#This Row],[Discount]]</f>
        <v>37.6145</v>
      </c>
      <c r="L1071" s="2">
        <f>Table14[[#This Row],[Revenue]]-Table14[[#This Row],[Discount Amount]]</f>
        <v>714.67549999999994</v>
      </c>
      <c r="M1071" s="2">
        <f>Table14[[#This Row],[Total_Revenue]]-Table14[[#This Row],[Total Cost]]</f>
        <v>104.20550000000003</v>
      </c>
      <c r="N1071" t="s">
        <v>40</v>
      </c>
      <c r="O1071" t="s">
        <v>19</v>
      </c>
      <c r="P1071" t="s">
        <v>16</v>
      </c>
    </row>
    <row r="1072" spans="1:16" x14ac:dyDescent="0.25">
      <c r="A1072" t="s">
        <v>1116</v>
      </c>
      <c r="B1072" s="1">
        <v>45476</v>
      </c>
      <c r="C1072" t="s">
        <v>30</v>
      </c>
      <c r="D1072" t="s">
        <v>31</v>
      </c>
      <c r="E1072">
        <v>2</v>
      </c>
      <c r="F1072" s="2">
        <v>89.94</v>
      </c>
      <c r="G1072" s="2">
        <f>Table14[[#This Row],[Unit Cost]]*Table14[[#This Row],[Quantity]]</f>
        <v>179.88</v>
      </c>
      <c r="H1072" s="2">
        <v>138.83000000000001</v>
      </c>
      <c r="I1072" s="2">
        <f>Table14[[#This Row],[Unit Price]]*Table14[[#This Row],[Quantity]]</f>
        <v>277.66000000000003</v>
      </c>
      <c r="J1072" s="4">
        <v>0.05</v>
      </c>
      <c r="K1072">
        <f>Table14[[#This Row],[Revenue]]*Table14[[#This Row],[Discount]]</f>
        <v>13.883000000000003</v>
      </c>
      <c r="L1072" s="2">
        <f>Table14[[#This Row],[Revenue]]-Table14[[#This Row],[Discount Amount]]</f>
        <v>263.77700000000004</v>
      </c>
      <c r="M1072" s="2">
        <f>Table14[[#This Row],[Total_Revenue]]-Table14[[#This Row],[Total Cost]]</f>
        <v>83.897000000000048</v>
      </c>
      <c r="N1072" t="s">
        <v>14</v>
      </c>
      <c r="O1072" t="s">
        <v>19</v>
      </c>
      <c r="P1072" t="s">
        <v>35</v>
      </c>
    </row>
    <row r="1073" spans="1:16" x14ac:dyDescent="0.25">
      <c r="A1073" t="s">
        <v>1117</v>
      </c>
      <c r="B1073" s="1">
        <v>45283</v>
      </c>
      <c r="C1073" t="s">
        <v>22</v>
      </c>
      <c r="D1073" t="s">
        <v>23</v>
      </c>
      <c r="E1073">
        <v>4</v>
      </c>
      <c r="F1073" s="2">
        <v>415.71</v>
      </c>
      <c r="G1073" s="2">
        <f>Table14[[#This Row],[Unit Cost]]*Table14[[#This Row],[Quantity]]</f>
        <v>1662.84</v>
      </c>
      <c r="H1073" s="2">
        <v>559.63</v>
      </c>
      <c r="I1073" s="2">
        <f>Table14[[#This Row],[Unit Price]]*Table14[[#This Row],[Quantity]]</f>
        <v>2238.52</v>
      </c>
      <c r="J1073" s="4">
        <v>0.2</v>
      </c>
      <c r="K1073">
        <f>Table14[[#This Row],[Revenue]]*Table14[[#This Row],[Discount]]</f>
        <v>447.70400000000001</v>
      </c>
      <c r="L1073" s="2">
        <f>Table14[[#This Row],[Revenue]]-Table14[[#This Row],[Discount Amount]]</f>
        <v>1790.816</v>
      </c>
      <c r="M1073" s="2">
        <f>Table14[[#This Row],[Total_Revenue]]-Table14[[#This Row],[Total Cost]]</f>
        <v>127.97600000000011</v>
      </c>
      <c r="N1073" t="s">
        <v>14</v>
      </c>
      <c r="O1073" t="s">
        <v>19</v>
      </c>
      <c r="P1073" t="s">
        <v>16</v>
      </c>
    </row>
    <row r="1074" spans="1:16" x14ac:dyDescent="0.25">
      <c r="A1074" t="s">
        <v>1118</v>
      </c>
      <c r="B1074" s="1">
        <v>45654</v>
      </c>
      <c r="C1074" t="s">
        <v>34</v>
      </c>
      <c r="D1074" t="s">
        <v>31</v>
      </c>
      <c r="E1074">
        <v>6</v>
      </c>
      <c r="F1074" s="2">
        <v>345.94</v>
      </c>
      <c r="G1074" s="2">
        <f>Table14[[#This Row],[Unit Cost]]*Table14[[#This Row],[Quantity]]</f>
        <v>2075.64</v>
      </c>
      <c r="H1074" s="2">
        <v>453.62</v>
      </c>
      <c r="I1074" s="2">
        <f>Table14[[#This Row],[Unit Price]]*Table14[[#This Row],[Quantity]]</f>
        <v>2721.7200000000003</v>
      </c>
      <c r="J1074" s="4">
        <v>0</v>
      </c>
      <c r="K1074">
        <f>Table14[[#This Row],[Revenue]]*Table14[[#This Row],[Discount]]</f>
        <v>0</v>
      </c>
      <c r="L1074" s="2">
        <f>Table14[[#This Row],[Revenue]]-Table14[[#This Row],[Discount Amount]]</f>
        <v>2721.7200000000003</v>
      </c>
      <c r="M1074" s="2">
        <f>Table14[[#This Row],[Total_Revenue]]-Table14[[#This Row],[Total Cost]]</f>
        <v>646.08000000000038</v>
      </c>
      <c r="N1074" t="s">
        <v>18</v>
      </c>
      <c r="O1074" t="s">
        <v>19</v>
      </c>
      <c r="P1074" t="s">
        <v>20</v>
      </c>
    </row>
    <row r="1075" spans="1:16" x14ac:dyDescent="0.25">
      <c r="A1075" t="s">
        <v>1119</v>
      </c>
      <c r="B1075" s="1">
        <v>45193</v>
      </c>
      <c r="C1075" t="s">
        <v>54</v>
      </c>
      <c r="D1075" t="s">
        <v>38</v>
      </c>
      <c r="E1075">
        <v>9</v>
      </c>
      <c r="F1075" s="2">
        <v>151</v>
      </c>
      <c r="G1075" s="2">
        <f>Table14[[#This Row],[Unit Cost]]*Table14[[#This Row],[Quantity]]</f>
        <v>1359</v>
      </c>
      <c r="H1075" s="2">
        <v>249.66</v>
      </c>
      <c r="I1075" s="2">
        <f>Table14[[#This Row],[Unit Price]]*Table14[[#This Row],[Quantity]]</f>
        <v>2246.94</v>
      </c>
      <c r="J1075" s="4">
        <v>0.05</v>
      </c>
      <c r="K1075">
        <f>Table14[[#This Row],[Revenue]]*Table14[[#This Row],[Discount]]</f>
        <v>112.34700000000001</v>
      </c>
      <c r="L1075" s="2">
        <f>Table14[[#This Row],[Revenue]]-Table14[[#This Row],[Discount Amount]]</f>
        <v>2134.5929999999998</v>
      </c>
      <c r="M1075" s="2">
        <f>Table14[[#This Row],[Total_Revenue]]-Table14[[#This Row],[Total Cost]]</f>
        <v>775.59299999999985</v>
      </c>
      <c r="N1075" t="s">
        <v>40</v>
      </c>
      <c r="O1075" t="s">
        <v>19</v>
      </c>
      <c r="P1075" t="s">
        <v>20</v>
      </c>
    </row>
    <row r="1076" spans="1:16" x14ac:dyDescent="0.25">
      <c r="A1076" t="s">
        <v>1120</v>
      </c>
      <c r="B1076" s="1">
        <v>45535</v>
      </c>
      <c r="C1076" t="s">
        <v>42</v>
      </c>
      <c r="D1076" t="s">
        <v>23</v>
      </c>
      <c r="E1076">
        <v>1</v>
      </c>
      <c r="F1076" s="2">
        <v>436.95</v>
      </c>
      <c r="G1076" s="2">
        <f>Table14[[#This Row],[Unit Cost]]*Table14[[#This Row],[Quantity]]</f>
        <v>436.95</v>
      </c>
      <c r="H1076" s="2">
        <v>586.37</v>
      </c>
      <c r="I1076" s="2">
        <f>Table14[[#This Row],[Unit Price]]*Table14[[#This Row],[Quantity]]</f>
        <v>586.37</v>
      </c>
      <c r="J1076" s="4">
        <v>0.05</v>
      </c>
      <c r="K1076">
        <f>Table14[[#This Row],[Revenue]]*Table14[[#This Row],[Discount]]</f>
        <v>29.3185</v>
      </c>
      <c r="L1076" s="2">
        <f>Table14[[#This Row],[Revenue]]-Table14[[#This Row],[Discount Amount]]</f>
        <v>557.05150000000003</v>
      </c>
      <c r="M1076" s="2">
        <f>Table14[[#This Row],[Total_Revenue]]-Table14[[#This Row],[Total Cost]]</f>
        <v>120.10150000000004</v>
      </c>
      <c r="N1076" t="s">
        <v>18</v>
      </c>
      <c r="O1076" t="s">
        <v>15</v>
      </c>
      <c r="P1076" t="s">
        <v>16</v>
      </c>
    </row>
    <row r="1077" spans="1:16" x14ac:dyDescent="0.25">
      <c r="A1077" t="s">
        <v>1121</v>
      </c>
      <c r="B1077" s="1">
        <v>45287</v>
      </c>
      <c r="C1077" t="s">
        <v>26</v>
      </c>
      <c r="D1077" t="s">
        <v>13</v>
      </c>
      <c r="E1077">
        <v>7</v>
      </c>
      <c r="F1077" s="2">
        <v>377.3</v>
      </c>
      <c r="G1077" s="2">
        <f>Table14[[#This Row],[Unit Cost]]*Table14[[#This Row],[Quantity]]</f>
        <v>2641.1</v>
      </c>
      <c r="H1077" s="2">
        <v>516.74</v>
      </c>
      <c r="I1077" s="2">
        <f>Table14[[#This Row],[Unit Price]]*Table14[[#This Row],[Quantity]]</f>
        <v>3617.1800000000003</v>
      </c>
      <c r="J1077" s="4">
        <v>0.05</v>
      </c>
      <c r="K1077">
        <f>Table14[[#This Row],[Revenue]]*Table14[[#This Row],[Discount]]</f>
        <v>180.85900000000004</v>
      </c>
      <c r="L1077" s="2">
        <f>Table14[[#This Row],[Revenue]]-Table14[[#This Row],[Discount Amount]]</f>
        <v>3436.3210000000004</v>
      </c>
      <c r="M1077" s="2">
        <f>Table14[[#This Row],[Total_Revenue]]-Table14[[#This Row],[Total Cost]]</f>
        <v>795.22100000000046</v>
      </c>
      <c r="N1077" t="s">
        <v>18</v>
      </c>
      <c r="O1077" t="s">
        <v>27</v>
      </c>
      <c r="P1077" t="s">
        <v>20</v>
      </c>
    </row>
    <row r="1078" spans="1:16" x14ac:dyDescent="0.25">
      <c r="A1078" t="s">
        <v>1122</v>
      </c>
      <c r="B1078" s="1">
        <v>45161</v>
      </c>
      <c r="C1078" t="s">
        <v>46</v>
      </c>
      <c r="D1078" t="s">
        <v>47</v>
      </c>
      <c r="E1078">
        <v>6</v>
      </c>
      <c r="F1078" s="2">
        <v>53.8</v>
      </c>
      <c r="G1078" s="2">
        <f>Table14[[#This Row],[Unit Cost]]*Table14[[#This Row],[Quantity]]</f>
        <v>322.79999999999995</v>
      </c>
      <c r="H1078" s="2">
        <v>59.72</v>
      </c>
      <c r="I1078" s="2">
        <f>Table14[[#This Row],[Unit Price]]*Table14[[#This Row],[Quantity]]</f>
        <v>358.32</v>
      </c>
      <c r="J1078" s="4">
        <v>0</v>
      </c>
      <c r="K1078">
        <f>Table14[[#This Row],[Revenue]]*Table14[[#This Row],[Discount]]</f>
        <v>0</v>
      </c>
      <c r="L1078" s="2">
        <f>Table14[[#This Row],[Revenue]]-Table14[[#This Row],[Discount Amount]]</f>
        <v>358.32</v>
      </c>
      <c r="M1078" s="2">
        <f>Table14[[#This Row],[Total_Revenue]]-Table14[[#This Row],[Total Cost]]</f>
        <v>35.520000000000039</v>
      </c>
      <c r="N1078" t="s">
        <v>40</v>
      </c>
      <c r="O1078" t="s">
        <v>27</v>
      </c>
      <c r="P1078" t="s">
        <v>35</v>
      </c>
    </row>
    <row r="1079" spans="1:16" x14ac:dyDescent="0.25">
      <c r="A1079" t="s">
        <v>1123</v>
      </c>
      <c r="B1079" s="1">
        <v>45422</v>
      </c>
      <c r="C1079" t="s">
        <v>30</v>
      </c>
      <c r="D1079" t="s">
        <v>31</v>
      </c>
      <c r="E1079">
        <v>2</v>
      </c>
      <c r="F1079" s="2">
        <v>183.1</v>
      </c>
      <c r="G1079" s="2">
        <f>Table14[[#This Row],[Unit Cost]]*Table14[[#This Row],[Quantity]]</f>
        <v>366.2</v>
      </c>
      <c r="H1079" s="2">
        <v>235.53</v>
      </c>
      <c r="I1079" s="2">
        <f>Table14[[#This Row],[Unit Price]]*Table14[[#This Row],[Quantity]]</f>
        <v>471.06</v>
      </c>
      <c r="J1079" s="4">
        <v>0</v>
      </c>
      <c r="K1079">
        <f>Table14[[#This Row],[Revenue]]*Table14[[#This Row],[Discount]]</f>
        <v>0</v>
      </c>
      <c r="L1079" s="2">
        <f>Table14[[#This Row],[Revenue]]-Table14[[#This Row],[Discount Amount]]</f>
        <v>471.06</v>
      </c>
      <c r="M1079" s="2">
        <f>Table14[[#This Row],[Total_Revenue]]-Table14[[#This Row],[Total Cost]]</f>
        <v>104.86000000000001</v>
      </c>
      <c r="N1079" t="s">
        <v>18</v>
      </c>
      <c r="O1079" t="s">
        <v>32</v>
      </c>
      <c r="P1079" t="s">
        <v>20</v>
      </c>
    </row>
    <row r="1080" spans="1:16" x14ac:dyDescent="0.25">
      <c r="A1080" t="s">
        <v>1124</v>
      </c>
      <c r="B1080" s="1">
        <v>45493</v>
      </c>
      <c r="C1080" t="s">
        <v>22</v>
      </c>
      <c r="D1080" t="s">
        <v>23</v>
      </c>
      <c r="E1080">
        <v>2</v>
      </c>
      <c r="F1080" s="2">
        <v>415.76</v>
      </c>
      <c r="G1080" s="2">
        <f>Table14[[#This Row],[Unit Cost]]*Table14[[#This Row],[Quantity]]</f>
        <v>831.52</v>
      </c>
      <c r="H1080" s="2">
        <v>707.15</v>
      </c>
      <c r="I1080" s="2">
        <f>Table14[[#This Row],[Unit Price]]*Table14[[#This Row],[Quantity]]</f>
        <v>1414.3</v>
      </c>
      <c r="J1080" s="4">
        <v>0</v>
      </c>
      <c r="K1080">
        <f>Table14[[#This Row],[Revenue]]*Table14[[#This Row],[Discount]]</f>
        <v>0</v>
      </c>
      <c r="L1080" s="2">
        <f>Table14[[#This Row],[Revenue]]-Table14[[#This Row],[Discount Amount]]</f>
        <v>1414.3</v>
      </c>
      <c r="M1080" s="2">
        <f>Table14[[#This Row],[Total_Revenue]]-Table14[[#This Row],[Total Cost]]</f>
        <v>582.78</v>
      </c>
      <c r="N1080" t="s">
        <v>24</v>
      </c>
      <c r="O1080" t="s">
        <v>52</v>
      </c>
      <c r="P1080" t="s">
        <v>20</v>
      </c>
    </row>
    <row r="1081" spans="1:16" x14ac:dyDescent="0.25">
      <c r="A1081" t="s">
        <v>1125</v>
      </c>
      <c r="B1081" s="1">
        <v>45335</v>
      </c>
      <c r="C1081" t="s">
        <v>44</v>
      </c>
      <c r="D1081" t="s">
        <v>31</v>
      </c>
      <c r="E1081">
        <v>6</v>
      </c>
      <c r="F1081" s="2">
        <v>113</v>
      </c>
      <c r="G1081" s="2">
        <f>Table14[[#This Row],[Unit Cost]]*Table14[[#This Row],[Quantity]]</f>
        <v>678</v>
      </c>
      <c r="H1081" s="2">
        <v>130.54</v>
      </c>
      <c r="I1081" s="2">
        <f>Table14[[#This Row],[Unit Price]]*Table14[[#This Row],[Quantity]]</f>
        <v>783.24</v>
      </c>
      <c r="J1081" s="4">
        <v>0</v>
      </c>
      <c r="K1081">
        <f>Table14[[#This Row],[Revenue]]*Table14[[#This Row],[Discount]]</f>
        <v>0</v>
      </c>
      <c r="L1081" s="2">
        <f>Table14[[#This Row],[Revenue]]-Table14[[#This Row],[Discount Amount]]</f>
        <v>783.24</v>
      </c>
      <c r="M1081" s="2">
        <f>Table14[[#This Row],[Total_Revenue]]-Table14[[#This Row],[Total Cost]]</f>
        <v>105.24000000000001</v>
      </c>
      <c r="N1081" t="s">
        <v>24</v>
      </c>
      <c r="O1081" t="s">
        <v>15</v>
      </c>
      <c r="P1081" t="s">
        <v>20</v>
      </c>
    </row>
    <row r="1082" spans="1:16" x14ac:dyDescent="0.25">
      <c r="A1082" t="s">
        <v>1126</v>
      </c>
      <c r="B1082" s="1">
        <v>45381</v>
      </c>
      <c r="C1082" t="s">
        <v>62</v>
      </c>
      <c r="D1082" t="s">
        <v>47</v>
      </c>
      <c r="E1082">
        <v>7</v>
      </c>
      <c r="F1082" s="2">
        <v>470.82</v>
      </c>
      <c r="G1082" s="2">
        <f>Table14[[#This Row],[Unit Cost]]*Table14[[#This Row],[Quantity]]</f>
        <v>3295.74</v>
      </c>
      <c r="H1082" s="2">
        <v>562.07000000000005</v>
      </c>
      <c r="I1082" s="2">
        <f>Table14[[#This Row],[Unit Price]]*Table14[[#This Row],[Quantity]]</f>
        <v>3934.4900000000002</v>
      </c>
      <c r="J1082" s="4">
        <v>0</v>
      </c>
      <c r="K1082">
        <f>Table14[[#This Row],[Revenue]]*Table14[[#This Row],[Discount]]</f>
        <v>0</v>
      </c>
      <c r="L1082" s="2">
        <f>Table14[[#This Row],[Revenue]]-Table14[[#This Row],[Discount Amount]]</f>
        <v>3934.4900000000002</v>
      </c>
      <c r="M1082" s="2">
        <f>Table14[[#This Row],[Total_Revenue]]-Table14[[#This Row],[Total Cost]]</f>
        <v>638.75000000000045</v>
      </c>
      <c r="N1082" t="s">
        <v>24</v>
      </c>
      <c r="O1082" t="s">
        <v>52</v>
      </c>
      <c r="P1082" t="s">
        <v>20</v>
      </c>
    </row>
    <row r="1083" spans="1:16" x14ac:dyDescent="0.25">
      <c r="A1083" t="s">
        <v>1127</v>
      </c>
      <c r="B1083" s="1">
        <v>44989</v>
      </c>
      <c r="C1083" t="s">
        <v>42</v>
      </c>
      <c r="D1083" t="s">
        <v>23</v>
      </c>
      <c r="E1083">
        <v>4</v>
      </c>
      <c r="F1083" s="2">
        <v>484.06</v>
      </c>
      <c r="G1083" s="2">
        <f>Table14[[#This Row],[Unit Cost]]*Table14[[#This Row],[Quantity]]</f>
        <v>1936.24</v>
      </c>
      <c r="H1083" s="2">
        <v>569.76</v>
      </c>
      <c r="I1083" s="2">
        <f>Table14[[#This Row],[Unit Price]]*Table14[[#This Row],[Quantity]]</f>
        <v>2279.04</v>
      </c>
      <c r="J1083" s="4">
        <v>0.05</v>
      </c>
      <c r="K1083">
        <f>Table14[[#This Row],[Revenue]]*Table14[[#This Row],[Discount]]</f>
        <v>113.952</v>
      </c>
      <c r="L1083" s="2">
        <f>Table14[[#This Row],[Revenue]]-Table14[[#This Row],[Discount Amount]]</f>
        <v>2165.0879999999997</v>
      </c>
      <c r="M1083" s="2">
        <f>Table14[[#This Row],[Total_Revenue]]-Table14[[#This Row],[Total Cost]]</f>
        <v>228.84799999999973</v>
      </c>
      <c r="N1083" t="s">
        <v>24</v>
      </c>
      <c r="O1083" t="s">
        <v>32</v>
      </c>
      <c r="P1083" t="s">
        <v>16</v>
      </c>
    </row>
    <row r="1084" spans="1:16" x14ac:dyDescent="0.25">
      <c r="A1084" t="s">
        <v>1128</v>
      </c>
      <c r="B1084" s="1">
        <v>45400</v>
      </c>
      <c r="C1084" t="s">
        <v>44</v>
      </c>
      <c r="D1084" t="s">
        <v>31</v>
      </c>
      <c r="E1084">
        <v>6</v>
      </c>
      <c r="F1084" s="2">
        <v>317.85000000000002</v>
      </c>
      <c r="G1084" s="2">
        <f>Table14[[#This Row],[Unit Cost]]*Table14[[#This Row],[Quantity]]</f>
        <v>1907.1000000000001</v>
      </c>
      <c r="H1084" s="2">
        <v>515.29999999999995</v>
      </c>
      <c r="I1084" s="2">
        <f>Table14[[#This Row],[Unit Price]]*Table14[[#This Row],[Quantity]]</f>
        <v>3091.7999999999997</v>
      </c>
      <c r="J1084" s="4">
        <v>0.05</v>
      </c>
      <c r="K1084">
        <f>Table14[[#This Row],[Revenue]]*Table14[[#This Row],[Discount]]</f>
        <v>154.59</v>
      </c>
      <c r="L1084" s="2">
        <f>Table14[[#This Row],[Revenue]]-Table14[[#This Row],[Discount Amount]]</f>
        <v>2937.2099999999996</v>
      </c>
      <c r="M1084" s="2">
        <f>Table14[[#This Row],[Total_Revenue]]-Table14[[#This Row],[Total Cost]]</f>
        <v>1030.1099999999994</v>
      </c>
      <c r="N1084" t="s">
        <v>40</v>
      </c>
      <c r="O1084" t="s">
        <v>32</v>
      </c>
      <c r="P1084" t="s">
        <v>16</v>
      </c>
    </row>
    <row r="1085" spans="1:16" x14ac:dyDescent="0.25">
      <c r="A1085" t="s">
        <v>1129</v>
      </c>
      <c r="B1085" s="1">
        <v>44963</v>
      </c>
      <c r="C1085" t="s">
        <v>30</v>
      </c>
      <c r="D1085" t="s">
        <v>31</v>
      </c>
      <c r="E1085">
        <v>6</v>
      </c>
      <c r="F1085" s="2">
        <v>417.44</v>
      </c>
      <c r="G1085" s="2">
        <f>Table14[[#This Row],[Unit Cost]]*Table14[[#This Row],[Quantity]]</f>
        <v>2504.64</v>
      </c>
      <c r="H1085" s="2">
        <v>706.29</v>
      </c>
      <c r="I1085" s="2">
        <f>Table14[[#This Row],[Unit Price]]*Table14[[#This Row],[Quantity]]</f>
        <v>4237.74</v>
      </c>
      <c r="J1085" s="4">
        <v>0</v>
      </c>
      <c r="K1085">
        <f>Table14[[#This Row],[Revenue]]*Table14[[#This Row],[Discount]]</f>
        <v>0</v>
      </c>
      <c r="L1085" s="2">
        <f>Table14[[#This Row],[Revenue]]-Table14[[#This Row],[Discount Amount]]</f>
        <v>4237.74</v>
      </c>
      <c r="M1085" s="2">
        <f>Table14[[#This Row],[Total_Revenue]]-Table14[[#This Row],[Total Cost]]</f>
        <v>1733.1</v>
      </c>
      <c r="N1085" t="s">
        <v>18</v>
      </c>
      <c r="O1085" t="s">
        <v>15</v>
      </c>
      <c r="P1085" t="s">
        <v>35</v>
      </c>
    </row>
    <row r="1086" spans="1:16" x14ac:dyDescent="0.25">
      <c r="A1086" t="s">
        <v>1130</v>
      </c>
      <c r="B1086" s="1">
        <v>45210</v>
      </c>
      <c r="C1086" t="s">
        <v>62</v>
      </c>
      <c r="D1086" t="s">
        <v>47</v>
      </c>
      <c r="E1086">
        <v>8</v>
      </c>
      <c r="F1086" s="2">
        <v>396.31</v>
      </c>
      <c r="G1086" s="2">
        <f>Table14[[#This Row],[Unit Cost]]*Table14[[#This Row],[Quantity]]</f>
        <v>3170.48</v>
      </c>
      <c r="H1086" s="2">
        <v>465.69</v>
      </c>
      <c r="I1086" s="2">
        <f>Table14[[#This Row],[Unit Price]]*Table14[[#This Row],[Quantity]]</f>
        <v>3725.52</v>
      </c>
      <c r="J1086" s="4">
        <v>0.05</v>
      </c>
      <c r="K1086">
        <f>Table14[[#This Row],[Revenue]]*Table14[[#This Row],[Discount]]</f>
        <v>186.27600000000001</v>
      </c>
      <c r="L1086" s="2">
        <f>Table14[[#This Row],[Revenue]]-Table14[[#This Row],[Discount Amount]]</f>
        <v>3539.2440000000001</v>
      </c>
      <c r="M1086" s="2">
        <f>Table14[[#This Row],[Total_Revenue]]-Table14[[#This Row],[Total Cost]]</f>
        <v>368.76400000000012</v>
      </c>
      <c r="N1086" t="s">
        <v>40</v>
      </c>
      <c r="O1086" t="s">
        <v>32</v>
      </c>
      <c r="P1086" t="s">
        <v>20</v>
      </c>
    </row>
    <row r="1087" spans="1:16" x14ac:dyDescent="0.25">
      <c r="A1087" t="s">
        <v>1131</v>
      </c>
      <c r="B1087" s="1">
        <v>45340</v>
      </c>
      <c r="C1087" t="s">
        <v>26</v>
      </c>
      <c r="D1087" t="s">
        <v>13</v>
      </c>
      <c r="E1087">
        <v>6</v>
      </c>
      <c r="F1087" s="2">
        <v>497.78</v>
      </c>
      <c r="G1087" s="2">
        <f>Table14[[#This Row],[Unit Cost]]*Table14[[#This Row],[Quantity]]</f>
        <v>2986.68</v>
      </c>
      <c r="H1087" s="2">
        <v>851.69</v>
      </c>
      <c r="I1087" s="2">
        <f>Table14[[#This Row],[Unit Price]]*Table14[[#This Row],[Quantity]]</f>
        <v>5110.1400000000003</v>
      </c>
      <c r="J1087" s="4">
        <v>0.2</v>
      </c>
      <c r="K1087">
        <f>Table14[[#This Row],[Revenue]]*Table14[[#This Row],[Discount]]</f>
        <v>1022.0280000000001</v>
      </c>
      <c r="L1087" s="2">
        <f>Table14[[#This Row],[Revenue]]-Table14[[#This Row],[Discount Amount]]</f>
        <v>4088.1120000000001</v>
      </c>
      <c r="M1087" s="2">
        <f>Table14[[#This Row],[Total_Revenue]]-Table14[[#This Row],[Total Cost]]</f>
        <v>1101.4320000000002</v>
      </c>
      <c r="N1087" t="s">
        <v>18</v>
      </c>
      <c r="O1087" t="s">
        <v>27</v>
      </c>
      <c r="P1087" t="s">
        <v>35</v>
      </c>
    </row>
    <row r="1088" spans="1:16" x14ac:dyDescent="0.25">
      <c r="A1088" t="s">
        <v>1132</v>
      </c>
      <c r="B1088" s="1">
        <v>45188</v>
      </c>
      <c r="C1088" t="s">
        <v>44</v>
      </c>
      <c r="D1088" t="s">
        <v>31</v>
      </c>
      <c r="E1088">
        <v>7</v>
      </c>
      <c r="F1088" s="2">
        <v>480.9</v>
      </c>
      <c r="G1088" s="2">
        <f>Table14[[#This Row],[Unit Cost]]*Table14[[#This Row],[Quantity]]</f>
        <v>3366.2999999999997</v>
      </c>
      <c r="H1088" s="2">
        <v>816.68</v>
      </c>
      <c r="I1088" s="2">
        <f>Table14[[#This Row],[Unit Price]]*Table14[[#This Row],[Quantity]]</f>
        <v>5716.7599999999993</v>
      </c>
      <c r="J1088" s="4">
        <v>0.05</v>
      </c>
      <c r="K1088">
        <f>Table14[[#This Row],[Revenue]]*Table14[[#This Row],[Discount]]</f>
        <v>285.83799999999997</v>
      </c>
      <c r="L1088" s="2">
        <f>Table14[[#This Row],[Revenue]]-Table14[[#This Row],[Discount Amount]]</f>
        <v>5430.9219999999996</v>
      </c>
      <c r="M1088" s="2">
        <f>Table14[[#This Row],[Total_Revenue]]-Table14[[#This Row],[Total Cost]]</f>
        <v>2064.6219999999998</v>
      </c>
      <c r="N1088" t="s">
        <v>14</v>
      </c>
      <c r="O1088" t="s">
        <v>32</v>
      </c>
      <c r="P1088" t="s">
        <v>16</v>
      </c>
    </row>
    <row r="1089" spans="1:16" x14ac:dyDescent="0.25">
      <c r="A1089" t="s">
        <v>1133</v>
      </c>
      <c r="B1089" s="1">
        <v>44933</v>
      </c>
      <c r="C1089" t="s">
        <v>44</v>
      </c>
      <c r="D1089" t="s">
        <v>31</v>
      </c>
      <c r="E1089">
        <v>4</v>
      </c>
      <c r="F1089" s="2">
        <v>24.94</v>
      </c>
      <c r="G1089" s="2">
        <f>Table14[[#This Row],[Unit Cost]]*Table14[[#This Row],[Quantity]]</f>
        <v>99.76</v>
      </c>
      <c r="H1089" s="2">
        <v>42.02</v>
      </c>
      <c r="I1089" s="2">
        <f>Table14[[#This Row],[Unit Price]]*Table14[[#This Row],[Quantity]]</f>
        <v>168.08</v>
      </c>
      <c r="J1089" s="4">
        <v>0</v>
      </c>
      <c r="K1089">
        <f>Table14[[#This Row],[Revenue]]*Table14[[#This Row],[Discount]]</f>
        <v>0</v>
      </c>
      <c r="L1089" s="2">
        <f>Table14[[#This Row],[Revenue]]-Table14[[#This Row],[Discount Amount]]</f>
        <v>168.08</v>
      </c>
      <c r="M1089" s="2">
        <f>Table14[[#This Row],[Total_Revenue]]-Table14[[#This Row],[Total Cost]]</f>
        <v>68.320000000000007</v>
      </c>
      <c r="N1089" t="s">
        <v>24</v>
      </c>
      <c r="O1089" t="s">
        <v>52</v>
      </c>
      <c r="P1089" t="s">
        <v>16</v>
      </c>
    </row>
    <row r="1090" spans="1:16" x14ac:dyDescent="0.25">
      <c r="A1090" t="s">
        <v>1134</v>
      </c>
      <c r="B1090" s="1">
        <v>45218</v>
      </c>
      <c r="C1090" t="s">
        <v>60</v>
      </c>
      <c r="D1090" t="s">
        <v>23</v>
      </c>
      <c r="E1090">
        <v>4</v>
      </c>
      <c r="F1090" s="2">
        <v>488.86</v>
      </c>
      <c r="G1090" s="2">
        <f>Table14[[#This Row],[Unit Cost]]*Table14[[#This Row],[Quantity]]</f>
        <v>1955.44</v>
      </c>
      <c r="H1090" s="2">
        <v>706.25</v>
      </c>
      <c r="I1090" s="2">
        <f>Table14[[#This Row],[Unit Price]]*Table14[[#This Row],[Quantity]]</f>
        <v>2825</v>
      </c>
      <c r="J1090" s="4">
        <v>0</v>
      </c>
      <c r="K1090">
        <f>Table14[[#This Row],[Revenue]]*Table14[[#This Row],[Discount]]</f>
        <v>0</v>
      </c>
      <c r="L1090" s="2">
        <f>Table14[[#This Row],[Revenue]]-Table14[[#This Row],[Discount Amount]]</f>
        <v>2825</v>
      </c>
      <c r="M1090" s="2">
        <f>Table14[[#This Row],[Total_Revenue]]-Table14[[#This Row],[Total Cost]]</f>
        <v>869.56</v>
      </c>
      <c r="N1090" t="s">
        <v>14</v>
      </c>
      <c r="O1090" t="s">
        <v>27</v>
      </c>
      <c r="P1090" t="s">
        <v>35</v>
      </c>
    </row>
    <row r="1091" spans="1:16" x14ac:dyDescent="0.25">
      <c r="A1091" t="s">
        <v>1135</v>
      </c>
      <c r="B1091" s="1">
        <v>45276</v>
      </c>
      <c r="C1091" t="s">
        <v>62</v>
      </c>
      <c r="D1091" t="s">
        <v>47</v>
      </c>
      <c r="E1091">
        <v>3</v>
      </c>
      <c r="F1091" s="2">
        <v>196.79</v>
      </c>
      <c r="G1091" s="2">
        <f>Table14[[#This Row],[Unit Cost]]*Table14[[#This Row],[Quantity]]</f>
        <v>590.37</v>
      </c>
      <c r="H1091" s="2">
        <v>242.3</v>
      </c>
      <c r="I1091" s="2">
        <f>Table14[[#This Row],[Unit Price]]*Table14[[#This Row],[Quantity]]</f>
        <v>726.90000000000009</v>
      </c>
      <c r="J1091" s="4">
        <v>0.2</v>
      </c>
      <c r="K1091">
        <f>Table14[[#This Row],[Revenue]]*Table14[[#This Row],[Discount]]</f>
        <v>145.38000000000002</v>
      </c>
      <c r="L1091" s="2">
        <f>Table14[[#This Row],[Revenue]]-Table14[[#This Row],[Discount Amount]]</f>
        <v>581.5200000000001</v>
      </c>
      <c r="M1091" s="2">
        <f>Table14[[#This Row],[Total_Revenue]]-Table14[[#This Row],[Total Cost]]</f>
        <v>-8.8499999999999091</v>
      </c>
      <c r="N1091" t="s">
        <v>40</v>
      </c>
      <c r="O1091" t="s">
        <v>52</v>
      </c>
      <c r="P1091" t="s">
        <v>16</v>
      </c>
    </row>
    <row r="1092" spans="1:16" x14ac:dyDescent="0.25">
      <c r="A1092" t="s">
        <v>1136</v>
      </c>
      <c r="B1092" s="1">
        <v>45180</v>
      </c>
      <c r="C1092" t="s">
        <v>12</v>
      </c>
      <c r="D1092" t="s">
        <v>13</v>
      </c>
      <c r="E1092">
        <v>8</v>
      </c>
      <c r="F1092" s="2">
        <v>172.96</v>
      </c>
      <c r="G1092" s="2">
        <f>Table14[[#This Row],[Unit Cost]]*Table14[[#This Row],[Quantity]]</f>
        <v>1383.68</v>
      </c>
      <c r="H1092" s="2">
        <v>275.73</v>
      </c>
      <c r="I1092" s="2">
        <f>Table14[[#This Row],[Unit Price]]*Table14[[#This Row],[Quantity]]</f>
        <v>2205.84</v>
      </c>
      <c r="J1092" s="4">
        <v>0.05</v>
      </c>
      <c r="K1092">
        <f>Table14[[#This Row],[Revenue]]*Table14[[#This Row],[Discount]]</f>
        <v>110.29200000000002</v>
      </c>
      <c r="L1092" s="2">
        <f>Table14[[#This Row],[Revenue]]-Table14[[#This Row],[Discount Amount]]</f>
        <v>2095.5480000000002</v>
      </c>
      <c r="M1092" s="2">
        <f>Table14[[#This Row],[Total_Revenue]]-Table14[[#This Row],[Total Cost]]</f>
        <v>711.86800000000017</v>
      </c>
      <c r="N1092" t="s">
        <v>24</v>
      </c>
      <c r="O1092" t="s">
        <v>52</v>
      </c>
      <c r="P1092" t="s">
        <v>16</v>
      </c>
    </row>
    <row r="1093" spans="1:16" x14ac:dyDescent="0.25">
      <c r="A1093" t="s">
        <v>1137</v>
      </c>
      <c r="B1093" s="1">
        <v>45046</v>
      </c>
      <c r="C1093" t="s">
        <v>60</v>
      </c>
      <c r="D1093" t="s">
        <v>23</v>
      </c>
      <c r="E1093">
        <v>5</v>
      </c>
      <c r="F1093" s="2">
        <v>459.02</v>
      </c>
      <c r="G1093" s="2">
        <f>Table14[[#This Row],[Unit Cost]]*Table14[[#This Row],[Quantity]]</f>
        <v>2295.1</v>
      </c>
      <c r="H1093" s="2">
        <v>651.57000000000005</v>
      </c>
      <c r="I1093" s="2">
        <f>Table14[[#This Row],[Unit Price]]*Table14[[#This Row],[Quantity]]</f>
        <v>3257.8500000000004</v>
      </c>
      <c r="J1093" s="4">
        <v>0</v>
      </c>
      <c r="K1093">
        <f>Table14[[#This Row],[Revenue]]*Table14[[#This Row],[Discount]]</f>
        <v>0</v>
      </c>
      <c r="L1093" s="2">
        <f>Table14[[#This Row],[Revenue]]-Table14[[#This Row],[Discount Amount]]</f>
        <v>3257.8500000000004</v>
      </c>
      <c r="M1093" s="2">
        <f>Table14[[#This Row],[Total_Revenue]]-Table14[[#This Row],[Total Cost]]</f>
        <v>962.75000000000045</v>
      </c>
      <c r="N1093" t="s">
        <v>24</v>
      </c>
      <c r="O1093" t="s">
        <v>19</v>
      </c>
      <c r="P1093" t="s">
        <v>35</v>
      </c>
    </row>
    <row r="1094" spans="1:16" x14ac:dyDescent="0.25">
      <c r="A1094" t="s">
        <v>1138</v>
      </c>
      <c r="B1094" s="1">
        <v>45443</v>
      </c>
      <c r="C1094" t="s">
        <v>54</v>
      </c>
      <c r="D1094" t="s">
        <v>38</v>
      </c>
      <c r="E1094">
        <v>1</v>
      </c>
      <c r="F1094" s="2">
        <v>290.72000000000003</v>
      </c>
      <c r="G1094" s="2">
        <f>Table14[[#This Row],[Unit Cost]]*Table14[[#This Row],[Quantity]]</f>
        <v>290.72000000000003</v>
      </c>
      <c r="H1094" s="2">
        <v>397.58</v>
      </c>
      <c r="I1094" s="2">
        <f>Table14[[#This Row],[Unit Price]]*Table14[[#This Row],[Quantity]]</f>
        <v>397.58</v>
      </c>
      <c r="J1094" s="4">
        <v>0</v>
      </c>
      <c r="K1094">
        <f>Table14[[#This Row],[Revenue]]*Table14[[#This Row],[Discount]]</f>
        <v>0</v>
      </c>
      <c r="L1094" s="2">
        <f>Table14[[#This Row],[Revenue]]-Table14[[#This Row],[Discount Amount]]</f>
        <v>397.58</v>
      </c>
      <c r="M1094" s="2">
        <f>Table14[[#This Row],[Total_Revenue]]-Table14[[#This Row],[Total Cost]]</f>
        <v>106.85999999999996</v>
      </c>
      <c r="N1094" t="s">
        <v>40</v>
      </c>
      <c r="O1094" t="s">
        <v>52</v>
      </c>
      <c r="P1094" t="s">
        <v>16</v>
      </c>
    </row>
    <row r="1095" spans="1:16" x14ac:dyDescent="0.25">
      <c r="A1095" t="s">
        <v>1139</v>
      </c>
      <c r="B1095" s="1">
        <v>45187</v>
      </c>
      <c r="C1095" t="s">
        <v>42</v>
      </c>
      <c r="D1095" t="s">
        <v>23</v>
      </c>
      <c r="E1095">
        <v>7</v>
      </c>
      <c r="F1095" s="2">
        <v>35.79</v>
      </c>
      <c r="G1095" s="2">
        <f>Table14[[#This Row],[Unit Cost]]*Table14[[#This Row],[Quantity]]</f>
        <v>250.53</v>
      </c>
      <c r="H1095" s="2">
        <v>62.75</v>
      </c>
      <c r="I1095" s="2">
        <f>Table14[[#This Row],[Unit Price]]*Table14[[#This Row],[Quantity]]</f>
        <v>439.25</v>
      </c>
      <c r="J1095" s="4">
        <v>0.15</v>
      </c>
      <c r="K1095">
        <f>Table14[[#This Row],[Revenue]]*Table14[[#This Row],[Discount]]</f>
        <v>65.887500000000003</v>
      </c>
      <c r="L1095" s="2">
        <f>Table14[[#This Row],[Revenue]]-Table14[[#This Row],[Discount Amount]]</f>
        <v>373.36250000000001</v>
      </c>
      <c r="M1095" s="2">
        <f>Table14[[#This Row],[Total_Revenue]]-Table14[[#This Row],[Total Cost]]</f>
        <v>122.83250000000001</v>
      </c>
      <c r="N1095" t="s">
        <v>40</v>
      </c>
      <c r="O1095" t="s">
        <v>32</v>
      </c>
      <c r="P1095" t="s">
        <v>20</v>
      </c>
    </row>
    <row r="1096" spans="1:16" x14ac:dyDescent="0.25">
      <c r="A1096" t="s">
        <v>1140</v>
      </c>
      <c r="B1096" s="1">
        <v>45598</v>
      </c>
      <c r="C1096" t="s">
        <v>46</v>
      </c>
      <c r="D1096" t="s">
        <v>47</v>
      </c>
      <c r="E1096">
        <v>1</v>
      </c>
      <c r="F1096" s="2">
        <v>120.78</v>
      </c>
      <c r="G1096" s="2">
        <f>Table14[[#This Row],[Unit Cost]]*Table14[[#This Row],[Quantity]]</f>
        <v>120.78</v>
      </c>
      <c r="H1096" s="2">
        <v>212.13</v>
      </c>
      <c r="I1096" s="2">
        <f>Table14[[#This Row],[Unit Price]]*Table14[[#This Row],[Quantity]]</f>
        <v>212.13</v>
      </c>
      <c r="J1096" s="4">
        <v>0.2</v>
      </c>
      <c r="K1096">
        <f>Table14[[#This Row],[Revenue]]*Table14[[#This Row],[Discount]]</f>
        <v>42.426000000000002</v>
      </c>
      <c r="L1096" s="2">
        <f>Table14[[#This Row],[Revenue]]-Table14[[#This Row],[Discount Amount]]</f>
        <v>169.70400000000001</v>
      </c>
      <c r="M1096" s="2">
        <f>Table14[[#This Row],[Total_Revenue]]-Table14[[#This Row],[Total Cost]]</f>
        <v>48.924000000000007</v>
      </c>
      <c r="N1096" t="s">
        <v>14</v>
      </c>
      <c r="O1096" t="s">
        <v>52</v>
      </c>
      <c r="P1096" t="s">
        <v>16</v>
      </c>
    </row>
    <row r="1097" spans="1:16" x14ac:dyDescent="0.25">
      <c r="A1097" t="s">
        <v>1141</v>
      </c>
      <c r="B1097" s="1">
        <v>45250</v>
      </c>
      <c r="C1097" t="s">
        <v>49</v>
      </c>
      <c r="D1097" t="s">
        <v>47</v>
      </c>
      <c r="E1097">
        <v>3</v>
      </c>
      <c r="F1097" s="2">
        <v>217.18</v>
      </c>
      <c r="G1097" s="2">
        <f>Table14[[#This Row],[Unit Cost]]*Table14[[#This Row],[Quantity]]</f>
        <v>651.54</v>
      </c>
      <c r="H1097" s="2">
        <v>312.3</v>
      </c>
      <c r="I1097" s="2">
        <f>Table14[[#This Row],[Unit Price]]*Table14[[#This Row],[Quantity]]</f>
        <v>936.90000000000009</v>
      </c>
      <c r="J1097" s="4">
        <v>0.05</v>
      </c>
      <c r="K1097">
        <f>Table14[[#This Row],[Revenue]]*Table14[[#This Row],[Discount]]</f>
        <v>46.845000000000006</v>
      </c>
      <c r="L1097" s="2">
        <f>Table14[[#This Row],[Revenue]]-Table14[[#This Row],[Discount Amount]]</f>
        <v>890.05500000000006</v>
      </c>
      <c r="M1097" s="2">
        <f>Table14[[#This Row],[Total_Revenue]]-Table14[[#This Row],[Total Cost]]</f>
        <v>238.5150000000001</v>
      </c>
      <c r="N1097" t="s">
        <v>24</v>
      </c>
      <c r="O1097" t="s">
        <v>52</v>
      </c>
      <c r="P1097" t="s">
        <v>20</v>
      </c>
    </row>
    <row r="1098" spans="1:16" x14ac:dyDescent="0.25">
      <c r="A1098" t="s">
        <v>1142</v>
      </c>
      <c r="B1098" s="1">
        <v>44934</v>
      </c>
      <c r="C1098" t="s">
        <v>42</v>
      </c>
      <c r="D1098" t="s">
        <v>23</v>
      </c>
      <c r="E1098">
        <v>9</v>
      </c>
      <c r="F1098" s="2">
        <v>354.97</v>
      </c>
      <c r="G1098" s="2">
        <f>Table14[[#This Row],[Unit Cost]]*Table14[[#This Row],[Quantity]]</f>
        <v>3194.7300000000005</v>
      </c>
      <c r="H1098" s="2">
        <v>419.19</v>
      </c>
      <c r="I1098" s="2">
        <f>Table14[[#This Row],[Unit Price]]*Table14[[#This Row],[Quantity]]</f>
        <v>3772.71</v>
      </c>
      <c r="J1098" s="4">
        <v>0.1</v>
      </c>
      <c r="K1098">
        <f>Table14[[#This Row],[Revenue]]*Table14[[#This Row],[Discount]]</f>
        <v>377.27100000000002</v>
      </c>
      <c r="L1098" s="2">
        <f>Table14[[#This Row],[Revenue]]-Table14[[#This Row],[Discount Amount]]</f>
        <v>3395.4389999999999</v>
      </c>
      <c r="M1098" s="2">
        <f>Table14[[#This Row],[Total_Revenue]]-Table14[[#This Row],[Total Cost]]</f>
        <v>200.70899999999938</v>
      </c>
      <c r="N1098" t="s">
        <v>40</v>
      </c>
      <c r="O1098" t="s">
        <v>27</v>
      </c>
      <c r="P1098" t="s">
        <v>16</v>
      </c>
    </row>
    <row r="1099" spans="1:16" x14ac:dyDescent="0.25">
      <c r="A1099" t="s">
        <v>1143</v>
      </c>
      <c r="B1099" s="1">
        <v>45290</v>
      </c>
      <c r="C1099" t="s">
        <v>62</v>
      </c>
      <c r="D1099" t="s">
        <v>47</v>
      </c>
      <c r="E1099">
        <v>1</v>
      </c>
      <c r="F1099" s="2">
        <v>84.49</v>
      </c>
      <c r="G1099" s="2">
        <f>Table14[[#This Row],[Unit Cost]]*Table14[[#This Row],[Quantity]]</f>
        <v>84.49</v>
      </c>
      <c r="H1099" s="2">
        <v>112.51</v>
      </c>
      <c r="I1099" s="2">
        <f>Table14[[#This Row],[Unit Price]]*Table14[[#This Row],[Quantity]]</f>
        <v>112.51</v>
      </c>
      <c r="J1099" s="4">
        <v>0</v>
      </c>
      <c r="K1099">
        <f>Table14[[#This Row],[Revenue]]*Table14[[#This Row],[Discount]]</f>
        <v>0</v>
      </c>
      <c r="L1099" s="2">
        <f>Table14[[#This Row],[Revenue]]-Table14[[#This Row],[Discount Amount]]</f>
        <v>112.51</v>
      </c>
      <c r="M1099" s="2">
        <f>Table14[[#This Row],[Total_Revenue]]-Table14[[#This Row],[Total Cost]]</f>
        <v>28.02000000000001</v>
      </c>
      <c r="N1099" t="s">
        <v>40</v>
      </c>
      <c r="O1099" t="s">
        <v>32</v>
      </c>
      <c r="P1099" t="s">
        <v>35</v>
      </c>
    </row>
    <row r="1100" spans="1:16" x14ac:dyDescent="0.25">
      <c r="A1100" t="s">
        <v>1144</v>
      </c>
      <c r="B1100" s="1">
        <v>45386</v>
      </c>
      <c r="C1100" t="s">
        <v>60</v>
      </c>
      <c r="D1100" t="s">
        <v>23</v>
      </c>
      <c r="E1100">
        <v>7</v>
      </c>
      <c r="F1100" s="2">
        <v>67.150000000000006</v>
      </c>
      <c r="G1100" s="2">
        <f>Table14[[#This Row],[Unit Cost]]*Table14[[#This Row],[Quantity]]</f>
        <v>470.05000000000007</v>
      </c>
      <c r="H1100" s="2">
        <v>118.39</v>
      </c>
      <c r="I1100" s="2">
        <f>Table14[[#This Row],[Unit Price]]*Table14[[#This Row],[Quantity]]</f>
        <v>828.73</v>
      </c>
      <c r="J1100" s="4">
        <v>0</v>
      </c>
      <c r="K1100">
        <f>Table14[[#This Row],[Revenue]]*Table14[[#This Row],[Discount]]</f>
        <v>0</v>
      </c>
      <c r="L1100" s="2">
        <f>Table14[[#This Row],[Revenue]]-Table14[[#This Row],[Discount Amount]]</f>
        <v>828.73</v>
      </c>
      <c r="M1100" s="2">
        <f>Table14[[#This Row],[Total_Revenue]]-Table14[[#This Row],[Total Cost]]</f>
        <v>358.67999999999995</v>
      </c>
      <c r="N1100" t="s">
        <v>40</v>
      </c>
      <c r="O1100" t="s">
        <v>32</v>
      </c>
      <c r="P1100" t="s">
        <v>20</v>
      </c>
    </row>
    <row r="1101" spans="1:16" x14ac:dyDescent="0.25">
      <c r="A1101" t="s">
        <v>1145</v>
      </c>
      <c r="B1101" s="1">
        <v>45628</v>
      </c>
      <c r="C1101" t="s">
        <v>30</v>
      </c>
      <c r="D1101" t="s">
        <v>31</v>
      </c>
      <c r="E1101">
        <v>9</v>
      </c>
      <c r="F1101" s="2">
        <v>437.14</v>
      </c>
      <c r="G1101" s="2">
        <f>Table14[[#This Row],[Unit Cost]]*Table14[[#This Row],[Quantity]]</f>
        <v>3934.2599999999998</v>
      </c>
      <c r="H1101" s="2">
        <v>534.72</v>
      </c>
      <c r="I1101" s="2">
        <f>Table14[[#This Row],[Unit Price]]*Table14[[#This Row],[Quantity]]</f>
        <v>4812.4800000000005</v>
      </c>
      <c r="J1101" s="4">
        <v>0.05</v>
      </c>
      <c r="K1101">
        <f>Table14[[#This Row],[Revenue]]*Table14[[#This Row],[Discount]]</f>
        <v>240.62400000000002</v>
      </c>
      <c r="L1101" s="2">
        <f>Table14[[#This Row],[Revenue]]-Table14[[#This Row],[Discount Amount]]</f>
        <v>4571.8560000000007</v>
      </c>
      <c r="M1101" s="2">
        <f>Table14[[#This Row],[Total_Revenue]]-Table14[[#This Row],[Total Cost]]</f>
        <v>637.59600000000091</v>
      </c>
      <c r="N1101" t="s">
        <v>24</v>
      </c>
      <c r="O1101" t="s">
        <v>19</v>
      </c>
      <c r="P1101" t="s">
        <v>20</v>
      </c>
    </row>
    <row r="1102" spans="1:16" x14ac:dyDescent="0.25">
      <c r="A1102" t="s">
        <v>1146</v>
      </c>
      <c r="B1102" s="1">
        <v>45268</v>
      </c>
      <c r="C1102" t="s">
        <v>62</v>
      </c>
      <c r="D1102" t="s">
        <v>47</v>
      </c>
      <c r="E1102">
        <v>7</v>
      </c>
      <c r="F1102" s="2">
        <v>330.59</v>
      </c>
      <c r="G1102" s="2">
        <f>Table14[[#This Row],[Unit Cost]]*Table14[[#This Row],[Quantity]]</f>
        <v>2314.1299999999997</v>
      </c>
      <c r="H1102" s="2">
        <v>511.02</v>
      </c>
      <c r="I1102" s="2">
        <f>Table14[[#This Row],[Unit Price]]*Table14[[#This Row],[Quantity]]</f>
        <v>3577.14</v>
      </c>
      <c r="J1102" s="4">
        <v>0.15</v>
      </c>
      <c r="K1102">
        <f>Table14[[#This Row],[Revenue]]*Table14[[#This Row],[Discount]]</f>
        <v>536.57099999999991</v>
      </c>
      <c r="L1102" s="2">
        <f>Table14[[#This Row],[Revenue]]-Table14[[#This Row],[Discount Amount]]</f>
        <v>3040.569</v>
      </c>
      <c r="M1102" s="2">
        <f>Table14[[#This Row],[Total_Revenue]]-Table14[[#This Row],[Total Cost]]</f>
        <v>726.43900000000031</v>
      </c>
      <c r="N1102" t="s">
        <v>24</v>
      </c>
      <c r="O1102" t="s">
        <v>52</v>
      </c>
      <c r="P1102" t="s">
        <v>16</v>
      </c>
    </row>
    <row r="1103" spans="1:16" x14ac:dyDescent="0.25">
      <c r="A1103" t="s">
        <v>1147</v>
      </c>
      <c r="B1103" s="1">
        <v>45025</v>
      </c>
      <c r="C1103" t="s">
        <v>56</v>
      </c>
      <c r="D1103" t="s">
        <v>38</v>
      </c>
      <c r="E1103">
        <v>5</v>
      </c>
      <c r="F1103" s="2">
        <v>185.24</v>
      </c>
      <c r="G1103" s="2">
        <f>Table14[[#This Row],[Unit Cost]]*Table14[[#This Row],[Quantity]]</f>
        <v>926.2</v>
      </c>
      <c r="H1103" s="2">
        <v>291.01</v>
      </c>
      <c r="I1103" s="2">
        <f>Table14[[#This Row],[Unit Price]]*Table14[[#This Row],[Quantity]]</f>
        <v>1455.05</v>
      </c>
      <c r="J1103" s="4">
        <v>0</v>
      </c>
      <c r="K1103">
        <f>Table14[[#This Row],[Revenue]]*Table14[[#This Row],[Discount]]</f>
        <v>0</v>
      </c>
      <c r="L1103" s="2">
        <f>Table14[[#This Row],[Revenue]]-Table14[[#This Row],[Discount Amount]]</f>
        <v>1455.05</v>
      </c>
      <c r="M1103" s="2">
        <f>Table14[[#This Row],[Total_Revenue]]-Table14[[#This Row],[Total Cost]]</f>
        <v>528.84999999999991</v>
      </c>
      <c r="N1103" t="s">
        <v>18</v>
      </c>
      <c r="O1103" t="s">
        <v>32</v>
      </c>
      <c r="P1103" t="s">
        <v>16</v>
      </c>
    </row>
    <row r="1104" spans="1:16" x14ac:dyDescent="0.25">
      <c r="A1104" t="s">
        <v>1148</v>
      </c>
      <c r="B1104" s="1">
        <v>45227</v>
      </c>
      <c r="C1104" t="s">
        <v>30</v>
      </c>
      <c r="D1104" t="s">
        <v>31</v>
      </c>
      <c r="E1104">
        <v>7</v>
      </c>
      <c r="F1104" s="2">
        <v>303.64999999999998</v>
      </c>
      <c r="G1104" s="2">
        <f>Table14[[#This Row],[Unit Cost]]*Table14[[#This Row],[Quantity]]</f>
        <v>2125.5499999999997</v>
      </c>
      <c r="H1104" s="2">
        <v>444.73</v>
      </c>
      <c r="I1104" s="2">
        <f>Table14[[#This Row],[Unit Price]]*Table14[[#This Row],[Quantity]]</f>
        <v>3113.11</v>
      </c>
      <c r="J1104" s="4">
        <v>0.05</v>
      </c>
      <c r="K1104">
        <f>Table14[[#This Row],[Revenue]]*Table14[[#This Row],[Discount]]</f>
        <v>155.65550000000002</v>
      </c>
      <c r="L1104" s="2">
        <f>Table14[[#This Row],[Revenue]]-Table14[[#This Row],[Discount Amount]]</f>
        <v>2957.4545000000003</v>
      </c>
      <c r="M1104" s="2">
        <f>Table14[[#This Row],[Total_Revenue]]-Table14[[#This Row],[Total Cost]]</f>
        <v>831.90450000000055</v>
      </c>
      <c r="N1104" t="s">
        <v>14</v>
      </c>
      <c r="O1104" t="s">
        <v>27</v>
      </c>
      <c r="P1104" t="s">
        <v>16</v>
      </c>
    </row>
    <row r="1105" spans="1:16" x14ac:dyDescent="0.25">
      <c r="A1105" t="s">
        <v>1149</v>
      </c>
      <c r="B1105" s="1">
        <v>45238</v>
      </c>
      <c r="C1105" t="s">
        <v>42</v>
      </c>
      <c r="D1105" t="s">
        <v>23</v>
      </c>
      <c r="E1105">
        <v>5</v>
      </c>
      <c r="F1105" s="2">
        <v>407.51</v>
      </c>
      <c r="G1105" s="2">
        <f>Table14[[#This Row],[Unit Cost]]*Table14[[#This Row],[Quantity]]</f>
        <v>2037.55</v>
      </c>
      <c r="H1105" s="2">
        <v>480.83</v>
      </c>
      <c r="I1105" s="2">
        <f>Table14[[#This Row],[Unit Price]]*Table14[[#This Row],[Quantity]]</f>
        <v>2404.15</v>
      </c>
      <c r="J1105" s="4">
        <v>0.15</v>
      </c>
      <c r="K1105">
        <f>Table14[[#This Row],[Revenue]]*Table14[[#This Row],[Discount]]</f>
        <v>360.6225</v>
      </c>
      <c r="L1105" s="2">
        <f>Table14[[#This Row],[Revenue]]-Table14[[#This Row],[Discount Amount]]</f>
        <v>2043.5275000000001</v>
      </c>
      <c r="M1105" s="2">
        <f>Table14[[#This Row],[Total_Revenue]]-Table14[[#This Row],[Total Cost]]</f>
        <v>5.977500000000191</v>
      </c>
      <c r="N1105" t="s">
        <v>18</v>
      </c>
      <c r="O1105" t="s">
        <v>52</v>
      </c>
      <c r="P1105" t="s">
        <v>35</v>
      </c>
    </row>
    <row r="1106" spans="1:16" x14ac:dyDescent="0.25">
      <c r="A1106" t="s">
        <v>1150</v>
      </c>
      <c r="B1106" s="1">
        <v>44981</v>
      </c>
      <c r="C1106" t="s">
        <v>60</v>
      </c>
      <c r="D1106" t="s">
        <v>23</v>
      </c>
      <c r="E1106">
        <v>1</v>
      </c>
      <c r="F1106" s="2">
        <v>358.77</v>
      </c>
      <c r="G1106" s="2">
        <f>Table14[[#This Row],[Unit Cost]]*Table14[[#This Row],[Quantity]]</f>
        <v>358.77</v>
      </c>
      <c r="H1106" s="2">
        <v>620.57000000000005</v>
      </c>
      <c r="I1106" s="2">
        <f>Table14[[#This Row],[Unit Price]]*Table14[[#This Row],[Quantity]]</f>
        <v>620.57000000000005</v>
      </c>
      <c r="J1106" s="4">
        <v>0.1</v>
      </c>
      <c r="K1106">
        <f>Table14[[#This Row],[Revenue]]*Table14[[#This Row],[Discount]]</f>
        <v>62.057000000000009</v>
      </c>
      <c r="L1106" s="2">
        <f>Table14[[#This Row],[Revenue]]-Table14[[#This Row],[Discount Amount]]</f>
        <v>558.51300000000003</v>
      </c>
      <c r="M1106" s="2">
        <f>Table14[[#This Row],[Total_Revenue]]-Table14[[#This Row],[Total Cost]]</f>
        <v>199.74300000000005</v>
      </c>
      <c r="N1106" t="s">
        <v>24</v>
      </c>
      <c r="O1106" t="s">
        <v>32</v>
      </c>
      <c r="P1106" t="s">
        <v>35</v>
      </c>
    </row>
    <row r="1107" spans="1:16" x14ac:dyDescent="0.25">
      <c r="A1107" t="s">
        <v>1151</v>
      </c>
      <c r="B1107" s="1">
        <v>45084</v>
      </c>
      <c r="C1107" t="s">
        <v>49</v>
      </c>
      <c r="D1107" t="s">
        <v>47</v>
      </c>
      <c r="E1107">
        <v>5</v>
      </c>
      <c r="F1107" s="2">
        <v>254.79</v>
      </c>
      <c r="G1107" s="2">
        <f>Table14[[#This Row],[Unit Cost]]*Table14[[#This Row],[Quantity]]</f>
        <v>1273.95</v>
      </c>
      <c r="H1107" s="2">
        <v>319.2</v>
      </c>
      <c r="I1107" s="2">
        <f>Table14[[#This Row],[Unit Price]]*Table14[[#This Row],[Quantity]]</f>
        <v>1596</v>
      </c>
      <c r="J1107" s="4">
        <v>0.1</v>
      </c>
      <c r="K1107">
        <f>Table14[[#This Row],[Revenue]]*Table14[[#This Row],[Discount]]</f>
        <v>159.60000000000002</v>
      </c>
      <c r="L1107" s="2">
        <f>Table14[[#This Row],[Revenue]]-Table14[[#This Row],[Discount Amount]]</f>
        <v>1436.4</v>
      </c>
      <c r="M1107" s="2">
        <f>Table14[[#This Row],[Total_Revenue]]-Table14[[#This Row],[Total Cost]]</f>
        <v>162.45000000000005</v>
      </c>
      <c r="N1107" t="s">
        <v>14</v>
      </c>
      <c r="O1107" t="s">
        <v>52</v>
      </c>
      <c r="P1107" t="s">
        <v>20</v>
      </c>
    </row>
    <row r="1108" spans="1:16" x14ac:dyDescent="0.25">
      <c r="A1108" t="s">
        <v>1152</v>
      </c>
      <c r="B1108" s="1">
        <v>45408</v>
      </c>
      <c r="C1108" t="s">
        <v>42</v>
      </c>
      <c r="D1108" t="s">
        <v>23</v>
      </c>
      <c r="E1108">
        <v>2</v>
      </c>
      <c r="F1108" s="2">
        <v>423.17</v>
      </c>
      <c r="G1108" s="2">
        <f>Table14[[#This Row],[Unit Cost]]*Table14[[#This Row],[Quantity]]</f>
        <v>846.34</v>
      </c>
      <c r="H1108" s="2">
        <v>620.75</v>
      </c>
      <c r="I1108" s="2">
        <f>Table14[[#This Row],[Unit Price]]*Table14[[#This Row],[Quantity]]</f>
        <v>1241.5</v>
      </c>
      <c r="J1108" s="4">
        <v>0</v>
      </c>
      <c r="K1108">
        <f>Table14[[#This Row],[Revenue]]*Table14[[#This Row],[Discount]]</f>
        <v>0</v>
      </c>
      <c r="L1108" s="2">
        <f>Table14[[#This Row],[Revenue]]-Table14[[#This Row],[Discount Amount]]</f>
        <v>1241.5</v>
      </c>
      <c r="M1108" s="2">
        <f>Table14[[#This Row],[Total_Revenue]]-Table14[[#This Row],[Total Cost]]</f>
        <v>395.15999999999997</v>
      </c>
      <c r="N1108" t="s">
        <v>14</v>
      </c>
      <c r="O1108" t="s">
        <v>32</v>
      </c>
      <c r="P1108" t="s">
        <v>16</v>
      </c>
    </row>
    <row r="1109" spans="1:16" x14ac:dyDescent="0.25">
      <c r="A1109" t="s">
        <v>1153</v>
      </c>
      <c r="B1109" s="1">
        <v>45184</v>
      </c>
      <c r="C1109" t="s">
        <v>37</v>
      </c>
      <c r="D1109" t="s">
        <v>38</v>
      </c>
      <c r="E1109">
        <v>1</v>
      </c>
      <c r="F1109" s="2">
        <v>295.88</v>
      </c>
      <c r="G1109" s="2">
        <f>Table14[[#This Row],[Unit Cost]]*Table14[[#This Row],[Quantity]]</f>
        <v>295.88</v>
      </c>
      <c r="H1109" s="2">
        <v>470.54</v>
      </c>
      <c r="I1109" s="2">
        <f>Table14[[#This Row],[Unit Price]]*Table14[[#This Row],[Quantity]]</f>
        <v>470.54</v>
      </c>
      <c r="J1109" s="4">
        <v>0.15</v>
      </c>
      <c r="K1109">
        <f>Table14[[#This Row],[Revenue]]*Table14[[#This Row],[Discount]]</f>
        <v>70.581000000000003</v>
      </c>
      <c r="L1109" s="2">
        <f>Table14[[#This Row],[Revenue]]-Table14[[#This Row],[Discount Amount]]</f>
        <v>399.959</v>
      </c>
      <c r="M1109" s="2">
        <f>Table14[[#This Row],[Total_Revenue]]-Table14[[#This Row],[Total Cost]]</f>
        <v>104.07900000000001</v>
      </c>
      <c r="N1109" t="s">
        <v>18</v>
      </c>
      <c r="O1109" t="s">
        <v>27</v>
      </c>
      <c r="P1109" t="s">
        <v>35</v>
      </c>
    </row>
    <row r="1110" spans="1:16" x14ac:dyDescent="0.25">
      <c r="A1110" t="s">
        <v>1154</v>
      </c>
      <c r="B1110" s="1">
        <v>45240</v>
      </c>
      <c r="C1110" t="s">
        <v>22</v>
      </c>
      <c r="D1110" t="s">
        <v>23</v>
      </c>
      <c r="E1110">
        <v>3</v>
      </c>
      <c r="F1110" s="2">
        <v>49.05</v>
      </c>
      <c r="G1110" s="2">
        <f>Table14[[#This Row],[Unit Cost]]*Table14[[#This Row],[Quantity]]</f>
        <v>147.14999999999998</v>
      </c>
      <c r="H1110" s="2">
        <v>78.37</v>
      </c>
      <c r="I1110" s="2">
        <f>Table14[[#This Row],[Unit Price]]*Table14[[#This Row],[Quantity]]</f>
        <v>235.11</v>
      </c>
      <c r="J1110" s="4">
        <v>0</v>
      </c>
      <c r="K1110">
        <f>Table14[[#This Row],[Revenue]]*Table14[[#This Row],[Discount]]</f>
        <v>0</v>
      </c>
      <c r="L1110" s="2">
        <f>Table14[[#This Row],[Revenue]]-Table14[[#This Row],[Discount Amount]]</f>
        <v>235.11</v>
      </c>
      <c r="M1110" s="2">
        <f>Table14[[#This Row],[Total_Revenue]]-Table14[[#This Row],[Total Cost]]</f>
        <v>87.960000000000036</v>
      </c>
      <c r="N1110" t="s">
        <v>18</v>
      </c>
      <c r="O1110" t="s">
        <v>52</v>
      </c>
      <c r="P1110" t="s">
        <v>20</v>
      </c>
    </row>
    <row r="1111" spans="1:16" x14ac:dyDescent="0.25">
      <c r="A1111" t="s">
        <v>1155</v>
      </c>
      <c r="B1111" s="1">
        <v>45153</v>
      </c>
      <c r="C1111" t="s">
        <v>42</v>
      </c>
      <c r="D1111" t="s">
        <v>23</v>
      </c>
      <c r="E1111">
        <v>4</v>
      </c>
      <c r="F1111" s="2">
        <v>48.36</v>
      </c>
      <c r="G1111" s="2">
        <f>Table14[[#This Row],[Unit Cost]]*Table14[[#This Row],[Quantity]]</f>
        <v>193.44</v>
      </c>
      <c r="H1111" s="2">
        <v>84.38</v>
      </c>
      <c r="I1111" s="2">
        <f>Table14[[#This Row],[Unit Price]]*Table14[[#This Row],[Quantity]]</f>
        <v>337.52</v>
      </c>
      <c r="J1111" s="4">
        <v>0.05</v>
      </c>
      <c r="K1111">
        <f>Table14[[#This Row],[Revenue]]*Table14[[#This Row],[Discount]]</f>
        <v>16.876000000000001</v>
      </c>
      <c r="L1111" s="2">
        <f>Table14[[#This Row],[Revenue]]-Table14[[#This Row],[Discount Amount]]</f>
        <v>320.64400000000001</v>
      </c>
      <c r="M1111" s="2">
        <f>Table14[[#This Row],[Total_Revenue]]-Table14[[#This Row],[Total Cost]]</f>
        <v>127.20400000000001</v>
      </c>
      <c r="N1111" t="s">
        <v>18</v>
      </c>
      <c r="O1111" t="s">
        <v>15</v>
      </c>
      <c r="P1111" t="s">
        <v>20</v>
      </c>
    </row>
    <row r="1112" spans="1:16" x14ac:dyDescent="0.25">
      <c r="A1112" t="s">
        <v>1156</v>
      </c>
      <c r="B1112" s="1">
        <v>45039</v>
      </c>
      <c r="C1112" t="s">
        <v>30</v>
      </c>
      <c r="D1112" t="s">
        <v>31</v>
      </c>
      <c r="E1112">
        <v>9</v>
      </c>
      <c r="F1112" s="2">
        <v>8.99</v>
      </c>
      <c r="G1112" s="2">
        <f>Table14[[#This Row],[Unit Cost]]*Table14[[#This Row],[Quantity]]</f>
        <v>80.91</v>
      </c>
      <c r="H1112" s="2">
        <v>14.61</v>
      </c>
      <c r="I1112" s="2">
        <f>Table14[[#This Row],[Unit Price]]*Table14[[#This Row],[Quantity]]</f>
        <v>131.49</v>
      </c>
      <c r="J1112" s="4">
        <v>0</v>
      </c>
      <c r="K1112">
        <f>Table14[[#This Row],[Revenue]]*Table14[[#This Row],[Discount]]</f>
        <v>0</v>
      </c>
      <c r="L1112" s="2">
        <f>Table14[[#This Row],[Revenue]]-Table14[[#This Row],[Discount Amount]]</f>
        <v>131.49</v>
      </c>
      <c r="M1112" s="2">
        <f>Table14[[#This Row],[Total_Revenue]]-Table14[[#This Row],[Total Cost]]</f>
        <v>50.580000000000013</v>
      </c>
      <c r="N1112" t="s">
        <v>18</v>
      </c>
      <c r="O1112" t="s">
        <v>52</v>
      </c>
      <c r="P1112" t="s">
        <v>20</v>
      </c>
    </row>
    <row r="1113" spans="1:16" x14ac:dyDescent="0.25">
      <c r="A1113" t="s">
        <v>1157</v>
      </c>
      <c r="B1113" s="1">
        <v>45400</v>
      </c>
      <c r="C1113" t="s">
        <v>22</v>
      </c>
      <c r="D1113" t="s">
        <v>23</v>
      </c>
      <c r="E1113">
        <v>6</v>
      </c>
      <c r="F1113" s="2">
        <v>130.55000000000001</v>
      </c>
      <c r="G1113" s="2">
        <f>Table14[[#This Row],[Unit Cost]]*Table14[[#This Row],[Quantity]]</f>
        <v>783.30000000000007</v>
      </c>
      <c r="H1113" s="2">
        <v>196.81</v>
      </c>
      <c r="I1113" s="2">
        <f>Table14[[#This Row],[Unit Price]]*Table14[[#This Row],[Quantity]]</f>
        <v>1180.8600000000001</v>
      </c>
      <c r="J1113" s="4">
        <v>0</v>
      </c>
      <c r="K1113">
        <f>Table14[[#This Row],[Revenue]]*Table14[[#This Row],[Discount]]</f>
        <v>0</v>
      </c>
      <c r="L1113" s="2">
        <f>Table14[[#This Row],[Revenue]]-Table14[[#This Row],[Discount Amount]]</f>
        <v>1180.8600000000001</v>
      </c>
      <c r="M1113" s="2">
        <f>Table14[[#This Row],[Total_Revenue]]-Table14[[#This Row],[Total Cost]]</f>
        <v>397.56000000000006</v>
      </c>
      <c r="N1113" t="s">
        <v>14</v>
      </c>
      <c r="O1113" t="s">
        <v>15</v>
      </c>
      <c r="P1113" t="s">
        <v>16</v>
      </c>
    </row>
    <row r="1114" spans="1:16" x14ac:dyDescent="0.25">
      <c r="A1114" t="s">
        <v>1158</v>
      </c>
      <c r="B1114" s="1">
        <v>45616</v>
      </c>
      <c r="C1114" t="s">
        <v>44</v>
      </c>
      <c r="D1114" t="s">
        <v>31</v>
      </c>
      <c r="E1114">
        <v>6</v>
      </c>
      <c r="F1114" s="2">
        <v>288.45999999999998</v>
      </c>
      <c r="G1114" s="2">
        <f>Table14[[#This Row],[Unit Cost]]*Table14[[#This Row],[Quantity]]</f>
        <v>1730.7599999999998</v>
      </c>
      <c r="H1114" s="2">
        <v>499.93</v>
      </c>
      <c r="I1114" s="2">
        <f>Table14[[#This Row],[Unit Price]]*Table14[[#This Row],[Quantity]]</f>
        <v>2999.58</v>
      </c>
      <c r="J1114" s="4">
        <v>0.05</v>
      </c>
      <c r="K1114">
        <f>Table14[[#This Row],[Revenue]]*Table14[[#This Row],[Discount]]</f>
        <v>149.97900000000001</v>
      </c>
      <c r="L1114" s="2">
        <f>Table14[[#This Row],[Revenue]]-Table14[[#This Row],[Discount Amount]]</f>
        <v>2849.6010000000001</v>
      </c>
      <c r="M1114" s="2">
        <f>Table14[[#This Row],[Total_Revenue]]-Table14[[#This Row],[Total Cost]]</f>
        <v>1118.8410000000003</v>
      </c>
      <c r="N1114" t="s">
        <v>18</v>
      </c>
      <c r="O1114" t="s">
        <v>19</v>
      </c>
      <c r="P1114" t="s">
        <v>16</v>
      </c>
    </row>
    <row r="1115" spans="1:16" x14ac:dyDescent="0.25">
      <c r="A1115" t="s">
        <v>1159</v>
      </c>
      <c r="B1115" s="1">
        <v>45072</v>
      </c>
      <c r="C1115" t="s">
        <v>49</v>
      </c>
      <c r="D1115" t="s">
        <v>47</v>
      </c>
      <c r="E1115">
        <v>4</v>
      </c>
      <c r="F1115" s="2">
        <v>316.11</v>
      </c>
      <c r="G1115" s="2">
        <f>Table14[[#This Row],[Unit Cost]]*Table14[[#This Row],[Quantity]]</f>
        <v>1264.44</v>
      </c>
      <c r="H1115" s="2">
        <v>493.62</v>
      </c>
      <c r="I1115" s="2">
        <f>Table14[[#This Row],[Unit Price]]*Table14[[#This Row],[Quantity]]</f>
        <v>1974.48</v>
      </c>
      <c r="J1115" s="4">
        <v>0</v>
      </c>
      <c r="K1115">
        <f>Table14[[#This Row],[Revenue]]*Table14[[#This Row],[Discount]]</f>
        <v>0</v>
      </c>
      <c r="L1115" s="2">
        <f>Table14[[#This Row],[Revenue]]-Table14[[#This Row],[Discount Amount]]</f>
        <v>1974.48</v>
      </c>
      <c r="M1115" s="2">
        <f>Table14[[#This Row],[Total_Revenue]]-Table14[[#This Row],[Total Cost]]</f>
        <v>710.04</v>
      </c>
      <c r="N1115" t="s">
        <v>18</v>
      </c>
      <c r="O1115" t="s">
        <v>32</v>
      </c>
      <c r="P1115" t="s">
        <v>35</v>
      </c>
    </row>
    <row r="1116" spans="1:16" x14ac:dyDescent="0.25">
      <c r="A1116" t="s">
        <v>1160</v>
      </c>
      <c r="B1116" s="1">
        <v>45264</v>
      </c>
      <c r="C1116" t="s">
        <v>62</v>
      </c>
      <c r="D1116" t="s">
        <v>47</v>
      </c>
      <c r="E1116">
        <v>6</v>
      </c>
      <c r="F1116" s="2">
        <v>143.47</v>
      </c>
      <c r="G1116" s="2">
        <f>Table14[[#This Row],[Unit Cost]]*Table14[[#This Row],[Quantity]]</f>
        <v>860.81999999999994</v>
      </c>
      <c r="H1116" s="2">
        <v>247.71</v>
      </c>
      <c r="I1116" s="2">
        <f>Table14[[#This Row],[Unit Price]]*Table14[[#This Row],[Quantity]]</f>
        <v>1486.26</v>
      </c>
      <c r="J1116" s="4">
        <v>0</v>
      </c>
      <c r="K1116">
        <f>Table14[[#This Row],[Revenue]]*Table14[[#This Row],[Discount]]</f>
        <v>0</v>
      </c>
      <c r="L1116" s="2">
        <f>Table14[[#This Row],[Revenue]]-Table14[[#This Row],[Discount Amount]]</f>
        <v>1486.26</v>
      </c>
      <c r="M1116" s="2">
        <f>Table14[[#This Row],[Total_Revenue]]-Table14[[#This Row],[Total Cost]]</f>
        <v>625.44000000000005</v>
      </c>
      <c r="N1116" t="s">
        <v>18</v>
      </c>
      <c r="O1116" t="s">
        <v>27</v>
      </c>
      <c r="P1116" t="s">
        <v>35</v>
      </c>
    </row>
    <row r="1117" spans="1:16" x14ac:dyDescent="0.25">
      <c r="A1117" t="s">
        <v>1161</v>
      </c>
      <c r="B1117" s="1">
        <v>45152</v>
      </c>
      <c r="C1117" t="s">
        <v>60</v>
      </c>
      <c r="D1117" t="s">
        <v>23</v>
      </c>
      <c r="E1117">
        <v>2</v>
      </c>
      <c r="F1117" s="2">
        <v>426</v>
      </c>
      <c r="G1117" s="2">
        <f>Table14[[#This Row],[Unit Cost]]*Table14[[#This Row],[Quantity]]</f>
        <v>852</v>
      </c>
      <c r="H1117" s="2">
        <v>581.07000000000005</v>
      </c>
      <c r="I1117" s="2">
        <f>Table14[[#This Row],[Unit Price]]*Table14[[#This Row],[Quantity]]</f>
        <v>1162.1400000000001</v>
      </c>
      <c r="J1117" s="4">
        <v>0</v>
      </c>
      <c r="K1117">
        <f>Table14[[#This Row],[Revenue]]*Table14[[#This Row],[Discount]]</f>
        <v>0</v>
      </c>
      <c r="L1117" s="2">
        <f>Table14[[#This Row],[Revenue]]-Table14[[#This Row],[Discount Amount]]</f>
        <v>1162.1400000000001</v>
      </c>
      <c r="M1117" s="2">
        <f>Table14[[#This Row],[Total_Revenue]]-Table14[[#This Row],[Total Cost]]</f>
        <v>310.1400000000001</v>
      </c>
      <c r="N1117" t="s">
        <v>24</v>
      </c>
      <c r="O1117" t="s">
        <v>15</v>
      </c>
      <c r="P1117" t="s">
        <v>20</v>
      </c>
    </row>
    <row r="1118" spans="1:16" x14ac:dyDescent="0.25">
      <c r="A1118" t="s">
        <v>1162</v>
      </c>
      <c r="B1118" s="1">
        <v>45399</v>
      </c>
      <c r="C1118" t="s">
        <v>26</v>
      </c>
      <c r="D1118" t="s">
        <v>13</v>
      </c>
      <c r="E1118">
        <v>1</v>
      </c>
      <c r="F1118" s="2">
        <v>121.32</v>
      </c>
      <c r="G1118" s="2">
        <f>Table14[[#This Row],[Unit Cost]]*Table14[[#This Row],[Quantity]]</f>
        <v>121.32</v>
      </c>
      <c r="H1118" s="2">
        <v>194.23</v>
      </c>
      <c r="I1118" s="2">
        <f>Table14[[#This Row],[Unit Price]]*Table14[[#This Row],[Quantity]]</f>
        <v>194.23</v>
      </c>
      <c r="J1118" s="4">
        <v>0.05</v>
      </c>
      <c r="K1118">
        <f>Table14[[#This Row],[Revenue]]*Table14[[#This Row],[Discount]]</f>
        <v>9.7115000000000009</v>
      </c>
      <c r="L1118" s="2">
        <f>Table14[[#This Row],[Revenue]]-Table14[[#This Row],[Discount Amount]]</f>
        <v>184.51849999999999</v>
      </c>
      <c r="M1118" s="2">
        <f>Table14[[#This Row],[Total_Revenue]]-Table14[[#This Row],[Total Cost]]</f>
        <v>63.198499999999996</v>
      </c>
      <c r="N1118" t="s">
        <v>40</v>
      </c>
      <c r="O1118" t="s">
        <v>52</v>
      </c>
      <c r="P1118" t="s">
        <v>16</v>
      </c>
    </row>
    <row r="1119" spans="1:16" x14ac:dyDescent="0.25">
      <c r="A1119" t="s">
        <v>1163</v>
      </c>
      <c r="B1119" s="1">
        <v>45618</v>
      </c>
      <c r="C1119" t="s">
        <v>22</v>
      </c>
      <c r="D1119" t="s">
        <v>23</v>
      </c>
      <c r="E1119">
        <v>7</v>
      </c>
      <c r="F1119" s="2">
        <v>146.41999999999999</v>
      </c>
      <c r="G1119" s="2">
        <f>Table14[[#This Row],[Unit Cost]]*Table14[[#This Row],[Quantity]]</f>
        <v>1024.9399999999998</v>
      </c>
      <c r="H1119" s="2">
        <v>258.11</v>
      </c>
      <c r="I1119" s="2">
        <f>Table14[[#This Row],[Unit Price]]*Table14[[#This Row],[Quantity]]</f>
        <v>1806.77</v>
      </c>
      <c r="J1119" s="4">
        <v>0.05</v>
      </c>
      <c r="K1119">
        <f>Table14[[#This Row],[Revenue]]*Table14[[#This Row],[Discount]]</f>
        <v>90.33850000000001</v>
      </c>
      <c r="L1119" s="2">
        <f>Table14[[#This Row],[Revenue]]-Table14[[#This Row],[Discount Amount]]</f>
        <v>1716.4314999999999</v>
      </c>
      <c r="M1119" s="2">
        <f>Table14[[#This Row],[Total_Revenue]]-Table14[[#This Row],[Total Cost]]</f>
        <v>691.49150000000009</v>
      </c>
      <c r="N1119" t="s">
        <v>18</v>
      </c>
      <c r="O1119" t="s">
        <v>32</v>
      </c>
      <c r="P1119" t="s">
        <v>16</v>
      </c>
    </row>
    <row r="1120" spans="1:16" x14ac:dyDescent="0.25">
      <c r="A1120" t="s">
        <v>1164</v>
      </c>
      <c r="B1120" s="1">
        <v>44949</v>
      </c>
      <c r="C1120" t="s">
        <v>42</v>
      </c>
      <c r="D1120" t="s">
        <v>23</v>
      </c>
      <c r="E1120">
        <v>6</v>
      </c>
      <c r="F1120" s="2">
        <v>325.49</v>
      </c>
      <c r="G1120" s="2">
        <f>Table14[[#This Row],[Unit Cost]]*Table14[[#This Row],[Quantity]]</f>
        <v>1952.94</v>
      </c>
      <c r="H1120" s="2">
        <v>517.39</v>
      </c>
      <c r="I1120" s="2">
        <f>Table14[[#This Row],[Unit Price]]*Table14[[#This Row],[Quantity]]</f>
        <v>3104.34</v>
      </c>
      <c r="J1120" s="4">
        <v>0.15</v>
      </c>
      <c r="K1120">
        <f>Table14[[#This Row],[Revenue]]*Table14[[#This Row],[Discount]]</f>
        <v>465.65100000000001</v>
      </c>
      <c r="L1120" s="2">
        <f>Table14[[#This Row],[Revenue]]-Table14[[#This Row],[Discount Amount]]</f>
        <v>2638.6890000000003</v>
      </c>
      <c r="M1120" s="2">
        <f>Table14[[#This Row],[Total_Revenue]]-Table14[[#This Row],[Total Cost]]</f>
        <v>685.74900000000025</v>
      </c>
      <c r="N1120" t="s">
        <v>18</v>
      </c>
      <c r="O1120" t="s">
        <v>15</v>
      </c>
      <c r="P1120" t="s">
        <v>35</v>
      </c>
    </row>
    <row r="1121" spans="1:16" x14ac:dyDescent="0.25">
      <c r="A1121" t="s">
        <v>1165</v>
      </c>
      <c r="B1121" s="1">
        <v>45198</v>
      </c>
      <c r="C1121" t="s">
        <v>22</v>
      </c>
      <c r="D1121" t="s">
        <v>23</v>
      </c>
      <c r="E1121">
        <v>8</v>
      </c>
      <c r="F1121" s="2">
        <v>233.03</v>
      </c>
      <c r="G1121" s="2">
        <f>Table14[[#This Row],[Unit Cost]]*Table14[[#This Row],[Quantity]]</f>
        <v>1864.24</v>
      </c>
      <c r="H1121" s="2">
        <v>361.34</v>
      </c>
      <c r="I1121" s="2">
        <f>Table14[[#This Row],[Unit Price]]*Table14[[#This Row],[Quantity]]</f>
        <v>2890.72</v>
      </c>
      <c r="J1121" s="4">
        <v>0.1</v>
      </c>
      <c r="K1121">
        <f>Table14[[#This Row],[Revenue]]*Table14[[#This Row],[Discount]]</f>
        <v>289.072</v>
      </c>
      <c r="L1121" s="2">
        <f>Table14[[#This Row],[Revenue]]-Table14[[#This Row],[Discount Amount]]</f>
        <v>2601.6479999999997</v>
      </c>
      <c r="M1121" s="2">
        <f>Table14[[#This Row],[Total_Revenue]]-Table14[[#This Row],[Total Cost]]</f>
        <v>737.40799999999967</v>
      </c>
      <c r="N1121" t="s">
        <v>14</v>
      </c>
      <c r="O1121" t="s">
        <v>27</v>
      </c>
      <c r="P1121" t="s">
        <v>35</v>
      </c>
    </row>
    <row r="1122" spans="1:16" x14ac:dyDescent="0.25">
      <c r="A1122" t="s">
        <v>1166</v>
      </c>
      <c r="B1122" s="1">
        <v>44980</v>
      </c>
      <c r="C1122" t="s">
        <v>34</v>
      </c>
      <c r="D1122" t="s">
        <v>31</v>
      </c>
      <c r="E1122">
        <v>4</v>
      </c>
      <c r="F1122" s="2">
        <v>318.54000000000002</v>
      </c>
      <c r="G1122" s="2">
        <f>Table14[[#This Row],[Unit Cost]]*Table14[[#This Row],[Quantity]]</f>
        <v>1274.1600000000001</v>
      </c>
      <c r="H1122" s="2">
        <v>408.52</v>
      </c>
      <c r="I1122" s="2">
        <f>Table14[[#This Row],[Unit Price]]*Table14[[#This Row],[Quantity]]</f>
        <v>1634.08</v>
      </c>
      <c r="J1122" s="4">
        <v>0</v>
      </c>
      <c r="K1122">
        <f>Table14[[#This Row],[Revenue]]*Table14[[#This Row],[Discount]]</f>
        <v>0</v>
      </c>
      <c r="L1122" s="2">
        <f>Table14[[#This Row],[Revenue]]-Table14[[#This Row],[Discount Amount]]</f>
        <v>1634.08</v>
      </c>
      <c r="M1122" s="2">
        <f>Table14[[#This Row],[Total_Revenue]]-Table14[[#This Row],[Total Cost]]</f>
        <v>359.91999999999985</v>
      </c>
      <c r="N1122" t="s">
        <v>40</v>
      </c>
      <c r="O1122" t="s">
        <v>19</v>
      </c>
      <c r="P1122" t="s">
        <v>16</v>
      </c>
    </row>
    <row r="1123" spans="1:16" x14ac:dyDescent="0.25">
      <c r="A1123" t="s">
        <v>1167</v>
      </c>
      <c r="B1123" s="1">
        <v>45611</v>
      </c>
      <c r="C1123" t="s">
        <v>42</v>
      </c>
      <c r="D1123" t="s">
        <v>23</v>
      </c>
      <c r="E1123">
        <v>8</v>
      </c>
      <c r="F1123" s="2">
        <v>216.94</v>
      </c>
      <c r="G1123" s="2">
        <f>Table14[[#This Row],[Unit Cost]]*Table14[[#This Row],[Quantity]]</f>
        <v>1735.52</v>
      </c>
      <c r="H1123" s="2">
        <v>293.27</v>
      </c>
      <c r="I1123" s="2">
        <f>Table14[[#This Row],[Unit Price]]*Table14[[#This Row],[Quantity]]</f>
        <v>2346.16</v>
      </c>
      <c r="J1123" s="4">
        <v>0</v>
      </c>
      <c r="K1123">
        <f>Table14[[#This Row],[Revenue]]*Table14[[#This Row],[Discount]]</f>
        <v>0</v>
      </c>
      <c r="L1123" s="2">
        <f>Table14[[#This Row],[Revenue]]-Table14[[#This Row],[Discount Amount]]</f>
        <v>2346.16</v>
      </c>
      <c r="M1123" s="2">
        <f>Table14[[#This Row],[Total_Revenue]]-Table14[[#This Row],[Total Cost]]</f>
        <v>610.63999999999987</v>
      </c>
      <c r="N1123" t="s">
        <v>18</v>
      </c>
      <c r="O1123" t="s">
        <v>15</v>
      </c>
      <c r="P1123" t="s">
        <v>35</v>
      </c>
    </row>
    <row r="1124" spans="1:16" x14ac:dyDescent="0.25">
      <c r="A1124" t="s">
        <v>1168</v>
      </c>
      <c r="B1124" s="1">
        <v>45301</v>
      </c>
      <c r="C1124" t="s">
        <v>26</v>
      </c>
      <c r="D1124" t="s">
        <v>13</v>
      </c>
      <c r="E1124">
        <v>3</v>
      </c>
      <c r="F1124" s="2">
        <v>414.54</v>
      </c>
      <c r="G1124" s="2">
        <f>Table14[[#This Row],[Unit Cost]]*Table14[[#This Row],[Quantity]]</f>
        <v>1243.6200000000001</v>
      </c>
      <c r="H1124" s="2">
        <v>634.07000000000005</v>
      </c>
      <c r="I1124" s="2">
        <f>Table14[[#This Row],[Unit Price]]*Table14[[#This Row],[Quantity]]</f>
        <v>1902.21</v>
      </c>
      <c r="J1124" s="4">
        <v>0</v>
      </c>
      <c r="K1124">
        <f>Table14[[#This Row],[Revenue]]*Table14[[#This Row],[Discount]]</f>
        <v>0</v>
      </c>
      <c r="L1124" s="2">
        <f>Table14[[#This Row],[Revenue]]-Table14[[#This Row],[Discount Amount]]</f>
        <v>1902.21</v>
      </c>
      <c r="M1124" s="2">
        <f>Table14[[#This Row],[Total_Revenue]]-Table14[[#This Row],[Total Cost]]</f>
        <v>658.58999999999992</v>
      </c>
      <c r="N1124" t="s">
        <v>14</v>
      </c>
      <c r="O1124" t="s">
        <v>15</v>
      </c>
      <c r="P1124" t="s">
        <v>35</v>
      </c>
    </row>
    <row r="1125" spans="1:16" x14ac:dyDescent="0.25">
      <c r="A1125" t="s">
        <v>1169</v>
      </c>
      <c r="B1125" s="1">
        <v>45008</v>
      </c>
      <c r="C1125" t="s">
        <v>22</v>
      </c>
      <c r="D1125" t="s">
        <v>23</v>
      </c>
      <c r="E1125">
        <v>4</v>
      </c>
      <c r="F1125" s="2">
        <v>412.7</v>
      </c>
      <c r="G1125" s="2">
        <f>Table14[[#This Row],[Unit Cost]]*Table14[[#This Row],[Quantity]]</f>
        <v>1650.8</v>
      </c>
      <c r="H1125" s="2">
        <v>543.45000000000005</v>
      </c>
      <c r="I1125" s="2">
        <f>Table14[[#This Row],[Unit Price]]*Table14[[#This Row],[Quantity]]</f>
        <v>2173.8000000000002</v>
      </c>
      <c r="J1125" s="4">
        <v>0.1</v>
      </c>
      <c r="K1125">
        <f>Table14[[#This Row],[Revenue]]*Table14[[#This Row],[Discount]]</f>
        <v>217.38000000000002</v>
      </c>
      <c r="L1125" s="2">
        <f>Table14[[#This Row],[Revenue]]-Table14[[#This Row],[Discount Amount]]</f>
        <v>1956.42</v>
      </c>
      <c r="M1125" s="2">
        <f>Table14[[#This Row],[Total_Revenue]]-Table14[[#This Row],[Total Cost]]</f>
        <v>305.62000000000012</v>
      </c>
      <c r="N1125" t="s">
        <v>18</v>
      </c>
      <c r="O1125" t="s">
        <v>27</v>
      </c>
      <c r="P1125" t="s">
        <v>20</v>
      </c>
    </row>
    <row r="1126" spans="1:16" x14ac:dyDescent="0.25">
      <c r="A1126" t="s">
        <v>1170</v>
      </c>
      <c r="B1126" s="1">
        <v>45501</v>
      </c>
      <c r="C1126" t="s">
        <v>60</v>
      </c>
      <c r="D1126" t="s">
        <v>23</v>
      </c>
      <c r="E1126">
        <v>3</v>
      </c>
      <c r="F1126" s="2">
        <v>134.15</v>
      </c>
      <c r="G1126" s="2">
        <f>Table14[[#This Row],[Unit Cost]]*Table14[[#This Row],[Quantity]]</f>
        <v>402.45000000000005</v>
      </c>
      <c r="H1126" s="2">
        <v>238.7</v>
      </c>
      <c r="I1126" s="2">
        <f>Table14[[#This Row],[Unit Price]]*Table14[[#This Row],[Quantity]]</f>
        <v>716.09999999999991</v>
      </c>
      <c r="J1126" s="4">
        <v>0</v>
      </c>
      <c r="K1126">
        <f>Table14[[#This Row],[Revenue]]*Table14[[#This Row],[Discount]]</f>
        <v>0</v>
      </c>
      <c r="L1126" s="2">
        <f>Table14[[#This Row],[Revenue]]-Table14[[#This Row],[Discount Amount]]</f>
        <v>716.09999999999991</v>
      </c>
      <c r="M1126" s="2">
        <f>Table14[[#This Row],[Total_Revenue]]-Table14[[#This Row],[Total Cost]]</f>
        <v>313.64999999999986</v>
      </c>
      <c r="N1126" t="s">
        <v>24</v>
      </c>
      <c r="O1126" t="s">
        <v>32</v>
      </c>
      <c r="P1126" t="s">
        <v>16</v>
      </c>
    </row>
    <row r="1127" spans="1:16" x14ac:dyDescent="0.25">
      <c r="A1127" t="s">
        <v>1171</v>
      </c>
      <c r="B1127" s="1">
        <v>45366</v>
      </c>
      <c r="C1127" t="s">
        <v>56</v>
      </c>
      <c r="D1127" t="s">
        <v>38</v>
      </c>
      <c r="E1127">
        <v>3</v>
      </c>
      <c r="F1127" s="2">
        <v>28.26</v>
      </c>
      <c r="G1127" s="2">
        <f>Table14[[#This Row],[Unit Cost]]*Table14[[#This Row],[Quantity]]</f>
        <v>84.78</v>
      </c>
      <c r="H1127" s="2">
        <v>43.53</v>
      </c>
      <c r="I1127" s="2">
        <f>Table14[[#This Row],[Unit Price]]*Table14[[#This Row],[Quantity]]</f>
        <v>130.59</v>
      </c>
      <c r="J1127" s="4">
        <v>0.1</v>
      </c>
      <c r="K1127">
        <f>Table14[[#This Row],[Revenue]]*Table14[[#This Row],[Discount]]</f>
        <v>13.059000000000001</v>
      </c>
      <c r="L1127" s="2">
        <f>Table14[[#This Row],[Revenue]]-Table14[[#This Row],[Discount Amount]]</f>
        <v>117.53100000000001</v>
      </c>
      <c r="M1127" s="2">
        <f>Table14[[#This Row],[Total_Revenue]]-Table14[[#This Row],[Total Cost]]</f>
        <v>32.751000000000005</v>
      </c>
      <c r="N1127" t="s">
        <v>14</v>
      </c>
      <c r="O1127" t="s">
        <v>52</v>
      </c>
      <c r="P1127" t="s">
        <v>20</v>
      </c>
    </row>
    <row r="1128" spans="1:16" x14ac:dyDescent="0.25">
      <c r="A1128" t="s">
        <v>1172</v>
      </c>
      <c r="B1128" s="1">
        <v>45059</v>
      </c>
      <c r="C1128" t="s">
        <v>26</v>
      </c>
      <c r="D1128" t="s">
        <v>13</v>
      </c>
      <c r="E1128">
        <v>6</v>
      </c>
      <c r="F1128" s="2">
        <v>111.38</v>
      </c>
      <c r="G1128" s="2">
        <f>Table14[[#This Row],[Unit Cost]]*Table14[[#This Row],[Quantity]]</f>
        <v>668.28</v>
      </c>
      <c r="H1128" s="2">
        <v>161.71</v>
      </c>
      <c r="I1128" s="2">
        <f>Table14[[#This Row],[Unit Price]]*Table14[[#This Row],[Quantity]]</f>
        <v>970.26</v>
      </c>
      <c r="J1128" s="4">
        <v>0.1</v>
      </c>
      <c r="K1128">
        <f>Table14[[#This Row],[Revenue]]*Table14[[#This Row],[Discount]]</f>
        <v>97.02600000000001</v>
      </c>
      <c r="L1128" s="2">
        <f>Table14[[#This Row],[Revenue]]-Table14[[#This Row],[Discount Amount]]</f>
        <v>873.23399999999992</v>
      </c>
      <c r="M1128" s="2">
        <f>Table14[[#This Row],[Total_Revenue]]-Table14[[#This Row],[Total Cost]]</f>
        <v>204.95399999999995</v>
      </c>
      <c r="N1128" t="s">
        <v>18</v>
      </c>
      <c r="O1128" t="s">
        <v>19</v>
      </c>
      <c r="P1128" t="s">
        <v>20</v>
      </c>
    </row>
    <row r="1129" spans="1:16" x14ac:dyDescent="0.25">
      <c r="A1129" t="s">
        <v>1173</v>
      </c>
      <c r="B1129" s="1">
        <v>45270</v>
      </c>
      <c r="C1129" t="s">
        <v>34</v>
      </c>
      <c r="D1129" t="s">
        <v>31</v>
      </c>
      <c r="E1129">
        <v>4</v>
      </c>
      <c r="F1129" s="2">
        <v>158.6</v>
      </c>
      <c r="G1129" s="2">
        <f>Table14[[#This Row],[Unit Cost]]*Table14[[#This Row],[Quantity]]</f>
        <v>634.4</v>
      </c>
      <c r="H1129" s="2">
        <v>187.27</v>
      </c>
      <c r="I1129" s="2">
        <f>Table14[[#This Row],[Unit Price]]*Table14[[#This Row],[Quantity]]</f>
        <v>749.08</v>
      </c>
      <c r="J1129" s="4">
        <v>0</v>
      </c>
      <c r="K1129">
        <f>Table14[[#This Row],[Revenue]]*Table14[[#This Row],[Discount]]</f>
        <v>0</v>
      </c>
      <c r="L1129" s="2">
        <f>Table14[[#This Row],[Revenue]]-Table14[[#This Row],[Discount Amount]]</f>
        <v>749.08</v>
      </c>
      <c r="M1129" s="2">
        <f>Table14[[#This Row],[Total_Revenue]]-Table14[[#This Row],[Total Cost]]</f>
        <v>114.68000000000006</v>
      </c>
      <c r="N1129" t="s">
        <v>14</v>
      </c>
      <c r="O1129" t="s">
        <v>15</v>
      </c>
      <c r="P1129" t="s">
        <v>16</v>
      </c>
    </row>
    <row r="1130" spans="1:16" x14ac:dyDescent="0.25">
      <c r="A1130" t="s">
        <v>1174</v>
      </c>
      <c r="B1130" s="1">
        <v>45064</v>
      </c>
      <c r="C1130" t="s">
        <v>60</v>
      </c>
      <c r="D1130" t="s">
        <v>23</v>
      </c>
      <c r="E1130">
        <v>5</v>
      </c>
      <c r="F1130" s="2">
        <v>259.02</v>
      </c>
      <c r="G1130" s="2">
        <f>Table14[[#This Row],[Unit Cost]]*Table14[[#This Row],[Quantity]]</f>
        <v>1295.0999999999999</v>
      </c>
      <c r="H1130" s="2">
        <v>400.72</v>
      </c>
      <c r="I1130" s="2">
        <f>Table14[[#This Row],[Unit Price]]*Table14[[#This Row],[Quantity]]</f>
        <v>2003.6000000000001</v>
      </c>
      <c r="J1130" s="4">
        <v>0</v>
      </c>
      <c r="K1130">
        <f>Table14[[#This Row],[Revenue]]*Table14[[#This Row],[Discount]]</f>
        <v>0</v>
      </c>
      <c r="L1130" s="2">
        <f>Table14[[#This Row],[Revenue]]-Table14[[#This Row],[Discount Amount]]</f>
        <v>2003.6000000000001</v>
      </c>
      <c r="M1130" s="2">
        <f>Table14[[#This Row],[Total_Revenue]]-Table14[[#This Row],[Total Cost]]</f>
        <v>708.50000000000023</v>
      </c>
      <c r="N1130" t="s">
        <v>18</v>
      </c>
      <c r="O1130" t="s">
        <v>27</v>
      </c>
      <c r="P1130" t="s">
        <v>35</v>
      </c>
    </row>
    <row r="1131" spans="1:16" x14ac:dyDescent="0.25">
      <c r="A1131" t="s">
        <v>1175</v>
      </c>
      <c r="B1131" s="1">
        <v>45367</v>
      </c>
      <c r="C1131" t="s">
        <v>42</v>
      </c>
      <c r="D1131" t="s">
        <v>23</v>
      </c>
      <c r="E1131">
        <v>9</v>
      </c>
      <c r="F1131" s="2">
        <v>273.77999999999997</v>
      </c>
      <c r="G1131" s="2">
        <f>Table14[[#This Row],[Unit Cost]]*Table14[[#This Row],[Quantity]]</f>
        <v>2464.0199999999995</v>
      </c>
      <c r="H1131" s="2">
        <v>475.24</v>
      </c>
      <c r="I1131" s="2">
        <f>Table14[[#This Row],[Unit Price]]*Table14[[#This Row],[Quantity]]</f>
        <v>4277.16</v>
      </c>
      <c r="J1131" s="4">
        <v>0.2</v>
      </c>
      <c r="K1131">
        <f>Table14[[#This Row],[Revenue]]*Table14[[#This Row],[Discount]]</f>
        <v>855.43200000000002</v>
      </c>
      <c r="L1131" s="2">
        <f>Table14[[#This Row],[Revenue]]-Table14[[#This Row],[Discount Amount]]</f>
        <v>3421.7280000000001</v>
      </c>
      <c r="M1131" s="2">
        <f>Table14[[#This Row],[Total_Revenue]]-Table14[[#This Row],[Total Cost]]</f>
        <v>957.70800000000054</v>
      </c>
      <c r="N1131" t="s">
        <v>18</v>
      </c>
      <c r="O1131" t="s">
        <v>27</v>
      </c>
      <c r="P1131" t="s">
        <v>35</v>
      </c>
    </row>
    <row r="1132" spans="1:16" x14ac:dyDescent="0.25">
      <c r="A1132" t="s">
        <v>1176</v>
      </c>
      <c r="B1132" s="1">
        <v>44962</v>
      </c>
      <c r="C1132" t="s">
        <v>12</v>
      </c>
      <c r="D1132" t="s">
        <v>13</v>
      </c>
      <c r="E1132">
        <v>3</v>
      </c>
      <c r="F1132" s="2">
        <v>234.71</v>
      </c>
      <c r="G1132" s="2">
        <f>Table14[[#This Row],[Unit Cost]]*Table14[[#This Row],[Quantity]]</f>
        <v>704.13</v>
      </c>
      <c r="H1132" s="2">
        <v>411.87</v>
      </c>
      <c r="I1132" s="2">
        <f>Table14[[#This Row],[Unit Price]]*Table14[[#This Row],[Quantity]]</f>
        <v>1235.6100000000001</v>
      </c>
      <c r="J1132" s="4">
        <v>0</v>
      </c>
      <c r="K1132">
        <f>Table14[[#This Row],[Revenue]]*Table14[[#This Row],[Discount]]</f>
        <v>0</v>
      </c>
      <c r="L1132" s="2">
        <f>Table14[[#This Row],[Revenue]]-Table14[[#This Row],[Discount Amount]]</f>
        <v>1235.6100000000001</v>
      </c>
      <c r="M1132" s="2">
        <f>Table14[[#This Row],[Total_Revenue]]-Table14[[#This Row],[Total Cost]]</f>
        <v>531.48000000000013</v>
      </c>
      <c r="N1132" t="s">
        <v>24</v>
      </c>
      <c r="O1132" t="s">
        <v>52</v>
      </c>
      <c r="P1132" t="s">
        <v>20</v>
      </c>
    </row>
    <row r="1133" spans="1:16" x14ac:dyDescent="0.25">
      <c r="A1133" t="s">
        <v>1177</v>
      </c>
      <c r="B1133" s="1">
        <v>45327</v>
      </c>
      <c r="C1133" t="s">
        <v>44</v>
      </c>
      <c r="D1133" t="s">
        <v>31</v>
      </c>
      <c r="E1133">
        <v>4</v>
      </c>
      <c r="F1133" s="2">
        <v>136.22</v>
      </c>
      <c r="G1133" s="2">
        <f>Table14[[#This Row],[Unit Cost]]*Table14[[#This Row],[Quantity]]</f>
        <v>544.88</v>
      </c>
      <c r="H1133" s="2">
        <v>220.95</v>
      </c>
      <c r="I1133" s="2">
        <f>Table14[[#This Row],[Unit Price]]*Table14[[#This Row],[Quantity]]</f>
        <v>883.8</v>
      </c>
      <c r="J1133" s="4">
        <v>0.15</v>
      </c>
      <c r="K1133">
        <f>Table14[[#This Row],[Revenue]]*Table14[[#This Row],[Discount]]</f>
        <v>132.57</v>
      </c>
      <c r="L1133" s="2">
        <f>Table14[[#This Row],[Revenue]]-Table14[[#This Row],[Discount Amount]]</f>
        <v>751.23</v>
      </c>
      <c r="M1133" s="2">
        <f>Table14[[#This Row],[Total_Revenue]]-Table14[[#This Row],[Total Cost]]</f>
        <v>206.35000000000002</v>
      </c>
      <c r="N1133" t="s">
        <v>40</v>
      </c>
      <c r="O1133" t="s">
        <v>52</v>
      </c>
      <c r="P1133" t="s">
        <v>35</v>
      </c>
    </row>
    <row r="1134" spans="1:16" x14ac:dyDescent="0.25">
      <c r="A1134" t="s">
        <v>1178</v>
      </c>
      <c r="B1134" s="1">
        <v>45565</v>
      </c>
      <c r="C1134" t="s">
        <v>26</v>
      </c>
      <c r="D1134" t="s">
        <v>13</v>
      </c>
      <c r="E1134">
        <v>2</v>
      </c>
      <c r="F1134" s="2">
        <v>258.26</v>
      </c>
      <c r="G1134" s="2">
        <f>Table14[[#This Row],[Unit Cost]]*Table14[[#This Row],[Quantity]]</f>
        <v>516.52</v>
      </c>
      <c r="H1134" s="2">
        <v>327.35000000000002</v>
      </c>
      <c r="I1134" s="2">
        <f>Table14[[#This Row],[Unit Price]]*Table14[[#This Row],[Quantity]]</f>
        <v>654.70000000000005</v>
      </c>
      <c r="J1134" s="4">
        <v>0.05</v>
      </c>
      <c r="K1134">
        <f>Table14[[#This Row],[Revenue]]*Table14[[#This Row],[Discount]]</f>
        <v>32.735000000000007</v>
      </c>
      <c r="L1134" s="2">
        <f>Table14[[#This Row],[Revenue]]-Table14[[#This Row],[Discount Amount]]</f>
        <v>621.96500000000003</v>
      </c>
      <c r="M1134" s="2">
        <f>Table14[[#This Row],[Total_Revenue]]-Table14[[#This Row],[Total Cost]]</f>
        <v>105.44500000000005</v>
      </c>
      <c r="N1134" t="s">
        <v>24</v>
      </c>
      <c r="O1134" t="s">
        <v>52</v>
      </c>
      <c r="P1134" t="s">
        <v>20</v>
      </c>
    </row>
    <row r="1135" spans="1:16" x14ac:dyDescent="0.25">
      <c r="A1135" t="s">
        <v>1179</v>
      </c>
      <c r="B1135" s="1">
        <v>45599</v>
      </c>
      <c r="C1135" t="s">
        <v>42</v>
      </c>
      <c r="D1135" t="s">
        <v>23</v>
      </c>
      <c r="E1135">
        <v>1</v>
      </c>
      <c r="F1135" s="2">
        <v>396.69</v>
      </c>
      <c r="G1135" s="2">
        <f>Table14[[#This Row],[Unit Cost]]*Table14[[#This Row],[Quantity]]</f>
        <v>396.69</v>
      </c>
      <c r="H1135" s="2">
        <v>574.51</v>
      </c>
      <c r="I1135" s="2">
        <f>Table14[[#This Row],[Unit Price]]*Table14[[#This Row],[Quantity]]</f>
        <v>574.51</v>
      </c>
      <c r="J1135" s="4">
        <v>0.15</v>
      </c>
      <c r="K1135">
        <f>Table14[[#This Row],[Revenue]]*Table14[[#This Row],[Discount]]</f>
        <v>86.17649999999999</v>
      </c>
      <c r="L1135" s="2">
        <f>Table14[[#This Row],[Revenue]]-Table14[[#This Row],[Discount Amount]]</f>
        <v>488.33350000000002</v>
      </c>
      <c r="M1135" s="2">
        <f>Table14[[#This Row],[Total_Revenue]]-Table14[[#This Row],[Total Cost]]</f>
        <v>91.643500000000017</v>
      </c>
      <c r="N1135" t="s">
        <v>14</v>
      </c>
      <c r="O1135" t="s">
        <v>27</v>
      </c>
      <c r="P1135" t="s">
        <v>20</v>
      </c>
    </row>
    <row r="1136" spans="1:16" x14ac:dyDescent="0.25">
      <c r="A1136" t="s">
        <v>1180</v>
      </c>
      <c r="B1136" s="1">
        <v>45420</v>
      </c>
      <c r="C1136" t="s">
        <v>46</v>
      </c>
      <c r="D1136" t="s">
        <v>47</v>
      </c>
      <c r="E1136">
        <v>4</v>
      </c>
      <c r="F1136" s="2">
        <v>212.05</v>
      </c>
      <c r="G1136" s="2">
        <f>Table14[[#This Row],[Unit Cost]]*Table14[[#This Row],[Quantity]]</f>
        <v>848.2</v>
      </c>
      <c r="H1136" s="2">
        <v>352.45</v>
      </c>
      <c r="I1136" s="2">
        <f>Table14[[#This Row],[Unit Price]]*Table14[[#This Row],[Quantity]]</f>
        <v>1409.8</v>
      </c>
      <c r="J1136" s="4">
        <v>0.1</v>
      </c>
      <c r="K1136">
        <f>Table14[[#This Row],[Revenue]]*Table14[[#This Row],[Discount]]</f>
        <v>140.97999999999999</v>
      </c>
      <c r="L1136" s="2">
        <f>Table14[[#This Row],[Revenue]]-Table14[[#This Row],[Discount Amount]]</f>
        <v>1268.82</v>
      </c>
      <c r="M1136" s="2">
        <f>Table14[[#This Row],[Total_Revenue]]-Table14[[#This Row],[Total Cost]]</f>
        <v>420.61999999999989</v>
      </c>
      <c r="N1136" t="s">
        <v>14</v>
      </c>
      <c r="O1136" t="s">
        <v>15</v>
      </c>
      <c r="P1136" t="s">
        <v>35</v>
      </c>
    </row>
    <row r="1137" spans="1:16" x14ac:dyDescent="0.25">
      <c r="A1137" t="s">
        <v>1181</v>
      </c>
      <c r="B1137" s="1">
        <v>45636</v>
      </c>
      <c r="C1137" t="s">
        <v>22</v>
      </c>
      <c r="D1137" t="s">
        <v>23</v>
      </c>
      <c r="E1137">
        <v>7</v>
      </c>
      <c r="F1137" s="2">
        <v>176.37</v>
      </c>
      <c r="G1137" s="2">
        <f>Table14[[#This Row],[Unit Cost]]*Table14[[#This Row],[Quantity]]</f>
        <v>1234.5900000000001</v>
      </c>
      <c r="H1137" s="2">
        <v>271.52</v>
      </c>
      <c r="I1137" s="2">
        <f>Table14[[#This Row],[Unit Price]]*Table14[[#This Row],[Quantity]]</f>
        <v>1900.6399999999999</v>
      </c>
      <c r="J1137" s="4">
        <v>0.05</v>
      </c>
      <c r="K1137">
        <f>Table14[[#This Row],[Revenue]]*Table14[[#This Row],[Discount]]</f>
        <v>95.031999999999996</v>
      </c>
      <c r="L1137" s="2">
        <f>Table14[[#This Row],[Revenue]]-Table14[[#This Row],[Discount Amount]]</f>
        <v>1805.6079999999999</v>
      </c>
      <c r="M1137" s="2">
        <f>Table14[[#This Row],[Total_Revenue]]-Table14[[#This Row],[Total Cost]]</f>
        <v>571.0179999999998</v>
      </c>
      <c r="N1137" t="s">
        <v>14</v>
      </c>
      <c r="O1137" t="s">
        <v>19</v>
      </c>
      <c r="P1137" t="s">
        <v>16</v>
      </c>
    </row>
    <row r="1138" spans="1:16" x14ac:dyDescent="0.25">
      <c r="A1138" t="s">
        <v>1182</v>
      </c>
      <c r="B1138" s="1">
        <v>45160</v>
      </c>
      <c r="C1138" t="s">
        <v>37</v>
      </c>
      <c r="D1138" t="s">
        <v>38</v>
      </c>
      <c r="E1138">
        <v>5</v>
      </c>
      <c r="F1138" s="2">
        <v>484.49</v>
      </c>
      <c r="G1138" s="2">
        <f>Table14[[#This Row],[Unit Cost]]*Table14[[#This Row],[Quantity]]</f>
        <v>2422.4499999999998</v>
      </c>
      <c r="H1138" s="2">
        <v>605.05999999999995</v>
      </c>
      <c r="I1138" s="2">
        <f>Table14[[#This Row],[Unit Price]]*Table14[[#This Row],[Quantity]]</f>
        <v>3025.2999999999997</v>
      </c>
      <c r="J1138" s="4">
        <v>0</v>
      </c>
      <c r="K1138">
        <f>Table14[[#This Row],[Revenue]]*Table14[[#This Row],[Discount]]</f>
        <v>0</v>
      </c>
      <c r="L1138" s="2">
        <f>Table14[[#This Row],[Revenue]]-Table14[[#This Row],[Discount Amount]]</f>
        <v>3025.2999999999997</v>
      </c>
      <c r="M1138" s="2">
        <f>Table14[[#This Row],[Total_Revenue]]-Table14[[#This Row],[Total Cost]]</f>
        <v>602.84999999999991</v>
      </c>
      <c r="N1138" t="s">
        <v>14</v>
      </c>
      <c r="O1138" t="s">
        <v>52</v>
      </c>
      <c r="P1138" t="s">
        <v>16</v>
      </c>
    </row>
    <row r="1139" spans="1:16" x14ac:dyDescent="0.25">
      <c r="A1139" t="s">
        <v>1183</v>
      </c>
      <c r="B1139" s="1">
        <v>45652</v>
      </c>
      <c r="C1139" t="s">
        <v>56</v>
      </c>
      <c r="D1139" t="s">
        <v>38</v>
      </c>
      <c r="E1139">
        <v>5</v>
      </c>
      <c r="F1139" s="2">
        <v>70.8</v>
      </c>
      <c r="G1139" s="2">
        <f>Table14[[#This Row],[Unit Cost]]*Table14[[#This Row],[Quantity]]</f>
        <v>354</v>
      </c>
      <c r="H1139" s="2">
        <v>103.64</v>
      </c>
      <c r="I1139" s="2">
        <f>Table14[[#This Row],[Unit Price]]*Table14[[#This Row],[Quantity]]</f>
        <v>518.20000000000005</v>
      </c>
      <c r="J1139" s="4">
        <v>0</v>
      </c>
      <c r="K1139">
        <f>Table14[[#This Row],[Revenue]]*Table14[[#This Row],[Discount]]</f>
        <v>0</v>
      </c>
      <c r="L1139" s="2">
        <f>Table14[[#This Row],[Revenue]]-Table14[[#This Row],[Discount Amount]]</f>
        <v>518.20000000000005</v>
      </c>
      <c r="M1139" s="2">
        <f>Table14[[#This Row],[Total_Revenue]]-Table14[[#This Row],[Total Cost]]</f>
        <v>164.20000000000005</v>
      </c>
      <c r="N1139" t="s">
        <v>24</v>
      </c>
      <c r="O1139" t="s">
        <v>52</v>
      </c>
      <c r="P1139" t="s">
        <v>35</v>
      </c>
    </row>
    <row r="1140" spans="1:16" x14ac:dyDescent="0.25">
      <c r="A1140" t="s">
        <v>1184</v>
      </c>
      <c r="B1140" s="1">
        <v>45342</v>
      </c>
      <c r="C1140" t="s">
        <v>60</v>
      </c>
      <c r="D1140" t="s">
        <v>23</v>
      </c>
      <c r="E1140">
        <v>5</v>
      </c>
      <c r="F1140" s="2">
        <v>424.4</v>
      </c>
      <c r="G1140" s="2">
        <f>Table14[[#This Row],[Unit Cost]]*Table14[[#This Row],[Quantity]]</f>
        <v>2122</v>
      </c>
      <c r="H1140" s="2">
        <v>679.29</v>
      </c>
      <c r="I1140" s="2">
        <f>Table14[[#This Row],[Unit Price]]*Table14[[#This Row],[Quantity]]</f>
        <v>3396.45</v>
      </c>
      <c r="J1140" s="4">
        <v>0</v>
      </c>
      <c r="K1140">
        <f>Table14[[#This Row],[Revenue]]*Table14[[#This Row],[Discount]]</f>
        <v>0</v>
      </c>
      <c r="L1140" s="2">
        <f>Table14[[#This Row],[Revenue]]-Table14[[#This Row],[Discount Amount]]</f>
        <v>3396.45</v>
      </c>
      <c r="M1140" s="2">
        <f>Table14[[#This Row],[Total_Revenue]]-Table14[[#This Row],[Total Cost]]</f>
        <v>1274.4499999999998</v>
      </c>
      <c r="N1140" t="s">
        <v>40</v>
      </c>
      <c r="O1140" t="s">
        <v>27</v>
      </c>
      <c r="P1140" t="s">
        <v>35</v>
      </c>
    </row>
    <row r="1141" spans="1:16" x14ac:dyDescent="0.25">
      <c r="A1141" t="s">
        <v>1185</v>
      </c>
      <c r="B1141" s="1">
        <v>45215</v>
      </c>
      <c r="C1141" t="s">
        <v>60</v>
      </c>
      <c r="D1141" t="s">
        <v>23</v>
      </c>
      <c r="E1141">
        <v>4</v>
      </c>
      <c r="F1141" s="2">
        <v>66.7</v>
      </c>
      <c r="G1141" s="2">
        <f>Table14[[#This Row],[Unit Cost]]*Table14[[#This Row],[Quantity]]</f>
        <v>266.8</v>
      </c>
      <c r="H1141" s="2">
        <v>90.6</v>
      </c>
      <c r="I1141" s="2">
        <f>Table14[[#This Row],[Unit Price]]*Table14[[#This Row],[Quantity]]</f>
        <v>362.4</v>
      </c>
      <c r="J1141" s="4">
        <v>0.05</v>
      </c>
      <c r="K1141">
        <f>Table14[[#This Row],[Revenue]]*Table14[[#This Row],[Discount]]</f>
        <v>18.12</v>
      </c>
      <c r="L1141" s="2">
        <f>Table14[[#This Row],[Revenue]]-Table14[[#This Row],[Discount Amount]]</f>
        <v>344.28</v>
      </c>
      <c r="M1141" s="2">
        <f>Table14[[#This Row],[Total_Revenue]]-Table14[[#This Row],[Total Cost]]</f>
        <v>77.479999999999961</v>
      </c>
      <c r="N1141" t="s">
        <v>14</v>
      </c>
      <c r="O1141" t="s">
        <v>19</v>
      </c>
      <c r="P1141" t="s">
        <v>35</v>
      </c>
    </row>
    <row r="1142" spans="1:16" x14ac:dyDescent="0.25">
      <c r="A1142" t="s">
        <v>1186</v>
      </c>
      <c r="B1142" s="1">
        <v>45242</v>
      </c>
      <c r="C1142" t="s">
        <v>49</v>
      </c>
      <c r="D1142" t="s">
        <v>47</v>
      </c>
      <c r="E1142">
        <v>9</v>
      </c>
      <c r="F1142" s="2">
        <v>486.76</v>
      </c>
      <c r="G1142" s="2">
        <f>Table14[[#This Row],[Unit Cost]]*Table14[[#This Row],[Quantity]]</f>
        <v>4380.84</v>
      </c>
      <c r="H1142" s="2">
        <v>825</v>
      </c>
      <c r="I1142" s="2">
        <f>Table14[[#This Row],[Unit Price]]*Table14[[#This Row],[Quantity]]</f>
        <v>7425</v>
      </c>
      <c r="J1142" s="4">
        <v>0</v>
      </c>
      <c r="K1142">
        <f>Table14[[#This Row],[Revenue]]*Table14[[#This Row],[Discount]]</f>
        <v>0</v>
      </c>
      <c r="L1142" s="2">
        <f>Table14[[#This Row],[Revenue]]-Table14[[#This Row],[Discount Amount]]</f>
        <v>7425</v>
      </c>
      <c r="M1142" s="2">
        <f>Table14[[#This Row],[Total_Revenue]]-Table14[[#This Row],[Total Cost]]</f>
        <v>3044.16</v>
      </c>
      <c r="N1142" t="s">
        <v>24</v>
      </c>
      <c r="O1142" t="s">
        <v>32</v>
      </c>
      <c r="P1142" t="s">
        <v>35</v>
      </c>
    </row>
    <row r="1143" spans="1:16" x14ac:dyDescent="0.25">
      <c r="A1143" t="s">
        <v>1187</v>
      </c>
      <c r="B1143" s="1">
        <v>45011</v>
      </c>
      <c r="C1143" t="s">
        <v>49</v>
      </c>
      <c r="D1143" t="s">
        <v>47</v>
      </c>
      <c r="E1143">
        <v>8</v>
      </c>
      <c r="F1143" s="2">
        <v>317.20999999999998</v>
      </c>
      <c r="G1143" s="2">
        <f>Table14[[#This Row],[Unit Cost]]*Table14[[#This Row],[Quantity]]</f>
        <v>2537.6799999999998</v>
      </c>
      <c r="H1143" s="2">
        <v>375.13</v>
      </c>
      <c r="I1143" s="2">
        <f>Table14[[#This Row],[Unit Price]]*Table14[[#This Row],[Quantity]]</f>
        <v>3001.04</v>
      </c>
      <c r="J1143" s="4">
        <v>0.05</v>
      </c>
      <c r="K1143">
        <f>Table14[[#This Row],[Revenue]]*Table14[[#This Row],[Discount]]</f>
        <v>150.05199999999999</v>
      </c>
      <c r="L1143" s="2">
        <f>Table14[[#This Row],[Revenue]]-Table14[[#This Row],[Discount Amount]]</f>
        <v>2850.9879999999998</v>
      </c>
      <c r="M1143" s="2">
        <f>Table14[[#This Row],[Total_Revenue]]-Table14[[#This Row],[Total Cost]]</f>
        <v>313.30799999999999</v>
      </c>
      <c r="N1143" t="s">
        <v>18</v>
      </c>
      <c r="O1143" t="s">
        <v>19</v>
      </c>
      <c r="P1143" t="s">
        <v>16</v>
      </c>
    </row>
    <row r="1144" spans="1:16" x14ac:dyDescent="0.25">
      <c r="A1144" t="s">
        <v>1188</v>
      </c>
      <c r="B1144" s="1">
        <v>45402</v>
      </c>
      <c r="C1144" t="s">
        <v>22</v>
      </c>
      <c r="D1144" t="s">
        <v>23</v>
      </c>
      <c r="E1144">
        <v>1</v>
      </c>
      <c r="F1144" s="2">
        <v>284.38</v>
      </c>
      <c r="G1144" s="2">
        <f>Table14[[#This Row],[Unit Cost]]*Table14[[#This Row],[Quantity]]</f>
        <v>284.38</v>
      </c>
      <c r="H1144" s="2">
        <v>506.86</v>
      </c>
      <c r="I1144" s="2">
        <f>Table14[[#This Row],[Unit Price]]*Table14[[#This Row],[Quantity]]</f>
        <v>506.86</v>
      </c>
      <c r="J1144" s="4">
        <v>0.05</v>
      </c>
      <c r="K1144">
        <f>Table14[[#This Row],[Revenue]]*Table14[[#This Row],[Discount]]</f>
        <v>25.343000000000004</v>
      </c>
      <c r="L1144" s="2">
        <f>Table14[[#This Row],[Revenue]]-Table14[[#This Row],[Discount Amount]]</f>
        <v>481.517</v>
      </c>
      <c r="M1144" s="2">
        <f>Table14[[#This Row],[Total_Revenue]]-Table14[[#This Row],[Total Cost]]</f>
        <v>197.137</v>
      </c>
      <c r="N1144" t="s">
        <v>40</v>
      </c>
      <c r="O1144" t="s">
        <v>52</v>
      </c>
      <c r="P1144" t="s">
        <v>16</v>
      </c>
    </row>
    <row r="1145" spans="1:16" x14ac:dyDescent="0.25">
      <c r="A1145" t="s">
        <v>1189</v>
      </c>
      <c r="B1145" s="1">
        <v>45407</v>
      </c>
      <c r="C1145" t="s">
        <v>60</v>
      </c>
      <c r="D1145" t="s">
        <v>23</v>
      </c>
      <c r="E1145">
        <v>3</v>
      </c>
      <c r="F1145" s="2">
        <v>74.849999999999994</v>
      </c>
      <c r="G1145" s="2">
        <f>Table14[[#This Row],[Unit Cost]]*Table14[[#This Row],[Quantity]]</f>
        <v>224.54999999999998</v>
      </c>
      <c r="H1145" s="2">
        <v>104.52</v>
      </c>
      <c r="I1145" s="2">
        <f>Table14[[#This Row],[Unit Price]]*Table14[[#This Row],[Quantity]]</f>
        <v>313.56</v>
      </c>
      <c r="J1145" s="4">
        <v>0</v>
      </c>
      <c r="K1145">
        <f>Table14[[#This Row],[Revenue]]*Table14[[#This Row],[Discount]]</f>
        <v>0</v>
      </c>
      <c r="L1145" s="2">
        <f>Table14[[#This Row],[Revenue]]-Table14[[#This Row],[Discount Amount]]</f>
        <v>313.56</v>
      </c>
      <c r="M1145" s="2">
        <f>Table14[[#This Row],[Total_Revenue]]-Table14[[#This Row],[Total Cost]]</f>
        <v>89.010000000000019</v>
      </c>
      <c r="N1145" t="s">
        <v>18</v>
      </c>
      <c r="O1145" t="s">
        <v>52</v>
      </c>
      <c r="P1145" t="s">
        <v>35</v>
      </c>
    </row>
    <row r="1146" spans="1:16" x14ac:dyDescent="0.25">
      <c r="A1146" t="s">
        <v>1190</v>
      </c>
      <c r="B1146" s="1">
        <v>45574</v>
      </c>
      <c r="C1146" t="s">
        <v>54</v>
      </c>
      <c r="D1146" t="s">
        <v>38</v>
      </c>
      <c r="E1146">
        <v>5</v>
      </c>
      <c r="F1146" s="2">
        <v>351.35</v>
      </c>
      <c r="G1146" s="2">
        <f>Table14[[#This Row],[Unit Cost]]*Table14[[#This Row],[Quantity]]</f>
        <v>1756.75</v>
      </c>
      <c r="H1146" s="2">
        <v>387</v>
      </c>
      <c r="I1146" s="2">
        <f>Table14[[#This Row],[Unit Price]]*Table14[[#This Row],[Quantity]]</f>
        <v>1935</v>
      </c>
      <c r="J1146" s="4">
        <v>0.1</v>
      </c>
      <c r="K1146">
        <f>Table14[[#This Row],[Revenue]]*Table14[[#This Row],[Discount]]</f>
        <v>193.5</v>
      </c>
      <c r="L1146" s="2">
        <f>Table14[[#This Row],[Revenue]]-Table14[[#This Row],[Discount Amount]]</f>
        <v>1741.5</v>
      </c>
      <c r="M1146" s="2">
        <f>Table14[[#This Row],[Total_Revenue]]-Table14[[#This Row],[Total Cost]]</f>
        <v>-15.25</v>
      </c>
      <c r="N1146" t="s">
        <v>40</v>
      </c>
      <c r="O1146" t="s">
        <v>15</v>
      </c>
      <c r="P1146" t="s">
        <v>20</v>
      </c>
    </row>
    <row r="1147" spans="1:16" x14ac:dyDescent="0.25">
      <c r="A1147" t="s">
        <v>1191</v>
      </c>
      <c r="B1147" s="1">
        <v>45439</v>
      </c>
      <c r="C1147" t="s">
        <v>62</v>
      </c>
      <c r="D1147" t="s">
        <v>47</v>
      </c>
      <c r="E1147">
        <v>9</v>
      </c>
      <c r="F1147" s="2">
        <v>94.68</v>
      </c>
      <c r="G1147" s="2">
        <f>Table14[[#This Row],[Unit Cost]]*Table14[[#This Row],[Quantity]]</f>
        <v>852.12000000000012</v>
      </c>
      <c r="H1147" s="2">
        <v>136.84</v>
      </c>
      <c r="I1147" s="2">
        <f>Table14[[#This Row],[Unit Price]]*Table14[[#This Row],[Quantity]]</f>
        <v>1231.56</v>
      </c>
      <c r="J1147" s="4">
        <v>0.1</v>
      </c>
      <c r="K1147">
        <f>Table14[[#This Row],[Revenue]]*Table14[[#This Row],[Discount]]</f>
        <v>123.15600000000001</v>
      </c>
      <c r="L1147" s="2">
        <f>Table14[[#This Row],[Revenue]]-Table14[[#This Row],[Discount Amount]]</f>
        <v>1108.404</v>
      </c>
      <c r="M1147" s="2">
        <f>Table14[[#This Row],[Total_Revenue]]-Table14[[#This Row],[Total Cost]]</f>
        <v>256.28399999999988</v>
      </c>
      <c r="N1147" t="s">
        <v>40</v>
      </c>
      <c r="O1147" t="s">
        <v>52</v>
      </c>
      <c r="P1147" t="s">
        <v>20</v>
      </c>
    </row>
    <row r="1148" spans="1:16" x14ac:dyDescent="0.25">
      <c r="A1148" t="s">
        <v>1192</v>
      </c>
      <c r="B1148" s="1">
        <v>45452</v>
      </c>
      <c r="C1148" t="s">
        <v>42</v>
      </c>
      <c r="D1148" t="s">
        <v>23</v>
      </c>
      <c r="E1148">
        <v>6</v>
      </c>
      <c r="F1148" s="2">
        <v>321.05</v>
      </c>
      <c r="G1148" s="2">
        <f>Table14[[#This Row],[Unit Cost]]*Table14[[#This Row],[Quantity]]</f>
        <v>1926.3000000000002</v>
      </c>
      <c r="H1148" s="2">
        <v>395.98</v>
      </c>
      <c r="I1148" s="2">
        <f>Table14[[#This Row],[Unit Price]]*Table14[[#This Row],[Quantity]]</f>
        <v>2375.88</v>
      </c>
      <c r="J1148" s="4">
        <v>0.2</v>
      </c>
      <c r="K1148">
        <f>Table14[[#This Row],[Revenue]]*Table14[[#This Row],[Discount]]</f>
        <v>475.17600000000004</v>
      </c>
      <c r="L1148" s="2">
        <f>Table14[[#This Row],[Revenue]]-Table14[[#This Row],[Discount Amount]]</f>
        <v>1900.7040000000002</v>
      </c>
      <c r="M1148" s="2">
        <f>Table14[[#This Row],[Total_Revenue]]-Table14[[#This Row],[Total Cost]]</f>
        <v>-25.596000000000004</v>
      </c>
      <c r="N1148" t="s">
        <v>14</v>
      </c>
      <c r="O1148" t="s">
        <v>52</v>
      </c>
      <c r="P1148" t="s">
        <v>35</v>
      </c>
    </row>
    <row r="1149" spans="1:16" x14ac:dyDescent="0.25">
      <c r="A1149" t="s">
        <v>1193</v>
      </c>
      <c r="B1149" s="1">
        <v>45532</v>
      </c>
      <c r="C1149" t="s">
        <v>26</v>
      </c>
      <c r="D1149" t="s">
        <v>13</v>
      </c>
      <c r="E1149">
        <v>7</v>
      </c>
      <c r="F1149" s="2">
        <v>157.04</v>
      </c>
      <c r="G1149" s="2">
        <f>Table14[[#This Row],[Unit Cost]]*Table14[[#This Row],[Quantity]]</f>
        <v>1099.28</v>
      </c>
      <c r="H1149" s="2">
        <v>282.60000000000002</v>
      </c>
      <c r="I1149" s="2">
        <f>Table14[[#This Row],[Unit Price]]*Table14[[#This Row],[Quantity]]</f>
        <v>1978.2000000000003</v>
      </c>
      <c r="J1149" s="4">
        <v>0</v>
      </c>
      <c r="K1149">
        <f>Table14[[#This Row],[Revenue]]*Table14[[#This Row],[Discount]]</f>
        <v>0</v>
      </c>
      <c r="L1149" s="2">
        <f>Table14[[#This Row],[Revenue]]-Table14[[#This Row],[Discount Amount]]</f>
        <v>1978.2000000000003</v>
      </c>
      <c r="M1149" s="2">
        <f>Table14[[#This Row],[Total_Revenue]]-Table14[[#This Row],[Total Cost]]</f>
        <v>878.9200000000003</v>
      </c>
      <c r="N1149" t="s">
        <v>18</v>
      </c>
      <c r="O1149" t="s">
        <v>19</v>
      </c>
      <c r="P1149" t="s">
        <v>16</v>
      </c>
    </row>
    <row r="1150" spans="1:16" x14ac:dyDescent="0.25">
      <c r="A1150" t="s">
        <v>1194</v>
      </c>
      <c r="B1150" s="1">
        <v>45299</v>
      </c>
      <c r="C1150" t="s">
        <v>46</v>
      </c>
      <c r="D1150" t="s">
        <v>47</v>
      </c>
      <c r="E1150">
        <v>6</v>
      </c>
      <c r="F1150" s="2">
        <v>497.32</v>
      </c>
      <c r="G1150" s="2">
        <f>Table14[[#This Row],[Unit Cost]]*Table14[[#This Row],[Quantity]]</f>
        <v>2983.92</v>
      </c>
      <c r="H1150" s="2">
        <v>611.26</v>
      </c>
      <c r="I1150" s="2">
        <f>Table14[[#This Row],[Unit Price]]*Table14[[#This Row],[Quantity]]</f>
        <v>3667.56</v>
      </c>
      <c r="J1150" s="4">
        <v>0</v>
      </c>
      <c r="K1150">
        <f>Table14[[#This Row],[Revenue]]*Table14[[#This Row],[Discount]]</f>
        <v>0</v>
      </c>
      <c r="L1150" s="2">
        <f>Table14[[#This Row],[Revenue]]-Table14[[#This Row],[Discount Amount]]</f>
        <v>3667.56</v>
      </c>
      <c r="M1150" s="2">
        <f>Table14[[#This Row],[Total_Revenue]]-Table14[[#This Row],[Total Cost]]</f>
        <v>683.63999999999987</v>
      </c>
      <c r="N1150" t="s">
        <v>18</v>
      </c>
      <c r="O1150" t="s">
        <v>32</v>
      </c>
      <c r="P1150" t="s">
        <v>35</v>
      </c>
    </row>
    <row r="1151" spans="1:16" x14ac:dyDescent="0.25">
      <c r="A1151" t="s">
        <v>1195</v>
      </c>
      <c r="B1151" s="1">
        <v>45034</v>
      </c>
      <c r="C1151" t="s">
        <v>49</v>
      </c>
      <c r="D1151" t="s">
        <v>47</v>
      </c>
      <c r="E1151">
        <v>1</v>
      </c>
      <c r="F1151" s="2">
        <v>81.650000000000006</v>
      </c>
      <c r="G1151" s="2">
        <f>Table14[[#This Row],[Unit Cost]]*Table14[[#This Row],[Quantity]]</f>
        <v>81.650000000000006</v>
      </c>
      <c r="H1151" s="2">
        <v>131.85</v>
      </c>
      <c r="I1151" s="2">
        <f>Table14[[#This Row],[Unit Price]]*Table14[[#This Row],[Quantity]]</f>
        <v>131.85</v>
      </c>
      <c r="J1151" s="4">
        <v>0</v>
      </c>
      <c r="K1151">
        <f>Table14[[#This Row],[Revenue]]*Table14[[#This Row],[Discount]]</f>
        <v>0</v>
      </c>
      <c r="L1151" s="2">
        <f>Table14[[#This Row],[Revenue]]-Table14[[#This Row],[Discount Amount]]</f>
        <v>131.85</v>
      </c>
      <c r="M1151" s="2">
        <f>Table14[[#This Row],[Total_Revenue]]-Table14[[#This Row],[Total Cost]]</f>
        <v>50.199999999999989</v>
      </c>
      <c r="N1151" t="s">
        <v>40</v>
      </c>
      <c r="O1151" t="s">
        <v>15</v>
      </c>
      <c r="P1151" t="s">
        <v>16</v>
      </c>
    </row>
    <row r="1152" spans="1:16" x14ac:dyDescent="0.25">
      <c r="A1152" t="s">
        <v>1196</v>
      </c>
      <c r="B1152" s="1">
        <v>45235</v>
      </c>
      <c r="C1152" t="s">
        <v>49</v>
      </c>
      <c r="D1152" t="s">
        <v>47</v>
      </c>
      <c r="E1152">
        <v>6</v>
      </c>
      <c r="F1152" s="2">
        <v>63.52</v>
      </c>
      <c r="G1152" s="2">
        <f>Table14[[#This Row],[Unit Cost]]*Table14[[#This Row],[Quantity]]</f>
        <v>381.12</v>
      </c>
      <c r="H1152" s="2">
        <v>79.67</v>
      </c>
      <c r="I1152" s="2">
        <f>Table14[[#This Row],[Unit Price]]*Table14[[#This Row],[Quantity]]</f>
        <v>478.02</v>
      </c>
      <c r="J1152" s="4">
        <v>0</v>
      </c>
      <c r="K1152">
        <f>Table14[[#This Row],[Revenue]]*Table14[[#This Row],[Discount]]</f>
        <v>0</v>
      </c>
      <c r="L1152" s="2">
        <f>Table14[[#This Row],[Revenue]]-Table14[[#This Row],[Discount Amount]]</f>
        <v>478.02</v>
      </c>
      <c r="M1152" s="2">
        <f>Table14[[#This Row],[Total_Revenue]]-Table14[[#This Row],[Total Cost]]</f>
        <v>96.899999999999977</v>
      </c>
      <c r="N1152" t="s">
        <v>40</v>
      </c>
      <c r="O1152" t="s">
        <v>15</v>
      </c>
      <c r="P1152" t="s">
        <v>16</v>
      </c>
    </row>
    <row r="1153" spans="1:16" x14ac:dyDescent="0.25">
      <c r="A1153" t="s">
        <v>1197</v>
      </c>
      <c r="B1153" s="1">
        <v>44955</v>
      </c>
      <c r="C1153" t="s">
        <v>34</v>
      </c>
      <c r="D1153" t="s">
        <v>31</v>
      </c>
      <c r="E1153">
        <v>1</v>
      </c>
      <c r="F1153" s="2">
        <v>253.73</v>
      </c>
      <c r="G1153" s="2">
        <f>Table14[[#This Row],[Unit Cost]]*Table14[[#This Row],[Quantity]]</f>
        <v>253.73</v>
      </c>
      <c r="H1153" s="2">
        <v>387.05</v>
      </c>
      <c r="I1153" s="2">
        <f>Table14[[#This Row],[Unit Price]]*Table14[[#This Row],[Quantity]]</f>
        <v>387.05</v>
      </c>
      <c r="J1153" s="4">
        <v>0.05</v>
      </c>
      <c r="K1153">
        <f>Table14[[#This Row],[Revenue]]*Table14[[#This Row],[Discount]]</f>
        <v>19.352500000000003</v>
      </c>
      <c r="L1153" s="2">
        <f>Table14[[#This Row],[Revenue]]-Table14[[#This Row],[Discount Amount]]</f>
        <v>367.69749999999999</v>
      </c>
      <c r="M1153" s="2">
        <f>Table14[[#This Row],[Total_Revenue]]-Table14[[#This Row],[Total Cost]]</f>
        <v>113.9675</v>
      </c>
      <c r="N1153" t="s">
        <v>18</v>
      </c>
      <c r="O1153" t="s">
        <v>19</v>
      </c>
      <c r="P1153" t="s">
        <v>35</v>
      </c>
    </row>
    <row r="1154" spans="1:16" x14ac:dyDescent="0.25">
      <c r="A1154" t="s">
        <v>1198</v>
      </c>
      <c r="B1154" s="1">
        <v>45385</v>
      </c>
      <c r="C1154" t="s">
        <v>46</v>
      </c>
      <c r="D1154" t="s">
        <v>47</v>
      </c>
      <c r="E1154">
        <v>8</v>
      </c>
      <c r="F1154" s="2">
        <v>96.78</v>
      </c>
      <c r="G1154" s="2">
        <f>Table14[[#This Row],[Unit Cost]]*Table14[[#This Row],[Quantity]]</f>
        <v>774.24</v>
      </c>
      <c r="H1154" s="2">
        <v>126.62</v>
      </c>
      <c r="I1154" s="2">
        <f>Table14[[#This Row],[Unit Price]]*Table14[[#This Row],[Quantity]]</f>
        <v>1012.96</v>
      </c>
      <c r="J1154" s="4">
        <v>0</v>
      </c>
      <c r="K1154">
        <f>Table14[[#This Row],[Revenue]]*Table14[[#This Row],[Discount]]</f>
        <v>0</v>
      </c>
      <c r="L1154" s="2">
        <f>Table14[[#This Row],[Revenue]]-Table14[[#This Row],[Discount Amount]]</f>
        <v>1012.96</v>
      </c>
      <c r="M1154" s="2">
        <f>Table14[[#This Row],[Total_Revenue]]-Table14[[#This Row],[Total Cost]]</f>
        <v>238.72000000000003</v>
      </c>
      <c r="N1154" t="s">
        <v>14</v>
      </c>
      <c r="O1154" t="s">
        <v>27</v>
      </c>
      <c r="P1154" t="s">
        <v>16</v>
      </c>
    </row>
    <row r="1155" spans="1:16" x14ac:dyDescent="0.25">
      <c r="A1155" t="s">
        <v>1199</v>
      </c>
      <c r="B1155" s="1">
        <v>45624</v>
      </c>
      <c r="C1155" t="s">
        <v>49</v>
      </c>
      <c r="D1155" t="s">
        <v>47</v>
      </c>
      <c r="E1155">
        <v>9</v>
      </c>
      <c r="F1155" s="2">
        <v>208.63</v>
      </c>
      <c r="G1155" s="2">
        <f>Table14[[#This Row],[Unit Cost]]*Table14[[#This Row],[Quantity]]</f>
        <v>1877.67</v>
      </c>
      <c r="H1155" s="2">
        <v>241.75</v>
      </c>
      <c r="I1155" s="2">
        <f>Table14[[#This Row],[Unit Price]]*Table14[[#This Row],[Quantity]]</f>
        <v>2175.75</v>
      </c>
      <c r="J1155" s="4">
        <v>0</v>
      </c>
      <c r="K1155">
        <f>Table14[[#This Row],[Revenue]]*Table14[[#This Row],[Discount]]</f>
        <v>0</v>
      </c>
      <c r="L1155" s="2">
        <f>Table14[[#This Row],[Revenue]]-Table14[[#This Row],[Discount Amount]]</f>
        <v>2175.75</v>
      </c>
      <c r="M1155" s="2">
        <f>Table14[[#This Row],[Total_Revenue]]-Table14[[#This Row],[Total Cost]]</f>
        <v>298.07999999999993</v>
      </c>
      <c r="N1155" t="s">
        <v>18</v>
      </c>
      <c r="O1155" t="s">
        <v>32</v>
      </c>
      <c r="P1155" t="s">
        <v>16</v>
      </c>
    </row>
    <row r="1156" spans="1:16" x14ac:dyDescent="0.25">
      <c r="A1156" t="s">
        <v>1200</v>
      </c>
      <c r="B1156" s="1">
        <v>45150</v>
      </c>
      <c r="C1156" t="s">
        <v>56</v>
      </c>
      <c r="D1156" t="s">
        <v>38</v>
      </c>
      <c r="E1156">
        <v>5</v>
      </c>
      <c r="F1156" s="2">
        <v>269.39999999999998</v>
      </c>
      <c r="G1156" s="2">
        <f>Table14[[#This Row],[Unit Cost]]*Table14[[#This Row],[Quantity]]</f>
        <v>1347</v>
      </c>
      <c r="H1156" s="2">
        <v>446.32</v>
      </c>
      <c r="I1156" s="2">
        <f>Table14[[#This Row],[Unit Price]]*Table14[[#This Row],[Quantity]]</f>
        <v>2231.6</v>
      </c>
      <c r="J1156" s="4">
        <v>0</v>
      </c>
      <c r="K1156">
        <f>Table14[[#This Row],[Revenue]]*Table14[[#This Row],[Discount]]</f>
        <v>0</v>
      </c>
      <c r="L1156" s="2">
        <f>Table14[[#This Row],[Revenue]]-Table14[[#This Row],[Discount Amount]]</f>
        <v>2231.6</v>
      </c>
      <c r="M1156" s="2">
        <f>Table14[[#This Row],[Total_Revenue]]-Table14[[#This Row],[Total Cost]]</f>
        <v>884.59999999999991</v>
      </c>
      <c r="N1156" t="s">
        <v>18</v>
      </c>
      <c r="O1156" t="s">
        <v>32</v>
      </c>
      <c r="P1156" t="s">
        <v>35</v>
      </c>
    </row>
    <row r="1157" spans="1:16" x14ac:dyDescent="0.25">
      <c r="A1157" t="s">
        <v>1201</v>
      </c>
      <c r="B1157" s="1">
        <v>45110</v>
      </c>
      <c r="C1157" t="s">
        <v>54</v>
      </c>
      <c r="D1157" t="s">
        <v>38</v>
      </c>
      <c r="E1157">
        <v>4</v>
      </c>
      <c r="F1157" s="2">
        <v>69.599999999999994</v>
      </c>
      <c r="G1157" s="2">
        <f>Table14[[#This Row],[Unit Cost]]*Table14[[#This Row],[Quantity]]</f>
        <v>278.39999999999998</v>
      </c>
      <c r="H1157" s="2">
        <v>83.44</v>
      </c>
      <c r="I1157" s="2">
        <f>Table14[[#This Row],[Unit Price]]*Table14[[#This Row],[Quantity]]</f>
        <v>333.76</v>
      </c>
      <c r="J1157" s="4">
        <v>0.15</v>
      </c>
      <c r="K1157">
        <f>Table14[[#This Row],[Revenue]]*Table14[[#This Row],[Discount]]</f>
        <v>50.064</v>
      </c>
      <c r="L1157" s="2">
        <f>Table14[[#This Row],[Revenue]]-Table14[[#This Row],[Discount Amount]]</f>
        <v>283.69599999999997</v>
      </c>
      <c r="M1157" s="2">
        <f>Table14[[#This Row],[Total_Revenue]]-Table14[[#This Row],[Total Cost]]</f>
        <v>5.2959999999999923</v>
      </c>
      <c r="N1157" t="s">
        <v>40</v>
      </c>
      <c r="O1157" t="s">
        <v>32</v>
      </c>
      <c r="P1157" t="s">
        <v>20</v>
      </c>
    </row>
    <row r="1158" spans="1:16" x14ac:dyDescent="0.25">
      <c r="A1158" t="s">
        <v>1202</v>
      </c>
      <c r="B1158" s="1">
        <v>45270</v>
      </c>
      <c r="C1158" t="s">
        <v>37</v>
      </c>
      <c r="D1158" t="s">
        <v>38</v>
      </c>
      <c r="E1158">
        <v>7</v>
      </c>
      <c r="F1158" s="2">
        <v>273.8</v>
      </c>
      <c r="G1158" s="2">
        <f>Table14[[#This Row],[Unit Cost]]*Table14[[#This Row],[Quantity]]</f>
        <v>1916.6000000000001</v>
      </c>
      <c r="H1158" s="2">
        <v>324.08999999999997</v>
      </c>
      <c r="I1158" s="2">
        <f>Table14[[#This Row],[Unit Price]]*Table14[[#This Row],[Quantity]]</f>
        <v>2268.6299999999997</v>
      </c>
      <c r="J1158" s="4">
        <v>0</v>
      </c>
      <c r="K1158">
        <f>Table14[[#This Row],[Revenue]]*Table14[[#This Row],[Discount]]</f>
        <v>0</v>
      </c>
      <c r="L1158" s="2">
        <f>Table14[[#This Row],[Revenue]]-Table14[[#This Row],[Discount Amount]]</f>
        <v>2268.6299999999997</v>
      </c>
      <c r="M1158" s="2">
        <f>Table14[[#This Row],[Total_Revenue]]-Table14[[#This Row],[Total Cost]]</f>
        <v>352.02999999999952</v>
      </c>
      <c r="N1158" t="s">
        <v>14</v>
      </c>
      <c r="O1158" t="s">
        <v>15</v>
      </c>
      <c r="P1158" t="s">
        <v>20</v>
      </c>
    </row>
    <row r="1159" spans="1:16" x14ac:dyDescent="0.25">
      <c r="A1159" t="s">
        <v>1203</v>
      </c>
      <c r="B1159" s="1">
        <v>45001</v>
      </c>
      <c r="C1159" t="s">
        <v>22</v>
      </c>
      <c r="D1159" t="s">
        <v>23</v>
      </c>
      <c r="E1159">
        <v>3</v>
      </c>
      <c r="F1159" s="2">
        <v>45.57</v>
      </c>
      <c r="G1159" s="2">
        <f>Table14[[#This Row],[Unit Cost]]*Table14[[#This Row],[Quantity]]</f>
        <v>136.71</v>
      </c>
      <c r="H1159" s="2">
        <v>77.819999999999993</v>
      </c>
      <c r="I1159" s="2">
        <f>Table14[[#This Row],[Unit Price]]*Table14[[#This Row],[Quantity]]</f>
        <v>233.45999999999998</v>
      </c>
      <c r="J1159" s="4">
        <v>0.1</v>
      </c>
      <c r="K1159">
        <f>Table14[[#This Row],[Revenue]]*Table14[[#This Row],[Discount]]</f>
        <v>23.346</v>
      </c>
      <c r="L1159" s="2">
        <f>Table14[[#This Row],[Revenue]]-Table14[[#This Row],[Discount Amount]]</f>
        <v>210.11399999999998</v>
      </c>
      <c r="M1159" s="2">
        <f>Table14[[#This Row],[Total_Revenue]]-Table14[[#This Row],[Total Cost]]</f>
        <v>73.403999999999968</v>
      </c>
      <c r="N1159" t="s">
        <v>14</v>
      </c>
      <c r="O1159" t="s">
        <v>32</v>
      </c>
      <c r="P1159" t="s">
        <v>20</v>
      </c>
    </row>
    <row r="1160" spans="1:16" x14ac:dyDescent="0.25">
      <c r="A1160" t="s">
        <v>1204</v>
      </c>
      <c r="B1160" s="1">
        <v>45566</v>
      </c>
      <c r="C1160" t="s">
        <v>12</v>
      </c>
      <c r="D1160" t="s">
        <v>13</v>
      </c>
      <c r="E1160">
        <v>1</v>
      </c>
      <c r="F1160" s="2">
        <v>368.28</v>
      </c>
      <c r="G1160" s="2">
        <f>Table14[[#This Row],[Unit Cost]]*Table14[[#This Row],[Quantity]]</f>
        <v>368.28</v>
      </c>
      <c r="H1160" s="2">
        <v>471.87</v>
      </c>
      <c r="I1160" s="2">
        <f>Table14[[#This Row],[Unit Price]]*Table14[[#This Row],[Quantity]]</f>
        <v>471.87</v>
      </c>
      <c r="J1160" s="4">
        <v>0.05</v>
      </c>
      <c r="K1160">
        <f>Table14[[#This Row],[Revenue]]*Table14[[#This Row],[Discount]]</f>
        <v>23.593500000000002</v>
      </c>
      <c r="L1160" s="2">
        <f>Table14[[#This Row],[Revenue]]-Table14[[#This Row],[Discount Amount]]</f>
        <v>448.2765</v>
      </c>
      <c r="M1160" s="2">
        <f>Table14[[#This Row],[Total_Revenue]]-Table14[[#This Row],[Total Cost]]</f>
        <v>79.996500000000026</v>
      </c>
      <c r="N1160" t="s">
        <v>18</v>
      </c>
      <c r="O1160" t="s">
        <v>27</v>
      </c>
      <c r="P1160" t="s">
        <v>16</v>
      </c>
    </row>
    <row r="1161" spans="1:16" x14ac:dyDescent="0.25">
      <c r="A1161" t="s">
        <v>1205</v>
      </c>
      <c r="B1161" s="1">
        <v>45322</v>
      </c>
      <c r="C1161" t="s">
        <v>30</v>
      </c>
      <c r="D1161" t="s">
        <v>31</v>
      </c>
      <c r="E1161">
        <v>6</v>
      </c>
      <c r="F1161" s="2">
        <v>87.2</v>
      </c>
      <c r="G1161" s="2">
        <f>Table14[[#This Row],[Unit Cost]]*Table14[[#This Row],[Quantity]]</f>
        <v>523.20000000000005</v>
      </c>
      <c r="H1161" s="2">
        <v>97.84</v>
      </c>
      <c r="I1161" s="2">
        <f>Table14[[#This Row],[Unit Price]]*Table14[[#This Row],[Quantity]]</f>
        <v>587.04</v>
      </c>
      <c r="J1161" s="4">
        <v>0.1</v>
      </c>
      <c r="K1161">
        <f>Table14[[#This Row],[Revenue]]*Table14[[#This Row],[Discount]]</f>
        <v>58.704000000000001</v>
      </c>
      <c r="L1161" s="2">
        <f>Table14[[#This Row],[Revenue]]-Table14[[#This Row],[Discount Amount]]</f>
        <v>528.33600000000001</v>
      </c>
      <c r="M1161" s="2">
        <f>Table14[[#This Row],[Total_Revenue]]-Table14[[#This Row],[Total Cost]]</f>
        <v>5.1359999999999673</v>
      </c>
      <c r="N1161" t="s">
        <v>24</v>
      </c>
      <c r="O1161" t="s">
        <v>15</v>
      </c>
      <c r="P1161" t="s">
        <v>35</v>
      </c>
    </row>
    <row r="1162" spans="1:16" x14ac:dyDescent="0.25">
      <c r="A1162" t="s">
        <v>1206</v>
      </c>
      <c r="B1162" s="1">
        <v>45083</v>
      </c>
      <c r="C1162" t="s">
        <v>56</v>
      </c>
      <c r="D1162" t="s">
        <v>38</v>
      </c>
      <c r="E1162">
        <v>6</v>
      </c>
      <c r="F1162" s="2">
        <v>183.96</v>
      </c>
      <c r="G1162" s="2">
        <f>Table14[[#This Row],[Unit Cost]]*Table14[[#This Row],[Quantity]]</f>
        <v>1103.76</v>
      </c>
      <c r="H1162" s="2">
        <v>275.63</v>
      </c>
      <c r="I1162" s="2">
        <f>Table14[[#This Row],[Unit Price]]*Table14[[#This Row],[Quantity]]</f>
        <v>1653.78</v>
      </c>
      <c r="J1162" s="4">
        <v>0</v>
      </c>
      <c r="K1162">
        <f>Table14[[#This Row],[Revenue]]*Table14[[#This Row],[Discount]]</f>
        <v>0</v>
      </c>
      <c r="L1162" s="2">
        <f>Table14[[#This Row],[Revenue]]-Table14[[#This Row],[Discount Amount]]</f>
        <v>1653.78</v>
      </c>
      <c r="M1162" s="2">
        <f>Table14[[#This Row],[Total_Revenue]]-Table14[[#This Row],[Total Cost]]</f>
        <v>550.02</v>
      </c>
      <c r="N1162" t="s">
        <v>40</v>
      </c>
      <c r="O1162" t="s">
        <v>19</v>
      </c>
      <c r="P1162" t="s">
        <v>35</v>
      </c>
    </row>
    <row r="1163" spans="1:16" x14ac:dyDescent="0.25">
      <c r="A1163" t="s">
        <v>1207</v>
      </c>
      <c r="B1163" s="1">
        <v>45285</v>
      </c>
      <c r="C1163" t="s">
        <v>26</v>
      </c>
      <c r="D1163" t="s">
        <v>13</v>
      </c>
      <c r="E1163">
        <v>4</v>
      </c>
      <c r="F1163" s="2">
        <v>19.43</v>
      </c>
      <c r="G1163" s="2">
        <f>Table14[[#This Row],[Unit Cost]]*Table14[[#This Row],[Quantity]]</f>
        <v>77.72</v>
      </c>
      <c r="H1163" s="2">
        <v>30.63</v>
      </c>
      <c r="I1163" s="2">
        <f>Table14[[#This Row],[Unit Price]]*Table14[[#This Row],[Quantity]]</f>
        <v>122.52</v>
      </c>
      <c r="J1163" s="4">
        <v>0</v>
      </c>
      <c r="K1163">
        <f>Table14[[#This Row],[Revenue]]*Table14[[#This Row],[Discount]]</f>
        <v>0</v>
      </c>
      <c r="L1163" s="2">
        <f>Table14[[#This Row],[Revenue]]-Table14[[#This Row],[Discount Amount]]</f>
        <v>122.52</v>
      </c>
      <c r="M1163" s="2">
        <f>Table14[[#This Row],[Total_Revenue]]-Table14[[#This Row],[Total Cost]]</f>
        <v>44.8</v>
      </c>
      <c r="N1163" t="s">
        <v>40</v>
      </c>
      <c r="O1163" t="s">
        <v>52</v>
      </c>
      <c r="P1163" t="s">
        <v>35</v>
      </c>
    </row>
    <row r="1164" spans="1:16" x14ac:dyDescent="0.25">
      <c r="A1164" t="s">
        <v>1208</v>
      </c>
      <c r="B1164" s="1">
        <v>45001</v>
      </c>
      <c r="C1164" t="s">
        <v>12</v>
      </c>
      <c r="D1164" t="s">
        <v>13</v>
      </c>
      <c r="E1164">
        <v>4</v>
      </c>
      <c r="F1164" s="2">
        <v>309</v>
      </c>
      <c r="G1164" s="2">
        <f>Table14[[#This Row],[Unit Cost]]*Table14[[#This Row],[Quantity]]</f>
        <v>1236</v>
      </c>
      <c r="H1164" s="2">
        <v>422.63</v>
      </c>
      <c r="I1164" s="2">
        <f>Table14[[#This Row],[Unit Price]]*Table14[[#This Row],[Quantity]]</f>
        <v>1690.52</v>
      </c>
      <c r="J1164" s="4">
        <v>0.1</v>
      </c>
      <c r="K1164">
        <f>Table14[[#This Row],[Revenue]]*Table14[[#This Row],[Discount]]</f>
        <v>169.05200000000002</v>
      </c>
      <c r="L1164" s="2">
        <f>Table14[[#This Row],[Revenue]]-Table14[[#This Row],[Discount Amount]]</f>
        <v>1521.4679999999998</v>
      </c>
      <c r="M1164" s="2">
        <f>Table14[[#This Row],[Total_Revenue]]-Table14[[#This Row],[Total Cost]]</f>
        <v>285.46799999999985</v>
      </c>
      <c r="N1164" t="s">
        <v>24</v>
      </c>
      <c r="O1164" t="s">
        <v>27</v>
      </c>
      <c r="P1164" t="s">
        <v>35</v>
      </c>
    </row>
    <row r="1165" spans="1:16" x14ac:dyDescent="0.25">
      <c r="A1165" t="s">
        <v>1209</v>
      </c>
      <c r="B1165" s="1">
        <v>45572</v>
      </c>
      <c r="C1165" t="s">
        <v>37</v>
      </c>
      <c r="D1165" t="s">
        <v>38</v>
      </c>
      <c r="E1165">
        <v>5</v>
      </c>
      <c r="F1165" s="2">
        <v>314.36</v>
      </c>
      <c r="G1165" s="2">
        <f>Table14[[#This Row],[Unit Cost]]*Table14[[#This Row],[Quantity]]</f>
        <v>1571.8000000000002</v>
      </c>
      <c r="H1165" s="2">
        <v>499.36</v>
      </c>
      <c r="I1165" s="2">
        <f>Table14[[#This Row],[Unit Price]]*Table14[[#This Row],[Quantity]]</f>
        <v>2496.8000000000002</v>
      </c>
      <c r="J1165" s="4">
        <v>0</v>
      </c>
      <c r="K1165">
        <f>Table14[[#This Row],[Revenue]]*Table14[[#This Row],[Discount]]</f>
        <v>0</v>
      </c>
      <c r="L1165" s="2">
        <f>Table14[[#This Row],[Revenue]]-Table14[[#This Row],[Discount Amount]]</f>
        <v>2496.8000000000002</v>
      </c>
      <c r="M1165" s="2">
        <f>Table14[[#This Row],[Total_Revenue]]-Table14[[#This Row],[Total Cost]]</f>
        <v>925</v>
      </c>
      <c r="N1165" t="s">
        <v>14</v>
      </c>
      <c r="O1165" t="s">
        <v>32</v>
      </c>
      <c r="P1165" t="s">
        <v>16</v>
      </c>
    </row>
    <row r="1166" spans="1:16" x14ac:dyDescent="0.25">
      <c r="A1166" t="s">
        <v>1210</v>
      </c>
      <c r="B1166" s="1">
        <v>45261</v>
      </c>
      <c r="C1166" t="s">
        <v>30</v>
      </c>
      <c r="D1166" t="s">
        <v>31</v>
      </c>
      <c r="E1166">
        <v>3</v>
      </c>
      <c r="F1166" s="2">
        <v>26.44</v>
      </c>
      <c r="G1166" s="2">
        <f>Table14[[#This Row],[Unit Cost]]*Table14[[#This Row],[Quantity]]</f>
        <v>79.320000000000007</v>
      </c>
      <c r="H1166" s="2">
        <v>33.840000000000003</v>
      </c>
      <c r="I1166" s="2">
        <f>Table14[[#This Row],[Unit Price]]*Table14[[#This Row],[Quantity]]</f>
        <v>101.52000000000001</v>
      </c>
      <c r="J1166" s="4">
        <v>0</v>
      </c>
      <c r="K1166">
        <f>Table14[[#This Row],[Revenue]]*Table14[[#This Row],[Discount]]</f>
        <v>0</v>
      </c>
      <c r="L1166" s="2">
        <f>Table14[[#This Row],[Revenue]]-Table14[[#This Row],[Discount Amount]]</f>
        <v>101.52000000000001</v>
      </c>
      <c r="M1166" s="2">
        <f>Table14[[#This Row],[Total_Revenue]]-Table14[[#This Row],[Total Cost]]</f>
        <v>22.200000000000003</v>
      </c>
      <c r="N1166" t="s">
        <v>24</v>
      </c>
      <c r="O1166" t="s">
        <v>19</v>
      </c>
      <c r="P1166" t="s">
        <v>16</v>
      </c>
    </row>
    <row r="1167" spans="1:16" x14ac:dyDescent="0.25">
      <c r="A1167" t="s">
        <v>1211</v>
      </c>
      <c r="B1167" s="1">
        <v>45351</v>
      </c>
      <c r="C1167" t="s">
        <v>54</v>
      </c>
      <c r="D1167" t="s">
        <v>38</v>
      </c>
      <c r="E1167">
        <v>4</v>
      </c>
      <c r="F1167" s="2">
        <v>137.37</v>
      </c>
      <c r="G1167" s="2">
        <f>Table14[[#This Row],[Unit Cost]]*Table14[[#This Row],[Quantity]]</f>
        <v>549.48</v>
      </c>
      <c r="H1167" s="2">
        <v>221.15</v>
      </c>
      <c r="I1167" s="2">
        <f>Table14[[#This Row],[Unit Price]]*Table14[[#This Row],[Quantity]]</f>
        <v>884.6</v>
      </c>
      <c r="J1167" s="4">
        <v>0</v>
      </c>
      <c r="K1167">
        <f>Table14[[#This Row],[Revenue]]*Table14[[#This Row],[Discount]]</f>
        <v>0</v>
      </c>
      <c r="L1167" s="2">
        <f>Table14[[#This Row],[Revenue]]-Table14[[#This Row],[Discount Amount]]</f>
        <v>884.6</v>
      </c>
      <c r="M1167" s="2">
        <f>Table14[[#This Row],[Total_Revenue]]-Table14[[#This Row],[Total Cost]]</f>
        <v>335.12</v>
      </c>
      <c r="N1167" t="s">
        <v>24</v>
      </c>
      <c r="O1167" t="s">
        <v>27</v>
      </c>
      <c r="P1167" t="s">
        <v>20</v>
      </c>
    </row>
    <row r="1168" spans="1:16" x14ac:dyDescent="0.25">
      <c r="A1168" t="s">
        <v>1212</v>
      </c>
      <c r="B1168" s="1">
        <v>45444</v>
      </c>
      <c r="C1168" t="s">
        <v>60</v>
      </c>
      <c r="D1168" t="s">
        <v>23</v>
      </c>
      <c r="E1168">
        <v>5</v>
      </c>
      <c r="F1168" s="2">
        <v>382.03</v>
      </c>
      <c r="G1168" s="2">
        <f>Table14[[#This Row],[Unit Cost]]*Table14[[#This Row],[Quantity]]</f>
        <v>1910.1499999999999</v>
      </c>
      <c r="H1168" s="2">
        <v>466.28</v>
      </c>
      <c r="I1168" s="2">
        <f>Table14[[#This Row],[Unit Price]]*Table14[[#This Row],[Quantity]]</f>
        <v>2331.3999999999996</v>
      </c>
      <c r="J1168" s="4">
        <v>0</v>
      </c>
      <c r="K1168">
        <f>Table14[[#This Row],[Revenue]]*Table14[[#This Row],[Discount]]</f>
        <v>0</v>
      </c>
      <c r="L1168" s="2">
        <f>Table14[[#This Row],[Revenue]]-Table14[[#This Row],[Discount Amount]]</f>
        <v>2331.3999999999996</v>
      </c>
      <c r="M1168" s="2">
        <f>Table14[[#This Row],[Total_Revenue]]-Table14[[#This Row],[Total Cost]]</f>
        <v>421.24999999999977</v>
      </c>
      <c r="N1168" t="s">
        <v>40</v>
      </c>
      <c r="O1168" t="s">
        <v>27</v>
      </c>
      <c r="P1168" t="s">
        <v>16</v>
      </c>
    </row>
    <row r="1169" spans="1:16" x14ac:dyDescent="0.25">
      <c r="A1169" t="s">
        <v>1213</v>
      </c>
      <c r="B1169" s="1">
        <v>45580</v>
      </c>
      <c r="C1169" t="s">
        <v>54</v>
      </c>
      <c r="D1169" t="s">
        <v>38</v>
      </c>
      <c r="E1169">
        <v>1</v>
      </c>
      <c r="F1169" s="2">
        <v>73.930000000000007</v>
      </c>
      <c r="G1169" s="2">
        <f>Table14[[#This Row],[Unit Cost]]*Table14[[#This Row],[Quantity]]</f>
        <v>73.930000000000007</v>
      </c>
      <c r="H1169" s="2">
        <v>112.7</v>
      </c>
      <c r="I1169" s="2">
        <f>Table14[[#This Row],[Unit Price]]*Table14[[#This Row],[Quantity]]</f>
        <v>112.7</v>
      </c>
      <c r="J1169" s="4">
        <v>0</v>
      </c>
      <c r="K1169">
        <f>Table14[[#This Row],[Revenue]]*Table14[[#This Row],[Discount]]</f>
        <v>0</v>
      </c>
      <c r="L1169" s="2">
        <f>Table14[[#This Row],[Revenue]]-Table14[[#This Row],[Discount Amount]]</f>
        <v>112.7</v>
      </c>
      <c r="M1169" s="2">
        <f>Table14[[#This Row],[Total_Revenue]]-Table14[[#This Row],[Total Cost]]</f>
        <v>38.769999999999996</v>
      </c>
      <c r="N1169" t="s">
        <v>18</v>
      </c>
      <c r="O1169" t="s">
        <v>52</v>
      </c>
      <c r="P1169" t="s">
        <v>16</v>
      </c>
    </row>
    <row r="1170" spans="1:16" x14ac:dyDescent="0.25">
      <c r="A1170" t="s">
        <v>1214</v>
      </c>
      <c r="B1170" s="1">
        <v>45169</v>
      </c>
      <c r="C1170" t="s">
        <v>54</v>
      </c>
      <c r="D1170" t="s">
        <v>38</v>
      </c>
      <c r="E1170">
        <v>8</v>
      </c>
      <c r="F1170" s="2">
        <v>149.38999999999999</v>
      </c>
      <c r="G1170" s="2">
        <f>Table14[[#This Row],[Unit Cost]]*Table14[[#This Row],[Quantity]]</f>
        <v>1195.1199999999999</v>
      </c>
      <c r="H1170" s="2">
        <v>219.88</v>
      </c>
      <c r="I1170" s="2">
        <f>Table14[[#This Row],[Unit Price]]*Table14[[#This Row],[Quantity]]</f>
        <v>1759.04</v>
      </c>
      <c r="J1170" s="4">
        <v>0.05</v>
      </c>
      <c r="K1170">
        <f>Table14[[#This Row],[Revenue]]*Table14[[#This Row],[Discount]]</f>
        <v>87.951999999999998</v>
      </c>
      <c r="L1170" s="2">
        <f>Table14[[#This Row],[Revenue]]-Table14[[#This Row],[Discount Amount]]</f>
        <v>1671.088</v>
      </c>
      <c r="M1170" s="2">
        <f>Table14[[#This Row],[Total_Revenue]]-Table14[[#This Row],[Total Cost]]</f>
        <v>475.96800000000007</v>
      </c>
      <c r="N1170" t="s">
        <v>40</v>
      </c>
      <c r="O1170" t="s">
        <v>19</v>
      </c>
      <c r="P1170" t="s">
        <v>35</v>
      </c>
    </row>
    <row r="1171" spans="1:16" x14ac:dyDescent="0.25">
      <c r="A1171" t="s">
        <v>1215</v>
      </c>
      <c r="B1171" s="1">
        <v>45653</v>
      </c>
      <c r="C1171" t="s">
        <v>42</v>
      </c>
      <c r="D1171" t="s">
        <v>23</v>
      </c>
      <c r="E1171">
        <v>2</v>
      </c>
      <c r="F1171" s="2">
        <v>199.66</v>
      </c>
      <c r="G1171" s="2">
        <f>Table14[[#This Row],[Unit Cost]]*Table14[[#This Row],[Quantity]]</f>
        <v>399.32</v>
      </c>
      <c r="H1171" s="2">
        <v>240.32</v>
      </c>
      <c r="I1171" s="2">
        <f>Table14[[#This Row],[Unit Price]]*Table14[[#This Row],[Quantity]]</f>
        <v>480.64</v>
      </c>
      <c r="J1171" s="4">
        <v>0</v>
      </c>
      <c r="K1171">
        <f>Table14[[#This Row],[Revenue]]*Table14[[#This Row],[Discount]]</f>
        <v>0</v>
      </c>
      <c r="L1171" s="2">
        <f>Table14[[#This Row],[Revenue]]-Table14[[#This Row],[Discount Amount]]</f>
        <v>480.64</v>
      </c>
      <c r="M1171" s="2">
        <f>Table14[[#This Row],[Total_Revenue]]-Table14[[#This Row],[Total Cost]]</f>
        <v>81.319999999999993</v>
      </c>
      <c r="N1171" t="s">
        <v>40</v>
      </c>
      <c r="O1171" t="s">
        <v>52</v>
      </c>
      <c r="P1171" t="s">
        <v>20</v>
      </c>
    </row>
    <row r="1172" spans="1:16" x14ac:dyDescent="0.25">
      <c r="A1172" t="s">
        <v>1216</v>
      </c>
      <c r="B1172" s="1">
        <v>44980</v>
      </c>
      <c r="C1172" t="s">
        <v>34</v>
      </c>
      <c r="D1172" t="s">
        <v>31</v>
      </c>
      <c r="E1172">
        <v>4</v>
      </c>
      <c r="F1172" s="2">
        <v>338.65</v>
      </c>
      <c r="G1172" s="2">
        <f>Table14[[#This Row],[Unit Cost]]*Table14[[#This Row],[Quantity]]</f>
        <v>1354.6</v>
      </c>
      <c r="H1172" s="2">
        <v>439.32</v>
      </c>
      <c r="I1172" s="2">
        <f>Table14[[#This Row],[Unit Price]]*Table14[[#This Row],[Quantity]]</f>
        <v>1757.28</v>
      </c>
      <c r="J1172" s="4">
        <v>0</v>
      </c>
      <c r="K1172">
        <f>Table14[[#This Row],[Revenue]]*Table14[[#This Row],[Discount]]</f>
        <v>0</v>
      </c>
      <c r="L1172" s="2">
        <f>Table14[[#This Row],[Revenue]]-Table14[[#This Row],[Discount Amount]]</f>
        <v>1757.28</v>
      </c>
      <c r="M1172" s="2">
        <f>Table14[[#This Row],[Total_Revenue]]-Table14[[#This Row],[Total Cost]]</f>
        <v>402.68000000000006</v>
      </c>
      <c r="N1172" t="s">
        <v>14</v>
      </c>
      <c r="O1172" t="s">
        <v>27</v>
      </c>
      <c r="P1172" t="s">
        <v>35</v>
      </c>
    </row>
    <row r="1173" spans="1:16" x14ac:dyDescent="0.25">
      <c r="A1173" t="s">
        <v>1217</v>
      </c>
      <c r="B1173" s="1">
        <v>45079</v>
      </c>
      <c r="C1173" t="s">
        <v>42</v>
      </c>
      <c r="D1173" t="s">
        <v>23</v>
      </c>
      <c r="E1173">
        <v>6</v>
      </c>
      <c r="F1173" s="2">
        <v>371.73</v>
      </c>
      <c r="G1173" s="2">
        <f>Table14[[#This Row],[Unit Cost]]*Table14[[#This Row],[Quantity]]</f>
        <v>2230.38</v>
      </c>
      <c r="H1173" s="2">
        <v>643.96</v>
      </c>
      <c r="I1173" s="2">
        <f>Table14[[#This Row],[Unit Price]]*Table14[[#This Row],[Quantity]]</f>
        <v>3863.76</v>
      </c>
      <c r="J1173" s="4">
        <v>0</v>
      </c>
      <c r="K1173">
        <f>Table14[[#This Row],[Revenue]]*Table14[[#This Row],[Discount]]</f>
        <v>0</v>
      </c>
      <c r="L1173" s="2">
        <f>Table14[[#This Row],[Revenue]]-Table14[[#This Row],[Discount Amount]]</f>
        <v>3863.76</v>
      </c>
      <c r="M1173" s="2">
        <f>Table14[[#This Row],[Total_Revenue]]-Table14[[#This Row],[Total Cost]]</f>
        <v>1633.38</v>
      </c>
      <c r="N1173" t="s">
        <v>40</v>
      </c>
      <c r="O1173" t="s">
        <v>15</v>
      </c>
      <c r="P1173" t="s">
        <v>16</v>
      </c>
    </row>
    <row r="1174" spans="1:16" x14ac:dyDescent="0.25">
      <c r="A1174" t="s">
        <v>1218</v>
      </c>
      <c r="B1174" s="1">
        <v>45653</v>
      </c>
      <c r="C1174" t="s">
        <v>30</v>
      </c>
      <c r="D1174" t="s">
        <v>31</v>
      </c>
      <c r="E1174">
        <v>1</v>
      </c>
      <c r="F1174" s="2">
        <v>417.05</v>
      </c>
      <c r="G1174" s="2">
        <f>Table14[[#This Row],[Unit Cost]]*Table14[[#This Row],[Quantity]]</f>
        <v>417.05</v>
      </c>
      <c r="H1174" s="2">
        <v>595.47</v>
      </c>
      <c r="I1174" s="2">
        <f>Table14[[#This Row],[Unit Price]]*Table14[[#This Row],[Quantity]]</f>
        <v>595.47</v>
      </c>
      <c r="J1174" s="4">
        <v>0.05</v>
      </c>
      <c r="K1174">
        <f>Table14[[#This Row],[Revenue]]*Table14[[#This Row],[Discount]]</f>
        <v>29.773500000000002</v>
      </c>
      <c r="L1174" s="2">
        <f>Table14[[#This Row],[Revenue]]-Table14[[#This Row],[Discount Amount]]</f>
        <v>565.69650000000001</v>
      </c>
      <c r="M1174" s="2">
        <f>Table14[[#This Row],[Total_Revenue]]-Table14[[#This Row],[Total Cost]]</f>
        <v>148.6465</v>
      </c>
      <c r="N1174" t="s">
        <v>18</v>
      </c>
      <c r="O1174" t="s">
        <v>27</v>
      </c>
      <c r="P1174" t="s">
        <v>20</v>
      </c>
    </row>
    <row r="1175" spans="1:16" x14ac:dyDescent="0.25">
      <c r="A1175" t="s">
        <v>1219</v>
      </c>
      <c r="B1175" s="1">
        <v>45476</v>
      </c>
      <c r="C1175" t="s">
        <v>54</v>
      </c>
      <c r="D1175" t="s">
        <v>38</v>
      </c>
      <c r="E1175">
        <v>3</v>
      </c>
      <c r="F1175" s="2">
        <v>23.66</v>
      </c>
      <c r="G1175" s="2">
        <f>Table14[[#This Row],[Unit Cost]]*Table14[[#This Row],[Quantity]]</f>
        <v>70.98</v>
      </c>
      <c r="H1175" s="2">
        <v>37.369999999999997</v>
      </c>
      <c r="I1175" s="2">
        <f>Table14[[#This Row],[Unit Price]]*Table14[[#This Row],[Quantity]]</f>
        <v>112.10999999999999</v>
      </c>
      <c r="J1175" s="4">
        <v>0.05</v>
      </c>
      <c r="K1175">
        <f>Table14[[#This Row],[Revenue]]*Table14[[#This Row],[Discount]]</f>
        <v>5.6054999999999993</v>
      </c>
      <c r="L1175" s="2">
        <f>Table14[[#This Row],[Revenue]]-Table14[[#This Row],[Discount Amount]]</f>
        <v>106.50449999999998</v>
      </c>
      <c r="M1175" s="2">
        <f>Table14[[#This Row],[Total_Revenue]]-Table14[[#This Row],[Total Cost]]</f>
        <v>35.524499999999975</v>
      </c>
      <c r="N1175" t="s">
        <v>40</v>
      </c>
      <c r="O1175" t="s">
        <v>19</v>
      </c>
      <c r="P1175" t="s">
        <v>35</v>
      </c>
    </row>
    <row r="1176" spans="1:16" x14ac:dyDescent="0.25">
      <c r="A1176" t="s">
        <v>1220</v>
      </c>
      <c r="B1176" s="1">
        <v>45054</v>
      </c>
      <c r="C1176" t="s">
        <v>22</v>
      </c>
      <c r="D1176" t="s">
        <v>23</v>
      </c>
      <c r="E1176">
        <v>1</v>
      </c>
      <c r="F1176" s="2">
        <v>264.18</v>
      </c>
      <c r="G1176" s="2">
        <f>Table14[[#This Row],[Unit Cost]]*Table14[[#This Row],[Quantity]]</f>
        <v>264.18</v>
      </c>
      <c r="H1176" s="2">
        <v>373.51</v>
      </c>
      <c r="I1176" s="2">
        <f>Table14[[#This Row],[Unit Price]]*Table14[[#This Row],[Quantity]]</f>
        <v>373.51</v>
      </c>
      <c r="J1176" s="4">
        <v>0</v>
      </c>
      <c r="K1176">
        <f>Table14[[#This Row],[Revenue]]*Table14[[#This Row],[Discount]]</f>
        <v>0</v>
      </c>
      <c r="L1176" s="2">
        <f>Table14[[#This Row],[Revenue]]-Table14[[#This Row],[Discount Amount]]</f>
        <v>373.51</v>
      </c>
      <c r="M1176" s="2">
        <f>Table14[[#This Row],[Total_Revenue]]-Table14[[#This Row],[Total Cost]]</f>
        <v>109.32999999999998</v>
      </c>
      <c r="N1176" t="s">
        <v>40</v>
      </c>
      <c r="O1176" t="s">
        <v>52</v>
      </c>
      <c r="P1176" t="s">
        <v>20</v>
      </c>
    </row>
    <row r="1177" spans="1:16" x14ac:dyDescent="0.25">
      <c r="A1177" t="s">
        <v>1221</v>
      </c>
      <c r="B1177" s="1">
        <v>45170</v>
      </c>
      <c r="C1177" t="s">
        <v>12</v>
      </c>
      <c r="D1177" t="s">
        <v>13</v>
      </c>
      <c r="E1177">
        <v>6</v>
      </c>
      <c r="F1177" s="2">
        <v>484.96</v>
      </c>
      <c r="G1177" s="2">
        <f>Table14[[#This Row],[Unit Cost]]*Table14[[#This Row],[Quantity]]</f>
        <v>2909.7599999999998</v>
      </c>
      <c r="H1177" s="2">
        <v>723.2</v>
      </c>
      <c r="I1177" s="2">
        <f>Table14[[#This Row],[Unit Price]]*Table14[[#This Row],[Quantity]]</f>
        <v>4339.2000000000007</v>
      </c>
      <c r="J1177" s="4">
        <v>0.05</v>
      </c>
      <c r="K1177">
        <f>Table14[[#This Row],[Revenue]]*Table14[[#This Row],[Discount]]</f>
        <v>216.96000000000004</v>
      </c>
      <c r="L1177" s="2">
        <f>Table14[[#This Row],[Revenue]]-Table14[[#This Row],[Discount Amount]]</f>
        <v>4122.2400000000007</v>
      </c>
      <c r="M1177" s="2">
        <f>Table14[[#This Row],[Total_Revenue]]-Table14[[#This Row],[Total Cost]]</f>
        <v>1212.4800000000009</v>
      </c>
      <c r="N1177" t="s">
        <v>14</v>
      </c>
      <c r="O1177" t="s">
        <v>52</v>
      </c>
      <c r="P1177" t="s">
        <v>16</v>
      </c>
    </row>
    <row r="1178" spans="1:16" x14ac:dyDescent="0.25">
      <c r="A1178" t="s">
        <v>1222</v>
      </c>
      <c r="B1178" s="1">
        <v>45071</v>
      </c>
      <c r="C1178" t="s">
        <v>22</v>
      </c>
      <c r="D1178" t="s">
        <v>23</v>
      </c>
      <c r="E1178">
        <v>4</v>
      </c>
      <c r="F1178" s="2">
        <v>124.88</v>
      </c>
      <c r="G1178" s="2">
        <f>Table14[[#This Row],[Unit Cost]]*Table14[[#This Row],[Quantity]]</f>
        <v>499.52</v>
      </c>
      <c r="H1178" s="2">
        <v>170.47</v>
      </c>
      <c r="I1178" s="2">
        <f>Table14[[#This Row],[Unit Price]]*Table14[[#This Row],[Quantity]]</f>
        <v>681.88</v>
      </c>
      <c r="J1178" s="4">
        <v>0.05</v>
      </c>
      <c r="K1178">
        <f>Table14[[#This Row],[Revenue]]*Table14[[#This Row],[Discount]]</f>
        <v>34.094000000000001</v>
      </c>
      <c r="L1178" s="2">
        <f>Table14[[#This Row],[Revenue]]-Table14[[#This Row],[Discount Amount]]</f>
        <v>647.78599999999994</v>
      </c>
      <c r="M1178" s="2">
        <f>Table14[[#This Row],[Total_Revenue]]-Table14[[#This Row],[Total Cost]]</f>
        <v>148.26599999999996</v>
      </c>
      <c r="N1178" t="s">
        <v>18</v>
      </c>
      <c r="O1178" t="s">
        <v>27</v>
      </c>
      <c r="P1178" t="s">
        <v>20</v>
      </c>
    </row>
    <row r="1179" spans="1:16" x14ac:dyDescent="0.25">
      <c r="A1179" t="s">
        <v>1223</v>
      </c>
      <c r="B1179" s="1">
        <v>45306</v>
      </c>
      <c r="C1179" t="s">
        <v>56</v>
      </c>
      <c r="D1179" t="s">
        <v>38</v>
      </c>
      <c r="E1179">
        <v>1</v>
      </c>
      <c r="F1179" s="2">
        <v>403.03</v>
      </c>
      <c r="G1179" s="2">
        <f>Table14[[#This Row],[Unit Cost]]*Table14[[#This Row],[Quantity]]</f>
        <v>403.03</v>
      </c>
      <c r="H1179" s="2">
        <v>610.95000000000005</v>
      </c>
      <c r="I1179" s="2">
        <f>Table14[[#This Row],[Unit Price]]*Table14[[#This Row],[Quantity]]</f>
        <v>610.95000000000005</v>
      </c>
      <c r="J1179" s="4">
        <v>0.15</v>
      </c>
      <c r="K1179">
        <f>Table14[[#This Row],[Revenue]]*Table14[[#This Row],[Discount]]</f>
        <v>91.642499999999998</v>
      </c>
      <c r="L1179" s="2">
        <f>Table14[[#This Row],[Revenue]]-Table14[[#This Row],[Discount Amount]]</f>
        <v>519.3075</v>
      </c>
      <c r="M1179" s="2">
        <f>Table14[[#This Row],[Total_Revenue]]-Table14[[#This Row],[Total Cost]]</f>
        <v>116.27750000000003</v>
      </c>
      <c r="N1179" t="s">
        <v>18</v>
      </c>
      <c r="O1179" t="s">
        <v>32</v>
      </c>
      <c r="P1179" t="s">
        <v>20</v>
      </c>
    </row>
    <row r="1180" spans="1:16" x14ac:dyDescent="0.25">
      <c r="A1180" t="s">
        <v>1224</v>
      </c>
      <c r="B1180" s="1">
        <v>45094</v>
      </c>
      <c r="C1180" t="s">
        <v>34</v>
      </c>
      <c r="D1180" t="s">
        <v>31</v>
      </c>
      <c r="E1180">
        <v>7</v>
      </c>
      <c r="F1180" s="2">
        <v>293.39999999999998</v>
      </c>
      <c r="G1180" s="2">
        <f>Table14[[#This Row],[Unit Cost]]*Table14[[#This Row],[Quantity]]</f>
        <v>2053.7999999999997</v>
      </c>
      <c r="H1180" s="2">
        <v>427.15</v>
      </c>
      <c r="I1180" s="2">
        <f>Table14[[#This Row],[Unit Price]]*Table14[[#This Row],[Quantity]]</f>
        <v>2990.0499999999997</v>
      </c>
      <c r="J1180" s="4">
        <v>0.05</v>
      </c>
      <c r="K1180">
        <f>Table14[[#This Row],[Revenue]]*Table14[[#This Row],[Discount]]</f>
        <v>149.5025</v>
      </c>
      <c r="L1180" s="2">
        <f>Table14[[#This Row],[Revenue]]-Table14[[#This Row],[Discount Amount]]</f>
        <v>2840.5474999999997</v>
      </c>
      <c r="M1180" s="2">
        <f>Table14[[#This Row],[Total_Revenue]]-Table14[[#This Row],[Total Cost]]</f>
        <v>786.74749999999995</v>
      </c>
      <c r="N1180" t="s">
        <v>24</v>
      </c>
      <c r="O1180" t="s">
        <v>15</v>
      </c>
      <c r="P1180" t="s">
        <v>35</v>
      </c>
    </row>
    <row r="1181" spans="1:16" x14ac:dyDescent="0.25">
      <c r="A1181" t="s">
        <v>1225</v>
      </c>
      <c r="B1181" s="1">
        <v>45610</v>
      </c>
      <c r="C1181" t="s">
        <v>60</v>
      </c>
      <c r="D1181" t="s">
        <v>23</v>
      </c>
      <c r="E1181">
        <v>5</v>
      </c>
      <c r="F1181" s="2">
        <v>349.86</v>
      </c>
      <c r="G1181" s="2">
        <f>Table14[[#This Row],[Unit Cost]]*Table14[[#This Row],[Quantity]]</f>
        <v>1749.3000000000002</v>
      </c>
      <c r="H1181" s="2">
        <v>525.12</v>
      </c>
      <c r="I1181" s="2">
        <f>Table14[[#This Row],[Unit Price]]*Table14[[#This Row],[Quantity]]</f>
        <v>2625.6</v>
      </c>
      <c r="J1181" s="4">
        <v>0</v>
      </c>
      <c r="K1181">
        <f>Table14[[#This Row],[Revenue]]*Table14[[#This Row],[Discount]]</f>
        <v>0</v>
      </c>
      <c r="L1181" s="2">
        <f>Table14[[#This Row],[Revenue]]-Table14[[#This Row],[Discount Amount]]</f>
        <v>2625.6</v>
      </c>
      <c r="M1181" s="2">
        <f>Table14[[#This Row],[Total_Revenue]]-Table14[[#This Row],[Total Cost]]</f>
        <v>876.29999999999973</v>
      </c>
      <c r="N1181" t="s">
        <v>18</v>
      </c>
      <c r="O1181" t="s">
        <v>27</v>
      </c>
      <c r="P1181" t="s">
        <v>16</v>
      </c>
    </row>
    <row r="1182" spans="1:16" x14ac:dyDescent="0.25">
      <c r="A1182" t="s">
        <v>1226</v>
      </c>
      <c r="B1182" s="1">
        <v>45368</v>
      </c>
      <c r="C1182" t="s">
        <v>54</v>
      </c>
      <c r="D1182" t="s">
        <v>38</v>
      </c>
      <c r="E1182">
        <v>2</v>
      </c>
      <c r="F1182" s="2">
        <v>163.41</v>
      </c>
      <c r="G1182" s="2">
        <f>Table14[[#This Row],[Unit Cost]]*Table14[[#This Row],[Quantity]]</f>
        <v>326.82</v>
      </c>
      <c r="H1182" s="2">
        <v>241.66</v>
      </c>
      <c r="I1182" s="2">
        <f>Table14[[#This Row],[Unit Price]]*Table14[[#This Row],[Quantity]]</f>
        <v>483.32</v>
      </c>
      <c r="J1182" s="4">
        <v>0</v>
      </c>
      <c r="K1182">
        <f>Table14[[#This Row],[Revenue]]*Table14[[#This Row],[Discount]]</f>
        <v>0</v>
      </c>
      <c r="L1182" s="2">
        <f>Table14[[#This Row],[Revenue]]-Table14[[#This Row],[Discount Amount]]</f>
        <v>483.32</v>
      </c>
      <c r="M1182" s="2">
        <f>Table14[[#This Row],[Total_Revenue]]-Table14[[#This Row],[Total Cost]]</f>
        <v>156.5</v>
      </c>
      <c r="N1182" t="s">
        <v>14</v>
      </c>
      <c r="O1182" t="s">
        <v>27</v>
      </c>
      <c r="P1182" t="s">
        <v>35</v>
      </c>
    </row>
    <row r="1183" spans="1:16" x14ac:dyDescent="0.25">
      <c r="A1183" t="s">
        <v>1227</v>
      </c>
      <c r="B1183" s="1">
        <v>45054</v>
      </c>
      <c r="C1183" t="s">
        <v>37</v>
      </c>
      <c r="D1183" t="s">
        <v>38</v>
      </c>
      <c r="E1183">
        <v>2</v>
      </c>
      <c r="F1183" s="2">
        <v>217.24</v>
      </c>
      <c r="G1183" s="2">
        <f>Table14[[#This Row],[Unit Cost]]*Table14[[#This Row],[Quantity]]</f>
        <v>434.48</v>
      </c>
      <c r="H1183" s="2">
        <v>371.94</v>
      </c>
      <c r="I1183" s="2">
        <f>Table14[[#This Row],[Unit Price]]*Table14[[#This Row],[Quantity]]</f>
        <v>743.88</v>
      </c>
      <c r="J1183" s="4">
        <v>0.05</v>
      </c>
      <c r="K1183">
        <f>Table14[[#This Row],[Revenue]]*Table14[[#This Row],[Discount]]</f>
        <v>37.194000000000003</v>
      </c>
      <c r="L1183" s="2">
        <f>Table14[[#This Row],[Revenue]]-Table14[[#This Row],[Discount Amount]]</f>
        <v>706.68600000000004</v>
      </c>
      <c r="M1183" s="2">
        <f>Table14[[#This Row],[Total_Revenue]]-Table14[[#This Row],[Total Cost]]</f>
        <v>272.20600000000002</v>
      </c>
      <c r="N1183" t="s">
        <v>18</v>
      </c>
      <c r="O1183" t="s">
        <v>27</v>
      </c>
      <c r="P1183" t="s">
        <v>35</v>
      </c>
    </row>
    <row r="1184" spans="1:16" x14ac:dyDescent="0.25">
      <c r="A1184" t="s">
        <v>1228</v>
      </c>
      <c r="B1184" s="1">
        <v>45533</v>
      </c>
      <c r="C1184" t="s">
        <v>62</v>
      </c>
      <c r="D1184" t="s">
        <v>47</v>
      </c>
      <c r="E1184">
        <v>6</v>
      </c>
      <c r="F1184" s="2">
        <v>334.36</v>
      </c>
      <c r="G1184" s="2">
        <f>Table14[[#This Row],[Unit Cost]]*Table14[[#This Row],[Quantity]]</f>
        <v>2006.16</v>
      </c>
      <c r="H1184" s="2">
        <v>477.1</v>
      </c>
      <c r="I1184" s="2">
        <f>Table14[[#This Row],[Unit Price]]*Table14[[#This Row],[Quantity]]</f>
        <v>2862.6000000000004</v>
      </c>
      <c r="J1184" s="4">
        <v>0.1</v>
      </c>
      <c r="K1184">
        <f>Table14[[#This Row],[Revenue]]*Table14[[#This Row],[Discount]]</f>
        <v>286.26000000000005</v>
      </c>
      <c r="L1184" s="2">
        <f>Table14[[#This Row],[Revenue]]-Table14[[#This Row],[Discount Amount]]</f>
        <v>2576.34</v>
      </c>
      <c r="M1184" s="2">
        <f>Table14[[#This Row],[Total_Revenue]]-Table14[[#This Row],[Total Cost]]</f>
        <v>570.18000000000006</v>
      </c>
      <c r="N1184" t="s">
        <v>24</v>
      </c>
      <c r="O1184" t="s">
        <v>52</v>
      </c>
      <c r="P1184" t="s">
        <v>16</v>
      </c>
    </row>
    <row r="1185" spans="1:16" x14ac:dyDescent="0.25">
      <c r="A1185" t="s">
        <v>1229</v>
      </c>
      <c r="B1185" s="1">
        <v>45342</v>
      </c>
      <c r="C1185" t="s">
        <v>34</v>
      </c>
      <c r="D1185" t="s">
        <v>31</v>
      </c>
      <c r="E1185">
        <v>7</v>
      </c>
      <c r="F1185" s="2">
        <v>429.31</v>
      </c>
      <c r="G1185" s="2">
        <f>Table14[[#This Row],[Unit Cost]]*Table14[[#This Row],[Quantity]]</f>
        <v>3005.17</v>
      </c>
      <c r="H1185" s="2">
        <v>606.32000000000005</v>
      </c>
      <c r="I1185" s="2">
        <f>Table14[[#This Row],[Unit Price]]*Table14[[#This Row],[Quantity]]</f>
        <v>4244.2400000000007</v>
      </c>
      <c r="J1185" s="4">
        <v>0</v>
      </c>
      <c r="K1185">
        <f>Table14[[#This Row],[Revenue]]*Table14[[#This Row],[Discount]]</f>
        <v>0</v>
      </c>
      <c r="L1185" s="2">
        <f>Table14[[#This Row],[Revenue]]-Table14[[#This Row],[Discount Amount]]</f>
        <v>4244.2400000000007</v>
      </c>
      <c r="M1185" s="2">
        <f>Table14[[#This Row],[Total_Revenue]]-Table14[[#This Row],[Total Cost]]</f>
        <v>1239.0700000000006</v>
      </c>
      <c r="N1185" t="s">
        <v>18</v>
      </c>
      <c r="O1185" t="s">
        <v>27</v>
      </c>
      <c r="P1185" t="s">
        <v>35</v>
      </c>
    </row>
    <row r="1186" spans="1:16" x14ac:dyDescent="0.25">
      <c r="A1186" t="s">
        <v>1230</v>
      </c>
      <c r="B1186" s="1">
        <v>45089</v>
      </c>
      <c r="C1186" t="s">
        <v>54</v>
      </c>
      <c r="D1186" t="s">
        <v>38</v>
      </c>
      <c r="E1186">
        <v>5</v>
      </c>
      <c r="F1186" s="2">
        <v>333.08</v>
      </c>
      <c r="G1186" s="2">
        <f>Table14[[#This Row],[Unit Cost]]*Table14[[#This Row],[Quantity]]</f>
        <v>1665.3999999999999</v>
      </c>
      <c r="H1186" s="2">
        <v>448.17</v>
      </c>
      <c r="I1186" s="2">
        <f>Table14[[#This Row],[Unit Price]]*Table14[[#This Row],[Quantity]]</f>
        <v>2240.85</v>
      </c>
      <c r="J1186" s="4">
        <v>0.05</v>
      </c>
      <c r="K1186">
        <f>Table14[[#This Row],[Revenue]]*Table14[[#This Row],[Discount]]</f>
        <v>112.0425</v>
      </c>
      <c r="L1186" s="2">
        <f>Table14[[#This Row],[Revenue]]-Table14[[#This Row],[Discount Amount]]</f>
        <v>2128.8074999999999</v>
      </c>
      <c r="M1186" s="2">
        <f>Table14[[#This Row],[Total_Revenue]]-Table14[[#This Row],[Total Cost]]</f>
        <v>463.40750000000003</v>
      </c>
      <c r="N1186" t="s">
        <v>24</v>
      </c>
      <c r="O1186" t="s">
        <v>19</v>
      </c>
      <c r="P1186" t="s">
        <v>16</v>
      </c>
    </row>
    <row r="1187" spans="1:16" x14ac:dyDescent="0.25">
      <c r="A1187" t="s">
        <v>1231</v>
      </c>
      <c r="B1187" s="1">
        <v>45127</v>
      </c>
      <c r="C1187" t="s">
        <v>42</v>
      </c>
      <c r="D1187" t="s">
        <v>23</v>
      </c>
      <c r="E1187">
        <v>7</v>
      </c>
      <c r="F1187" s="2">
        <v>18.489999999999998</v>
      </c>
      <c r="G1187" s="2">
        <f>Table14[[#This Row],[Unit Cost]]*Table14[[#This Row],[Quantity]]</f>
        <v>129.42999999999998</v>
      </c>
      <c r="H1187" s="2">
        <v>27.51</v>
      </c>
      <c r="I1187" s="2">
        <f>Table14[[#This Row],[Unit Price]]*Table14[[#This Row],[Quantity]]</f>
        <v>192.57000000000002</v>
      </c>
      <c r="J1187" s="4">
        <v>0.15</v>
      </c>
      <c r="K1187">
        <f>Table14[[#This Row],[Revenue]]*Table14[[#This Row],[Discount]]</f>
        <v>28.8855</v>
      </c>
      <c r="L1187" s="2">
        <f>Table14[[#This Row],[Revenue]]-Table14[[#This Row],[Discount Amount]]</f>
        <v>163.68450000000001</v>
      </c>
      <c r="M1187" s="2">
        <f>Table14[[#This Row],[Total_Revenue]]-Table14[[#This Row],[Total Cost]]</f>
        <v>34.254500000000036</v>
      </c>
      <c r="N1187" t="s">
        <v>40</v>
      </c>
      <c r="O1187" t="s">
        <v>15</v>
      </c>
      <c r="P1187" t="s">
        <v>35</v>
      </c>
    </row>
    <row r="1188" spans="1:16" x14ac:dyDescent="0.25">
      <c r="A1188" t="s">
        <v>1232</v>
      </c>
      <c r="B1188" s="1">
        <v>45385</v>
      </c>
      <c r="C1188" t="s">
        <v>22</v>
      </c>
      <c r="D1188" t="s">
        <v>23</v>
      </c>
      <c r="E1188">
        <v>5</v>
      </c>
      <c r="F1188" s="2">
        <v>228.38</v>
      </c>
      <c r="G1188" s="2">
        <f>Table14[[#This Row],[Unit Cost]]*Table14[[#This Row],[Quantity]]</f>
        <v>1141.9000000000001</v>
      </c>
      <c r="H1188" s="2">
        <v>378.52</v>
      </c>
      <c r="I1188" s="2">
        <f>Table14[[#This Row],[Unit Price]]*Table14[[#This Row],[Quantity]]</f>
        <v>1892.6</v>
      </c>
      <c r="J1188" s="4">
        <v>0.1</v>
      </c>
      <c r="K1188">
        <f>Table14[[#This Row],[Revenue]]*Table14[[#This Row],[Discount]]</f>
        <v>189.26</v>
      </c>
      <c r="L1188" s="2">
        <f>Table14[[#This Row],[Revenue]]-Table14[[#This Row],[Discount Amount]]</f>
        <v>1703.34</v>
      </c>
      <c r="M1188" s="2">
        <f>Table14[[#This Row],[Total_Revenue]]-Table14[[#This Row],[Total Cost]]</f>
        <v>561.43999999999983</v>
      </c>
      <c r="N1188" t="s">
        <v>14</v>
      </c>
      <c r="O1188" t="s">
        <v>52</v>
      </c>
      <c r="P1188" t="s">
        <v>35</v>
      </c>
    </row>
    <row r="1189" spans="1:16" x14ac:dyDescent="0.25">
      <c r="A1189" t="s">
        <v>1233</v>
      </c>
      <c r="B1189" s="1">
        <v>45148</v>
      </c>
      <c r="C1189" t="s">
        <v>60</v>
      </c>
      <c r="D1189" t="s">
        <v>23</v>
      </c>
      <c r="E1189">
        <v>6</v>
      </c>
      <c r="F1189" s="2">
        <v>174.71</v>
      </c>
      <c r="G1189" s="2">
        <f>Table14[[#This Row],[Unit Cost]]*Table14[[#This Row],[Quantity]]</f>
        <v>1048.26</v>
      </c>
      <c r="H1189" s="2">
        <v>255.79</v>
      </c>
      <c r="I1189" s="2">
        <f>Table14[[#This Row],[Unit Price]]*Table14[[#This Row],[Quantity]]</f>
        <v>1534.74</v>
      </c>
      <c r="J1189" s="4">
        <v>0</v>
      </c>
      <c r="K1189">
        <f>Table14[[#This Row],[Revenue]]*Table14[[#This Row],[Discount]]</f>
        <v>0</v>
      </c>
      <c r="L1189" s="2">
        <f>Table14[[#This Row],[Revenue]]-Table14[[#This Row],[Discount Amount]]</f>
        <v>1534.74</v>
      </c>
      <c r="M1189" s="2">
        <f>Table14[[#This Row],[Total_Revenue]]-Table14[[#This Row],[Total Cost]]</f>
        <v>486.48</v>
      </c>
      <c r="N1189" t="s">
        <v>18</v>
      </c>
      <c r="O1189" t="s">
        <v>19</v>
      </c>
      <c r="P1189" t="s">
        <v>20</v>
      </c>
    </row>
    <row r="1190" spans="1:16" x14ac:dyDescent="0.25">
      <c r="A1190" t="s">
        <v>1234</v>
      </c>
      <c r="B1190" s="1">
        <v>45254</v>
      </c>
      <c r="C1190" t="s">
        <v>44</v>
      </c>
      <c r="D1190" t="s">
        <v>31</v>
      </c>
      <c r="E1190">
        <v>5</v>
      </c>
      <c r="F1190" s="2">
        <v>420.53</v>
      </c>
      <c r="G1190" s="2">
        <f>Table14[[#This Row],[Unit Cost]]*Table14[[#This Row],[Quantity]]</f>
        <v>2102.6499999999996</v>
      </c>
      <c r="H1190" s="2">
        <v>712.92</v>
      </c>
      <c r="I1190" s="2">
        <f>Table14[[#This Row],[Unit Price]]*Table14[[#This Row],[Quantity]]</f>
        <v>3564.6</v>
      </c>
      <c r="J1190" s="4">
        <v>0.05</v>
      </c>
      <c r="K1190">
        <f>Table14[[#This Row],[Revenue]]*Table14[[#This Row],[Discount]]</f>
        <v>178.23000000000002</v>
      </c>
      <c r="L1190" s="2">
        <f>Table14[[#This Row],[Revenue]]-Table14[[#This Row],[Discount Amount]]</f>
        <v>3386.37</v>
      </c>
      <c r="M1190" s="2">
        <f>Table14[[#This Row],[Total_Revenue]]-Table14[[#This Row],[Total Cost]]</f>
        <v>1283.7200000000003</v>
      </c>
      <c r="N1190" t="s">
        <v>14</v>
      </c>
      <c r="O1190" t="s">
        <v>27</v>
      </c>
      <c r="P1190" t="s">
        <v>16</v>
      </c>
    </row>
    <row r="1191" spans="1:16" x14ac:dyDescent="0.25">
      <c r="A1191" t="s">
        <v>1235</v>
      </c>
      <c r="B1191" s="1">
        <v>45227</v>
      </c>
      <c r="C1191" t="s">
        <v>46</v>
      </c>
      <c r="D1191" t="s">
        <v>47</v>
      </c>
      <c r="E1191">
        <v>4</v>
      </c>
      <c r="F1191" s="2">
        <v>411.17</v>
      </c>
      <c r="G1191" s="2">
        <f>Table14[[#This Row],[Unit Cost]]*Table14[[#This Row],[Quantity]]</f>
        <v>1644.68</v>
      </c>
      <c r="H1191" s="2">
        <v>490.41</v>
      </c>
      <c r="I1191" s="2">
        <f>Table14[[#This Row],[Unit Price]]*Table14[[#This Row],[Quantity]]</f>
        <v>1961.64</v>
      </c>
      <c r="J1191" s="4">
        <v>0</v>
      </c>
      <c r="K1191">
        <f>Table14[[#This Row],[Revenue]]*Table14[[#This Row],[Discount]]</f>
        <v>0</v>
      </c>
      <c r="L1191" s="2">
        <f>Table14[[#This Row],[Revenue]]-Table14[[#This Row],[Discount Amount]]</f>
        <v>1961.64</v>
      </c>
      <c r="M1191" s="2">
        <f>Table14[[#This Row],[Total_Revenue]]-Table14[[#This Row],[Total Cost]]</f>
        <v>316.96000000000004</v>
      </c>
      <c r="N1191" t="s">
        <v>14</v>
      </c>
      <c r="O1191" t="s">
        <v>52</v>
      </c>
      <c r="P1191" t="s">
        <v>16</v>
      </c>
    </row>
    <row r="1192" spans="1:16" x14ac:dyDescent="0.25">
      <c r="A1192" t="s">
        <v>1236</v>
      </c>
      <c r="B1192" s="1">
        <v>45069</v>
      </c>
      <c r="C1192" t="s">
        <v>37</v>
      </c>
      <c r="D1192" t="s">
        <v>38</v>
      </c>
      <c r="E1192">
        <v>5</v>
      </c>
      <c r="F1192" s="2">
        <v>65.39</v>
      </c>
      <c r="G1192" s="2">
        <f>Table14[[#This Row],[Unit Cost]]*Table14[[#This Row],[Quantity]]</f>
        <v>326.95</v>
      </c>
      <c r="H1192" s="2">
        <v>72.25</v>
      </c>
      <c r="I1192" s="2">
        <f>Table14[[#This Row],[Unit Price]]*Table14[[#This Row],[Quantity]]</f>
        <v>361.25</v>
      </c>
      <c r="J1192" s="4">
        <v>0.2</v>
      </c>
      <c r="K1192">
        <f>Table14[[#This Row],[Revenue]]*Table14[[#This Row],[Discount]]</f>
        <v>72.25</v>
      </c>
      <c r="L1192" s="2">
        <f>Table14[[#This Row],[Revenue]]-Table14[[#This Row],[Discount Amount]]</f>
        <v>289</v>
      </c>
      <c r="M1192" s="2">
        <f>Table14[[#This Row],[Total_Revenue]]-Table14[[#This Row],[Total Cost]]</f>
        <v>-37.949999999999989</v>
      </c>
      <c r="N1192" t="s">
        <v>24</v>
      </c>
      <c r="O1192" t="s">
        <v>15</v>
      </c>
      <c r="P1192" t="s">
        <v>35</v>
      </c>
    </row>
    <row r="1193" spans="1:16" x14ac:dyDescent="0.25">
      <c r="A1193" t="s">
        <v>1237</v>
      </c>
      <c r="B1193" s="1">
        <v>45601</v>
      </c>
      <c r="C1193" t="s">
        <v>49</v>
      </c>
      <c r="D1193" t="s">
        <v>47</v>
      </c>
      <c r="E1193">
        <v>6</v>
      </c>
      <c r="F1193" s="2">
        <v>132.09</v>
      </c>
      <c r="G1193" s="2">
        <f>Table14[[#This Row],[Unit Cost]]*Table14[[#This Row],[Quantity]]</f>
        <v>792.54</v>
      </c>
      <c r="H1193" s="2">
        <v>145.37</v>
      </c>
      <c r="I1193" s="2">
        <f>Table14[[#This Row],[Unit Price]]*Table14[[#This Row],[Quantity]]</f>
        <v>872.22</v>
      </c>
      <c r="J1193" s="4">
        <v>0</v>
      </c>
      <c r="K1193">
        <f>Table14[[#This Row],[Revenue]]*Table14[[#This Row],[Discount]]</f>
        <v>0</v>
      </c>
      <c r="L1193" s="2">
        <f>Table14[[#This Row],[Revenue]]-Table14[[#This Row],[Discount Amount]]</f>
        <v>872.22</v>
      </c>
      <c r="M1193" s="2">
        <f>Table14[[#This Row],[Total_Revenue]]-Table14[[#This Row],[Total Cost]]</f>
        <v>79.680000000000064</v>
      </c>
      <c r="N1193" t="s">
        <v>14</v>
      </c>
      <c r="O1193" t="s">
        <v>52</v>
      </c>
      <c r="P1193" t="s">
        <v>20</v>
      </c>
    </row>
    <row r="1194" spans="1:16" x14ac:dyDescent="0.25">
      <c r="A1194" t="s">
        <v>1238</v>
      </c>
      <c r="B1194" s="1">
        <v>45144</v>
      </c>
      <c r="C1194" t="s">
        <v>42</v>
      </c>
      <c r="D1194" t="s">
        <v>23</v>
      </c>
      <c r="E1194">
        <v>9</v>
      </c>
      <c r="F1194" s="2">
        <v>82.24</v>
      </c>
      <c r="G1194" s="2">
        <f>Table14[[#This Row],[Unit Cost]]*Table14[[#This Row],[Quantity]]</f>
        <v>740.16</v>
      </c>
      <c r="H1194" s="2">
        <v>104.96</v>
      </c>
      <c r="I1194" s="2">
        <f>Table14[[#This Row],[Unit Price]]*Table14[[#This Row],[Quantity]]</f>
        <v>944.64</v>
      </c>
      <c r="J1194" s="4">
        <v>0</v>
      </c>
      <c r="K1194">
        <f>Table14[[#This Row],[Revenue]]*Table14[[#This Row],[Discount]]</f>
        <v>0</v>
      </c>
      <c r="L1194" s="2">
        <f>Table14[[#This Row],[Revenue]]-Table14[[#This Row],[Discount Amount]]</f>
        <v>944.64</v>
      </c>
      <c r="M1194" s="2">
        <f>Table14[[#This Row],[Total_Revenue]]-Table14[[#This Row],[Total Cost]]</f>
        <v>204.48000000000002</v>
      </c>
      <c r="N1194" t="s">
        <v>18</v>
      </c>
      <c r="O1194" t="s">
        <v>19</v>
      </c>
      <c r="P1194" t="s">
        <v>20</v>
      </c>
    </row>
    <row r="1195" spans="1:16" x14ac:dyDescent="0.25">
      <c r="A1195" t="s">
        <v>1239</v>
      </c>
      <c r="B1195" s="1">
        <v>45052</v>
      </c>
      <c r="C1195" t="s">
        <v>34</v>
      </c>
      <c r="D1195" t="s">
        <v>31</v>
      </c>
      <c r="E1195">
        <v>9</v>
      </c>
      <c r="F1195" s="2">
        <v>11.39</v>
      </c>
      <c r="G1195" s="2">
        <f>Table14[[#This Row],[Unit Cost]]*Table14[[#This Row],[Quantity]]</f>
        <v>102.51</v>
      </c>
      <c r="H1195" s="2">
        <v>12.66</v>
      </c>
      <c r="I1195" s="2">
        <f>Table14[[#This Row],[Unit Price]]*Table14[[#This Row],[Quantity]]</f>
        <v>113.94</v>
      </c>
      <c r="J1195" s="4">
        <v>0</v>
      </c>
      <c r="K1195">
        <f>Table14[[#This Row],[Revenue]]*Table14[[#This Row],[Discount]]</f>
        <v>0</v>
      </c>
      <c r="L1195" s="2">
        <f>Table14[[#This Row],[Revenue]]-Table14[[#This Row],[Discount Amount]]</f>
        <v>113.94</v>
      </c>
      <c r="M1195" s="2">
        <f>Table14[[#This Row],[Total_Revenue]]-Table14[[#This Row],[Total Cost]]</f>
        <v>11.429999999999993</v>
      </c>
      <c r="N1195" t="s">
        <v>24</v>
      </c>
      <c r="O1195" t="s">
        <v>19</v>
      </c>
      <c r="P1195" t="s">
        <v>16</v>
      </c>
    </row>
    <row r="1196" spans="1:16" x14ac:dyDescent="0.25">
      <c r="A1196" t="s">
        <v>1240</v>
      </c>
      <c r="B1196" s="1">
        <v>45566</v>
      </c>
      <c r="C1196" t="s">
        <v>46</v>
      </c>
      <c r="D1196" t="s">
        <v>47</v>
      </c>
      <c r="E1196">
        <v>7</v>
      </c>
      <c r="F1196" s="2">
        <v>30.93</v>
      </c>
      <c r="G1196" s="2">
        <f>Table14[[#This Row],[Unit Cost]]*Table14[[#This Row],[Quantity]]</f>
        <v>216.51</v>
      </c>
      <c r="H1196" s="2">
        <v>54.95</v>
      </c>
      <c r="I1196" s="2">
        <f>Table14[[#This Row],[Unit Price]]*Table14[[#This Row],[Quantity]]</f>
        <v>384.65000000000003</v>
      </c>
      <c r="J1196" s="4">
        <v>0</v>
      </c>
      <c r="K1196">
        <f>Table14[[#This Row],[Revenue]]*Table14[[#This Row],[Discount]]</f>
        <v>0</v>
      </c>
      <c r="L1196" s="2">
        <f>Table14[[#This Row],[Revenue]]-Table14[[#This Row],[Discount Amount]]</f>
        <v>384.65000000000003</v>
      </c>
      <c r="M1196" s="2">
        <f>Table14[[#This Row],[Total_Revenue]]-Table14[[#This Row],[Total Cost]]</f>
        <v>168.14000000000004</v>
      </c>
      <c r="N1196" t="s">
        <v>40</v>
      </c>
      <c r="O1196" t="s">
        <v>19</v>
      </c>
      <c r="P1196" t="s">
        <v>20</v>
      </c>
    </row>
    <row r="1197" spans="1:16" x14ac:dyDescent="0.25">
      <c r="A1197" t="s">
        <v>1241</v>
      </c>
      <c r="B1197" s="1">
        <v>44943</v>
      </c>
      <c r="C1197" t="s">
        <v>62</v>
      </c>
      <c r="D1197" t="s">
        <v>47</v>
      </c>
      <c r="E1197">
        <v>8</v>
      </c>
      <c r="F1197" s="2">
        <v>357.88</v>
      </c>
      <c r="G1197" s="2">
        <f>Table14[[#This Row],[Unit Cost]]*Table14[[#This Row],[Quantity]]</f>
        <v>2863.04</v>
      </c>
      <c r="H1197" s="2">
        <v>609.97</v>
      </c>
      <c r="I1197" s="2">
        <f>Table14[[#This Row],[Unit Price]]*Table14[[#This Row],[Quantity]]</f>
        <v>4879.76</v>
      </c>
      <c r="J1197" s="4">
        <v>0</v>
      </c>
      <c r="K1197">
        <f>Table14[[#This Row],[Revenue]]*Table14[[#This Row],[Discount]]</f>
        <v>0</v>
      </c>
      <c r="L1197" s="2">
        <f>Table14[[#This Row],[Revenue]]-Table14[[#This Row],[Discount Amount]]</f>
        <v>4879.76</v>
      </c>
      <c r="M1197" s="2">
        <f>Table14[[#This Row],[Total_Revenue]]-Table14[[#This Row],[Total Cost]]</f>
        <v>2016.7200000000003</v>
      </c>
      <c r="N1197" t="s">
        <v>24</v>
      </c>
      <c r="O1197" t="s">
        <v>27</v>
      </c>
      <c r="P1197" t="s">
        <v>16</v>
      </c>
    </row>
    <row r="1198" spans="1:16" x14ac:dyDescent="0.25">
      <c r="A1198" t="s">
        <v>1242</v>
      </c>
      <c r="B1198" s="1">
        <v>45374</v>
      </c>
      <c r="C1198" t="s">
        <v>44</v>
      </c>
      <c r="D1198" t="s">
        <v>31</v>
      </c>
      <c r="E1198">
        <v>4</v>
      </c>
      <c r="F1198" s="2">
        <v>45.18</v>
      </c>
      <c r="G1198" s="2">
        <f>Table14[[#This Row],[Unit Cost]]*Table14[[#This Row],[Quantity]]</f>
        <v>180.72</v>
      </c>
      <c r="H1198" s="2">
        <v>58.81</v>
      </c>
      <c r="I1198" s="2">
        <f>Table14[[#This Row],[Unit Price]]*Table14[[#This Row],[Quantity]]</f>
        <v>235.24</v>
      </c>
      <c r="J1198" s="4">
        <v>0</v>
      </c>
      <c r="K1198">
        <f>Table14[[#This Row],[Revenue]]*Table14[[#This Row],[Discount]]</f>
        <v>0</v>
      </c>
      <c r="L1198" s="2">
        <f>Table14[[#This Row],[Revenue]]-Table14[[#This Row],[Discount Amount]]</f>
        <v>235.24</v>
      </c>
      <c r="M1198" s="2">
        <f>Table14[[#This Row],[Total_Revenue]]-Table14[[#This Row],[Total Cost]]</f>
        <v>54.52000000000001</v>
      </c>
      <c r="N1198" t="s">
        <v>14</v>
      </c>
      <c r="O1198" t="s">
        <v>15</v>
      </c>
      <c r="P1198" t="s">
        <v>16</v>
      </c>
    </row>
    <row r="1199" spans="1:16" x14ac:dyDescent="0.25">
      <c r="A1199" t="s">
        <v>1243</v>
      </c>
      <c r="B1199" s="1">
        <v>45199</v>
      </c>
      <c r="C1199" t="s">
        <v>22</v>
      </c>
      <c r="D1199" t="s">
        <v>23</v>
      </c>
      <c r="E1199">
        <v>7</v>
      </c>
      <c r="F1199" s="2">
        <v>268.75</v>
      </c>
      <c r="G1199" s="2">
        <f>Table14[[#This Row],[Unit Cost]]*Table14[[#This Row],[Quantity]]</f>
        <v>1881.25</v>
      </c>
      <c r="H1199" s="2">
        <v>363.98</v>
      </c>
      <c r="I1199" s="2">
        <f>Table14[[#This Row],[Unit Price]]*Table14[[#This Row],[Quantity]]</f>
        <v>2547.86</v>
      </c>
      <c r="J1199" s="4">
        <v>0</v>
      </c>
      <c r="K1199">
        <f>Table14[[#This Row],[Revenue]]*Table14[[#This Row],[Discount]]</f>
        <v>0</v>
      </c>
      <c r="L1199" s="2">
        <f>Table14[[#This Row],[Revenue]]-Table14[[#This Row],[Discount Amount]]</f>
        <v>2547.86</v>
      </c>
      <c r="M1199" s="2">
        <f>Table14[[#This Row],[Total_Revenue]]-Table14[[#This Row],[Total Cost]]</f>
        <v>666.61000000000013</v>
      </c>
      <c r="N1199" t="s">
        <v>24</v>
      </c>
      <c r="O1199" t="s">
        <v>15</v>
      </c>
      <c r="P1199" t="s">
        <v>35</v>
      </c>
    </row>
    <row r="1200" spans="1:16" x14ac:dyDescent="0.25">
      <c r="A1200" t="s">
        <v>1244</v>
      </c>
      <c r="B1200" s="1">
        <v>45601</v>
      </c>
      <c r="C1200" t="s">
        <v>49</v>
      </c>
      <c r="D1200" t="s">
        <v>47</v>
      </c>
      <c r="E1200">
        <v>7</v>
      </c>
      <c r="F1200" s="2">
        <v>282.82</v>
      </c>
      <c r="G1200" s="2">
        <f>Table14[[#This Row],[Unit Cost]]*Table14[[#This Row],[Quantity]]</f>
        <v>1979.74</v>
      </c>
      <c r="H1200" s="2">
        <v>399.13</v>
      </c>
      <c r="I1200" s="2">
        <f>Table14[[#This Row],[Unit Price]]*Table14[[#This Row],[Quantity]]</f>
        <v>2793.91</v>
      </c>
      <c r="J1200" s="4">
        <v>0.05</v>
      </c>
      <c r="K1200">
        <f>Table14[[#This Row],[Revenue]]*Table14[[#This Row],[Discount]]</f>
        <v>139.69550000000001</v>
      </c>
      <c r="L1200" s="2">
        <f>Table14[[#This Row],[Revenue]]-Table14[[#This Row],[Discount Amount]]</f>
        <v>2654.2145</v>
      </c>
      <c r="M1200" s="2">
        <f>Table14[[#This Row],[Total_Revenue]]-Table14[[#This Row],[Total Cost]]</f>
        <v>674.47450000000003</v>
      </c>
      <c r="N1200" t="s">
        <v>24</v>
      </c>
      <c r="O1200" t="s">
        <v>19</v>
      </c>
      <c r="P1200" t="s">
        <v>16</v>
      </c>
    </row>
    <row r="1201" spans="1:16" x14ac:dyDescent="0.25">
      <c r="A1201" t="s">
        <v>1245</v>
      </c>
      <c r="B1201" s="1">
        <v>45542</v>
      </c>
      <c r="C1201" t="s">
        <v>42</v>
      </c>
      <c r="D1201" t="s">
        <v>23</v>
      </c>
      <c r="E1201">
        <v>9</v>
      </c>
      <c r="F1201" s="2">
        <v>36.24</v>
      </c>
      <c r="G1201" s="2">
        <f>Table14[[#This Row],[Unit Cost]]*Table14[[#This Row],[Quantity]]</f>
        <v>326.16000000000003</v>
      </c>
      <c r="H1201" s="2">
        <v>60.33</v>
      </c>
      <c r="I1201" s="2">
        <f>Table14[[#This Row],[Unit Price]]*Table14[[#This Row],[Quantity]]</f>
        <v>542.97</v>
      </c>
      <c r="J1201" s="4">
        <v>0</v>
      </c>
      <c r="K1201">
        <f>Table14[[#This Row],[Revenue]]*Table14[[#This Row],[Discount]]</f>
        <v>0</v>
      </c>
      <c r="L1201" s="2">
        <f>Table14[[#This Row],[Revenue]]-Table14[[#This Row],[Discount Amount]]</f>
        <v>542.97</v>
      </c>
      <c r="M1201" s="2">
        <f>Table14[[#This Row],[Total_Revenue]]-Table14[[#This Row],[Total Cost]]</f>
        <v>216.81</v>
      </c>
      <c r="N1201" t="s">
        <v>18</v>
      </c>
      <c r="O1201" t="s">
        <v>32</v>
      </c>
      <c r="P1201" t="s">
        <v>16</v>
      </c>
    </row>
    <row r="1202" spans="1:16" x14ac:dyDescent="0.25">
      <c r="A1202" t="s">
        <v>1246</v>
      </c>
      <c r="B1202" s="1">
        <v>45238</v>
      </c>
      <c r="C1202" t="s">
        <v>46</v>
      </c>
      <c r="D1202" t="s">
        <v>47</v>
      </c>
      <c r="E1202">
        <v>1</v>
      </c>
      <c r="F1202" s="2">
        <v>456.3</v>
      </c>
      <c r="G1202" s="2">
        <f>Table14[[#This Row],[Unit Cost]]*Table14[[#This Row],[Quantity]]</f>
        <v>456.3</v>
      </c>
      <c r="H1202" s="2">
        <v>646.54</v>
      </c>
      <c r="I1202" s="2">
        <f>Table14[[#This Row],[Unit Price]]*Table14[[#This Row],[Quantity]]</f>
        <v>646.54</v>
      </c>
      <c r="J1202" s="4">
        <v>0</v>
      </c>
      <c r="K1202">
        <f>Table14[[#This Row],[Revenue]]*Table14[[#This Row],[Discount]]</f>
        <v>0</v>
      </c>
      <c r="L1202" s="2">
        <f>Table14[[#This Row],[Revenue]]-Table14[[#This Row],[Discount Amount]]</f>
        <v>646.54</v>
      </c>
      <c r="M1202" s="2">
        <f>Table14[[#This Row],[Total_Revenue]]-Table14[[#This Row],[Total Cost]]</f>
        <v>190.23999999999995</v>
      </c>
      <c r="N1202" t="s">
        <v>18</v>
      </c>
      <c r="O1202" t="s">
        <v>15</v>
      </c>
      <c r="P1202" t="s">
        <v>20</v>
      </c>
    </row>
    <row r="1203" spans="1:16" x14ac:dyDescent="0.25">
      <c r="A1203" t="s">
        <v>1247</v>
      </c>
      <c r="B1203" s="1">
        <v>45590</v>
      </c>
      <c r="C1203" t="s">
        <v>56</v>
      </c>
      <c r="D1203" t="s">
        <v>38</v>
      </c>
      <c r="E1203">
        <v>6</v>
      </c>
      <c r="F1203" s="2">
        <v>225.48</v>
      </c>
      <c r="G1203" s="2">
        <f>Table14[[#This Row],[Unit Cost]]*Table14[[#This Row],[Quantity]]</f>
        <v>1352.8799999999999</v>
      </c>
      <c r="H1203" s="2">
        <v>262.93</v>
      </c>
      <c r="I1203" s="2">
        <f>Table14[[#This Row],[Unit Price]]*Table14[[#This Row],[Quantity]]</f>
        <v>1577.58</v>
      </c>
      <c r="J1203" s="4">
        <v>0.15</v>
      </c>
      <c r="K1203">
        <f>Table14[[#This Row],[Revenue]]*Table14[[#This Row],[Discount]]</f>
        <v>236.63699999999997</v>
      </c>
      <c r="L1203" s="2">
        <f>Table14[[#This Row],[Revenue]]-Table14[[#This Row],[Discount Amount]]</f>
        <v>1340.943</v>
      </c>
      <c r="M1203" s="2">
        <f>Table14[[#This Row],[Total_Revenue]]-Table14[[#This Row],[Total Cost]]</f>
        <v>-11.936999999999898</v>
      </c>
      <c r="N1203" t="s">
        <v>24</v>
      </c>
      <c r="O1203" t="s">
        <v>27</v>
      </c>
      <c r="P1203" t="s">
        <v>16</v>
      </c>
    </row>
    <row r="1204" spans="1:16" x14ac:dyDescent="0.25">
      <c r="A1204" t="s">
        <v>1248</v>
      </c>
      <c r="B1204" s="1">
        <v>45249</v>
      </c>
      <c r="C1204" t="s">
        <v>34</v>
      </c>
      <c r="D1204" t="s">
        <v>31</v>
      </c>
      <c r="E1204">
        <v>3</v>
      </c>
      <c r="F1204" s="2">
        <v>101.53</v>
      </c>
      <c r="G1204" s="2">
        <f>Table14[[#This Row],[Unit Cost]]*Table14[[#This Row],[Quantity]]</f>
        <v>304.59000000000003</v>
      </c>
      <c r="H1204" s="2">
        <v>152.44</v>
      </c>
      <c r="I1204" s="2">
        <f>Table14[[#This Row],[Unit Price]]*Table14[[#This Row],[Quantity]]</f>
        <v>457.32</v>
      </c>
      <c r="J1204" s="4">
        <v>0.2</v>
      </c>
      <c r="K1204">
        <f>Table14[[#This Row],[Revenue]]*Table14[[#This Row],[Discount]]</f>
        <v>91.463999999999999</v>
      </c>
      <c r="L1204" s="2">
        <f>Table14[[#This Row],[Revenue]]-Table14[[#This Row],[Discount Amount]]</f>
        <v>365.85599999999999</v>
      </c>
      <c r="M1204" s="2">
        <f>Table14[[#This Row],[Total_Revenue]]-Table14[[#This Row],[Total Cost]]</f>
        <v>61.265999999999963</v>
      </c>
      <c r="N1204" t="s">
        <v>18</v>
      </c>
      <c r="O1204" t="s">
        <v>52</v>
      </c>
      <c r="P1204" t="s">
        <v>35</v>
      </c>
    </row>
    <row r="1205" spans="1:16" x14ac:dyDescent="0.25">
      <c r="A1205" t="s">
        <v>1249</v>
      </c>
      <c r="B1205" s="1">
        <v>45007</v>
      </c>
      <c r="C1205" t="s">
        <v>37</v>
      </c>
      <c r="D1205" t="s">
        <v>38</v>
      </c>
      <c r="E1205">
        <v>8</v>
      </c>
      <c r="F1205" s="2">
        <v>54.78</v>
      </c>
      <c r="G1205" s="2">
        <f>Table14[[#This Row],[Unit Cost]]*Table14[[#This Row],[Quantity]]</f>
        <v>438.24</v>
      </c>
      <c r="H1205" s="2">
        <v>67.459999999999994</v>
      </c>
      <c r="I1205" s="2">
        <f>Table14[[#This Row],[Unit Price]]*Table14[[#This Row],[Quantity]]</f>
        <v>539.67999999999995</v>
      </c>
      <c r="J1205" s="4">
        <v>0</v>
      </c>
      <c r="K1205">
        <f>Table14[[#This Row],[Revenue]]*Table14[[#This Row],[Discount]]</f>
        <v>0</v>
      </c>
      <c r="L1205" s="2">
        <f>Table14[[#This Row],[Revenue]]-Table14[[#This Row],[Discount Amount]]</f>
        <v>539.67999999999995</v>
      </c>
      <c r="M1205" s="2">
        <f>Table14[[#This Row],[Total_Revenue]]-Table14[[#This Row],[Total Cost]]</f>
        <v>101.43999999999994</v>
      </c>
      <c r="N1205" t="s">
        <v>14</v>
      </c>
      <c r="O1205" t="s">
        <v>27</v>
      </c>
      <c r="P1205" t="s">
        <v>16</v>
      </c>
    </row>
    <row r="1206" spans="1:16" x14ac:dyDescent="0.25">
      <c r="A1206" t="s">
        <v>1250</v>
      </c>
      <c r="B1206" s="1">
        <v>45264</v>
      </c>
      <c r="C1206" t="s">
        <v>44</v>
      </c>
      <c r="D1206" t="s">
        <v>31</v>
      </c>
      <c r="E1206">
        <v>5</v>
      </c>
      <c r="F1206" s="2">
        <v>171.13</v>
      </c>
      <c r="G1206" s="2">
        <f>Table14[[#This Row],[Unit Cost]]*Table14[[#This Row],[Quantity]]</f>
        <v>855.65</v>
      </c>
      <c r="H1206" s="2">
        <v>219.44</v>
      </c>
      <c r="I1206" s="2">
        <f>Table14[[#This Row],[Unit Price]]*Table14[[#This Row],[Quantity]]</f>
        <v>1097.2</v>
      </c>
      <c r="J1206" s="4">
        <v>0.05</v>
      </c>
      <c r="K1206">
        <f>Table14[[#This Row],[Revenue]]*Table14[[#This Row],[Discount]]</f>
        <v>54.860000000000007</v>
      </c>
      <c r="L1206" s="2">
        <f>Table14[[#This Row],[Revenue]]-Table14[[#This Row],[Discount Amount]]</f>
        <v>1042.3400000000001</v>
      </c>
      <c r="M1206" s="2">
        <f>Table14[[#This Row],[Total_Revenue]]-Table14[[#This Row],[Total Cost]]</f>
        <v>186.69000000000017</v>
      </c>
      <c r="N1206" t="s">
        <v>18</v>
      </c>
      <c r="O1206" t="s">
        <v>19</v>
      </c>
      <c r="P1206" t="s">
        <v>16</v>
      </c>
    </row>
    <row r="1207" spans="1:16" x14ac:dyDescent="0.25">
      <c r="A1207" t="s">
        <v>1251</v>
      </c>
      <c r="B1207" s="1">
        <v>45141</v>
      </c>
      <c r="C1207" t="s">
        <v>42</v>
      </c>
      <c r="D1207" t="s">
        <v>23</v>
      </c>
      <c r="E1207">
        <v>4</v>
      </c>
      <c r="F1207" s="2">
        <v>100.19</v>
      </c>
      <c r="G1207" s="2">
        <f>Table14[[#This Row],[Unit Cost]]*Table14[[#This Row],[Quantity]]</f>
        <v>400.76</v>
      </c>
      <c r="H1207" s="2">
        <v>152.26</v>
      </c>
      <c r="I1207" s="2">
        <f>Table14[[#This Row],[Unit Price]]*Table14[[#This Row],[Quantity]]</f>
        <v>609.04</v>
      </c>
      <c r="J1207" s="4">
        <v>0.2</v>
      </c>
      <c r="K1207">
        <f>Table14[[#This Row],[Revenue]]*Table14[[#This Row],[Discount]]</f>
        <v>121.80799999999999</v>
      </c>
      <c r="L1207" s="2">
        <f>Table14[[#This Row],[Revenue]]-Table14[[#This Row],[Discount Amount]]</f>
        <v>487.23199999999997</v>
      </c>
      <c r="M1207" s="2">
        <f>Table14[[#This Row],[Total_Revenue]]-Table14[[#This Row],[Total Cost]]</f>
        <v>86.47199999999998</v>
      </c>
      <c r="N1207" t="s">
        <v>18</v>
      </c>
      <c r="O1207" t="s">
        <v>19</v>
      </c>
      <c r="P1207" t="s">
        <v>20</v>
      </c>
    </row>
    <row r="1208" spans="1:16" x14ac:dyDescent="0.25">
      <c r="A1208" t="s">
        <v>1252</v>
      </c>
      <c r="B1208" s="1">
        <v>45381</v>
      </c>
      <c r="C1208" t="s">
        <v>44</v>
      </c>
      <c r="D1208" t="s">
        <v>31</v>
      </c>
      <c r="E1208">
        <v>7</v>
      </c>
      <c r="F1208" s="2">
        <v>471.47</v>
      </c>
      <c r="G1208" s="2">
        <f>Table14[[#This Row],[Unit Cost]]*Table14[[#This Row],[Quantity]]</f>
        <v>3300.29</v>
      </c>
      <c r="H1208" s="2">
        <v>544.47</v>
      </c>
      <c r="I1208" s="2">
        <f>Table14[[#This Row],[Unit Price]]*Table14[[#This Row],[Quantity]]</f>
        <v>3811.29</v>
      </c>
      <c r="J1208" s="4">
        <v>0</v>
      </c>
      <c r="K1208">
        <f>Table14[[#This Row],[Revenue]]*Table14[[#This Row],[Discount]]</f>
        <v>0</v>
      </c>
      <c r="L1208" s="2">
        <f>Table14[[#This Row],[Revenue]]-Table14[[#This Row],[Discount Amount]]</f>
        <v>3811.29</v>
      </c>
      <c r="M1208" s="2">
        <f>Table14[[#This Row],[Total_Revenue]]-Table14[[#This Row],[Total Cost]]</f>
        <v>511</v>
      </c>
      <c r="N1208" t="s">
        <v>40</v>
      </c>
      <c r="O1208" t="s">
        <v>15</v>
      </c>
      <c r="P1208" t="s">
        <v>16</v>
      </c>
    </row>
    <row r="1209" spans="1:16" x14ac:dyDescent="0.25">
      <c r="A1209" t="s">
        <v>1253</v>
      </c>
      <c r="B1209" s="1">
        <v>45395</v>
      </c>
      <c r="C1209" t="s">
        <v>26</v>
      </c>
      <c r="D1209" t="s">
        <v>13</v>
      </c>
      <c r="E1209">
        <v>8</v>
      </c>
      <c r="F1209" s="2">
        <v>366.59</v>
      </c>
      <c r="G1209" s="2">
        <f>Table14[[#This Row],[Unit Cost]]*Table14[[#This Row],[Quantity]]</f>
        <v>2932.72</v>
      </c>
      <c r="H1209" s="2">
        <v>612.05999999999995</v>
      </c>
      <c r="I1209" s="2">
        <f>Table14[[#This Row],[Unit Price]]*Table14[[#This Row],[Quantity]]</f>
        <v>4896.4799999999996</v>
      </c>
      <c r="J1209" s="4">
        <v>0.1</v>
      </c>
      <c r="K1209">
        <f>Table14[[#This Row],[Revenue]]*Table14[[#This Row],[Discount]]</f>
        <v>489.64799999999997</v>
      </c>
      <c r="L1209" s="2">
        <f>Table14[[#This Row],[Revenue]]-Table14[[#This Row],[Discount Amount]]</f>
        <v>4406.8319999999994</v>
      </c>
      <c r="M1209" s="2">
        <f>Table14[[#This Row],[Total_Revenue]]-Table14[[#This Row],[Total Cost]]</f>
        <v>1474.1119999999996</v>
      </c>
      <c r="N1209" t="s">
        <v>14</v>
      </c>
      <c r="O1209" t="s">
        <v>52</v>
      </c>
      <c r="P1209" t="s">
        <v>20</v>
      </c>
    </row>
    <row r="1210" spans="1:16" x14ac:dyDescent="0.25">
      <c r="A1210" t="s">
        <v>1254</v>
      </c>
      <c r="B1210" s="1">
        <v>45452</v>
      </c>
      <c r="C1210" t="s">
        <v>37</v>
      </c>
      <c r="D1210" t="s">
        <v>38</v>
      </c>
      <c r="E1210">
        <v>5</v>
      </c>
      <c r="F1210" s="2">
        <v>372.44</v>
      </c>
      <c r="G1210" s="2">
        <f>Table14[[#This Row],[Unit Cost]]*Table14[[#This Row],[Quantity]]</f>
        <v>1862.2</v>
      </c>
      <c r="H1210" s="2">
        <v>611.26</v>
      </c>
      <c r="I1210" s="2">
        <f>Table14[[#This Row],[Unit Price]]*Table14[[#This Row],[Quantity]]</f>
        <v>3056.3</v>
      </c>
      <c r="J1210" s="4">
        <v>0</v>
      </c>
      <c r="K1210">
        <f>Table14[[#This Row],[Revenue]]*Table14[[#This Row],[Discount]]</f>
        <v>0</v>
      </c>
      <c r="L1210" s="2">
        <f>Table14[[#This Row],[Revenue]]-Table14[[#This Row],[Discount Amount]]</f>
        <v>3056.3</v>
      </c>
      <c r="M1210" s="2">
        <f>Table14[[#This Row],[Total_Revenue]]-Table14[[#This Row],[Total Cost]]</f>
        <v>1194.1000000000001</v>
      </c>
      <c r="N1210" t="s">
        <v>18</v>
      </c>
      <c r="O1210" t="s">
        <v>19</v>
      </c>
      <c r="P1210" t="s">
        <v>35</v>
      </c>
    </row>
    <row r="1211" spans="1:16" x14ac:dyDescent="0.25">
      <c r="A1211" t="s">
        <v>1255</v>
      </c>
      <c r="B1211" s="1">
        <v>45151</v>
      </c>
      <c r="C1211" t="s">
        <v>46</v>
      </c>
      <c r="D1211" t="s">
        <v>47</v>
      </c>
      <c r="E1211">
        <v>6</v>
      </c>
      <c r="F1211" s="2">
        <v>467.26</v>
      </c>
      <c r="G1211" s="2">
        <f>Table14[[#This Row],[Unit Cost]]*Table14[[#This Row],[Quantity]]</f>
        <v>2803.56</v>
      </c>
      <c r="H1211" s="2">
        <v>775.91</v>
      </c>
      <c r="I1211" s="2">
        <f>Table14[[#This Row],[Unit Price]]*Table14[[#This Row],[Quantity]]</f>
        <v>4655.46</v>
      </c>
      <c r="J1211" s="4">
        <v>0</v>
      </c>
      <c r="K1211">
        <f>Table14[[#This Row],[Revenue]]*Table14[[#This Row],[Discount]]</f>
        <v>0</v>
      </c>
      <c r="L1211" s="2">
        <f>Table14[[#This Row],[Revenue]]-Table14[[#This Row],[Discount Amount]]</f>
        <v>4655.46</v>
      </c>
      <c r="M1211" s="2">
        <f>Table14[[#This Row],[Total_Revenue]]-Table14[[#This Row],[Total Cost]]</f>
        <v>1851.9</v>
      </c>
      <c r="N1211" t="s">
        <v>18</v>
      </c>
      <c r="O1211" t="s">
        <v>27</v>
      </c>
      <c r="P1211" t="s">
        <v>35</v>
      </c>
    </row>
    <row r="1212" spans="1:16" x14ac:dyDescent="0.25">
      <c r="A1212" t="s">
        <v>1256</v>
      </c>
      <c r="B1212" s="1">
        <v>44951</v>
      </c>
      <c r="C1212" t="s">
        <v>46</v>
      </c>
      <c r="D1212" t="s">
        <v>47</v>
      </c>
      <c r="E1212">
        <v>3</v>
      </c>
      <c r="F1212" s="2">
        <v>318.47000000000003</v>
      </c>
      <c r="G1212" s="2">
        <f>Table14[[#This Row],[Unit Cost]]*Table14[[#This Row],[Quantity]]</f>
        <v>955.41000000000008</v>
      </c>
      <c r="H1212" s="2">
        <v>413.9</v>
      </c>
      <c r="I1212" s="2">
        <f>Table14[[#This Row],[Unit Price]]*Table14[[#This Row],[Quantity]]</f>
        <v>1241.6999999999998</v>
      </c>
      <c r="J1212" s="4">
        <v>0</v>
      </c>
      <c r="K1212">
        <f>Table14[[#This Row],[Revenue]]*Table14[[#This Row],[Discount]]</f>
        <v>0</v>
      </c>
      <c r="L1212" s="2">
        <f>Table14[[#This Row],[Revenue]]-Table14[[#This Row],[Discount Amount]]</f>
        <v>1241.6999999999998</v>
      </c>
      <c r="M1212" s="2">
        <f>Table14[[#This Row],[Total_Revenue]]-Table14[[#This Row],[Total Cost]]</f>
        <v>286.28999999999974</v>
      </c>
      <c r="N1212" t="s">
        <v>18</v>
      </c>
      <c r="O1212" t="s">
        <v>32</v>
      </c>
      <c r="P1212" t="s">
        <v>35</v>
      </c>
    </row>
    <row r="1213" spans="1:16" x14ac:dyDescent="0.25">
      <c r="A1213" t="s">
        <v>1257</v>
      </c>
      <c r="B1213" s="1">
        <v>45124</v>
      </c>
      <c r="C1213" t="s">
        <v>54</v>
      </c>
      <c r="D1213" t="s">
        <v>38</v>
      </c>
      <c r="E1213">
        <v>9</v>
      </c>
      <c r="F1213" s="2">
        <v>232.53</v>
      </c>
      <c r="G1213" s="2">
        <f>Table14[[#This Row],[Unit Cost]]*Table14[[#This Row],[Quantity]]</f>
        <v>2092.77</v>
      </c>
      <c r="H1213" s="2">
        <v>341.57</v>
      </c>
      <c r="I1213" s="2">
        <f>Table14[[#This Row],[Unit Price]]*Table14[[#This Row],[Quantity]]</f>
        <v>3074.13</v>
      </c>
      <c r="J1213" s="4">
        <v>0</v>
      </c>
      <c r="K1213">
        <f>Table14[[#This Row],[Revenue]]*Table14[[#This Row],[Discount]]</f>
        <v>0</v>
      </c>
      <c r="L1213" s="2">
        <f>Table14[[#This Row],[Revenue]]-Table14[[#This Row],[Discount Amount]]</f>
        <v>3074.13</v>
      </c>
      <c r="M1213" s="2">
        <f>Table14[[#This Row],[Total_Revenue]]-Table14[[#This Row],[Total Cost]]</f>
        <v>981.36000000000013</v>
      </c>
      <c r="N1213" t="s">
        <v>14</v>
      </c>
      <c r="O1213" t="s">
        <v>32</v>
      </c>
      <c r="P1213" t="s">
        <v>16</v>
      </c>
    </row>
    <row r="1214" spans="1:16" x14ac:dyDescent="0.25">
      <c r="A1214" t="s">
        <v>1258</v>
      </c>
      <c r="B1214" s="1">
        <v>45346</v>
      </c>
      <c r="C1214" t="s">
        <v>46</v>
      </c>
      <c r="D1214" t="s">
        <v>47</v>
      </c>
      <c r="E1214">
        <v>5</v>
      </c>
      <c r="F1214" s="2">
        <v>274.66000000000003</v>
      </c>
      <c r="G1214" s="2">
        <f>Table14[[#This Row],[Unit Cost]]*Table14[[#This Row],[Quantity]]</f>
        <v>1373.3000000000002</v>
      </c>
      <c r="H1214" s="2">
        <v>487.56</v>
      </c>
      <c r="I1214" s="2">
        <f>Table14[[#This Row],[Unit Price]]*Table14[[#This Row],[Quantity]]</f>
        <v>2437.8000000000002</v>
      </c>
      <c r="J1214" s="4">
        <v>0</v>
      </c>
      <c r="K1214">
        <f>Table14[[#This Row],[Revenue]]*Table14[[#This Row],[Discount]]</f>
        <v>0</v>
      </c>
      <c r="L1214" s="2">
        <f>Table14[[#This Row],[Revenue]]-Table14[[#This Row],[Discount Amount]]</f>
        <v>2437.8000000000002</v>
      </c>
      <c r="M1214" s="2">
        <f>Table14[[#This Row],[Total_Revenue]]-Table14[[#This Row],[Total Cost]]</f>
        <v>1064.5</v>
      </c>
      <c r="N1214" t="s">
        <v>24</v>
      </c>
      <c r="O1214" t="s">
        <v>19</v>
      </c>
      <c r="P1214" t="s">
        <v>20</v>
      </c>
    </row>
    <row r="1215" spans="1:16" x14ac:dyDescent="0.25">
      <c r="A1215" t="s">
        <v>1259</v>
      </c>
      <c r="B1215" s="1">
        <v>45452</v>
      </c>
      <c r="C1215" t="s">
        <v>49</v>
      </c>
      <c r="D1215" t="s">
        <v>47</v>
      </c>
      <c r="E1215">
        <v>5</v>
      </c>
      <c r="F1215" s="2">
        <v>431.03</v>
      </c>
      <c r="G1215" s="2">
        <f>Table14[[#This Row],[Unit Cost]]*Table14[[#This Row],[Quantity]]</f>
        <v>2155.1499999999996</v>
      </c>
      <c r="H1215" s="2">
        <v>591.89</v>
      </c>
      <c r="I1215" s="2">
        <f>Table14[[#This Row],[Unit Price]]*Table14[[#This Row],[Quantity]]</f>
        <v>2959.45</v>
      </c>
      <c r="J1215" s="4">
        <v>0</v>
      </c>
      <c r="K1215">
        <f>Table14[[#This Row],[Revenue]]*Table14[[#This Row],[Discount]]</f>
        <v>0</v>
      </c>
      <c r="L1215" s="2">
        <f>Table14[[#This Row],[Revenue]]-Table14[[#This Row],[Discount Amount]]</f>
        <v>2959.45</v>
      </c>
      <c r="M1215" s="2">
        <f>Table14[[#This Row],[Total_Revenue]]-Table14[[#This Row],[Total Cost]]</f>
        <v>804.30000000000018</v>
      </c>
      <c r="N1215" t="s">
        <v>40</v>
      </c>
      <c r="O1215" t="s">
        <v>15</v>
      </c>
      <c r="P1215" t="s">
        <v>20</v>
      </c>
    </row>
    <row r="1216" spans="1:16" x14ac:dyDescent="0.25">
      <c r="A1216" t="s">
        <v>1260</v>
      </c>
      <c r="B1216" s="1">
        <v>45386</v>
      </c>
      <c r="C1216" t="s">
        <v>42</v>
      </c>
      <c r="D1216" t="s">
        <v>23</v>
      </c>
      <c r="E1216">
        <v>8</v>
      </c>
      <c r="F1216" s="2">
        <v>240.88</v>
      </c>
      <c r="G1216" s="2">
        <f>Table14[[#This Row],[Unit Cost]]*Table14[[#This Row],[Quantity]]</f>
        <v>1927.04</v>
      </c>
      <c r="H1216" s="2">
        <v>312.07</v>
      </c>
      <c r="I1216" s="2">
        <f>Table14[[#This Row],[Unit Price]]*Table14[[#This Row],[Quantity]]</f>
        <v>2496.56</v>
      </c>
      <c r="J1216" s="4">
        <v>0</v>
      </c>
      <c r="K1216">
        <f>Table14[[#This Row],[Revenue]]*Table14[[#This Row],[Discount]]</f>
        <v>0</v>
      </c>
      <c r="L1216" s="2">
        <f>Table14[[#This Row],[Revenue]]-Table14[[#This Row],[Discount Amount]]</f>
        <v>2496.56</v>
      </c>
      <c r="M1216" s="2">
        <f>Table14[[#This Row],[Total_Revenue]]-Table14[[#This Row],[Total Cost]]</f>
        <v>569.52</v>
      </c>
      <c r="N1216" t="s">
        <v>24</v>
      </c>
      <c r="O1216" t="s">
        <v>19</v>
      </c>
      <c r="P1216" t="s">
        <v>35</v>
      </c>
    </row>
    <row r="1217" spans="1:16" x14ac:dyDescent="0.25">
      <c r="A1217" t="s">
        <v>1261</v>
      </c>
      <c r="B1217" s="1">
        <v>45538</v>
      </c>
      <c r="C1217" t="s">
        <v>60</v>
      </c>
      <c r="D1217" t="s">
        <v>23</v>
      </c>
      <c r="E1217">
        <v>4</v>
      </c>
      <c r="F1217" s="2">
        <v>242.62</v>
      </c>
      <c r="G1217" s="2">
        <f>Table14[[#This Row],[Unit Cost]]*Table14[[#This Row],[Quantity]]</f>
        <v>970.48</v>
      </c>
      <c r="H1217" s="2">
        <v>433.7</v>
      </c>
      <c r="I1217" s="2">
        <f>Table14[[#This Row],[Unit Price]]*Table14[[#This Row],[Quantity]]</f>
        <v>1734.8</v>
      </c>
      <c r="J1217" s="4">
        <v>0</v>
      </c>
      <c r="K1217">
        <f>Table14[[#This Row],[Revenue]]*Table14[[#This Row],[Discount]]</f>
        <v>0</v>
      </c>
      <c r="L1217" s="2">
        <f>Table14[[#This Row],[Revenue]]-Table14[[#This Row],[Discount Amount]]</f>
        <v>1734.8</v>
      </c>
      <c r="M1217" s="2">
        <f>Table14[[#This Row],[Total_Revenue]]-Table14[[#This Row],[Total Cost]]</f>
        <v>764.31999999999994</v>
      </c>
      <c r="N1217" t="s">
        <v>24</v>
      </c>
      <c r="O1217" t="s">
        <v>27</v>
      </c>
      <c r="P1217" t="s">
        <v>16</v>
      </c>
    </row>
    <row r="1218" spans="1:16" x14ac:dyDescent="0.25">
      <c r="A1218" t="s">
        <v>1262</v>
      </c>
      <c r="B1218" s="1">
        <v>45275</v>
      </c>
      <c r="C1218" t="s">
        <v>42</v>
      </c>
      <c r="D1218" t="s">
        <v>23</v>
      </c>
      <c r="E1218">
        <v>9</v>
      </c>
      <c r="F1218" s="2">
        <v>389.26</v>
      </c>
      <c r="G1218" s="2">
        <f>Table14[[#This Row],[Unit Cost]]*Table14[[#This Row],[Quantity]]</f>
        <v>3503.34</v>
      </c>
      <c r="H1218" s="2">
        <v>536.25</v>
      </c>
      <c r="I1218" s="2">
        <f>Table14[[#This Row],[Unit Price]]*Table14[[#This Row],[Quantity]]</f>
        <v>4826.25</v>
      </c>
      <c r="J1218" s="4">
        <v>0.15</v>
      </c>
      <c r="K1218">
        <f>Table14[[#This Row],[Revenue]]*Table14[[#This Row],[Discount]]</f>
        <v>723.9375</v>
      </c>
      <c r="L1218" s="2">
        <f>Table14[[#This Row],[Revenue]]-Table14[[#This Row],[Discount Amount]]</f>
        <v>4102.3125</v>
      </c>
      <c r="M1218" s="2">
        <f>Table14[[#This Row],[Total_Revenue]]-Table14[[#This Row],[Total Cost]]</f>
        <v>598.97249999999985</v>
      </c>
      <c r="N1218" t="s">
        <v>18</v>
      </c>
      <c r="O1218" t="s">
        <v>27</v>
      </c>
      <c r="P1218" t="s">
        <v>20</v>
      </c>
    </row>
    <row r="1219" spans="1:16" x14ac:dyDescent="0.25">
      <c r="A1219" t="s">
        <v>1263</v>
      </c>
      <c r="B1219" s="1">
        <v>45596</v>
      </c>
      <c r="C1219" t="s">
        <v>26</v>
      </c>
      <c r="D1219" t="s">
        <v>13</v>
      </c>
      <c r="E1219">
        <v>8</v>
      </c>
      <c r="F1219" s="2">
        <v>172.08</v>
      </c>
      <c r="G1219" s="2">
        <f>Table14[[#This Row],[Unit Cost]]*Table14[[#This Row],[Quantity]]</f>
        <v>1376.64</v>
      </c>
      <c r="H1219" s="2">
        <v>255.02</v>
      </c>
      <c r="I1219" s="2">
        <f>Table14[[#This Row],[Unit Price]]*Table14[[#This Row],[Quantity]]</f>
        <v>2040.16</v>
      </c>
      <c r="J1219" s="4">
        <v>0</v>
      </c>
      <c r="K1219">
        <f>Table14[[#This Row],[Revenue]]*Table14[[#This Row],[Discount]]</f>
        <v>0</v>
      </c>
      <c r="L1219" s="2">
        <f>Table14[[#This Row],[Revenue]]-Table14[[#This Row],[Discount Amount]]</f>
        <v>2040.16</v>
      </c>
      <c r="M1219" s="2">
        <f>Table14[[#This Row],[Total_Revenue]]-Table14[[#This Row],[Total Cost]]</f>
        <v>663.52</v>
      </c>
      <c r="N1219" t="s">
        <v>24</v>
      </c>
      <c r="O1219" t="s">
        <v>27</v>
      </c>
      <c r="P1219" t="s">
        <v>20</v>
      </c>
    </row>
    <row r="1220" spans="1:16" x14ac:dyDescent="0.25">
      <c r="A1220" t="s">
        <v>1264</v>
      </c>
      <c r="B1220" s="1">
        <v>45468</v>
      </c>
      <c r="C1220" t="s">
        <v>46</v>
      </c>
      <c r="D1220" t="s">
        <v>47</v>
      </c>
      <c r="E1220">
        <v>7</v>
      </c>
      <c r="F1220" s="2">
        <v>351.17</v>
      </c>
      <c r="G1220" s="2">
        <f>Table14[[#This Row],[Unit Cost]]*Table14[[#This Row],[Quantity]]</f>
        <v>2458.19</v>
      </c>
      <c r="H1220" s="2">
        <v>409.03</v>
      </c>
      <c r="I1220" s="2">
        <f>Table14[[#This Row],[Unit Price]]*Table14[[#This Row],[Quantity]]</f>
        <v>2863.21</v>
      </c>
      <c r="J1220" s="4">
        <v>0.05</v>
      </c>
      <c r="K1220">
        <f>Table14[[#This Row],[Revenue]]*Table14[[#This Row],[Discount]]</f>
        <v>143.16050000000001</v>
      </c>
      <c r="L1220" s="2">
        <f>Table14[[#This Row],[Revenue]]-Table14[[#This Row],[Discount Amount]]</f>
        <v>2720.0495000000001</v>
      </c>
      <c r="M1220" s="2">
        <f>Table14[[#This Row],[Total_Revenue]]-Table14[[#This Row],[Total Cost]]</f>
        <v>261.85950000000003</v>
      </c>
      <c r="N1220" t="s">
        <v>18</v>
      </c>
      <c r="O1220" t="s">
        <v>52</v>
      </c>
      <c r="P1220" t="s">
        <v>35</v>
      </c>
    </row>
    <row r="1221" spans="1:16" x14ac:dyDescent="0.25">
      <c r="A1221" t="s">
        <v>1265</v>
      </c>
      <c r="B1221" s="1">
        <v>45096</v>
      </c>
      <c r="C1221" t="s">
        <v>42</v>
      </c>
      <c r="D1221" t="s">
        <v>23</v>
      </c>
      <c r="E1221">
        <v>7</v>
      </c>
      <c r="F1221" s="2">
        <v>286.37</v>
      </c>
      <c r="G1221" s="2">
        <f>Table14[[#This Row],[Unit Cost]]*Table14[[#This Row],[Quantity]]</f>
        <v>2004.5900000000001</v>
      </c>
      <c r="H1221" s="2">
        <v>453.33</v>
      </c>
      <c r="I1221" s="2">
        <f>Table14[[#This Row],[Unit Price]]*Table14[[#This Row],[Quantity]]</f>
        <v>3173.31</v>
      </c>
      <c r="J1221" s="4">
        <v>0.05</v>
      </c>
      <c r="K1221">
        <f>Table14[[#This Row],[Revenue]]*Table14[[#This Row],[Discount]]</f>
        <v>158.66550000000001</v>
      </c>
      <c r="L1221" s="2">
        <f>Table14[[#This Row],[Revenue]]-Table14[[#This Row],[Discount Amount]]</f>
        <v>3014.6444999999999</v>
      </c>
      <c r="M1221" s="2">
        <f>Table14[[#This Row],[Total_Revenue]]-Table14[[#This Row],[Total Cost]]</f>
        <v>1010.0544999999997</v>
      </c>
      <c r="N1221" t="s">
        <v>14</v>
      </c>
      <c r="O1221" t="s">
        <v>27</v>
      </c>
      <c r="P1221" t="s">
        <v>35</v>
      </c>
    </row>
    <row r="1222" spans="1:16" x14ac:dyDescent="0.25">
      <c r="A1222" t="s">
        <v>1266</v>
      </c>
      <c r="B1222" s="1">
        <v>45293</v>
      </c>
      <c r="C1222" t="s">
        <v>26</v>
      </c>
      <c r="D1222" t="s">
        <v>13</v>
      </c>
      <c r="E1222">
        <v>7</v>
      </c>
      <c r="F1222" s="2">
        <v>308.92</v>
      </c>
      <c r="G1222" s="2">
        <f>Table14[[#This Row],[Unit Cost]]*Table14[[#This Row],[Quantity]]</f>
        <v>2162.44</v>
      </c>
      <c r="H1222" s="2">
        <v>347.84</v>
      </c>
      <c r="I1222" s="2">
        <f>Table14[[#This Row],[Unit Price]]*Table14[[#This Row],[Quantity]]</f>
        <v>2434.8799999999997</v>
      </c>
      <c r="J1222" s="4">
        <v>0</v>
      </c>
      <c r="K1222">
        <f>Table14[[#This Row],[Revenue]]*Table14[[#This Row],[Discount]]</f>
        <v>0</v>
      </c>
      <c r="L1222" s="2">
        <f>Table14[[#This Row],[Revenue]]-Table14[[#This Row],[Discount Amount]]</f>
        <v>2434.8799999999997</v>
      </c>
      <c r="M1222" s="2">
        <f>Table14[[#This Row],[Total_Revenue]]-Table14[[#This Row],[Total Cost]]</f>
        <v>272.4399999999996</v>
      </c>
      <c r="N1222" t="s">
        <v>24</v>
      </c>
      <c r="O1222" t="s">
        <v>32</v>
      </c>
      <c r="P1222" t="s">
        <v>16</v>
      </c>
    </row>
    <row r="1223" spans="1:16" x14ac:dyDescent="0.25">
      <c r="A1223" t="s">
        <v>1267</v>
      </c>
      <c r="B1223" s="1">
        <v>45546</v>
      </c>
      <c r="C1223" t="s">
        <v>56</v>
      </c>
      <c r="D1223" t="s">
        <v>38</v>
      </c>
      <c r="E1223">
        <v>8</v>
      </c>
      <c r="F1223" s="2">
        <v>17.22</v>
      </c>
      <c r="G1223" s="2">
        <f>Table14[[#This Row],[Unit Cost]]*Table14[[#This Row],[Quantity]]</f>
        <v>137.76</v>
      </c>
      <c r="H1223" s="2">
        <v>29.86</v>
      </c>
      <c r="I1223" s="2">
        <f>Table14[[#This Row],[Unit Price]]*Table14[[#This Row],[Quantity]]</f>
        <v>238.88</v>
      </c>
      <c r="J1223" s="4">
        <v>0</v>
      </c>
      <c r="K1223">
        <f>Table14[[#This Row],[Revenue]]*Table14[[#This Row],[Discount]]</f>
        <v>0</v>
      </c>
      <c r="L1223" s="2">
        <f>Table14[[#This Row],[Revenue]]-Table14[[#This Row],[Discount Amount]]</f>
        <v>238.88</v>
      </c>
      <c r="M1223" s="2">
        <f>Table14[[#This Row],[Total_Revenue]]-Table14[[#This Row],[Total Cost]]</f>
        <v>101.12</v>
      </c>
      <c r="N1223" t="s">
        <v>24</v>
      </c>
      <c r="O1223" t="s">
        <v>15</v>
      </c>
      <c r="P1223" t="s">
        <v>35</v>
      </c>
    </row>
    <row r="1224" spans="1:16" x14ac:dyDescent="0.25">
      <c r="A1224" t="s">
        <v>1268</v>
      </c>
      <c r="B1224" s="1">
        <v>45229</v>
      </c>
      <c r="C1224" t="s">
        <v>54</v>
      </c>
      <c r="D1224" t="s">
        <v>38</v>
      </c>
      <c r="E1224">
        <v>7</v>
      </c>
      <c r="F1224" s="2">
        <v>14.38</v>
      </c>
      <c r="G1224" s="2">
        <f>Table14[[#This Row],[Unit Cost]]*Table14[[#This Row],[Quantity]]</f>
        <v>100.66000000000001</v>
      </c>
      <c r="H1224" s="2">
        <v>25.79</v>
      </c>
      <c r="I1224" s="2">
        <f>Table14[[#This Row],[Unit Price]]*Table14[[#This Row],[Quantity]]</f>
        <v>180.53</v>
      </c>
      <c r="J1224" s="4">
        <v>0</v>
      </c>
      <c r="K1224">
        <f>Table14[[#This Row],[Revenue]]*Table14[[#This Row],[Discount]]</f>
        <v>0</v>
      </c>
      <c r="L1224" s="2">
        <f>Table14[[#This Row],[Revenue]]-Table14[[#This Row],[Discount Amount]]</f>
        <v>180.53</v>
      </c>
      <c r="M1224" s="2">
        <f>Table14[[#This Row],[Total_Revenue]]-Table14[[#This Row],[Total Cost]]</f>
        <v>79.86999999999999</v>
      </c>
      <c r="N1224" t="s">
        <v>24</v>
      </c>
      <c r="O1224" t="s">
        <v>32</v>
      </c>
      <c r="P1224" t="s">
        <v>35</v>
      </c>
    </row>
    <row r="1225" spans="1:16" x14ac:dyDescent="0.25">
      <c r="A1225" t="s">
        <v>1269</v>
      </c>
      <c r="B1225" s="1">
        <v>45022</v>
      </c>
      <c r="C1225" t="s">
        <v>26</v>
      </c>
      <c r="D1225" t="s">
        <v>13</v>
      </c>
      <c r="E1225">
        <v>4</v>
      </c>
      <c r="F1225" s="2">
        <v>13.29</v>
      </c>
      <c r="G1225" s="2">
        <f>Table14[[#This Row],[Unit Cost]]*Table14[[#This Row],[Quantity]]</f>
        <v>53.16</v>
      </c>
      <c r="H1225" s="2">
        <v>19.16</v>
      </c>
      <c r="I1225" s="2">
        <f>Table14[[#This Row],[Unit Price]]*Table14[[#This Row],[Quantity]]</f>
        <v>76.64</v>
      </c>
      <c r="J1225" s="4">
        <v>0.05</v>
      </c>
      <c r="K1225">
        <f>Table14[[#This Row],[Revenue]]*Table14[[#This Row],[Discount]]</f>
        <v>3.8320000000000003</v>
      </c>
      <c r="L1225" s="2">
        <f>Table14[[#This Row],[Revenue]]-Table14[[#This Row],[Discount Amount]]</f>
        <v>72.808000000000007</v>
      </c>
      <c r="M1225" s="2">
        <f>Table14[[#This Row],[Total_Revenue]]-Table14[[#This Row],[Total Cost]]</f>
        <v>19.64800000000001</v>
      </c>
      <c r="N1225" t="s">
        <v>14</v>
      </c>
      <c r="O1225" t="s">
        <v>32</v>
      </c>
      <c r="P1225" t="s">
        <v>35</v>
      </c>
    </row>
    <row r="1226" spans="1:16" x14ac:dyDescent="0.25">
      <c r="A1226" t="s">
        <v>1270</v>
      </c>
      <c r="B1226" s="1">
        <v>45432</v>
      </c>
      <c r="C1226" t="s">
        <v>12</v>
      </c>
      <c r="D1226" t="s">
        <v>13</v>
      </c>
      <c r="E1226">
        <v>3</v>
      </c>
      <c r="F1226" s="2">
        <v>163.22999999999999</v>
      </c>
      <c r="G1226" s="2">
        <f>Table14[[#This Row],[Unit Cost]]*Table14[[#This Row],[Quantity]]</f>
        <v>489.68999999999994</v>
      </c>
      <c r="H1226" s="2">
        <v>229.46</v>
      </c>
      <c r="I1226" s="2">
        <f>Table14[[#This Row],[Unit Price]]*Table14[[#This Row],[Quantity]]</f>
        <v>688.38</v>
      </c>
      <c r="J1226" s="4">
        <v>0</v>
      </c>
      <c r="K1226">
        <f>Table14[[#This Row],[Revenue]]*Table14[[#This Row],[Discount]]</f>
        <v>0</v>
      </c>
      <c r="L1226" s="2">
        <f>Table14[[#This Row],[Revenue]]-Table14[[#This Row],[Discount Amount]]</f>
        <v>688.38</v>
      </c>
      <c r="M1226" s="2">
        <f>Table14[[#This Row],[Total_Revenue]]-Table14[[#This Row],[Total Cost]]</f>
        <v>198.69000000000005</v>
      </c>
      <c r="N1226" t="s">
        <v>24</v>
      </c>
      <c r="O1226" t="s">
        <v>19</v>
      </c>
      <c r="P1226" t="s">
        <v>16</v>
      </c>
    </row>
    <row r="1227" spans="1:16" x14ac:dyDescent="0.25">
      <c r="A1227" t="s">
        <v>1271</v>
      </c>
      <c r="B1227" s="1">
        <v>45291</v>
      </c>
      <c r="C1227" t="s">
        <v>49</v>
      </c>
      <c r="D1227" t="s">
        <v>47</v>
      </c>
      <c r="E1227">
        <v>5</v>
      </c>
      <c r="F1227" s="2">
        <v>156.94999999999999</v>
      </c>
      <c r="G1227" s="2">
        <f>Table14[[#This Row],[Unit Cost]]*Table14[[#This Row],[Quantity]]</f>
        <v>784.75</v>
      </c>
      <c r="H1227" s="2">
        <v>176.09</v>
      </c>
      <c r="I1227" s="2">
        <f>Table14[[#This Row],[Unit Price]]*Table14[[#This Row],[Quantity]]</f>
        <v>880.45</v>
      </c>
      <c r="J1227" s="4">
        <v>0</v>
      </c>
      <c r="K1227">
        <f>Table14[[#This Row],[Revenue]]*Table14[[#This Row],[Discount]]</f>
        <v>0</v>
      </c>
      <c r="L1227" s="2">
        <f>Table14[[#This Row],[Revenue]]-Table14[[#This Row],[Discount Amount]]</f>
        <v>880.45</v>
      </c>
      <c r="M1227" s="2">
        <f>Table14[[#This Row],[Total_Revenue]]-Table14[[#This Row],[Total Cost]]</f>
        <v>95.700000000000045</v>
      </c>
      <c r="N1227" t="s">
        <v>14</v>
      </c>
      <c r="O1227" t="s">
        <v>32</v>
      </c>
      <c r="P1227" t="s">
        <v>20</v>
      </c>
    </row>
    <row r="1228" spans="1:16" x14ac:dyDescent="0.25">
      <c r="A1228" t="s">
        <v>1272</v>
      </c>
      <c r="B1228" s="1">
        <v>45161</v>
      </c>
      <c r="C1228" t="s">
        <v>34</v>
      </c>
      <c r="D1228" t="s">
        <v>31</v>
      </c>
      <c r="E1228">
        <v>6</v>
      </c>
      <c r="F1228" s="2">
        <v>428.5</v>
      </c>
      <c r="G1228" s="2">
        <f>Table14[[#This Row],[Unit Cost]]*Table14[[#This Row],[Quantity]]</f>
        <v>2571</v>
      </c>
      <c r="H1228" s="2">
        <v>710.99</v>
      </c>
      <c r="I1228" s="2">
        <f>Table14[[#This Row],[Unit Price]]*Table14[[#This Row],[Quantity]]</f>
        <v>4265.9400000000005</v>
      </c>
      <c r="J1228" s="4">
        <v>0.2</v>
      </c>
      <c r="K1228">
        <f>Table14[[#This Row],[Revenue]]*Table14[[#This Row],[Discount]]</f>
        <v>853.1880000000001</v>
      </c>
      <c r="L1228" s="2">
        <f>Table14[[#This Row],[Revenue]]-Table14[[#This Row],[Discount Amount]]</f>
        <v>3412.7520000000004</v>
      </c>
      <c r="M1228" s="2">
        <f>Table14[[#This Row],[Total_Revenue]]-Table14[[#This Row],[Total Cost]]</f>
        <v>841.75200000000041</v>
      </c>
      <c r="N1228" t="s">
        <v>14</v>
      </c>
      <c r="O1228" t="s">
        <v>27</v>
      </c>
      <c r="P1228" t="s">
        <v>16</v>
      </c>
    </row>
    <row r="1229" spans="1:16" x14ac:dyDescent="0.25">
      <c r="A1229" t="s">
        <v>1273</v>
      </c>
      <c r="B1229" s="1">
        <v>45176</v>
      </c>
      <c r="C1229" t="s">
        <v>49</v>
      </c>
      <c r="D1229" t="s">
        <v>47</v>
      </c>
      <c r="E1229">
        <v>7</v>
      </c>
      <c r="F1229" s="2">
        <v>104.72</v>
      </c>
      <c r="G1229" s="2">
        <f>Table14[[#This Row],[Unit Cost]]*Table14[[#This Row],[Quantity]]</f>
        <v>733.04</v>
      </c>
      <c r="H1229" s="2">
        <v>183.79</v>
      </c>
      <c r="I1229" s="2">
        <f>Table14[[#This Row],[Unit Price]]*Table14[[#This Row],[Quantity]]</f>
        <v>1286.53</v>
      </c>
      <c r="J1229" s="4">
        <v>0</v>
      </c>
      <c r="K1229">
        <f>Table14[[#This Row],[Revenue]]*Table14[[#This Row],[Discount]]</f>
        <v>0</v>
      </c>
      <c r="L1229" s="2">
        <f>Table14[[#This Row],[Revenue]]-Table14[[#This Row],[Discount Amount]]</f>
        <v>1286.53</v>
      </c>
      <c r="M1229" s="2">
        <f>Table14[[#This Row],[Total_Revenue]]-Table14[[#This Row],[Total Cost]]</f>
        <v>553.49</v>
      </c>
      <c r="N1229" t="s">
        <v>14</v>
      </c>
      <c r="O1229" t="s">
        <v>19</v>
      </c>
      <c r="P1229" t="s">
        <v>35</v>
      </c>
    </row>
    <row r="1230" spans="1:16" x14ac:dyDescent="0.25">
      <c r="A1230" t="s">
        <v>1274</v>
      </c>
      <c r="B1230" s="1">
        <v>45179</v>
      </c>
      <c r="C1230" t="s">
        <v>44</v>
      </c>
      <c r="D1230" t="s">
        <v>31</v>
      </c>
      <c r="E1230">
        <v>6</v>
      </c>
      <c r="F1230" s="2">
        <v>34.26</v>
      </c>
      <c r="G1230" s="2">
        <f>Table14[[#This Row],[Unit Cost]]*Table14[[#This Row],[Quantity]]</f>
        <v>205.56</v>
      </c>
      <c r="H1230" s="2">
        <v>44.44</v>
      </c>
      <c r="I1230" s="2">
        <f>Table14[[#This Row],[Unit Price]]*Table14[[#This Row],[Quantity]]</f>
        <v>266.64</v>
      </c>
      <c r="J1230" s="4">
        <v>0</v>
      </c>
      <c r="K1230">
        <f>Table14[[#This Row],[Revenue]]*Table14[[#This Row],[Discount]]</f>
        <v>0</v>
      </c>
      <c r="L1230" s="2">
        <f>Table14[[#This Row],[Revenue]]-Table14[[#This Row],[Discount Amount]]</f>
        <v>266.64</v>
      </c>
      <c r="M1230" s="2">
        <f>Table14[[#This Row],[Total_Revenue]]-Table14[[#This Row],[Total Cost]]</f>
        <v>61.079999999999984</v>
      </c>
      <c r="N1230" t="s">
        <v>40</v>
      </c>
      <c r="O1230" t="s">
        <v>19</v>
      </c>
      <c r="P1230" t="s">
        <v>16</v>
      </c>
    </row>
    <row r="1231" spans="1:16" x14ac:dyDescent="0.25">
      <c r="A1231" t="s">
        <v>1275</v>
      </c>
      <c r="B1231" s="1">
        <v>45498</v>
      </c>
      <c r="C1231" t="s">
        <v>60</v>
      </c>
      <c r="D1231" t="s">
        <v>23</v>
      </c>
      <c r="E1231">
        <v>3</v>
      </c>
      <c r="F1231" s="2">
        <v>427.36</v>
      </c>
      <c r="G1231" s="2">
        <f>Table14[[#This Row],[Unit Cost]]*Table14[[#This Row],[Quantity]]</f>
        <v>1282.08</v>
      </c>
      <c r="H1231" s="2">
        <v>559.62</v>
      </c>
      <c r="I1231" s="2">
        <f>Table14[[#This Row],[Unit Price]]*Table14[[#This Row],[Quantity]]</f>
        <v>1678.8600000000001</v>
      </c>
      <c r="J1231" s="4">
        <v>0.05</v>
      </c>
      <c r="K1231">
        <f>Table14[[#This Row],[Revenue]]*Table14[[#This Row],[Discount]]</f>
        <v>83.943000000000012</v>
      </c>
      <c r="L1231" s="2">
        <f>Table14[[#This Row],[Revenue]]-Table14[[#This Row],[Discount Amount]]</f>
        <v>1594.9170000000001</v>
      </c>
      <c r="M1231" s="2">
        <f>Table14[[#This Row],[Total_Revenue]]-Table14[[#This Row],[Total Cost]]</f>
        <v>312.83700000000022</v>
      </c>
      <c r="N1231" t="s">
        <v>18</v>
      </c>
      <c r="O1231" t="s">
        <v>15</v>
      </c>
      <c r="P1231" t="s">
        <v>16</v>
      </c>
    </row>
    <row r="1232" spans="1:16" x14ac:dyDescent="0.25">
      <c r="A1232" t="s">
        <v>1276</v>
      </c>
      <c r="B1232" s="1">
        <v>45650</v>
      </c>
      <c r="C1232" t="s">
        <v>42</v>
      </c>
      <c r="D1232" t="s">
        <v>23</v>
      </c>
      <c r="E1232">
        <v>1</v>
      </c>
      <c r="F1232" s="2">
        <v>466.58</v>
      </c>
      <c r="G1232" s="2">
        <f>Table14[[#This Row],[Unit Cost]]*Table14[[#This Row],[Quantity]]</f>
        <v>466.58</v>
      </c>
      <c r="H1232" s="2">
        <v>597.15</v>
      </c>
      <c r="I1232" s="2">
        <f>Table14[[#This Row],[Unit Price]]*Table14[[#This Row],[Quantity]]</f>
        <v>597.15</v>
      </c>
      <c r="J1232" s="4">
        <v>0</v>
      </c>
      <c r="K1232">
        <f>Table14[[#This Row],[Revenue]]*Table14[[#This Row],[Discount]]</f>
        <v>0</v>
      </c>
      <c r="L1232" s="2">
        <f>Table14[[#This Row],[Revenue]]-Table14[[#This Row],[Discount Amount]]</f>
        <v>597.15</v>
      </c>
      <c r="M1232" s="2">
        <f>Table14[[#This Row],[Total_Revenue]]-Table14[[#This Row],[Total Cost]]</f>
        <v>130.57</v>
      </c>
      <c r="N1232" t="s">
        <v>24</v>
      </c>
      <c r="O1232" t="s">
        <v>15</v>
      </c>
      <c r="P1232" t="s">
        <v>20</v>
      </c>
    </row>
    <row r="1233" spans="1:16" x14ac:dyDescent="0.25">
      <c r="A1233" t="s">
        <v>1277</v>
      </c>
      <c r="B1233" s="1">
        <v>45312</v>
      </c>
      <c r="C1233" t="s">
        <v>22</v>
      </c>
      <c r="D1233" t="s">
        <v>23</v>
      </c>
      <c r="E1233">
        <v>8</v>
      </c>
      <c r="F1233" s="2">
        <v>242.75</v>
      </c>
      <c r="G1233" s="2">
        <f>Table14[[#This Row],[Unit Cost]]*Table14[[#This Row],[Quantity]]</f>
        <v>1942</v>
      </c>
      <c r="H1233" s="2">
        <v>278.17</v>
      </c>
      <c r="I1233" s="2">
        <f>Table14[[#This Row],[Unit Price]]*Table14[[#This Row],[Quantity]]</f>
        <v>2225.36</v>
      </c>
      <c r="J1233" s="4">
        <v>0</v>
      </c>
      <c r="K1233">
        <f>Table14[[#This Row],[Revenue]]*Table14[[#This Row],[Discount]]</f>
        <v>0</v>
      </c>
      <c r="L1233" s="2">
        <f>Table14[[#This Row],[Revenue]]-Table14[[#This Row],[Discount Amount]]</f>
        <v>2225.36</v>
      </c>
      <c r="M1233" s="2">
        <f>Table14[[#This Row],[Total_Revenue]]-Table14[[#This Row],[Total Cost]]</f>
        <v>283.36000000000013</v>
      </c>
      <c r="N1233" t="s">
        <v>40</v>
      </c>
      <c r="O1233" t="s">
        <v>52</v>
      </c>
      <c r="P1233" t="s">
        <v>16</v>
      </c>
    </row>
    <row r="1234" spans="1:16" x14ac:dyDescent="0.25">
      <c r="A1234" t="s">
        <v>1278</v>
      </c>
      <c r="B1234" s="1">
        <v>45549</v>
      </c>
      <c r="C1234" t="s">
        <v>62</v>
      </c>
      <c r="D1234" t="s">
        <v>47</v>
      </c>
      <c r="E1234">
        <v>1</v>
      </c>
      <c r="F1234" s="2">
        <v>433</v>
      </c>
      <c r="G1234" s="2">
        <f>Table14[[#This Row],[Unit Cost]]*Table14[[#This Row],[Quantity]]</f>
        <v>433</v>
      </c>
      <c r="H1234" s="2">
        <v>675.86</v>
      </c>
      <c r="I1234" s="2">
        <f>Table14[[#This Row],[Unit Price]]*Table14[[#This Row],[Quantity]]</f>
        <v>675.86</v>
      </c>
      <c r="J1234" s="4">
        <v>0.1</v>
      </c>
      <c r="K1234">
        <f>Table14[[#This Row],[Revenue]]*Table14[[#This Row],[Discount]]</f>
        <v>67.585999999999999</v>
      </c>
      <c r="L1234" s="2">
        <f>Table14[[#This Row],[Revenue]]-Table14[[#This Row],[Discount Amount]]</f>
        <v>608.274</v>
      </c>
      <c r="M1234" s="2">
        <f>Table14[[#This Row],[Total_Revenue]]-Table14[[#This Row],[Total Cost]]</f>
        <v>175.274</v>
      </c>
      <c r="N1234" t="s">
        <v>40</v>
      </c>
      <c r="O1234" t="s">
        <v>52</v>
      </c>
      <c r="P1234" t="s">
        <v>16</v>
      </c>
    </row>
    <row r="1235" spans="1:16" x14ac:dyDescent="0.25">
      <c r="A1235" t="s">
        <v>1279</v>
      </c>
      <c r="B1235" s="1">
        <v>45608</v>
      </c>
      <c r="C1235" t="s">
        <v>30</v>
      </c>
      <c r="D1235" t="s">
        <v>31</v>
      </c>
      <c r="E1235">
        <v>7</v>
      </c>
      <c r="F1235" s="2">
        <v>86.62</v>
      </c>
      <c r="G1235" s="2">
        <f>Table14[[#This Row],[Unit Cost]]*Table14[[#This Row],[Quantity]]</f>
        <v>606.34</v>
      </c>
      <c r="H1235" s="2">
        <v>142.96</v>
      </c>
      <c r="I1235" s="2">
        <f>Table14[[#This Row],[Unit Price]]*Table14[[#This Row],[Quantity]]</f>
        <v>1000.72</v>
      </c>
      <c r="J1235" s="4">
        <v>0</v>
      </c>
      <c r="K1235">
        <f>Table14[[#This Row],[Revenue]]*Table14[[#This Row],[Discount]]</f>
        <v>0</v>
      </c>
      <c r="L1235" s="2">
        <f>Table14[[#This Row],[Revenue]]-Table14[[#This Row],[Discount Amount]]</f>
        <v>1000.72</v>
      </c>
      <c r="M1235" s="2">
        <f>Table14[[#This Row],[Total_Revenue]]-Table14[[#This Row],[Total Cost]]</f>
        <v>394.38</v>
      </c>
      <c r="N1235" t="s">
        <v>18</v>
      </c>
      <c r="O1235" t="s">
        <v>32</v>
      </c>
      <c r="P1235" t="s">
        <v>16</v>
      </c>
    </row>
    <row r="1236" spans="1:16" x14ac:dyDescent="0.25">
      <c r="A1236" t="s">
        <v>1280</v>
      </c>
      <c r="B1236" s="1">
        <v>45472</v>
      </c>
      <c r="C1236" t="s">
        <v>34</v>
      </c>
      <c r="D1236" t="s">
        <v>31</v>
      </c>
      <c r="E1236">
        <v>7</v>
      </c>
      <c r="F1236" s="2">
        <v>38.35</v>
      </c>
      <c r="G1236" s="2">
        <f>Table14[[#This Row],[Unit Cost]]*Table14[[#This Row],[Quantity]]</f>
        <v>268.45</v>
      </c>
      <c r="H1236" s="2">
        <v>51.69</v>
      </c>
      <c r="I1236" s="2">
        <f>Table14[[#This Row],[Unit Price]]*Table14[[#This Row],[Quantity]]</f>
        <v>361.83</v>
      </c>
      <c r="J1236" s="4">
        <v>0</v>
      </c>
      <c r="K1236">
        <f>Table14[[#This Row],[Revenue]]*Table14[[#This Row],[Discount]]</f>
        <v>0</v>
      </c>
      <c r="L1236" s="2">
        <f>Table14[[#This Row],[Revenue]]-Table14[[#This Row],[Discount Amount]]</f>
        <v>361.83</v>
      </c>
      <c r="M1236" s="2">
        <f>Table14[[#This Row],[Total_Revenue]]-Table14[[#This Row],[Total Cost]]</f>
        <v>93.38</v>
      </c>
      <c r="N1236" t="s">
        <v>18</v>
      </c>
      <c r="O1236" t="s">
        <v>52</v>
      </c>
      <c r="P1236" t="s">
        <v>20</v>
      </c>
    </row>
    <row r="1237" spans="1:16" x14ac:dyDescent="0.25">
      <c r="A1237" t="s">
        <v>1281</v>
      </c>
      <c r="B1237" s="1">
        <v>45331</v>
      </c>
      <c r="C1237" t="s">
        <v>54</v>
      </c>
      <c r="D1237" t="s">
        <v>38</v>
      </c>
      <c r="E1237">
        <v>6</v>
      </c>
      <c r="F1237" s="2">
        <v>378.5</v>
      </c>
      <c r="G1237" s="2">
        <f>Table14[[#This Row],[Unit Cost]]*Table14[[#This Row],[Quantity]]</f>
        <v>2271</v>
      </c>
      <c r="H1237" s="2">
        <v>595.5</v>
      </c>
      <c r="I1237" s="2">
        <f>Table14[[#This Row],[Unit Price]]*Table14[[#This Row],[Quantity]]</f>
        <v>3573</v>
      </c>
      <c r="J1237" s="4">
        <v>0</v>
      </c>
      <c r="K1237">
        <f>Table14[[#This Row],[Revenue]]*Table14[[#This Row],[Discount]]</f>
        <v>0</v>
      </c>
      <c r="L1237" s="2">
        <f>Table14[[#This Row],[Revenue]]-Table14[[#This Row],[Discount Amount]]</f>
        <v>3573</v>
      </c>
      <c r="M1237" s="2">
        <f>Table14[[#This Row],[Total_Revenue]]-Table14[[#This Row],[Total Cost]]</f>
        <v>1302</v>
      </c>
      <c r="N1237" t="s">
        <v>14</v>
      </c>
      <c r="O1237" t="s">
        <v>15</v>
      </c>
      <c r="P1237" t="s">
        <v>20</v>
      </c>
    </row>
    <row r="1238" spans="1:16" x14ac:dyDescent="0.25">
      <c r="A1238" t="s">
        <v>1282</v>
      </c>
      <c r="B1238" s="1">
        <v>45032</v>
      </c>
      <c r="C1238" t="s">
        <v>49</v>
      </c>
      <c r="D1238" t="s">
        <v>47</v>
      </c>
      <c r="E1238">
        <v>2</v>
      </c>
      <c r="F1238" s="2">
        <v>364.79</v>
      </c>
      <c r="G1238" s="2">
        <f>Table14[[#This Row],[Unit Cost]]*Table14[[#This Row],[Quantity]]</f>
        <v>729.58</v>
      </c>
      <c r="H1238" s="2">
        <v>524.64</v>
      </c>
      <c r="I1238" s="2">
        <f>Table14[[#This Row],[Unit Price]]*Table14[[#This Row],[Quantity]]</f>
        <v>1049.28</v>
      </c>
      <c r="J1238" s="4">
        <v>0.1</v>
      </c>
      <c r="K1238">
        <f>Table14[[#This Row],[Revenue]]*Table14[[#This Row],[Discount]]</f>
        <v>104.928</v>
      </c>
      <c r="L1238" s="2">
        <f>Table14[[#This Row],[Revenue]]-Table14[[#This Row],[Discount Amount]]</f>
        <v>944.35199999999998</v>
      </c>
      <c r="M1238" s="2">
        <f>Table14[[#This Row],[Total_Revenue]]-Table14[[#This Row],[Total Cost]]</f>
        <v>214.77199999999993</v>
      </c>
      <c r="N1238" t="s">
        <v>40</v>
      </c>
      <c r="O1238" t="s">
        <v>27</v>
      </c>
      <c r="P1238" t="s">
        <v>35</v>
      </c>
    </row>
    <row r="1239" spans="1:16" x14ac:dyDescent="0.25">
      <c r="A1239" t="s">
        <v>1283</v>
      </c>
      <c r="B1239" s="1">
        <v>45012</v>
      </c>
      <c r="C1239" t="s">
        <v>62</v>
      </c>
      <c r="D1239" t="s">
        <v>47</v>
      </c>
      <c r="E1239">
        <v>9</v>
      </c>
      <c r="F1239" s="2">
        <v>423.21</v>
      </c>
      <c r="G1239" s="2">
        <f>Table14[[#This Row],[Unit Cost]]*Table14[[#This Row],[Quantity]]</f>
        <v>3808.89</v>
      </c>
      <c r="H1239" s="2">
        <v>597.30999999999995</v>
      </c>
      <c r="I1239" s="2">
        <f>Table14[[#This Row],[Unit Price]]*Table14[[#This Row],[Quantity]]</f>
        <v>5375.7899999999991</v>
      </c>
      <c r="J1239" s="4">
        <v>0</v>
      </c>
      <c r="K1239">
        <f>Table14[[#This Row],[Revenue]]*Table14[[#This Row],[Discount]]</f>
        <v>0</v>
      </c>
      <c r="L1239" s="2">
        <f>Table14[[#This Row],[Revenue]]-Table14[[#This Row],[Discount Amount]]</f>
        <v>5375.7899999999991</v>
      </c>
      <c r="M1239" s="2">
        <f>Table14[[#This Row],[Total_Revenue]]-Table14[[#This Row],[Total Cost]]</f>
        <v>1566.8999999999992</v>
      </c>
      <c r="N1239" t="s">
        <v>24</v>
      </c>
      <c r="O1239" t="s">
        <v>52</v>
      </c>
      <c r="P1239" t="s">
        <v>20</v>
      </c>
    </row>
    <row r="1240" spans="1:16" x14ac:dyDescent="0.25">
      <c r="A1240" t="s">
        <v>1284</v>
      </c>
      <c r="B1240" s="1">
        <v>45636</v>
      </c>
      <c r="C1240" t="s">
        <v>54</v>
      </c>
      <c r="D1240" t="s">
        <v>38</v>
      </c>
      <c r="E1240">
        <v>4</v>
      </c>
      <c r="F1240" s="2">
        <v>267.89999999999998</v>
      </c>
      <c r="G1240" s="2">
        <f>Table14[[#This Row],[Unit Cost]]*Table14[[#This Row],[Quantity]]</f>
        <v>1071.5999999999999</v>
      </c>
      <c r="H1240" s="2">
        <v>294.99</v>
      </c>
      <c r="I1240" s="2">
        <f>Table14[[#This Row],[Unit Price]]*Table14[[#This Row],[Quantity]]</f>
        <v>1179.96</v>
      </c>
      <c r="J1240" s="4">
        <v>0</v>
      </c>
      <c r="K1240">
        <f>Table14[[#This Row],[Revenue]]*Table14[[#This Row],[Discount]]</f>
        <v>0</v>
      </c>
      <c r="L1240" s="2">
        <f>Table14[[#This Row],[Revenue]]-Table14[[#This Row],[Discount Amount]]</f>
        <v>1179.96</v>
      </c>
      <c r="M1240" s="2">
        <f>Table14[[#This Row],[Total_Revenue]]-Table14[[#This Row],[Total Cost]]</f>
        <v>108.36000000000013</v>
      </c>
      <c r="N1240" t="s">
        <v>24</v>
      </c>
      <c r="O1240" t="s">
        <v>19</v>
      </c>
      <c r="P1240" t="s">
        <v>35</v>
      </c>
    </row>
    <row r="1241" spans="1:16" x14ac:dyDescent="0.25">
      <c r="A1241" t="s">
        <v>1285</v>
      </c>
      <c r="B1241" s="1">
        <v>45327</v>
      </c>
      <c r="C1241" t="s">
        <v>22</v>
      </c>
      <c r="D1241" t="s">
        <v>23</v>
      </c>
      <c r="E1241">
        <v>7</v>
      </c>
      <c r="F1241" s="2">
        <v>223.07</v>
      </c>
      <c r="G1241" s="2">
        <f>Table14[[#This Row],[Unit Cost]]*Table14[[#This Row],[Quantity]]</f>
        <v>1561.49</v>
      </c>
      <c r="H1241" s="2">
        <v>389.13</v>
      </c>
      <c r="I1241" s="2">
        <f>Table14[[#This Row],[Unit Price]]*Table14[[#This Row],[Quantity]]</f>
        <v>2723.91</v>
      </c>
      <c r="J1241" s="4">
        <v>0.2</v>
      </c>
      <c r="K1241">
        <f>Table14[[#This Row],[Revenue]]*Table14[[#This Row],[Discount]]</f>
        <v>544.78200000000004</v>
      </c>
      <c r="L1241" s="2">
        <f>Table14[[#This Row],[Revenue]]-Table14[[#This Row],[Discount Amount]]</f>
        <v>2179.1279999999997</v>
      </c>
      <c r="M1241" s="2">
        <f>Table14[[#This Row],[Total_Revenue]]-Table14[[#This Row],[Total Cost]]</f>
        <v>617.63799999999969</v>
      </c>
      <c r="N1241" t="s">
        <v>14</v>
      </c>
      <c r="O1241" t="s">
        <v>52</v>
      </c>
      <c r="P1241" t="s">
        <v>20</v>
      </c>
    </row>
    <row r="1242" spans="1:16" x14ac:dyDescent="0.25">
      <c r="A1242" t="s">
        <v>1286</v>
      </c>
      <c r="B1242" s="1">
        <v>45239</v>
      </c>
      <c r="C1242" t="s">
        <v>54</v>
      </c>
      <c r="D1242" t="s">
        <v>38</v>
      </c>
      <c r="E1242">
        <v>4</v>
      </c>
      <c r="F1242" s="2">
        <v>97.05</v>
      </c>
      <c r="G1242" s="2">
        <f>Table14[[#This Row],[Unit Cost]]*Table14[[#This Row],[Quantity]]</f>
        <v>388.2</v>
      </c>
      <c r="H1242" s="2">
        <v>110.92</v>
      </c>
      <c r="I1242" s="2">
        <f>Table14[[#This Row],[Unit Price]]*Table14[[#This Row],[Quantity]]</f>
        <v>443.68</v>
      </c>
      <c r="J1242" s="4">
        <v>0</v>
      </c>
      <c r="K1242">
        <f>Table14[[#This Row],[Revenue]]*Table14[[#This Row],[Discount]]</f>
        <v>0</v>
      </c>
      <c r="L1242" s="2">
        <f>Table14[[#This Row],[Revenue]]-Table14[[#This Row],[Discount Amount]]</f>
        <v>443.68</v>
      </c>
      <c r="M1242" s="2">
        <f>Table14[[#This Row],[Total_Revenue]]-Table14[[#This Row],[Total Cost]]</f>
        <v>55.480000000000018</v>
      </c>
      <c r="N1242" t="s">
        <v>18</v>
      </c>
      <c r="O1242" t="s">
        <v>15</v>
      </c>
      <c r="P1242" t="s">
        <v>20</v>
      </c>
    </row>
    <row r="1243" spans="1:16" x14ac:dyDescent="0.25">
      <c r="A1243" t="s">
        <v>1287</v>
      </c>
      <c r="B1243" s="1">
        <v>45629</v>
      </c>
      <c r="C1243" t="s">
        <v>56</v>
      </c>
      <c r="D1243" t="s">
        <v>38</v>
      </c>
      <c r="E1243">
        <v>7</v>
      </c>
      <c r="F1243" s="2">
        <v>475.2</v>
      </c>
      <c r="G1243" s="2">
        <f>Table14[[#This Row],[Unit Cost]]*Table14[[#This Row],[Quantity]]</f>
        <v>3326.4</v>
      </c>
      <c r="H1243" s="2">
        <v>611.79999999999995</v>
      </c>
      <c r="I1243" s="2">
        <f>Table14[[#This Row],[Unit Price]]*Table14[[#This Row],[Quantity]]</f>
        <v>4282.5999999999995</v>
      </c>
      <c r="J1243" s="4">
        <v>0.05</v>
      </c>
      <c r="K1243">
        <f>Table14[[#This Row],[Revenue]]*Table14[[#This Row],[Discount]]</f>
        <v>214.13</v>
      </c>
      <c r="L1243" s="2">
        <f>Table14[[#This Row],[Revenue]]-Table14[[#This Row],[Discount Amount]]</f>
        <v>4068.4699999999993</v>
      </c>
      <c r="M1243" s="2">
        <f>Table14[[#This Row],[Total_Revenue]]-Table14[[#This Row],[Total Cost]]</f>
        <v>742.06999999999925</v>
      </c>
      <c r="N1243" t="s">
        <v>14</v>
      </c>
      <c r="O1243" t="s">
        <v>15</v>
      </c>
      <c r="P1243" t="s">
        <v>16</v>
      </c>
    </row>
    <row r="1244" spans="1:16" x14ac:dyDescent="0.25">
      <c r="A1244" t="s">
        <v>1288</v>
      </c>
      <c r="B1244" s="1">
        <v>45430</v>
      </c>
      <c r="C1244" t="s">
        <v>54</v>
      </c>
      <c r="D1244" t="s">
        <v>38</v>
      </c>
      <c r="E1244">
        <v>7</v>
      </c>
      <c r="F1244" s="2">
        <v>112.04</v>
      </c>
      <c r="G1244" s="2">
        <f>Table14[[#This Row],[Unit Cost]]*Table14[[#This Row],[Quantity]]</f>
        <v>784.28000000000009</v>
      </c>
      <c r="H1244" s="2">
        <v>200.41</v>
      </c>
      <c r="I1244" s="2">
        <f>Table14[[#This Row],[Unit Price]]*Table14[[#This Row],[Quantity]]</f>
        <v>1402.87</v>
      </c>
      <c r="J1244" s="4">
        <v>0</v>
      </c>
      <c r="K1244">
        <f>Table14[[#This Row],[Revenue]]*Table14[[#This Row],[Discount]]</f>
        <v>0</v>
      </c>
      <c r="L1244" s="2">
        <f>Table14[[#This Row],[Revenue]]-Table14[[#This Row],[Discount Amount]]</f>
        <v>1402.87</v>
      </c>
      <c r="M1244" s="2">
        <f>Table14[[#This Row],[Total_Revenue]]-Table14[[#This Row],[Total Cost]]</f>
        <v>618.5899999999998</v>
      </c>
      <c r="N1244" t="s">
        <v>24</v>
      </c>
      <c r="O1244" t="s">
        <v>52</v>
      </c>
      <c r="P1244" t="s">
        <v>16</v>
      </c>
    </row>
    <row r="1245" spans="1:16" x14ac:dyDescent="0.25">
      <c r="A1245" t="s">
        <v>1289</v>
      </c>
      <c r="B1245" s="1">
        <v>45057</v>
      </c>
      <c r="C1245" t="s">
        <v>54</v>
      </c>
      <c r="D1245" t="s">
        <v>38</v>
      </c>
      <c r="E1245">
        <v>6</v>
      </c>
      <c r="F1245" s="2">
        <v>22.43</v>
      </c>
      <c r="G1245" s="2">
        <f>Table14[[#This Row],[Unit Cost]]*Table14[[#This Row],[Quantity]]</f>
        <v>134.57999999999998</v>
      </c>
      <c r="H1245" s="2">
        <v>35.97</v>
      </c>
      <c r="I1245" s="2">
        <f>Table14[[#This Row],[Unit Price]]*Table14[[#This Row],[Quantity]]</f>
        <v>215.82</v>
      </c>
      <c r="J1245" s="4">
        <v>0</v>
      </c>
      <c r="K1245">
        <f>Table14[[#This Row],[Revenue]]*Table14[[#This Row],[Discount]]</f>
        <v>0</v>
      </c>
      <c r="L1245" s="2">
        <f>Table14[[#This Row],[Revenue]]-Table14[[#This Row],[Discount Amount]]</f>
        <v>215.82</v>
      </c>
      <c r="M1245" s="2">
        <f>Table14[[#This Row],[Total_Revenue]]-Table14[[#This Row],[Total Cost]]</f>
        <v>81.240000000000009</v>
      </c>
      <c r="N1245" t="s">
        <v>40</v>
      </c>
      <c r="O1245" t="s">
        <v>32</v>
      </c>
      <c r="P1245" t="s">
        <v>20</v>
      </c>
    </row>
    <row r="1246" spans="1:16" x14ac:dyDescent="0.25">
      <c r="A1246" t="s">
        <v>1290</v>
      </c>
      <c r="B1246" s="1">
        <v>45222</v>
      </c>
      <c r="C1246" t="s">
        <v>49</v>
      </c>
      <c r="D1246" t="s">
        <v>47</v>
      </c>
      <c r="E1246">
        <v>9</v>
      </c>
      <c r="F1246" s="2">
        <v>263.95999999999998</v>
      </c>
      <c r="G1246" s="2">
        <f>Table14[[#This Row],[Unit Cost]]*Table14[[#This Row],[Quantity]]</f>
        <v>2375.64</v>
      </c>
      <c r="H1246" s="2">
        <v>450.41</v>
      </c>
      <c r="I1246" s="2">
        <f>Table14[[#This Row],[Unit Price]]*Table14[[#This Row],[Quantity]]</f>
        <v>4053.69</v>
      </c>
      <c r="J1246" s="4">
        <v>0</v>
      </c>
      <c r="K1246">
        <f>Table14[[#This Row],[Revenue]]*Table14[[#This Row],[Discount]]</f>
        <v>0</v>
      </c>
      <c r="L1246" s="2">
        <f>Table14[[#This Row],[Revenue]]-Table14[[#This Row],[Discount Amount]]</f>
        <v>4053.69</v>
      </c>
      <c r="M1246" s="2">
        <f>Table14[[#This Row],[Total_Revenue]]-Table14[[#This Row],[Total Cost]]</f>
        <v>1678.0500000000002</v>
      </c>
      <c r="N1246" t="s">
        <v>40</v>
      </c>
      <c r="O1246" t="s">
        <v>32</v>
      </c>
      <c r="P1246" t="s">
        <v>35</v>
      </c>
    </row>
    <row r="1247" spans="1:16" x14ac:dyDescent="0.25">
      <c r="A1247" t="s">
        <v>1291</v>
      </c>
      <c r="B1247" s="1">
        <v>45541</v>
      </c>
      <c r="C1247" t="s">
        <v>42</v>
      </c>
      <c r="D1247" t="s">
        <v>23</v>
      </c>
      <c r="E1247">
        <v>9</v>
      </c>
      <c r="F1247" s="2">
        <v>320.36</v>
      </c>
      <c r="G1247" s="2">
        <f>Table14[[#This Row],[Unit Cost]]*Table14[[#This Row],[Quantity]]</f>
        <v>2883.2400000000002</v>
      </c>
      <c r="H1247" s="2">
        <v>482.73</v>
      </c>
      <c r="I1247" s="2">
        <f>Table14[[#This Row],[Unit Price]]*Table14[[#This Row],[Quantity]]</f>
        <v>4344.57</v>
      </c>
      <c r="J1247" s="4">
        <v>0</v>
      </c>
      <c r="K1247">
        <f>Table14[[#This Row],[Revenue]]*Table14[[#This Row],[Discount]]</f>
        <v>0</v>
      </c>
      <c r="L1247" s="2">
        <f>Table14[[#This Row],[Revenue]]-Table14[[#This Row],[Discount Amount]]</f>
        <v>4344.57</v>
      </c>
      <c r="M1247" s="2">
        <f>Table14[[#This Row],[Total_Revenue]]-Table14[[#This Row],[Total Cost]]</f>
        <v>1461.3299999999995</v>
      </c>
      <c r="N1247" t="s">
        <v>18</v>
      </c>
      <c r="O1247" t="s">
        <v>19</v>
      </c>
      <c r="P1247" t="s">
        <v>16</v>
      </c>
    </row>
    <row r="1248" spans="1:16" x14ac:dyDescent="0.25">
      <c r="A1248" t="s">
        <v>1292</v>
      </c>
      <c r="B1248" s="1">
        <v>45637</v>
      </c>
      <c r="C1248" t="s">
        <v>49</v>
      </c>
      <c r="D1248" t="s">
        <v>47</v>
      </c>
      <c r="E1248">
        <v>7</v>
      </c>
      <c r="F1248" s="2">
        <v>424.85</v>
      </c>
      <c r="G1248" s="2">
        <f>Table14[[#This Row],[Unit Cost]]*Table14[[#This Row],[Quantity]]</f>
        <v>2973.9500000000003</v>
      </c>
      <c r="H1248" s="2">
        <v>618.62</v>
      </c>
      <c r="I1248" s="2">
        <f>Table14[[#This Row],[Unit Price]]*Table14[[#This Row],[Quantity]]</f>
        <v>4330.34</v>
      </c>
      <c r="J1248" s="4">
        <v>0</v>
      </c>
      <c r="K1248">
        <f>Table14[[#This Row],[Revenue]]*Table14[[#This Row],[Discount]]</f>
        <v>0</v>
      </c>
      <c r="L1248" s="2">
        <f>Table14[[#This Row],[Revenue]]-Table14[[#This Row],[Discount Amount]]</f>
        <v>4330.34</v>
      </c>
      <c r="M1248" s="2">
        <f>Table14[[#This Row],[Total_Revenue]]-Table14[[#This Row],[Total Cost]]</f>
        <v>1356.3899999999999</v>
      </c>
      <c r="N1248" t="s">
        <v>18</v>
      </c>
      <c r="O1248" t="s">
        <v>19</v>
      </c>
      <c r="P1248" t="s">
        <v>35</v>
      </c>
    </row>
    <row r="1249" spans="1:16" x14ac:dyDescent="0.25">
      <c r="A1249" t="s">
        <v>1293</v>
      </c>
      <c r="B1249" s="1">
        <v>45142</v>
      </c>
      <c r="C1249" t="s">
        <v>22</v>
      </c>
      <c r="D1249" t="s">
        <v>23</v>
      </c>
      <c r="E1249">
        <v>5</v>
      </c>
      <c r="F1249" s="2">
        <v>158.80000000000001</v>
      </c>
      <c r="G1249" s="2">
        <f>Table14[[#This Row],[Unit Cost]]*Table14[[#This Row],[Quantity]]</f>
        <v>794</v>
      </c>
      <c r="H1249" s="2">
        <v>240.6</v>
      </c>
      <c r="I1249" s="2">
        <f>Table14[[#This Row],[Unit Price]]*Table14[[#This Row],[Quantity]]</f>
        <v>1203</v>
      </c>
      <c r="J1249" s="4">
        <v>0</v>
      </c>
      <c r="K1249">
        <f>Table14[[#This Row],[Revenue]]*Table14[[#This Row],[Discount]]</f>
        <v>0</v>
      </c>
      <c r="L1249" s="2">
        <f>Table14[[#This Row],[Revenue]]-Table14[[#This Row],[Discount Amount]]</f>
        <v>1203</v>
      </c>
      <c r="M1249" s="2">
        <f>Table14[[#This Row],[Total_Revenue]]-Table14[[#This Row],[Total Cost]]</f>
        <v>409</v>
      </c>
      <c r="N1249" t="s">
        <v>40</v>
      </c>
      <c r="O1249" t="s">
        <v>15</v>
      </c>
      <c r="P1249" t="s">
        <v>20</v>
      </c>
    </row>
    <row r="1250" spans="1:16" x14ac:dyDescent="0.25">
      <c r="A1250" t="s">
        <v>1294</v>
      </c>
      <c r="B1250" s="1">
        <v>45228</v>
      </c>
      <c r="C1250" t="s">
        <v>26</v>
      </c>
      <c r="D1250" t="s">
        <v>13</v>
      </c>
      <c r="E1250">
        <v>4</v>
      </c>
      <c r="F1250" s="2">
        <v>152.55000000000001</v>
      </c>
      <c r="G1250" s="2">
        <f>Table14[[#This Row],[Unit Cost]]*Table14[[#This Row],[Quantity]]</f>
        <v>610.20000000000005</v>
      </c>
      <c r="H1250" s="2">
        <v>216.79</v>
      </c>
      <c r="I1250" s="2">
        <f>Table14[[#This Row],[Unit Price]]*Table14[[#This Row],[Quantity]]</f>
        <v>867.16</v>
      </c>
      <c r="J1250" s="4">
        <v>0.1</v>
      </c>
      <c r="K1250">
        <f>Table14[[#This Row],[Revenue]]*Table14[[#This Row],[Discount]]</f>
        <v>86.716000000000008</v>
      </c>
      <c r="L1250" s="2">
        <f>Table14[[#This Row],[Revenue]]-Table14[[#This Row],[Discount Amount]]</f>
        <v>780.44399999999996</v>
      </c>
      <c r="M1250" s="2">
        <f>Table14[[#This Row],[Total_Revenue]]-Table14[[#This Row],[Total Cost]]</f>
        <v>170.24399999999991</v>
      </c>
      <c r="N1250" t="s">
        <v>14</v>
      </c>
      <c r="O1250" t="s">
        <v>19</v>
      </c>
      <c r="P1250" t="s">
        <v>20</v>
      </c>
    </row>
    <row r="1251" spans="1:16" x14ac:dyDescent="0.25">
      <c r="A1251" t="s">
        <v>1295</v>
      </c>
      <c r="B1251" s="1">
        <v>44933</v>
      </c>
      <c r="C1251" t="s">
        <v>12</v>
      </c>
      <c r="D1251" t="s">
        <v>13</v>
      </c>
      <c r="E1251">
        <v>1</v>
      </c>
      <c r="F1251" s="2">
        <v>393.67</v>
      </c>
      <c r="G1251" s="2">
        <f>Table14[[#This Row],[Unit Cost]]*Table14[[#This Row],[Quantity]]</f>
        <v>393.67</v>
      </c>
      <c r="H1251" s="2">
        <v>501.58</v>
      </c>
      <c r="I1251" s="2">
        <f>Table14[[#This Row],[Unit Price]]*Table14[[#This Row],[Quantity]]</f>
        <v>501.58</v>
      </c>
      <c r="J1251" s="4">
        <v>0.05</v>
      </c>
      <c r="K1251">
        <f>Table14[[#This Row],[Revenue]]*Table14[[#This Row],[Discount]]</f>
        <v>25.079000000000001</v>
      </c>
      <c r="L1251" s="2">
        <f>Table14[[#This Row],[Revenue]]-Table14[[#This Row],[Discount Amount]]</f>
        <v>476.50099999999998</v>
      </c>
      <c r="M1251" s="2">
        <f>Table14[[#This Row],[Total_Revenue]]-Table14[[#This Row],[Total Cost]]</f>
        <v>82.83099999999996</v>
      </c>
      <c r="N1251" t="s">
        <v>18</v>
      </c>
      <c r="O1251" t="s">
        <v>32</v>
      </c>
      <c r="P1251" t="s">
        <v>16</v>
      </c>
    </row>
    <row r="1252" spans="1:16" x14ac:dyDescent="0.25">
      <c r="A1252" t="s">
        <v>1296</v>
      </c>
      <c r="B1252" s="1">
        <v>45319</v>
      </c>
      <c r="C1252" t="s">
        <v>26</v>
      </c>
      <c r="D1252" t="s">
        <v>13</v>
      </c>
      <c r="E1252">
        <v>1</v>
      </c>
      <c r="F1252" s="2">
        <v>462.52</v>
      </c>
      <c r="G1252" s="2">
        <f>Table14[[#This Row],[Unit Cost]]*Table14[[#This Row],[Quantity]]</f>
        <v>462.52</v>
      </c>
      <c r="H1252" s="2">
        <v>714.34</v>
      </c>
      <c r="I1252" s="2">
        <f>Table14[[#This Row],[Unit Price]]*Table14[[#This Row],[Quantity]]</f>
        <v>714.34</v>
      </c>
      <c r="J1252" s="4">
        <v>0.1</v>
      </c>
      <c r="K1252">
        <f>Table14[[#This Row],[Revenue]]*Table14[[#This Row],[Discount]]</f>
        <v>71.434000000000012</v>
      </c>
      <c r="L1252" s="2">
        <f>Table14[[#This Row],[Revenue]]-Table14[[#This Row],[Discount Amount]]</f>
        <v>642.90600000000006</v>
      </c>
      <c r="M1252" s="2">
        <f>Table14[[#This Row],[Total_Revenue]]-Table14[[#This Row],[Total Cost]]</f>
        <v>180.38600000000008</v>
      </c>
      <c r="N1252" t="s">
        <v>40</v>
      </c>
      <c r="O1252" t="s">
        <v>52</v>
      </c>
      <c r="P1252" t="s">
        <v>16</v>
      </c>
    </row>
    <row r="1253" spans="1:16" x14ac:dyDescent="0.25">
      <c r="A1253" t="s">
        <v>1297</v>
      </c>
      <c r="B1253" s="1">
        <v>45630</v>
      </c>
      <c r="C1253" t="s">
        <v>62</v>
      </c>
      <c r="D1253" t="s">
        <v>47</v>
      </c>
      <c r="E1253">
        <v>6</v>
      </c>
      <c r="F1253" s="2">
        <v>162.54</v>
      </c>
      <c r="G1253" s="2">
        <f>Table14[[#This Row],[Unit Cost]]*Table14[[#This Row],[Quantity]]</f>
        <v>975.24</v>
      </c>
      <c r="H1253" s="2">
        <v>229.96</v>
      </c>
      <c r="I1253" s="2">
        <f>Table14[[#This Row],[Unit Price]]*Table14[[#This Row],[Quantity]]</f>
        <v>1379.76</v>
      </c>
      <c r="J1253" s="4">
        <v>0</v>
      </c>
      <c r="K1253">
        <f>Table14[[#This Row],[Revenue]]*Table14[[#This Row],[Discount]]</f>
        <v>0</v>
      </c>
      <c r="L1253" s="2">
        <f>Table14[[#This Row],[Revenue]]-Table14[[#This Row],[Discount Amount]]</f>
        <v>1379.76</v>
      </c>
      <c r="M1253" s="2">
        <f>Table14[[#This Row],[Total_Revenue]]-Table14[[#This Row],[Total Cost]]</f>
        <v>404.52</v>
      </c>
      <c r="N1253" t="s">
        <v>24</v>
      </c>
      <c r="O1253" t="s">
        <v>15</v>
      </c>
      <c r="P1253" t="s">
        <v>20</v>
      </c>
    </row>
    <row r="1254" spans="1:16" x14ac:dyDescent="0.25">
      <c r="A1254" t="s">
        <v>1298</v>
      </c>
      <c r="B1254" s="1">
        <v>44963</v>
      </c>
      <c r="C1254" t="s">
        <v>12</v>
      </c>
      <c r="D1254" t="s">
        <v>13</v>
      </c>
      <c r="E1254">
        <v>7</v>
      </c>
      <c r="F1254" s="2">
        <v>320.76</v>
      </c>
      <c r="G1254" s="2">
        <f>Table14[[#This Row],[Unit Cost]]*Table14[[#This Row],[Quantity]]</f>
        <v>2245.3199999999997</v>
      </c>
      <c r="H1254" s="2">
        <v>467.46</v>
      </c>
      <c r="I1254" s="2">
        <f>Table14[[#This Row],[Unit Price]]*Table14[[#This Row],[Quantity]]</f>
        <v>3272.22</v>
      </c>
      <c r="J1254" s="4">
        <v>0.1</v>
      </c>
      <c r="K1254">
        <f>Table14[[#This Row],[Revenue]]*Table14[[#This Row],[Discount]]</f>
        <v>327.22199999999998</v>
      </c>
      <c r="L1254" s="2">
        <f>Table14[[#This Row],[Revenue]]-Table14[[#This Row],[Discount Amount]]</f>
        <v>2944.9979999999996</v>
      </c>
      <c r="M1254" s="2">
        <f>Table14[[#This Row],[Total_Revenue]]-Table14[[#This Row],[Total Cost]]</f>
        <v>699.67799999999988</v>
      </c>
      <c r="N1254" t="s">
        <v>40</v>
      </c>
      <c r="O1254" t="s">
        <v>27</v>
      </c>
      <c r="P1254" t="s">
        <v>35</v>
      </c>
    </row>
    <row r="1255" spans="1:16" x14ac:dyDescent="0.25">
      <c r="A1255" t="s">
        <v>1299</v>
      </c>
      <c r="B1255" s="1">
        <v>45196</v>
      </c>
      <c r="C1255" t="s">
        <v>34</v>
      </c>
      <c r="D1255" t="s">
        <v>31</v>
      </c>
      <c r="E1255">
        <v>3</v>
      </c>
      <c r="F1255" s="2">
        <v>142.05000000000001</v>
      </c>
      <c r="G1255" s="2">
        <f>Table14[[#This Row],[Unit Cost]]*Table14[[#This Row],[Quantity]]</f>
        <v>426.15000000000003</v>
      </c>
      <c r="H1255" s="2">
        <v>176.66</v>
      </c>
      <c r="I1255" s="2">
        <f>Table14[[#This Row],[Unit Price]]*Table14[[#This Row],[Quantity]]</f>
        <v>529.98</v>
      </c>
      <c r="J1255" s="4">
        <v>0.1</v>
      </c>
      <c r="K1255">
        <f>Table14[[#This Row],[Revenue]]*Table14[[#This Row],[Discount]]</f>
        <v>52.998000000000005</v>
      </c>
      <c r="L1255" s="2">
        <f>Table14[[#This Row],[Revenue]]-Table14[[#This Row],[Discount Amount]]</f>
        <v>476.98200000000003</v>
      </c>
      <c r="M1255" s="2">
        <f>Table14[[#This Row],[Total_Revenue]]-Table14[[#This Row],[Total Cost]]</f>
        <v>50.831999999999994</v>
      </c>
      <c r="N1255" t="s">
        <v>40</v>
      </c>
      <c r="O1255" t="s">
        <v>52</v>
      </c>
      <c r="P1255" t="s">
        <v>20</v>
      </c>
    </row>
    <row r="1256" spans="1:16" x14ac:dyDescent="0.25">
      <c r="A1256" t="s">
        <v>1300</v>
      </c>
      <c r="B1256" s="1">
        <v>45084</v>
      </c>
      <c r="C1256" t="s">
        <v>56</v>
      </c>
      <c r="D1256" t="s">
        <v>38</v>
      </c>
      <c r="E1256">
        <v>9</v>
      </c>
      <c r="F1256" s="2">
        <v>311.05</v>
      </c>
      <c r="G1256" s="2">
        <f>Table14[[#This Row],[Unit Cost]]*Table14[[#This Row],[Quantity]]</f>
        <v>2799.4500000000003</v>
      </c>
      <c r="H1256" s="2">
        <v>523.01</v>
      </c>
      <c r="I1256" s="2">
        <f>Table14[[#This Row],[Unit Price]]*Table14[[#This Row],[Quantity]]</f>
        <v>4707.09</v>
      </c>
      <c r="J1256" s="4">
        <v>0.05</v>
      </c>
      <c r="K1256">
        <f>Table14[[#This Row],[Revenue]]*Table14[[#This Row],[Discount]]</f>
        <v>235.35450000000003</v>
      </c>
      <c r="L1256" s="2">
        <f>Table14[[#This Row],[Revenue]]-Table14[[#This Row],[Discount Amount]]</f>
        <v>4471.7354999999998</v>
      </c>
      <c r="M1256" s="2">
        <f>Table14[[#This Row],[Total_Revenue]]-Table14[[#This Row],[Total Cost]]</f>
        <v>1672.2854999999995</v>
      </c>
      <c r="N1256" t="s">
        <v>40</v>
      </c>
      <c r="O1256" t="s">
        <v>27</v>
      </c>
      <c r="P1256" t="s">
        <v>35</v>
      </c>
    </row>
    <row r="1257" spans="1:16" x14ac:dyDescent="0.25">
      <c r="A1257" t="s">
        <v>1301</v>
      </c>
      <c r="B1257" s="1">
        <v>45299</v>
      </c>
      <c r="C1257" t="s">
        <v>54</v>
      </c>
      <c r="D1257" t="s">
        <v>38</v>
      </c>
      <c r="E1257">
        <v>6</v>
      </c>
      <c r="F1257" s="2">
        <v>179.14</v>
      </c>
      <c r="G1257" s="2">
        <f>Table14[[#This Row],[Unit Cost]]*Table14[[#This Row],[Quantity]]</f>
        <v>1074.8399999999999</v>
      </c>
      <c r="H1257" s="2">
        <v>209.94</v>
      </c>
      <c r="I1257" s="2">
        <f>Table14[[#This Row],[Unit Price]]*Table14[[#This Row],[Quantity]]</f>
        <v>1259.6399999999999</v>
      </c>
      <c r="J1257" s="4">
        <v>0</v>
      </c>
      <c r="K1257">
        <f>Table14[[#This Row],[Revenue]]*Table14[[#This Row],[Discount]]</f>
        <v>0</v>
      </c>
      <c r="L1257" s="2">
        <f>Table14[[#This Row],[Revenue]]-Table14[[#This Row],[Discount Amount]]</f>
        <v>1259.6399999999999</v>
      </c>
      <c r="M1257" s="2">
        <f>Table14[[#This Row],[Total_Revenue]]-Table14[[#This Row],[Total Cost]]</f>
        <v>184.79999999999995</v>
      </c>
      <c r="N1257" t="s">
        <v>40</v>
      </c>
      <c r="O1257" t="s">
        <v>27</v>
      </c>
      <c r="P1257" t="s">
        <v>35</v>
      </c>
    </row>
    <row r="1258" spans="1:16" x14ac:dyDescent="0.25">
      <c r="A1258" t="s">
        <v>1302</v>
      </c>
      <c r="B1258" s="1">
        <v>45173</v>
      </c>
      <c r="C1258" t="s">
        <v>56</v>
      </c>
      <c r="D1258" t="s">
        <v>38</v>
      </c>
      <c r="E1258">
        <v>8</v>
      </c>
      <c r="F1258" s="2">
        <v>411.11</v>
      </c>
      <c r="G1258" s="2">
        <f>Table14[[#This Row],[Unit Cost]]*Table14[[#This Row],[Quantity]]</f>
        <v>3288.88</v>
      </c>
      <c r="H1258" s="2">
        <v>645.51</v>
      </c>
      <c r="I1258" s="2">
        <f>Table14[[#This Row],[Unit Price]]*Table14[[#This Row],[Quantity]]</f>
        <v>5164.08</v>
      </c>
      <c r="J1258" s="4">
        <v>0</v>
      </c>
      <c r="K1258">
        <f>Table14[[#This Row],[Revenue]]*Table14[[#This Row],[Discount]]</f>
        <v>0</v>
      </c>
      <c r="L1258" s="2">
        <f>Table14[[#This Row],[Revenue]]-Table14[[#This Row],[Discount Amount]]</f>
        <v>5164.08</v>
      </c>
      <c r="M1258" s="2">
        <f>Table14[[#This Row],[Total_Revenue]]-Table14[[#This Row],[Total Cost]]</f>
        <v>1875.1999999999998</v>
      </c>
      <c r="N1258" t="s">
        <v>24</v>
      </c>
      <c r="O1258" t="s">
        <v>15</v>
      </c>
      <c r="P1258" t="s">
        <v>35</v>
      </c>
    </row>
    <row r="1259" spans="1:16" x14ac:dyDescent="0.25">
      <c r="A1259" t="s">
        <v>1303</v>
      </c>
      <c r="B1259" s="1">
        <v>45615</v>
      </c>
      <c r="C1259" t="s">
        <v>30</v>
      </c>
      <c r="D1259" t="s">
        <v>31</v>
      </c>
      <c r="E1259">
        <v>8</v>
      </c>
      <c r="F1259" s="2">
        <v>488.6</v>
      </c>
      <c r="G1259" s="2">
        <f>Table14[[#This Row],[Unit Cost]]*Table14[[#This Row],[Quantity]]</f>
        <v>3908.8</v>
      </c>
      <c r="H1259" s="2">
        <v>720.67</v>
      </c>
      <c r="I1259" s="2">
        <f>Table14[[#This Row],[Unit Price]]*Table14[[#This Row],[Quantity]]</f>
        <v>5765.36</v>
      </c>
      <c r="J1259" s="4">
        <v>0</v>
      </c>
      <c r="K1259">
        <f>Table14[[#This Row],[Revenue]]*Table14[[#This Row],[Discount]]</f>
        <v>0</v>
      </c>
      <c r="L1259" s="2">
        <f>Table14[[#This Row],[Revenue]]-Table14[[#This Row],[Discount Amount]]</f>
        <v>5765.36</v>
      </c>
      <c r="M1259" s="2">
        <f>Table14[[#This Row],[Total_Revenue]]-Table14[[#This Row],[Total Cost]]</f>
        <v>1856.5599999999995</v>
      </c>
      <c r="N1259" t="s">
        <v>24</v>
      </c>
      <c r="O1259" t="s">
        <v>15</v>
      </c>
      <c r="P1259" t="s">
        <v>16</v>
      </c>
    </row>
    <row r="1260" spans="1:16" x14ac:dyDescent="0.25">
      <c r="A1260" t="s">
        <v>1304</v>
      </c>
      <c r="B1260" s="1">
        <v>45403</v>
      </c>
      <c r="C1260" t="s">
        <v>62</v>
      </c>
      <c r="D1260" t="s">
        <v>47</v>
      </c>
      <c r="E1260">
        <v>1</v>
      </c>
      <c r="F1260" s="2">
        <v>384.09</v>
      </c>
      <c r="G1260" s="2">
        <f>Table14[[#This Row],[Unit Cost]]*Table14[[#This Row],[Quantity]]</f>
        <v>384.09</v>
      </c>
      <c r="H1260" s="2">
        <v>635.27</v>
      </c>
      <c r="I1260" s="2">
        <f>Table14[[#This Row],[Unit Price]]*Table14[[#This Row],[Quantity]]</f>
        <v>635.27</v>
      </c>
      <c r="J1260" s="4">
        <v>0.05</v>
      </c>
      <c r="K1260">
        <f>Table14[[#This Row],[Revenue]]*Table14[[#This Row],[Discount]]</f>
        <v>31.763500000000001</v>
      </c>
      <c r="L1260" s="2">
        <f>Table14[[#This Row],[Revenue]]-Table14[[#This Row],[Discount Amount]]</f>
        <v>603.50649999999996</v>
      </c>
      <c r="M1260" s="2">
        <f>Table14[[#This Row],[Total_Revenue]]-Table14[[#This Row],[Total Cost]]</f>
        <v>219.41649999999998</v>
      </c>
      <c r="N1260" t="s">
        <v>14</v>
      </c>
      <c r="O1260" t="s">
        <v>19</v>
      </c>
      <c r="P1260" t="s">
        <v>35</v>
      </c>
    </row>
    <row r="1261" spans="1:16" x14ac:dyDescent="0.25">
      <c r="A1261" t="s">
        <v>1305</v>
      </c>
      <c r="B1261" s="1">
        <v>45355</v>
      </c>
      <c r="C1261" t="s">
        <v>37</v>
      </c>
      <c r="D1261" t="s">
        <v>38</v>
      </c>
      <c r="E1261">
        <v>7</v>
      </c>
      <c r="F1261" s="2">
        <v>225.41</v>
      </c>
      <c r="G1261" s="2">
        <f>Table14[[#This Row],[Unit Cost]]*Table14[[#This Row],[Quantity]]</f>
        <v>1577.87</v>
      </c>
      <c r="H1261" s="2">
        <v>248.72</v>
      </c>
      <c r="I1261" s="2">
        <f>Table14[[#This Row],[Unit Price]]*Table14[[#This Row],[Quantity]]</f>
        <v>1741.04</v>
      </c>
      <c r="J1261" s="4">
        <v>0.1</v>
      </c>
      <c r="K1261">
        <f>Table14[[#This Row],[Revenue]]*Table14[[#This Row],[Discount]]</f>
        <v>174.10400000000001</v>
      </c>
      <c r="L1261" s="2">
        <f>Table14[[#This Row],[Revenue]]-Table14[[#This Row],[Discount Amount]]</f>
        <v>1566.9359999999999</v>
      </c>
      <c r="M1261" s="2">
        <f>Table14[[#This Row],[Total_Revenue]]-Table14[[#This Row],[Total Cost]]</f>
        <v>-10.933999999999969</v>
      </c>
      <c r="N1261" t="s">
        <v>24</v>
      </c>
      <c r="O1261" t="s">
        <v>52</v>
      </c>
      <c r="P1261" t="s">
        <v>16</v>
      </c>
    </row>
    <row r="1262" spans="1:16" x14ac:dyDescent="0.25">
      <c r="A1262" t="s">
        <v>1306</v>
      </c>
      <c r="B1262" s="1">
        <v>45315</v>
      </c>
      <c r="C1262" t="s">
        <v>30</v>
      </c>
      <c r="D1262" t="s">
        <v>31</v>
      </c>
      <c r="E1262">
        <v>7</v>
      </c>
      <c r="F1262" s="2">
        <v>312.49</v>
      </c>
      <c r="G1262" s="2">
        <f>Table14[[#This Row],[Unit Cost]]*Table14[[#This Row],[Quantity]]</f>
        <v>2187.4300000000003</v>
      </c>
      <c r="H1262" s="2">
        <v>345.88</v>
      </c>
      <c r="I1262" s="2">
        <f>Table14[[#This Row],[Unit Price]]*Table14[[#This Row],[Quantity]]</f>
        <v>2421.16</v>
      </c>
      <c r="J1262" s="4">
        <v>0</v>
      </c>
      <c r="K1262">
        <f>Table14[[#This Row],[Revenue]]*Table14[[#This Row],[Discount]]</f>
        <v>0</v>
      </c>
      <c r="L1262" s="2">
        <f>Table14[[#This Row],[Revenue]]-Table14[[#This Row],[Discount Amount]]</f>
        <v>2421.16</v>
      </c>
      <c r="M1262" s="2">
        <f>Table14[[#This Row],[Total_Revenue]]-Table14[[#This Row],[Total Cost]]</f>
        <v>233.72999999999956</v>
      </c>
      <c r="N1262" t="s">
        <v>40</v>
      </c>
      <c r="O1262" t="s">
        <v>19</v>
      </c>
      <c r="P1262" t="s">
        <v>35</v>
      </c>
    </row>
    <row r="1263" spans="1:16" x14ac:dyDescent="0.25">
      <c r="A1263" t="s">
        <v>1307</v>
      </c>
      <c r="B1263" s="1">
        <v>45009</v>
      </c>
      <c r="C1263" t="s">
        <v>54</v>
      </c>
      <c r="D1263" t="s">
        <v>38</v>
      </c>
      <c r="E1263">
        <v>9</v>
      </c>
      <c r="F1263" s="2">
        <v>366.47</v>
      </c>
      <c r="G1263" s="2">
        <f>Table14[[#This Row],[Unit Cost]]*Table14[[#This Row],[Quantity]]</f>
        <v>3298.2300000000005</v>
      </c>
      <c r="H1263" s="2">
        <v>654.79999999999995</v>
      </c>
      <c r="I1263" s="2">
        <f>Table14[[#This Row],[Unit Price]]*Table14[[#This Row],[Quantity]]</f>
        <v>5893.2</v>
      </c>
      <c r="J1263" s="4">
        <v>0.1</v>
      </c>
      <c r="K1263">
        <f>Table14[[#This Row],[Revenue]]*Table14[[#This Row],[Discount]]</f>
        <v>589.32000000000005</v>
      </c>
      <c r="L1263" s="2">
        <f>Table14[[#This Row],[Revenue]]-Table14[[#This Row],[Discount Amount]]</f>
        <v>5303.88</v>
      </c>
      <c r="M1263" s="2">
        <f>Table14[[#This Row],[Total_Revenue]]-Table14[[#This Row],[Total Cost]]</f>
        <v>2005.6499999999996</v>
      </c>
      <c r="N1263" t="s">
        <v>24</v>
      </c>
      <c r="O1263" t="s">
        <v>19</v>
      </c>
      <c r="P1263" t="s">
        <v>20</v>
      </c>
    </row>
    <row r="1264" spans="1:16" x14ac:dyDescent="0.25">
      <c r="A1264" t="s">
        <v>1308</v>
      </c>
      <c r="B1264" s="1">
        <v>45598</v>
      </c>
      <c r="C1264" t="s">
        <v>60</v>
      </c>
      <c r="D1264" t="s">
        <v>23</v>
      </c>
      <c r="E1264">
        <v>3</v>
      </c>
      <c r="F1264" s="2">
        <v>433.81</v>
      </c>
      <c r="G1264" s="2">
        <f>Table14[[#This Row],[Unit Cost]]*Table14[[#This Row],[Quantity]]</f>
        <v>1301.43</v>
      </c>
      <c r="H1264" s="2">
        <v>654.65</v>
      </c>
      <c r="I1264" s="2">
        <f>Table14[[#This Row],[Unit Price]]*Table14[[#This Row],[Quantity]]</f>
        <v>1963.9499999999998</v>
      </c>
      <c r="J1264" s="4">
        <v>0.05</v>
      </c>
      <c r="K1264">
        <f>Table14[[#This Row],[Revenue]]*Table14[[#This Row],[Discount]]</f>
        <v>98.197499999999991</v>
      </c>
      <c r="L1264" s="2">
        <f>Table14[[#This Row],[Revenue]]-Table14[[#This Row],[Discount Amount]]</f>
        <v>1865.7524999999998</v>
      </c>
      <c r="M1264" s="2">
        <f>Table14[[#This Row],[Total_Revenue]]-Table14[[#This Row],[Total Cost]]</f>
        <v>564.32249999999976</v>
      </c>
      <c r="N1264" t="s">
        <v>24</v>
      </c>
      <c r="O1264" t="s">
        <v>32</v>
      </c>
      <c r="P1264" t="s">
        <v>35</v>
      </c>
    </row>
    <row r="1265" spans="1:16" x14ac:dyDescent="0.25">
      <c r="A1265" t="s">
        <v>1309</v>
      </c>
      <c r="B1265" s="1">
        <v>45361</v>
      </c>
      <c r="C1265" t="s">
        <v>42</v>
      </c>
      <c r="D1265" t="s">
        <v>23</v>
      </c>
      <c r="E1265">
        <v>2</v>
      </c>
      <c r="F1265" s="2">
        <v>319.83999999999997</v>
      </c>
      <c r="G1265" s="2">
        <f>Table14[[#This Row],[Unit Cost]]*Table14[[#This Row],[Quantity]]</f>
        <v>639.67999999999995</v>
      </c>
      <c r="H1265" s="2">
        <v>557.72</v>
      </c>
      <c r="I1265" s="2">
        <f>Table14[[#This Row],[Unit Price]]*Table14[[#This Row],[Quantity]]</f>
        <v>1115.44</v>
      </c>
      <c r="J1265" s="4">
        <v>0.05</v>
      </c>
      <c r="K1265">
        <f>Table14[[#This Row],[Revenue]]*Table14[[#This Row],[Discount]]</f>
        <v>55.772000000000006</v>
      </c>
      <c r="L1265" s="2">
        <f>Table14[[#This Row],[Revenue]]-Table14[[#This Row],[Discount Amount]]</f>
        <v>1059.6680000000001</v>
      </c>
      <c r="M1265" s="2">
        <f>Table14[[#This Row],[Total_Revenue]]-Table14[[#This Row],[Total Cost]]</f>
        <v>419.98800000000017</v>
      </c>
      <c r="N1265" t="s">
        <v>18</v>
      </c>
      <c r="O1265" t="s">
        <v>32</v>
      </c>
      <c r="P1265" t="s">
        <v>20</v>
      </c>
    </row>
    <row r="1266" spans="1:16" x14ac:dyDescent="0.25">
      <c r="A1266" t="s">
        <v>1310</v>
      </c>
      <c r="B1266" s="1">
        <v>45368</v>
      </c>
      <c r="C1266" t="s">
        <v>42</v>
      </c>
      <c r="D1266" t="s">
        <v>23</v>
      </c>
      <c r="E1266">
        <v>3</v>
      </c>
      <c r="F1266" s="2">
        <v>260.26</v>
      </c>
      <c r="G1266" s="2">
        <f>Table14[[#This Row],[Unit Cost]]*Table14[[#This Row],[Quantity]]</f>
        <v>780.78</v>
      </c>
      <c r="H1266" s="2">
        <v>338</v>
      </c>
      <c r="I1266" s="2">
        <f>Table14[[#This Row],[Unit Price]]*Table14[[#This Row],[Quantity]]</f>
        <v>1014</v>
      </c>
      <c r="J1266" s="4">
        <v>0</v>
      </c>
      <c r="K1266">
        <f>Table14[[#This Row],[Revenue]]*Table14[[#This Row],[Discount]]</f>
        <v>0</v>
      </c>
      <c r="L1266" s="2">
        <f>Table14[[#This Row],[Revenue]]-Table14[[#This Row],[Discount Amount]]</f>
        <v>1014</v>
      </c>
      <c r="M1266" s="2">
        <f>Table14[[#This Row],[Total_Revenue]]-Table14[[#This Row],[Total Cost]]</f>
        <v>233.22000000000003</v>
      </c>
      <c r="N1266" t="s">
        <v>18</v>
      </c>
      <c r="O1266" t="s">
        <v>19</v>
      </c>
      <c r="P1266" t="s">
        <v>16</v>
      </c>
    </row>
    <row r="1267" spans="1:16" x14ac:dyDescent="0.25">
      <c r="A1267" t="s">
        <v>1311</v>
      </c>
      <c r="B1267" s="1">
        <v>45103</v>
      </c>
      <c r="C1267" t="s">
        <v>56</v>
      </c>
      <c r="D1267" t="s">
        <v>38</v>
      </c>
      <c r="E1267">
        <v>9</v>
      </c>
      <c r="F1267" s="2">
        <v>236.03</v>
      </c>
      <c r="G1267" s="2">
        <f>Table14[[#This Row],[Unit Cost]]*Table14[[#This Row],[Quantity]]</f>
        <v>2124.27</v>
      </c>
      <c r="H1267" s="2">
        <v>367.05</v>
      </c>
      <c r="I1267" s="2">
        <f>Table14[[#This Row],[Unit Price]]*Table14[[#This Row],[Quantity]]</f>
        <v>3303.4500000000003</v>
      </c>
      <c r="J1267" s="4">
        <v>0.15</v>
      </c>
      <c r="K1267">
        <f>Table14[[#This Row],[Revenue]]*Table14[[#This Row],[Discount]]</f>
        <v>495.51750000000004</v>
      </c>
      <c r="L1267" s="2">
        <f>Table14[[#This Row],[Revenue]]-Table14[[#This Row],[Discount Amount]]</f>
        <v>2807.9325000000003</v>
      </c>
      <c r="M1267" s="2">
        <f>Table14[[#This Row],[Total_Revenue]]-Table14[[#This Row],[Total Cost]]</f>
        <v>683.66250000000036</v>
      </c>
      <c r="N1267" t="s">
        <v>40</v>
      </c>
      <c r="O1267" t="s">
        <v>32</v>
      </c>
      <c r="P1267" t="s">
        <v>16</v>
      </c>
    </row>
    <row r="1268" spans="1:16" x14ac:dyDescent="0.25">
      <c r="A1268" t="s">
        <v>1312</v>
      </c>
      <c r="B1268" s="1">
        <v>45317</v>
      </c>
      <c r="C1268" t="s">
        <v>46</v>
      </c>
      <c r="D1268" t="s">
        <v>47</v>
      </c>
      <c r="E1268">
        <v>5</v>
      </c>
      <c r="F1268" s="2">
        <v>136.28</v>
      </c>
      <c r="G1268" s="2">
        <f>Table14[[#This Row],[Unit Cost]]*Table14[[#This Row],[Quantity]]</f>
        <v>681.4</v>
      </c>
      <c r="H1268" s="2">
        <v>206.92</v>
      </c>
      <c r="I1268" s="2">
        <f>Table14[[#This Row],[Unit Price]]*Table14[[#This Row],[Quantity]]</f>
        <v>1034.5999999999999</v>
      </c>
      <c r="J1268" s="4">
        <v>0</v>
      </c>
      <c r="K1268">
        <f>Table14[[#This Row],[Revenue]]*Table14[[#This Row],[Discount]]</f>
        <v>0</v>
      </c>
      <c r="L1268" s="2">
        <f>Table14[[#This Row],[Revenue]]-Table14[[#This Row],[Discount Amount]]</f>
        <v>1034.5999999999999</v>
      </c>
      <c r="M1268" s="2">
        <f>Table14[[#This Row],[Total_Revenue]]-Table14[[#This Row],[Total Cost]]</f>
        <v>353.19999999999993</v>
      </c>
      <c r="N1268" t="s">
        <v>14</v>
      </c>
      <c r="O1268" t="s">
        <v>15</v>
      </c>
      <c r="P1268" t="s">
        <v>35</v>
      </c>
    </row>
    <row r="1269" spans="1:16" x14ac:dyDescent="0.25">
      <c r="A1269" t="s">
        <v>1313</v>
      </c>
      <c r="B1269" s="1">
        <v>45253</v>
      </c>
      <c r="C1269" t="s">
        <v>26</v>
      </c>
      <c r="D1269" t="s">
        <v>13</v>
      </c>
      <c r="E1269">
        <v>1</v>
      </c>
      <c r="F1269" s="2">
        <v>166.21</v>
      </c>
      <c r="G1269" s="2">
        <f>Table14[[#This Row],[Unit Cost]]*Table14[[#This Row],[Quantity]]</f>
        <v>166.21</v>
      </c>
      <c r="H1269" s="2">
        <v>268.35000000000002</v>
      </c>
      <c r="I1269" s="2">
        <f>Table14[[#This Row],[Unit Price]]*Table14[[#This Row],[Quantity]]</f>
        <v>268.35000000000002</v>
      </c>
      <c r="J1269" s="4">
        <v>0</v>
      </c>
      <c r="K1269">
        <f>Table14[[#This Row],[Revenue]]*Table14[[#This Row],[Discount]]</f>
        <v>0</v>
      </c>
      <c r="L1269" s="2">
        <f>Table14[[#This Row],[Revenue]]-Table14[[#This Row],[Discount Amount]]</f>
        <v>268.35000000000002</v>
      </c>
      <c r="M1269" s="2">
        <f>Table14[[#This Row],[Total_Revenue]]-Table14[[#This Row],[Total Cost]]</f>
        <v>102.14000000000001</v>
      </c>
      <c r="N1269" t="s">
        <v>14</v>
      </c>
      <c r="O1269" t="s">
        <v>32</v>
      </c>
      <c r="P1269" t="s">
        <v>20</v>
      </c>
    </row>
    <row r="1270" spans="1:16" x14ac:dyDescent="0.25">
      <c r="A1270" t="s">
        <v>1314</v>
      </c>
      <c r="B1270" s="1">
        <v>44966</v>
      </c>
      <c r="C1270" t="s">
        <v>60</v>
      </c>
      <c r="D1270" t="s">
        <v>23</v>
      </c>
      <c r="E1270">
        <v>9</v>
      </c>
      <c r="F1270" s="2">
        <v>354.28</v>
      </c>
      <c r="G1270" s="2">
        <f>Table14[[#This Row],[Unit Cost]]*Table14[[#This Row],[Quantity]]</f>
        <v>3188.5199999999995</v>
      </c>
      <c r="H1270" s="2">
        <v>399.7</v>
      </c>
      <c r="I1270" s="2">
        <f>Table14[[#This Row],[Unit Price]]*Table14[[#This Row],[Quantity]]</f>
        <v>3597.2999999999997</v>
      </c>
      <c r="J1270" s="4">
        <v>0.05</v>
      </c>
      <c r="K1270">
        <f>Table14[[#This Row],[Revenue]]*Table14[[#This Row],[Discount]]</f>
        <v>179.86500000000001</v>
      </c>
      <c r="L1270" s="2">
        <f>Table14[[#This Row],[Revenue]]-Table14[[#This Row],[Discount Amount]]</f>
        <v>3417.4349999999995</v>
      </c>
      <c r="M1270" s="2">
        <f>Table14[[#This Row],[Total_Revenue]]-Table14[[#This Row],[Total Cost]]</f>
        <v>228.91499999999996</v>
      </c>
      <c r="N1270" t="s">
        <v>18</v>
      </c>
      <c r="O1270" t="s">
        <v>19</v>
      </c>
      <c r="P1270" t="s">
        <v>16</v>
      </c>
    </row>
    <row r="1271" spans="1:16" x14ac:dyDescent="0.25">
      <c r="A1271" t="s">
        <v>1315</v>
      </c>
      <c r="B1271" s="1">
        <v>44944</v>
      </c>
      <c r="C1271" t="s">
        <v>22</v>
      </c>
      <c r="D1271" t="s">
        <v>23</v>
      </c>
      <c r="E1271">
        <v>8</v>
      </c>
      <c r="F1271" s="2">
        <v>130.52000000000001</v>
      </c>
      <c r="G1271" s="2">
        <f>Table14[[#This Row],[Unit Cost]]*Table14[[#This Row],[Quantity]]</f>
        <v>1044.1600000000001</v>
      </c>
      <c r="H1271" s="2">
        <v>188.27</v>
      </c>
      <c r="I1271" s="2">
        <f>Table14[[#This Row],[Unit Price]]*Table14[[#This Row],[Quantity]]</f>
        <v>1506.16</v>
      </c>
      <c r="J1271" s="4">
        <v>0.2</v>
      </c>
      <c r="K1271">
        <f>Table14[[#This Row],[Revenue]]*Table14[[#This Row],[Discount]]</f>
        <v>301.23200000000003</v>
      </c>
      <c r="L1271" s="2">
        <f>Table14[[#This Row],[Revenue]]-Table14[[#This Row],[Discount Amount]]</f>
        <v>1204.9280000000001</v>
      </c>
      <c r="M1271" s="2">
        <f>Table14[[#This Row],[Total_Revenue]]-Table14[[#This Row],[Total Cost]]</f>
        <v>160.76800000000003</v>
      </c>
      <c r="N1271" t="s">
        <v>18</v>
      </c>
      <c r="O1271" t="s">
        <v>52</v>
      </c>
      <c r="P1271" t="s">
        <v>16</v>
      </c>
    </row>
    <row r="1272" spans="1:16" x14ac:dyDescent="0.25">
      <c r="A1272" t="s">
        <v>1316</v>
      </c>
      <c r="B1272" s="1">
        <v>45020</v>
      </c>
      <c r="C1272" t="s">
        <v>62</v>
      </c>
      <c r="D1272" t="s">
        <v>47</v>
      </c>
      <c r="E1272">
        <v>6</v>
      </c>
      <c r="F1272" s="2">
        <v>449.9</v>
      </c>
      <c r="G1272" s="2">
        <f>Table14[[#This Row],[Unit Cost]]*Table14[[#This Row],[Quantity]]</f>
        <v>2699.3999999999996</v>
      </c>
      <c r="H1272" s="2">
        <v>631.98</v>
      </c>
      <c r="I1272" s="2">
        <f>Table14[[#This Row],[Unit Price]]*Table14[[#This Row],[Quantity]]</f>
        <v>3791.88</v>
      </c>
      <c r="J1272" s="4">
        <v>0.1</v>
      </c>
      <c r="K1272">
        <f>Table14[[#This Row],[Revenue]]*Table14[[#This Row],[Discount]]</f>
        <v>379.18800000000005</v>
      </c>
      <c r="L1272" s="2">
        <f>Table14[[#This Row],[Revenue]]-Table14[[#This Row],[Discount Amount]]</f>
        <v>3412.692</v>
      </c>
      <c r="M1272" s="2">
        <f>Table14[[#This Row],[Total_Revenue]]-Table14[[#This Row],[Total Cost]]</f>
        <v>713.29200000000037</v>
      </c>
      <c r="N1272" t="s">
        <v>14</v>
      </c>
      <c r="O1272" t="s">
        <v>15</v>
      </c>
      <c r="P1272" t="s">
        <v>35</v>
      </c>
    </row>
    <row r="1273" spans="1:16" x14ac:dyDescent="0.25">
      <c r="A1273" t="s">
        <v>1317</v>
      </c>
      <c r="B1273" s="1">
        <v>45353</v>
      </c>
      <c r="C1273" t="s">
        <v>30</v>
      </c>
      <c r="D1273" t="s">
        <v>31</v>
      </c>
      <c r="E1273">
        <v>2</v>
      </c>
      <c r="F1273" s="2">
        <v>50.79</v>
      </c>
      <c r="G1273" s="2">
        <f>Table14[[#This Row],[Unit Cost]]*Table14[[#This Row],[Quantity]]</f>
        <v>101.58</v>
      </c>
      <c r="H1273" s="2">
        <v>58.77</v>
      </c>
      <c r="I1273" s="2">
        <f>Table14[[#This Row],[Unit Price]]*Table14[[#This Row],[Quantity]]</f>
        <v>117.54</v>
      </c>
      <c r="J1273" s="4">
        <v>0.2</v>
      </c>
      <c r="K1273">
        <f>Table14[[#This Row],[Revenue]]*Table14[[#This Row],[Discount]]</f>
        <v>23.508000000000003</v>
      </c>
      <c r="L1273" s="2">
        <f>Table14[[#This Row],[Revenue]]-Table14[[#This Row],[Discount Amount]]</f>
        <v>94.032000000000011</v>
      </c>
      <c r="M1273" s="2">
        <f>Table14[[#This Row],[Total_Revenue]]-Table14[[#This Row],[Total Cost]]</f>
        <v>-7.5479999999999876</v>
      </c>
      <c r="N1273" t="s">
        <v>14</v>
      </c>
      <c r="O1273" t="s">
        <v>27</v>
      </c>
      <c r="P1273" t="s">
        <v>20</v>
      </c>
    </row>
    <row r="1274" spans="1:16" x14ac:dyDescent="0.25">
      <c r="A1274" t="s">
        <v>1318</v>
      </c>
      <c r="B1274" s="1">
        <v>45242</v>
      </c>
      <c r="C1274" t="s">
        <v>54</v>
      </c>
      <c r="D1274" t="s">
        <v>38</v>
      </c>
      <c r="E1274">
        <v>6</v>
      </c>
      <c r="F1274" s="2">
        <v>264.83</v>
      </c>
      <c r="G1274" s="2">
        <f>Table14[[#This Row],[Unit Cost]]*Table14[[#This Row],[Quantity]]</f>
        <v>1588.98</v>
      </c>
      <c r="H1274" s="2">
        <v>344.35</v>
      </c>
      <c r="I1274" s="2">
        <f>Table14[[#This Row],[Unit Price]]*Table14[[#This Row],[Quantity]]</f>
        <v>2066.1000000000004</v>
      </c>
      <c r="J1274" s="4">
        <v>0.2</v>
      </c>
      <c r="K1274">
        <f>Table14[[#This Row],[Revenue]]*Table14[[#This Row],[Discount]]</f>
        <v>413.22000000000008</v>
      </c>
      <c r="L1274" s="2">
        <f>Table14[[#This Row],[Revenue]]-Table14[[#This Row],[Discount Amount]]</f>
        <v>1652.8800000000003</v>
      </c>
      <c r="M1274" s="2">
        <f>Table14[[#This Row],[Total_Revenue]]-Table14[[#This Row],[Total Cost]]</f>
        <v>63.900000000000318</v>
      </c>
      <c r="N1274" t="s">
        <v>14</v>
      </c>
      <c r="O1274" t="s">
        <v>19</v>
      </c>
      <c r="P1274" t="s">
        <v>35</v>
      </c>
    </row>
    <row r="1275" spans="1:16" x14ac:dyDescent="0.25">
      <c r="A1275" t="s">
        <v>1319</v>
      </c>
      <c r="B1275" s="1">
        <v>45376</v>
      </c>
      <c r="C1275" t="s">
        <v>42</v>
      </c>
      <c r="D1275" t="s">
        <v>23</v>
      </c>
      <c r="E1275">
        <v>5</v>
      </c>
      <c r="F1275" s="2">
        <v>147.5</v>
      </c>
      <c r="G1275" s="2">
        <f>Table14[[#This Row],[Unit Cost]]*Table14[[#This Row],[Quantity]]</f>
        <v>737.5</v>
      </c>
      <c r="H1275" s="2">
        <v>168.91</v>
      </c>
      <c r="I1275" s="2">
        <f>Table14[[#This Row],[Unit Price]]*Table14[[#This Row],[Quantity]]</f>
        <v>844.55</v>
      </c>
      <c r="J1275" s="4">
        <v>0.05</v>
      </c>
      <c r="K1275">
        <f>Table14[[#This Row],[Revenue]]*Table14[[#This Row],[Discount]]</f>
        <v>42.227499999999999</v>
      </c>
      <c r="L1275" s="2">
        <f>Table14[[#This Row],[Revenue]]-Table14[[#This Row],[Discount Amount]]</f>
        <v>802.32249999999999</v>
      </c>
      <c r="M1275" s="2">
        <f>Table14[[#This Row],[Total_Revenue]]-Table14[[#This Row],[Total Cost]]</f>
        <v>64.822499999999991</v>
      </c>
      <c r="N1275" t="s">
        <v>24</v>
      </c>
      <c r="O1275" t="s">
        <v>19</v>
      </c>
      <c r="P1275" t="s">
        <v>16</v>
      </c>
    </row>
    <row r="1276" spans="1:16" x14ac:dyDescent="0.25">
      <c r="A1276" t="s">
        <v>1320</v>
      </c>
      <c r="B1276" s="1">
        <v>45655</v>
      </c>
      <c r="C1276" t="s">
        <v>54</v>
      </c>
      <c r="D1276" t="s">
        <v>38</v>
      </c>
      <c r="E1276">
        <v>2</v>
      </c>
      <c r="F1276" s="2">
        <v>396.06</v>
      </c>
      <c r="G1276" s="2">
        <f>Table14[[#This Row],[Unit Cost]]*Table14[[#This Row],[Quantity]]</f>
        <v>792.12</v>
      </c>
      <c r="H1276" s="2">
        <v>510.2</v>
      </c>
      <c r="I1276" s="2">
        <f>Table14[[#This Row],[Unit Price]]*Table14[[#This Row],[Quantity]]</f>
        <v>1020.4</v>
      </c>
      <c r="J1276" s="4">
        <v>0</v>
      </c>
      <c r="K1276">
        <f>Table14[[#This Row],[Revenue]]*Table14[[#This Row],[Discount]]</f>
        <v>0</v>
      </c>
      <c r="L1276" s="2">
        <f>Table14[[#This Row],[Revenue]]-Table14[[#This Row],[Discount Amount]]</f>
        <v>1020.4</v>
      </c>
      <c r="M1276" s="2">
        <f>Table14[[#This Row],[Total_Revenue]]-Table14[[#This Row],[Total Cost]]</f>
        <v>228.27999999999997</v>
      </c>
      <c r="N1276" t="s">
        <v>40</v>
      </c>
      <c r="O1276" t="s">
        <v>32</v>
      </c>
      <c r="P1276" t="s">
        <v>35</v>
      </c>
    </row>
    <row r="1277" spans="1:16" x14ac:dyDescent="0.25">
      <c r="A1277" t="s">
        <v>1321</v>
      </c>
      <c r="B1277" s="1">
        <v>45151</v>
      </c>
      <c r="C1277" t="s">
        <v>54</v>
      </c>
      <c r="D1277" t="s">
        <v>38</v>
      </c>
      <c r="E1277">
        <v>2</v>
      </c>
      <c r="F1277" s="2">
        <v>451.28</v>
      </c>
      <c r="G1277" s="2">
        <f>Table14[[#This Row],[Unit Cost]]*Table14[[#This Row],[Quantity]]</f>
        <v>902.56</v>
      </c>
      <c r="H1277" s="2">
        <v>803.71</v>
      </c>
      <c r="I1277" s="2">
        <f>Table14[[#This Row],[Unit Price]]*Table14[[#This Row],[Quantity]]</f>
        <v>1607.42</v>
      </c>
      <c r="J1277" s="4">
        <v>0</v>
      </c>
      <c r="K1277">
        <f>Table14[[#This Row],[Revenue]]*Table14[[#This Row],[Discount]]</f>
        <v>0</v>
      </c>
      <c r="L1277" s="2">
        <f>Table14[[#This Row],[Revenue]]-Table14[[#This Row],[Discount Amount]]</f>
        <v>1607.42</v>
      </c>
      <c r="M1277" s="2">
        <f>Table14[[#This Row],[Total_Revenue]]-Table14[[#This Row],[Total Cost]]</f>
        <v>704.86000000000013</v>
      </c>
      <c r="N1277" t="s">
        <v>18</v>
      </c>
      <c r="O1277" t="s">
        <v>52</v>
      </c>
      <c r="P1277" t="s">
        <v>35</v>
      </c>
    </row>
    <row r="1278" spans="1:16" x14ac:dyDescent="0.25">
      <c r="A1278" t="s">
        <v>1322</v>
      </c>
      <c r="B1278" s="1">
        <v>45647</v>
      </c>
      <c r="C1278" t="s">
        <v>54</v>
      </c>
      <c r="D1278" t="s">
        <v>38</v>
      </c>
      <c r="E1278">
        <v>8</v>
      </c>
      <c r="F1278" s="2">
        <v>31.62</v>
      </c>
      <c r="G1278" s="2">
        <f>Table14[[#This Row],[Unit Cost]]*Table14[[#This Row],[Quantity]]</f>
        <v>252.96</v>
      </c>
      <c r="H1278" s="2">
        <v>35.74</v>
      </c>
      <c r="I1278" s="2">
        <f>Table14[[#This Row],[Unit Price]]*Table14[[#This Row],[Quantity]]</f>
        <v>285.92</v>
      </c>
      <c r="J1278" s="4">
        <v>0</v>
      </c>
      <c r="K1278">
        <f>Table14[[#This Row],[Revenue]]*Table14[[#This Row],[Discount]]</f>
        <v>0</v>
      </c>
      <c r="L1278" s="2">
        <f>Table14[[#This Row],[Revenue]]-Table14[[#This Row],[Discount Amount]]</f>
        <v>285.92</v>
      </c>
      <c r="M1278" s="2">
        <f>Table14[[#This Row],[Total_Revenue]]-Table14[[#This Row],[Total Cost]]</f>
        <v>32.960000000000008</v>
      </c>
      <c r="N1278" t="s">
        <v>40</v>
      </c>
      <c r="O1278" t="s">
        <v>27</v>
      </c>
      <c r="P1278" t="s">
        <v>35</v>
      </c>
    </row>
    <row r="1279" spans="1:16" x14ac:dyDescent="0.25">
      <c r="A1279" t="s">
        <v>1323</v>
      </c>
      <c r="B1279" s="1">
        <v>45427</v>
      </c>
      <c r="C1279" t="s">
        <v>60</v>
      </c>
      <c r="D1279" t="s">
        <v>23</v>
      </c>
      <c r="E1279">
        <v>6</v>
      </c>
      <c r="F1279" s="2">
        <v>363.72</v>
      </c>
      <c r="G1279" s="2">
        <f>Table14[[#This Row],[Unit Cost]]*Table14[[#This Row],[Quantity]]</f>
        <v>2182.3200000000002</v>
      </c>
      <c r="H1279" s="2">
        <v>647.70000000000005</v>
      </c>
      <c r="I1279" s="2">
        <f>Table14[[#This Row],[Unit Price]]*Table14[[#This Row],[Quantity]]</f>
        <v>3886.2000000000003</v>
      </c>
      <c r="J1279" s="4">
        <v>0.05</v>
      </c>
      <c r="K1279">
        <f>Table14[[#This Row],[Revenue]]*Table14[[#This Row],[Discount]]</f>
        <v>194.31000000000003</v>
      </c>
      <c r="L1279" s="2">
        <f>Table14[[#This Row],[Revenue]]-Table14[[#This Row],[Discount Amount]]</f>
        <v>3691.8900000000003</v>
      </c>
      <c r="M1279" s="2">
        <f>Table14[[#This Row],[Total_Revenue]]-Table14[[#This Row],[Total Cost]]</f>
        <v>1509.5700000000002</v>
      </c>
      <c r="N1279" t="s">
        <v>40</v>
      </c>
      <c r="O1279" t="s">
        <v>19</v>
      </c>
      <c r="P1279" t="s">
        <v>20</v>
      </c>
    </row>
    <row r="1280" spans="1:16" x14ac:dyDescent="0.25">
      <c r="A1280" t="s">
        <v>1324</v>
      </c>
      <c r="B1280" s="1">
        <v>45039</v>
      </c>
      <c r="C1280" t="s">
        <v>37</v>
      </c>
      <c r="D1280" t="s">
        <v>38</v>
      </c>
      <c r="E1280">
        <v>2</v>
      </c>
      <c r="F1280" s="2">
        <v>50.23</v>
      </c>
      <c r="G1280" s="2">
        <f>Table14[[#This Row],[Unit Cost]]*Table14[[#This Row],[Quantity]]</f>
        <v>100.46</v>
      </c>
      <c r="H1280" s="2">
        <v>64.930000000000007</v>
      </c>
      <c r="I1280" s="2">
        <f>Table14[[#This Row],[Unit Price]]*Table14[[#This Row],[Quantity]]</f>
        <v>129.86000000000001</v>
      </c>
      <c r="J1280" s="4">
        <v>0</v>
      </c>
      <c r="K1280">
        <f>Table14[[#This Row],[Revenue]]*Table14[[#This Row],[Discount]]</f>
        <v>0</v>
      </c>
      <c r="L1280" s="2">
        <f>Table14[[#This Row],[Revenue]]-Table14[[#This Row],[Discount Amount]]</f>
        <v>129.86000000000001</v>
      </c>
      <c r="M1280" s="2">
        <f>Table14[[#This Row],[Total_Revenue]]-Table14[[#This Row],[Total Cost]]</f>
        <v>29.40000000000002</v>
      </c>
      <c r="N1280" t="s">
        <v>14</v>
      </c>
      <c r="O1280" t="s">
        <v>19</v>
      </c>
      <c r="P1280" t="s">
        <v>35</v>
      </c>
    </row>
    <row r="1281" spans="1:16" x14ac:dyDescent="0.25">
      <c r="A1281" t="s">
        <v>1325</v>
      </c>
      <c r="B1281" s="1">
        <v>45427</v>
      </c>
      <c r="C1281" t="s">
        <v>37</v>
      </c>
      <c r="D1281" t="s">
        <v>38</v>
      </c>
      <c r="E1281">
        <v>5</v>
      </c>
      <c r="F1281" s="2">
        <v>374.13</v>
      </c>
      <c r="G1281" s="2">
        <f>Table14[[#This Row],[Unit Cost]]*Table14[[#This Row],[Quantity]]</f>
        <v>1870.65</v>
      </c>
      <c r="H1281" s="2">
        <v>485.72</v>
      </c>
      <c r="I1281" s="2">
        <f>Table14[[#This Row],[Unit Price]]*Table14[[#This Row],[Quantity]]</f>
        <v>2428.6000000000004</v>
      </c>
      <c r="J1281" s="4">
        <v>0</v>
      </c>
      <c r="K1281">
        <f>Table14[[#This Row],[Revenue]]*Table14[[#This Row],[Discount]]</f>
        <v>0</v>
      </c>
      <c r="L1281" s="2">
        <f>Table14[[#This Row],[Revenue]]-Table14[[#This Row],[Discount Amount]]</f>
        <v>2428.6000000000004</v>
      </c>
      <c r="M1281" s="2">
        <f>Table14[[#This Row],[Total_Revenue]]-Table14[[#This Row],[Total Cost]]</f>
        <v>557.95000000000027</v>
      </c>
      <c r="N1281" t="s">
        <v>14</v>
      </c>
      <c r="O1281" t="s">
        <v>15</v>
      </c>
      <c r="P1281" t="s">
        <v>35</v>
      </c>
    </row>
    <row r="1282" spans="1:16" x14ac:dyDescent="0.25">
      <c r="A1282" t="s">
        <v>1326</v>
      </c>
      <c r="B1282" s="1">
        <v>44936</v>
      </c>
      <c r="C1282" t="s">
        <v>30</v>
      </c>
      <c r="D1282" t="s">
        <v>31</v>
      </c>
      <c r="E1282">
        <v>2</v>
      </c>
      <c r="F1282" s="2">
        <v>146.52000000000001</v>
      </c>
      <c r="G1282" s="2">
        <f>Table14[[#This Row],[Unit Cost]]*Table14[[#This Row],[Quantity]]</f>
        <v>293.04000000000002</v>
      </c>
      <c r="H1282" s="2">
        <v>221</v>
      </c>
      <c r="I1282" s="2">
        <f>Table14[[#This Row],[Unit Price]]*Table14[[#This Row],[Quantity]]</f>
        <v>442</v>
      </c>
      <c r="J1282" s="4">
        <v>0</v>
      </c>
      <c r="K1282">
        <f>Table14[[#This Row],[Revenue]]*Table14[[#This Row],[Discount]]</f>
        <v>0</v>
      </c>
      <c r="L1282" s="2">
        <f>Table14[[#This Row],[Revenue]]-Table14[[#This Row],[Discount Amount]]</f>
        <v>442</v>
      </c>
      <c r="M1282" s="2">
        <f>Table14[[#This Row],[Total_Revenue]]-Table14[[#This Row],[Total Cost]]</f>
        <v>148.95999999999998</v>
      </c>
      <c r="N1282" t="s">
        <v>14</v>
      </c>
      <c r="O1282" t="s">
        <v>15</v>
      </c>
      <c r="P1282" t="s">
        <v>20</v>
      </c>
    </row>
    <row r="1283" spans="1:16" x14ac:dyDescent="0.25">
      <c r="A1283" t="s">
        <v>1327</v>
      </c>
      <c r="B1283" s="1">
        <v>45025</v>
      </c>
      <c r="C1283" t="s">
        <v>22</v>
      </c>
      <c r="D1283" t="s">
        <v>23</v>
      </c>
      <c r="E1283">
        <v>1</v>
      </c>
      <c r="F1283" s="2">
        <v>252.85</v>
      </c>
      <c r="G1283" s="2">
        <f>Table14[[#This Row],[Unit Cost]]*Table14[[#This Row],[Quantity]]</f>
        <v>252.85</v>
      </c>
      <c r="H1283" s="2">
        <v>399.49</v>
      </c>
      <c r="I1283" s="2">
        <f>Table14[[#This Row],[Unit Price]]*Table14[[#This Row],[Quantity]]</f>
        <v>399.49</v>
      </c>
      <c r="J1283" s="4">
        <v>0</v>
      </c>
      <c r="K1283">
        <f>Table14[[#This Row],[Revenue]]*Table14[[#This Row],[Discount]]</f>
        <v>0</v>
      </c>
      <c r="L1283" s="2">
        <f>Table14[[#This Row],[Revenue]]-Table14[[#This Row],[Discount Amount]]</f>
        <v>399.49</v>
      </c>
      <c r="M1283" s="2">
        <f>Table14[[#This Row],[Total_Revenue]]-Table14[[#This Row],[Total Cost]]</f>
        <v>146.64000000000001</v>
      </c>
      <c r="N1283" t="s">
        <v>24</v>
      </c>
      <c r="O1283" t="s">
        <v>52</v>
      </c>
      <c r="P1283" t="s">
        <v>35</v>
      </c>
    </row>
    <row r="1284" spans="1:16" x14ac:dyDescent="0.25">
      <c r="A1284" t="s">
        <v>1328</v>
      </c>
      <c r="B1284" s="1">
        <v>45274</v>
      </c>
      <c r="C1284" t="s">
        <v>37</v>
      </c>
      <c r="D1284" t="s">
        <v>38</v>
      </c>
      <c r="E1284">
        <v>9</v>
      </c>
      <c r="F1284" s="2">
        <v>102.46</v>
      </c>
      <c r="G1284" s="2">
        <f>Table14[[#This Row],[Unit Cost]]*Table14[[#This Row],[Quantity]]</f>
        <v>922.14</v>
      </c>
      <c r="H1284" s="2">
        <v>133.44</v>
      </c>
      <c r="I1284" s="2">
        <f>Table14[[#This Row],[Unit Price]]*Table14[[#This Row],[Quantity]]</f>
        <v>1200.96</v>
      </c>
      <c r="J1284" s="4">
        <v>0</v>
      </c>
      <c r="K1284">
        <f>Table14[[#This Row],[Revenue]]*Table14[[#This Row],[Discount]]</f>
        <v>0</v>
      </c>
      <c r="L1284" s="2">
        <f>Table14[[#This Row],[Revenue]]-Table14[[#This Row],[Discount Amount]]</f>
        <v>1200.96</v>
      </c>
      <c r="M1284" s="2">
        <f>Table14[[#This Row],[Total_Revenue]]-Table14[[#This Row],[Total Cost]]</f>
        <v>278.82000000000005</v>
      </c>
      <c r="N1284" t="s">
        <v>18</v>
      </c>
      <c r="O1284" t="s">
        <v>52</v>
      </c>
      <c r="P1284" t="s">
        <v>35</v>
      </c>
    </row>
    <row r="1285" spans="1:16" x14ac:dyDescent="0.25">
      <c r="A1285" t="s">
        <v>1329</v>
      </c>
      <c r="B1285" s="1">
        <v>45366</v>
      </c>
      <c r="C1285" t="s">
        <v>26</v>
      </c>
      <c r="D1285" t="s">
        <v>13</v>
      </c>
      <c r="E1285">
        <v>4</v>
      </c>
      <c r="F1285" s="2">
        <v>194.16</v>
      </c>
      <c r="G1285" s="2">
        <f>Table14[[#This Row],[Unit Cost]]*Table14[[#This Row],[Quantity]]</f>
        <v>776.64</v>
      </c>
      <c r="H1285" s="2">
        <v>252.3</v>
      </c>
      <c r="I1285" s="2">
        <f>Table14[[#This Row],[Unit Price]]*Table14[[#This Row],[Quantity]]</f>
        <v>1009.2</v>
      </c>
      <c r="J1285" s="4">
        <v>0.2</v>
      </c>
      <c r="K1285">
        <f>Table14[[#This Row],[Revenue]]*Table14[[#This Row],[Discount]]</f>
        <v>201.84000000000003</v>
      </c>
      <c r="L1285" s="2">
        <f>Table14[[#This Row],[Revenue]]-Table14[[#This Row],[Discount Amount]]</f>
        <v>807.36</v>
      </c>
      <c r="M1285" s="2">
        <f>Table14[[#This Row],[Total_Revenue]]-Table14[[#This Row],[Total Cost]]</f>
        <v>30.720000000000027</v>
      </c>
      <c r="N1285" t="s">
        <v>24</v>
      </c>
      <c r="O1285" t="s">
        <v>27</v>
      </c>
      <c r="P1285" t="s">
        <v>16</v>
      </c>
    </row>
    <row r="1286" spans="1:16" x14ac:dyDescent="0.25">
      <c r="A1286" t="s">
        <v>1330</v>
      </c>
      <c r="B1286" s="1">
        <v>45534</v>
      </c>
      <c r="C1286" t="s">
        <v>37</v>
      </c>
      <c r="D1286" t="s">
        <v>38</v>
      </c>
      <c r="E1286">
        <v>7</v>
      </c>
      <c r="F1286" s="2">
        <v>240.85</v>
      </c>
      <c r="G1286" s="2">
        <f>Table14[[#This Row],[Unit Cost]]*Table14[[#This Row],[Quantity]]</f>
        <v>1685.95</v>
      </c>
      <c r="H1286" s="2">
        <v>273.85000000000002</v>
      </c>
      <c r="I1286" s="2">
        <f>Table14[[#This Row],[Unit Price]]*Table14[[#This Row],[Quantity]]</f>
        <v>1916.9500000000003</v>
      </c>
      <c r="J1286" s="4">
        <v>0.05</v>
      </c>
      <c r="K1286">
        <f>Table14[[#This Row],[Revenue]]*Table14[[#This Row],[Discount]]</f>
        <v>95.847500000000025</v>
      </c>
      <c r="L1286" s="2">
        <f>Table14[[#This Row],[Revenue]]-Table14[[#This Row],[Discount Amount]]</f>
        <v>1821.1025000000002</v>
      </c>
      <c r="M1286" s="2">
        <f>Table14[[#This Row],[Total_Revenue]]-Table14[[#This Row],[Total Cost]]</f>
        <v>135.15250000000015</v>
      </c>
      <c r="N1286" t="s">
        <v>40</v>
      </c>
      <c r="O1286" t="s">
        <v>19</v>
      </c>
      <c r="P1286" t="s">
        <v>16</v>
      </c>
    </row>
    <row r="1287" spans="1:16" x14ac:dyDescent="0.25">
      <c r="A1287" t="s">
        <v>1331</v>
      </c>
      <c r="B1287" s="1">
        <v>45611</v>
      </c>
      <c r="C1287" t="s">
        <v>30</v>
      </c>
      <c r="D1287" t="s">
        <v>31</v>
      </c>
      <c r="E1287">
        <v>5</v>
      </c>
      <c r="F1287" s="2">
        <v>156.6</v>
      </c>
      <c r="G1287" s="2">
        <f>Table14[[#This Row],[Unit Cost]]*Table14[[#This Row],[Quantity]]</f>
        <v>783</v>
      </c>
      <c r="H1287" s="2">
        <v>269.7</v>
      </c>
      <c r="I1287" s="2">
        <f>Table14[[#This Row],[Unit Price]]*Table14[[#This Row],[Quantity]]</f>
        <v>1348.5</v>
      </c>
      <c r="J1287" s="4">
        <v>0.05</v>
      </c>
      <c r="K1287">
        <f>Table14[[#This Row],[Revenue]]*Table14[[#This Row],[Discount]]</f>
        <v>67.424999999999997</v>
      </c>
      <c r="L1287" s="2">
        <f>Table14[[#This Row],[Revenue]]-Table14[[#This Row],[Discount Amount]]</f>
        <v>1281.075</v>
      </c>
      <c r="M1287" s="2">
        <f>Table14[[#This Row],[Total_Revenue]]-Table14[[#This Row],[Total Cost]]</f>
        <v>498.07500000000005</v>
      </c>
      <c r="N1287" t="s">
        <v>24</v>
      </c>
      <c r="O1287" t="s">
        <v>52</v>
      </c>
      <c r="P1287" t="s">
        <v>35</v>
      </c>
    </row>
    <row r="1288" spans="1:16" x14ac:dyDescent="0.25">
      <c r="A1288" t="s">
        <v>1332</v>
      </c>
      <c r="B1288" s="1">
        <v>45039</v>
      </c>
      <c r="C1288" t="s">
        <v>42</v>
      </c>
      <c r="D1288" t="s">
        <v>23</v>
      </c>
      <c r="E1288">
        <v>2</v>
      </c>
      <c r="F1288" s="2">
        <v>126.55</v>
      </c>
      <c r="G1288" s="2">
        <f>Table14[[#This Row],[Unit Cost]]*Table14[[#This Row],[Quantity]]</f>
        <v>253.1</v>
      </c>
      <c r="H1288" s="2">
        <v>222.87</v>
      </c>
      <c r="I1288" s="2">
        <f>Table14[[#This Row],[Unit Price]]*Table14[[#This Row],[Quantity]]</f>
        <v>445.74</v>
      </c>
      <c r="J1288" s="4">
        <v>0.05</v>
      </c>
      <c r="K1288">
        <f>Table14[[#This Row],[Revenue]]*Table14[[#This Row],[Discount]]</f>
        <v>22.287000000000003</v>
      </c>
      <c r="L1288" s="2">
        <f>Table14[[#This Row],[Revenue]]-Table14[[#This Row],[Discount Amount]]</f>
        <v>423.45300000000003</v>
      </c>
      <c r="M1288" s="2">
        <f>Table14[[#This Row],[Total_Revenue]]-Table14[[#This Row],[Total Cost]]</f>
        <v>170.35300000000004</v>
      </c>
      <c r="N1288" t="s">
        <v>14</v>
      </c>
      <c r="O1288" t="s">
        <v>32</v>
      </c>
      <c r="P1288" t="s">
        <v>35</v>
      </c>
    </row>
    <row r="1289" spans="1:16" x14ac:dyDescent="0.25">
      <c r="A1289" t="s">
        <v>1333</v>
      </c>
      <c r="B1289" s="1">
        <v>45295</v>
      </c>
      <c r="C1289" t="s">
        <v>56</v>
      </c>
      <c r="D1289" t="s">
        <v>38</v>
      </c>
      <c r="E1289">
        <v>7</v>
      </c>
      <c r="F1289" s="2">
        <v>154.99</v>
      </c>
      <c r="G1289" s="2">
        <f>Table14[[#This Row],[Unit Cost]]*Table14[[#This Row],[Quantity]]</f>
        <v>1084.93</v>
      </c>
      <c r="H1289" s="2">
        <v>239.41</v>
      </c>
      <c r="I1289" s="2">
        <f>Table14[[#This Row],[Unit Price]]*Table14[[#This Row],[Quantity]]</f>
        <v>1675.87</v>
      </c>
      <c r="J1289" s="4">
        <v>0.05</v>
      </c>
      <c r="K1289">
        <f>Table14[[#This Row],[Revenue]]*Table14[[#This Row],[Discount]]</f>
        <v>83.793499999999995</v>
      </c>
      <c r="L1289" s="2">
        <f>Table14[[#This Row],[Revenue]]-Table14[[#This Row],[Discount Amount]]</f>
        <v>1592.0764999999999</v>
      </c>
      <c r="M1289" s="2">
        <f>Table14[[#This Row],[Total_Revenue]]-Table14[[#This Row],[Total Cost]]</f>
        <v>507.14649999999983</v>
      </c>
      <c r="N1289" t="s">
        <v>24</v>
      </c>
      <c r="O1289" t="s">
        <v>15</v>
      </c>
      <c r="P1289" t="s">
        <v>16</v>
      </c>
    </row>
    <row r="1290" spans="1:16" x14ac:dyDescent="0.25">
      <c r="A1290" t="s">
        <v>1334</v>
      </c>
      <c r="B1290" s="1">
        <v>45474</v>
      </c>
      <c r="C1290" t="s">
        <v>26</v>
      </c>
      <c r="D1290" t="s">
        <v>13</v>
      </c>
      <c r="E1290">
        <v>7</v>
      </c>
      <c r="F1290" s="2">
        <v>388.34</v>
      </c>
      <c r="G1290" s="2">
        <f>Table14[[#This Row],[Unit Cost]]*Table14[[#This Row],[Quantity]]</f>
        <v>2718.3799999999997</v>
      </c>
      <c r="H1290" s="2">
        <v>586.84</v>
      </c>
      <c r="I1290" s="2">
        <f>Table14[[#This Row],[Unit Price]]*Table14[[#This Row],[Quantity]]</f>
        <v>4107.88</v>
      </c>
      <c r="J1290" s="4">
        <v>0.1</v>
      </c>
      <c r="K1290">
        <f>Table14[[#This Row],[Revenue]]*Table14[[#This Row],[Discount]]</f>
        <v>410.78800000000001</v>
      </c>
      <c r="L1290" s="2">
        <f>Table14[[#This Row],[Revenue]]-Table14[[#This Row],[Discount Amount]]</f>
        <v>3697.0920000000001</v>
      </c>
      <c r="M1290" s="2">
        <f>Table14[[#This Row],[Total_Revenue]]-Table14[[#This Row],[Total Cost]]</f>
        <v>978.71200000000044</v>
      </c>
      <c r="N1290" t="s">
        <v>14</v>
      </c>
      <c r="O1290" t="s">
        <v>27</v>
      </c>
      <c r="P1290" t="s">
        <v>16</v>
      </c>
    </row>
    <row r="1291" spans="1:16" x14ac:dyDescent="0.25">
      <c r="A1291" t="s">
        <v>1335</v>
      </c>
      <c r="B1291" s="1">
        <v>45211</v>
      </c>
      <c r="C1291" t="s">
        <v>60</v>
      </c>
      <c r="D1291" t="s">
        <v>23</v>
      </c>
      <c r="E1291">
        <v>5</v>
      </c>
      <c r="F1291" s="2">
        <v>50.59</v>
      </c>
      <c r="G1291" s="2">
        <f>Table14[[#This Row],[Unit Cost]]*Table14[[#This Row],[Quantity]]</f>
        <v>252.95000000000002</v>
      </c>
      <c r="H1291" s="2">
        <v>56.33</v>
      </c>
      <c r="I1291" s="2">
        <f>Table14[[#This Row],[Unit Price]]*Table14[[#This Row],[Quantity]]</f>
        <v>281.64999999999998</v>
      </c>
      <c r="J1291" s="4">
        <v>0.05</v>
      </c>
      <c r="K1291">
        <f>Table14[[#This Row],[Revenue]]*Table14[[#This Row],[Discount]]</f>
        <v>14.0825</v>
      </c>
      <c r="L1291" s="2">
        <f>Table14[[#This Row],[Revenue]]-Table14[[#This Row],[Discount Amount]]</f>
        <v>267.5675</v>
      </c>
      <c r="M1291" s="2">
        <f>Table14[[#This Row],[Total_Revenue]]-Table14[[#This Row],[Total Cost]]</f>
        <v>14.617499999999978</v>
      </c>
      <c r="N1291" t="s">
        <v>24</v>
      </c>
      <c r="O1291" t="s">
        <v>32</v>
      </c>
      <c r="P1291" t="s">
        <v>20</v>
      </c>
    </row>
    <row r="1292" spans="1:16" x14ac:dyDescent="0.25">
      <c r="A1292" t="s">
        <v>1336</v>
      </c>
      <c r="B1292" s="1">
        <v>45500</v>
      </c>
      <c r="C1292" t="s">
        <v>54</v>
      </c>
      <c r="D1292" t="s">
        <v>38</v>
      </c>
      <c r="E1292">
        <v>3</v>
      </c>
      <c r="F1292" s="2">
        <v>387.92</v>
      </c>
      <c r="G1292" s="2">
        <f>Table14[[#This Row],[Unit Cost]]*Table14[[#This Row],[Quantity]]</f>
        <v>1163.76</v>
      </c>
      <c r="H1292" s="2">
        <v>649.69000000000005</v>
      </c>
      <c r="I1292" s="2">
        <f>Table14[[#This Row],[Unit Price]]*Table14[[#This Row],[Quantity]]</f>
        <v>1949.0700000000002</v>
      </c>
      <c r="J1292" s="4">
        <v>0.15</v>
      </c>
      <c r="K1292">
        <f>Table14[[#This Row],[Revenue]]*Table14[[#This Row],[Discount]]</f>
        <v>292.3605</v>
      </c>
      <c r="L1292" s="2">
        <f>Table14[[#This Row],[Revenue]]-Table14[[#This Row],[Discount Amount]]</f>
        <v>1656.7095000000002</v>
      </c>
      <c r="M1292" s="2">
        <f>Table14[[#This Row],[Total_Revenue]]-Table14[[#This Row],[Total Cost]]</f>
        <v>492.94950000000017</v>
      </c>
      <c r="N1292" t="s">
        <v>24</v>
      </c>
      <c r="O1292" t="s">
        <v>19</v>
      </c>
      <c r="P1292" t="s">
        <v>35</v>
      </c>
    </row>
    <row r="1293" spans="1:16" x14ac:dyDescent="0.25">
      <c r="A1293" t="s">
        <v>1337</v>
      </c>
      <c r="B1293" s="1">
        <v>45299</v>
      </c>
      <c r="C1293" t="s">
        <v>22</v>
      </c>
      <c r="D1293" t="s">
        <v>23</v>
      </c>
      <c r="E1293">
        <v>8</v>
      </c>
      <c r="F1293" s="2">
        <v>428.13</v>
      </c>
      <c r="G1293" s="2">
        <f>Table14[[#This Row],[Unit Cost]]*Table14[[#This Row],[Quantity]]</f>
        <v>3425.04</v>
      </c>
      <c r="H1293" s="2">
        <v>605.01</v>
      </c>
      <c r="I1293" s="2">
        <f>Table14[[#This Row],[Unit Price]]*Table14[[#This Row],[Quantity]]</f>
        <v>4840.08</v>
      </c>
      <c r="J1293" s="4">
        <v>0.15</v>
      </c>
      <c r="K1293">
        <f>Table14[[#This Row],[Revenue]]*Table14[[#This Row],[Discount]]</f>
        <v>726.01199999999994</v>
      </c>
      <c r="L1293" s="2">
        <f>Table14[[#This Row],[Revenue]]-Table14[[#This Row],[Discount Amount]]</f>
        <v>4114.0680000000002</v>
      </c>
      <c r="M1293" s="2">
        <f>Table14[[#This Row],[Total_Revenue]]-Table14[[#This Row],[Total Cost]]</f>
        <v>689.02800000000025</v>
      </c>
      <c r="N1293" t="s">
        <v>14</v>
      </c>
      <c r="O1293" t="s">
        <v>15</v>
      </c>
      <c r="P1293" t="s">
        <v>35</v>
      </c>
    </row>
    <row r="1294" spans="1:16" x14ac:dyDescent="0.25">
      <c r="A1294" t="s">
        <v>1338</v>
      </c>
      <c r="B1294" s="1">
        <v>45001</v>
      </c>
      <c r="C1294" t="s">
        <v>12</v>
      </c>
      <c r="D1294" t="s">
        <v>13</v>
      </c>
      <c r="E1294">
        <v>7</v>
      </c>
      <c r="F1294" s="2">
        <v>328.21</v>
      </c>
      <c r="G1294" s="2">
        <f>Table14[[#This Row],[Unit Cost]]*Table14[[#This Row],[Quantity]]</f>
        <v>2297.4699999999998</v>
      </c>
      <c r="H1294" s="2">
        <v>459.79</v>
      </c>
      <c r="I1294" s="2">
        <f>Table14[[#This Row],[Unit Price]]*Table14[[#This Row],[Quantity]]</f>
        <v>3218.53</v>
      </c>
      <c r="J1294" s="4">
        <v>0.05</v>
      </c>
      <c r="K1294">
        <f>Table14[[#This Row],[Revenue]]*Table14[[#This Row],[Discount]]</f>
        <v>160.92650000000003</v>
      </c>
      <c r="L1294" s="2">
        <f>Table14[[#This Row],[Revenue]]-Table14[[#This Row],[Discount Amount]]</f>
        <v>3057.6035000000002</v>
      </c>
      <c r="M1294" s="2">
        <f>Table14[[#This Row],[Total_Revenue]]-Table14[[#This Row],[Total Cost]]</f>
        <v>760.13350000000037</v>
      </c>
      <c r="N1294" t="s">
        <v>14</v>
      </c>
      <c r="O1294" t="s">
        <v>27</v>
      </c>
      <c r="P1294" t="s">
        <v>20</v>
      </c>
    </row>
    <row r="1295" spans="1:16" x14ac:dyDescent="0.25">
      <c r="A1295" t="s">
        <v>1339</v>
      </c>
      <c r="B1295" s="1">
        <v>45179</v>
      </c>
      <c r="C1295" t="s">
        <v>34</v>
      </c>
      <c r="D1295" t="s">
        <v>31</v>
      </c>
      <c r="E1295">
        <v>6</v>
      </c>
      <c r="F1295" s="2">
        <v>143.07</v>
      </c>
      <c r="G1295" s="2">
        <f>Table14[[#This Row],[Unit Cost]]*Table14[[#This Row],[Quantity]]</f>
        <v>858.42</v>
      </c>
      <c r="H1295" s="2">
        <v>184.92</v>
      </c>
      <c r="I1295" s="2">
        <f>Table14[[#This Row],[Unit Price]]*Table14[[#This Row],[Quantity]]</f>
        <v>1109.52</v>
      </c>
      <c r="J1295" s="4">
        <v>0</v>
      </c>
      <c r="K1295">
        <f>Table14[[#This Row],[Revenue]]*Table14[[#This Row],[Discount]]</f>
        <v>0</v>
      </c>
      <c r="L1295" s="2">
        <f>Table14[[#This Row],[Revenue]]-Table14[[#This Row],[Discount Amount]]</f>
        <v>1109.52</v>
      </c>
      <c r="M1295" s="2">
        <f>Table14[[#This Row],[Total_Revenue]]-Table14[[#This Row],[Total Cost]]</f>
        <v>251.10000000000002</v>
      </c>
      <c r="N1295" t="s">
        <v>24</v>
      </c>
      <c r="O1295" t="s">
        <v>15</v>
      </c>
      <c r="P1295" t="s">
        <v>35</v>
      </c>
    </row>
    <row r="1296" spans="1:16" x14ac:dyDescent="0.25">
      <c r="A1296" t="s">
        <v>1340</v>
      </c>
      <c r="B1296" s="1">
        <v>45214</v>
      </c>
      <c r="C1296" t="s">
        <v>60</v>
      </c>
      <c r="D1296" t="s">
        <v>23</v>
      </c>
      <c r="E1296">
        <v>4</v>
      </c>
      <c r="F1296" s="2">
        <v>145.88</v>
      </c>
      <c r="G1296" s="2">
        <f>Table14[[#This Row],[Unit Cost]]*Table14[[#This Row],[Quantity]]</f>
        <v>583.52</v>
      </c>
      <c r="H1296" s="2">
        <v>228.53</v>
      </c>
      <c r="I1296" s="2">
        <f>Table14[[#This Row],[Unit Price]]*Table14[[#This Row],[Quantity]]</f>
        <v>914.12</v>
      </c>
      <c r="J1296" s="4">
        <v>0.15</v>
      </c>
      <c r="K1296">
        <f>Table14[[#This Row],[Revenue]]*Table14[[#This Row],[Discount]]</f>
        <v>137.11799999999999</v>
      </c>
      <c r="L1296" s="2">
        <f>Table14[[#This Row],[Revenue]]-Table14[[#This Row],[Discount Amount]]</f>
        <v>777.00199999999995</v>
      </c>
      <c r="M1296" s="2">
        <f>Table14[[#This Row],[Total_Revenue]]-Table14[[#This Row],[Total Cost]]</f>
        <v>193.48199999999997</v>
      </c>
      <c r="N1296" t="s">
        <v>18</v>
      </c>
      <c r="O1296" t="s">
        <v>27</v>
      </c>
      <c r="P1296" t="s">
        <v>35</v>
      </c>
    </row>
    <row r="1297" spans="1:16" x14ac:dyDescent="0.25">
      <c r="A1297" t="s">
        <v>1341</v>
      </c>
      <c r="B1297" s="1">
        <v>45419</v>
      </c>
      <c r="C1297" t="s">
        <v>56</v>
      </c>
      <c r="D1297" t="s">
        <v>38</v>
      </c>
      <c r="E1297">
        <v>7</v>
      </c>
      <c r="F1297" s="2">
        <v>53.87</v>
      </c>
      <c r="G1297" s="2">
        <f>Table14[[#This Row],[Unit Cost]]*Table14[[#This Row],[Quantity]]</f>
        <v>377.09</v>
      </c>
      <c r="H1297" s="2">
        <v>61.24</v>
      </c>
      <c r="I1297" s="2">
        <f>Table14[[#This Row],[Unit Price]]*Table14[[#This Row],[Quantity]]</f>
        <v>428.68</v>
      </c>
      <c r="J1297" s="4">
        <v>0</v>
      </c>
      <c r="K1297">
        <f>Table14[[#This Row],[Revenue]]*Table14[[#This Row],[Discount]]</f>
        <v>0</v>
      </c>
      <c r="L1297" s="2">
        <f>Table14[[#This Row],[Revenue]]-Table14[[#This Row],[Discount Amount]]</f>
        <v>428.68</v>
      </c>
      <c r="M1297" s="2">
        <f>Table14[[#This Row],[Total_Revenue]]-Table14[[#This Row],[Total Cost]]</f>
        <v>51.590000000000032</v>
      </c>
      <c r="N1297" t="s">
        <v>40</v>
      </c>
      <c r="O1297" t="s">
        <v>19</v>
      </c>
      <c r="P1297" t="s">
        <v>16</v>
      </c>
    </row>
    <row r="1298" spans="1:16" x14ac:dyDescent="0.25">
      <c r="A1298" t="s">
        <v>1342</v>
      </c>
      <c r="B1298" s="1">
        <v>45482</v>
      </c>
      <c r="C1298" t="s">
        <v>42</v>
      </c>
      <c r="D1298" t="s">
        <v>23</v>
      </c>
      <c r="E1298">
        <v>2</v>
      </c>
      <c r="F1298" s="2">
        <v>317.95999999999998</v>
      </c>
      <c r="G1298" s="2">
        <f>Table14[[#This Row],[Unit Cost]]*Table14[[#This Row],[Quantity]]</f>
        <v>635.91999999999996</v>
      </c>
      <c r="H1298" s="2">
        <v>515.92999999999995</v>
      </c>
      <c r="I1298" s="2">
        <f>Table14[[#This Row],[Unit Price]]*Table14[[#This Row],[Quantity]]</f>
        <v>1031.8599999999999</v>
      </c>
      <c r="J1298" s="4">
        <v>0.1</v>
      </c>
      <c r="K1298">
        <f>Table14[[#This Row],[Revenue]]*Table14[[#This Row],[Discount]]</f>
        <v>103.18599999999999</v>
      </c>
      <c r="L1298" s="2">
        <f>Table14[[#This Row],[Revenue]]-Table14[[#This Row],[Discount Amount]]</f>
        <v>928.67399999999986</v>
      </c>
      <c r="M1298" s="2">
        <f>Table14[[#This Row],[Total_Revenue]]-Table14[[#This Row],[Total Cost]]</f>
        <v>292.75399999999991</v>
      </c>
      <c r="N1298" t="s">
        <v>40</v>
      </c>
      <c r="O1298" t="s">
        <v>15</v>
      </c>
      <c r="P1298" t="s">
        <v>20</v>
      </c>
    </row>
    <row r="1299" spans="1:16" x14ac:dyDescent="0.25">
      <c r="A1299" t="s">
        <v>1343</v>
      </c>
      <c r="B1299" s="1">
        <v>45093</v>
      </c>
      <c r="C1299" t="s">
        <v>22</v>
      </c>
      <c r="D1299" t="s">
        <v>23</v>
      </c>
      <c r="E1299">
        <v>3</v>
      </c>
      <c r="F1299" s="2">
        <v>78.819999999999993</v>
      </c>
      <c r="G1299" s="2">
        <f>Table14[[#This Row],[Unit Cost]]*Table14[[#This Row],[Quantity]]</f>
        <v>236.45999999999998</v>
      </c>
      <c r="H1299" s="2">
        <v>137.33000000000001</v>
      </c>
      <c r="I1299" s="2">
        <f>Table14[[#This Row],[Unit Price]]*Table14[[#This Row],[Quantity]]</f>
        <v>411.99</v>
      </c>
      <c r="J1299" s="4">
        <v>0.05</v>
      </c>
      <c r="K1299">
        <f>Table14[[#This Row],[Revenue]]*Table14[[#This Row],[Discount]]</f>
        <v>20.599500000000003</v>
      </c>
      <c r="L1299" s="2">
        <f>Table14[[#This Row],[Revenue]]-Table14[[#This Row],[Discount Amount]]</f>
        <v>391.39050000000003</v>
      </c>
      <c r="M1299" s="2">
        <f>Table14[[#This Row],[Total_Revenue]]-Table14[[#This Row],[Total Cost]]</f>
        <v>154.93050000000005</v>
      </c>
      <c r="N1299" t="s">
        <v>14</v>
      </c>
      <c r="O1299" t="s">
        <v>52</v>
      </c>
      <c r="P1299" t="s">
        <v>35</v>
      </c>
    </row>
    <row r="1300" spans="1:16" x14ac:dyDescent="0.25">
      <c r="A1300" t="s">
        <v>1344</v>
      </c>
      <c r="B1300" s="1">
        <v>45424</v>
      </c>
      <c r="C1300" t="s">
        <v>56</v>
      </c>
      <c r="D1300" t="s">
        <v>38</v>
      </c>
      <c r="E1300">
        <v>6</v>
      </c>
      <c r="F1300" s="2">
        <v>275.93</v>
      </c>
      <c r="G1300" s="2">
        <f>Table14[[#This Row],[Unit Cost]]*Table14[[#This Row],[Quantity]]</f>
        <v>1655.58</v>
      </c>
      <c r="H1300" s="2">
        <v>348.74</v>
      </c>
      <c r="I1300" s="2">
        <f>Table14[[#This Row],[Unit Price]]*Table14[[#This Row],[Quantity]]</f>
        <v>2092.44</v>
      </c>
      <c r="J1300" s="4">
        <v>0</v>
      </c>
      <c r="K1300">
        <f>Table14[[#This Row],[Revenue]]*Table14[[#This Row],[Discount]]</f>
        <v>0</v>
      </c>
      <c r="L1300" s="2">
        <f>Table14[[#This Row],[Revenue]]-Table14[[#This Row],[Discount Amount]]</f>
        <v>2092.44</v>
      </c>
      <c r="M1300" s="2">
        <f>Table14[[#This Row],[Total_Revenue]]-Table14[[#This Row],[Total Cost]]</f>
        <v>436.86000000000013</v>
      </c>
      <c r="N1300" t="s">
        <v>14</v>
      </c>
      <c r="O1300" t="s">
        <v>15</v>
      </c>
      <c r="P1300" t="s">
        <v>20</v>
      </c>
    </row>
    <row r="1301" spans="1:16" x14ac:dyDescent="0.25">
      <c r="A1301" t="s">
        <v>1345</v>
      </c>
      <c r="B1301" s="1">
        <v>45496</v>
      </c>
      <c r="C1301" t="s">
        <v>37</v>
      </c>
      <c r="D1301" t="s">
        <v>38</v>
      </c>
      <c r="E1301">
        <v>8</v>
      </c>
      <c r="F1301" s="2">
        <v>243.94</v>
      </c>
      <c r="G1301" s="2">
        <f>Table14[[#This Row],[Unit Cost]]*Table14[[#This Row],[Quantity]]</f>
        <v>1951.52</v>
      </c>
      <c r="H1301" s="2">
        <v>393.73</v>
      </c>
      <c r="I1301" s="2">
        <f>Table14[[#This Row],[Unit Price]]*Table14[[#This Row],[Quantity]]</f>
        <v>3149.84</v>
      </c>
      <c r="J1301" s="4">
        <v>0</v>
      </c>
      <c r="K1301">
        <f>Table14[[#This Row],[Revenue]]*Table14[[#This Row],[Discount]]</f>
        <v>0</v>
      </c>
      <c r="L1301" s="2">
        <f>Table14[[#This Row],[Revenue]]-Table14[[#This Row],[Discount Amount]]</f>
        <v>3149.84</v>
      </c>
      <c r="M1301" s="2">
        <f>Table14[[#This Row],[Total_Revenue]]-Table14[[#This Row],[Total Cost]]</f>
        <v>1198.3200000000002</v>
      </c>
      <c r="N1301" t="s">
        <v>40</v>
      </c>
      <c r="O1301" t="s">
        <v>27</v>
      </c>
      <c r="P1301" t="s">
        <v>16</v>
      </c>
    </row>
    <row r="1302" spans="1:16" x14ac:dyDescent="0.25">
      <c r="A1302" t="s">
        <v>1346</v>
      </c>
      <c r="B1302" s="1">
        <v>45450</v>
      </c>
      <c r="C1302" t="s">
        <v>46</v>
      </c>
      <c r="D1302" t="s">
        <v>47</v>
      </c>
      <c r="E1302">
        <v>6</v>
      </c>
      <c r="F1302" s="2">
        <v>61.55</v>
      </c>
      <c r="G1302" s="2">
        <f>Table14[[#This Row],[Unit Cost]]*Table14[[#This Row],[Quantity]]</f>
        <v>369.29999999999995</v>
      </c>
      <c r="H1302" s="2">
        <v>79.53</v>
      </c>
      <c r="I1302" s="2">
        <f>Table14[[#This Row],[Unit Price]]*Table14[[#This Row],[Quantity]]</f>
        <v>477.18</v>
      </c>
      <c r="J1302" s="4">
        <v>0</v>
      </c>
      <c r="K1302">
        <f>Table14[[#This Row],[Revenue]]*Table14[[#This Row],[Discount]]</f>
        <v>0</v>
      </c>
      <c r="L1302" s="2">
        <f>Table14[[#This Row],[Revenue]]-Table14[[#This Row],[Discount Amount]]</f>
        <v>477.18</v>
      </c>
      <c r="M1302" s="2">
        <f>Table14[[#This Row],[Total_Revenue]]-Table14[[#This Row],[Total Cost]]</f>
        <v>107.88000000000005</v>
      </c>
      <c r="N1302" t="s">
        <v>18</v>
      </c>
      <c r="O1302" t="s">
        <v>15</v>
      </c>
      <c r="P1302" t="s">
        <v>16</v>
      </c>
    </row>
    <row r="1303" spans="1:16" x14ac:dyDescent="0.25">
      <c r="A1303" t="s">
        <v>1347</v>
      </c>
      <c r="B1303" s="1">
        <v>45477</v>
      </c>
      <c r="C1303" t="s">
        <v>56</v>
      </c>
      <c r="D1303" t="s">
        <v>38</v>
      </c>
      <c r="E1303">
        <v>4</v>
      </c>
      <c r="F1303" s="2">
        <v>198</v>
      </c>
      <c r="G1303" s="2">
        <f>Table14[[#This Row],[Unit Cost]]*Table14[[#This Row],[Quantity]]</f>
        <v>792</v>
      </c>
      <c r="H1303" s="2">
        <v>255.11</v>
      </c>
      <c r="I1303" s="2">
        <f>Table14[[#This Row],[Unit Price]]*Table14[[#This Row],[Quantity]]</f>
        <v>1020.44</v>
      </c>
      <c r="J1303" s="4">
        <v>0.1</v>
      </c>
      <c r="K1303">
        <f>Table14[[#This Row],[Revenue]]*Table14[[#This Row],[Discount]]</f>
        <v>102.04400000000001</v>
      </c>
      <c r="L1303" s="2">
        <f>Table14[[#This Row],[Revenue]]-Table14[[#This Row],[Discount Amount]]</f>
        <v>918.39600000000007</v>
      </c>
      <c r="M1303" s="2">
        <f>Table14[[#This Row],[Total_Revenue]]-Table14[[#This Row],[Total Cost]]</f>
        <v>126.39600000000007</v>
      </c>
      <c r="N1303" t="s">
        <v>40</v>
      </c>
      <c r="O1303" t="s">
        <v>32</v>
      </c>
      <c r="P1303" t="s">
        <v>35</v>
      </c>
    </row>
    <row r="1304" spans="1:16" x14ac:dyDescent="0.25">
      <c r="A1304" t="s">
        <v>1348</v>
      </c>
      <c r="B1304" s="1">
        <v>45100</v>
      </c>
      <c r="C1304" t="s">
        <v>26</v>
      </c>
      <c r="D1304" t="s">
        <v>13</v>
      </c>
      <c r="E1304">
        <v>4</v>
      </c>
      <c r="F1304" s="2">
        <v>439.99</v>
      </c>
      <c r="G1304" s="2">
        <f>Table14[[#This Row],[Unit Cost]]*Table14[[#This Row],[Quantity]]</f>
        <v>1759.96</v>
      </c>
      <c r="H1304" s="2">
        <v>522.66999999999996</v>
      </c>
      <c r="I1304" s="2">
        <f>Table14[[#This Row],[Unit Price]]*Table14[[#This Row],[Quantity]]</f>
        <v>2090.6799999999998</v>
      </c>
      <c r="J1304" s="4">
        <v>0</v>
      </c>
      <c r="K1304">
        <f>Table14[[#This Row],[Revenue]]*Table14[[#This Row],[Discount]]</f>
        <v>0</v>
      </c>
      <c r="L1304" s="2">
        <f>Table14[[#This Row],[Revenue]]-Table14[[#This Row],[Discount Amount]]</f>
        <v>2090.6799999999998</v>
      </c>
      <c r="M1304" s="2">
        <f>Table14[[#This Row],[Total_Revenue]]-Table14[[#This Row],[Total Cost]]</f>
        <v>330.7199999999998</v>
      </c>
      <c r="N1304" t="s">
        <v>18</v>
      </c>
      <c r="O1304" t="s">
        <v>32</v>
      </c>
      <c r="P1304" t="s">
        <v>16</v>
      </c>
    </row>
    <row r="1305" spans="1:16" x14ac:dyDescent="0.25">
      <c r="A1305" t="s">
        <v>1349</v>
      </c>
      <c r="B1305" s="1">
        <v>45094</v>
      </c>
      <c r="C1305" t="s">
        <v>56</v>
      </c>
      <c r="D1305" t="s">
        <v>38</v>
      </c>
      <c r="E1305">
        <v>6</v>
      </c>
      <c r="F1305" s="2">
        <v>28.29</v>
      </c>
      <c r="G1305" s="2">
        <f>Table14[[#This Row],[Unit Cost]]*Table14[[#This Row],[Quantity]]</f>
        <v>169.74</v>
      </c>
      <c r="H1305" s="2">
        <v>34.28</v>
      </c>
      <c r="I1305" s="2">
        <f>Table14[[#This Row],[Unit Price]]*Table14[[#This Row],[Quantity]]</f>
        <v>205.68</v>
      </c>
      <c r="J1305" s="4">
        <v>0</v>
      </c>
      <c r="K1305">
        <f>Table14[[#This Row],[Revenue]]*Table14[[#This Row],[Discount]]</f>
        <v>0</v>
      </c>
      <c r="L1305" s="2">
        <f>Table14[[#This Row],[Revenue]]-Table14[[#This Row],[Discount Amount]]</f>
        <v>205.68</v>
      </c>
      <c r="M1305" s="2">
        <f>Table14[[#This Row],[Total_Revenue]]-Table14[[#This Row],[Total Cost]]</f>
        <v>35.94</v>
      </c>
      <c r="N1305" t="s">
        <v>14</v>
      </c>
      <c r="O1305" t="s">
        <v>27</v>
      </c>
      <c r="P1305" t="s">
        <v>35</v>
      </c>
    </row>
    <row r="1306" spans="1:16" x14ac:dyDescent="0.25">
      <c r="A1306" t="s">
        <v>1350</v>
      </c>
      <c r="B1306" s="1">
        <v>45551</v>
      </c>
      <c r="C1306" t="s">
        <v>30</v>
      </c>
      <c r="D1306" t="s">
        <v>31</v>
      </c>
      <c r="E1306">
        <v>3</v>
      </c>
      <c r="F1306" s="2">
        <v>122.39</v>
      </c>
      <c r="G1306" s="2">
        <f>Table14[[#This Row],[Unit Cost]]*Table14[[#This Row],[Quantity]]</f>
        <v>367.17</v>
      </c>
      <c r="H1306" s="2">
        <v>160.91999999999999</v>
      </c>
      <c r="I1306" s="2">
        <f>Table14[[#This Row],[Unit Price]]*Table14[[#This Row],[Quantity]]</f>
        <v>482.76</v>
      </c>
      <c r="J1306" s="4">
        <v>0.1</v>
      </c>
      <c r="K1306">
        <f>Table14[[#This Row],[Revenue]]*Table14[[#This Row],[Discount]]</f>
        <v>48.276000000000003</v>
      </c>
      <c r="L1306" s="2">
        <f>Table14[[#This Row],[Revenue]]-Table14[[#This Row],[Discount Amount]]</f>
        <v>434.48399999999998</v>
      </c>
      <c r="M1306" s="2">
        <f>Table14[[#This Row],[Total_Revenue]]-Table14[[#This Row],[Total Cost]]</f>
        <v>67.313999999999965</v>
      </c>
      <c r="N1306" t="s">
        <v>24</v>
      </c>
      <c r="O1306" t="s">
        <v>15</v>
      </c>
      <c r="P1306" t="s">
        <v>20</v>
      </c>
    </row>
    <row r="1307" spans="1:16" x14ac:dyDescent="0.25">
      <c r="A1307" t="s">
        <v>1351</v>
      </c>
      <c r="B1307" s="1">
        <v>45170</v>
      </c>
      <c r="C1307" t="s">
        <v>30</v>
      </c>
      <c r="D1307" t="s">
        <v>31</v>
      </c>
      <c r="E1307">
        <v>9</v>
      </c>
      <c r="F1307" s="2">
        <v>98.75</v>
      </c>
      <c r="G1307" s="2">
        <f>Table14[[#This Row],[Unit Cost]]*Table14[[#This Row],[Quantity]]</f>
        <v>888.75</v>
      </c>
      <c r="H1307" s="2">
        <v>142.63999999999999</v>
      </c>
      <c r="I1307" s="2">
        <f>Table14[[#This Row],[Unit Price]]*Table14[[#This Row],[Quantity]]</f>
        <v>1283.7599999999998</v>
      </c>
      <c r="J1307" s="4">
        <v>0.1</v>
      </c>
      <c r="K1307">
        <f>Table14[[#This Row],[Revenue]]*Table14[[#This Row],[Discount]]</f>
        <v>128.37599999999998</v>
      </c>
      <c r="L1307" s="2">
        <f>Table14[[#This Row],[Revenue]]-Table14[[#This Row],[Discount Amount]]</f>
        <v>1155.3839999999998</v>
      </c>
      <c r="M1307" s="2">
        <f>Table14[[#This Row],[Total_Revenue]]-Table14[[#This Row],[Total Cost]]</f>
        <v>266.63399999999979</v>
      </c>
      <c r="N1307" t="s">
        <v>14</v>
      </c>
      <c r="O1307" t="s">
        <v>15</v>
      </c>
      <c r="P1307" t="s">
        <v>35</v>
      </c>
    </row>
    <row r="1308" spans="1:16" x14ac:dyDescent="0.25">
      <c r="A1308" t="s">
        <v>1352</v>
      </c>
      <c r="B1308" s="1">
        <v>45635</v>
      </c>
      <c r="C1308" t="s">
        <v>34</v>
      </c>
      <c r="D1308" t="s">
        <v>31</v>
      </c>
      <c r="E1308">
        <v>2</v>
      </c>
      <c r="F1308" s="2">
        <v>391.91</v>
      </c>
      <c r="G1308" s="2">
        <f>Table14[[#This Row],[Unit Cost]]*Table14[[#This Row],[Quantity]]</f>
        <v>783.82</v>
      </c>
      <c r="H1308" s="2">
        <v>517.1</v>
      </c>
      <c r="I1308" s="2">
        <f>Table14[[#This Row],[Unit Price]]*Table14[[#This Row],[Quantity]]</f>
        <v>1034.2</v>
      </c>
      <c r="J1308" s="4">
        <v>0.05</v>
      </c>
      <c r="K1308">
        <f>Table14[[#This Row],[Revenue]]*Table14[[#This Row],[Discount]]</f>
        <v>51.710000000000008</v>
      </c>
      <c r="L1308" s="2">
        <f>Table14[[#This Row],[Revenue]]-Table14[[#This Row],[Discount Amount]]</f>
        <v>982.49</v>
      </c>
      <c r="M1308" s="2">
        <f>Table14[[#This Row],[Total_Revenue]]-Table14[[#This Row],[Total Cost]]</f>
        <v>198.66999999999996</v>
      </c>
      <c r="N1308" t="s">
        <v>14</v>
      </c>
      <c r="O1308" t="s">
        <v>32</v>
      </c>
      <c r="P1308" t="s">
        <v>16</v>
      </c>
    </row>
    <row r="1309" spans="1:16" x14ac:dyDescent="0.25">
      <c r="A1309" t="s">
        <v>1353</v>
      </c>
      <c r="B1309" s="1">
        <v>45398</v>
      </c>
      <c r="C1309" t="s">
        <v>60</v>
      </c>
      <c r="D1309" t="s">
        <v>23</v>
      </c>
      <c r="E1309">
        <v>3</v>
      </c>
      <c r="F1309" s="2">
        <v>310.39</v>
      </c>
      <c r="G1309" s="2">
        <f>Table14[[#This Row],[Unit Cost]]*Table14[[#This Row],[Quantity]]</f>
        <v>931.17</v>
      </c>
      <c r="H1309" s="2">
        <v>398.07</v>
      </c>
      <c r="I1309" s="2">
        <f>Table14[[#This Row],[Unit Price]]*Table14[[#This Row],[Quantity]]</f>
        <v>1194.21</v>
      </c>
      <c r="J1309" s="4">
        <v>0.15</v>
      </c>
      <c r="K1309">
        <f>Table14[[#This Row],[Revenue]]*Table14[[#This Row],[Discount]]</f>
        <v>179.13149999999999</v>
      </c>
      <c r="L1309" s="2">
        <f>Table14[[#This Row],[Revenue]]-Table14[[#This Row],[Discount Amount]]</f>
        <v>1015.0785000000001</v>
      </c>
      <c r="M1309" s="2">
        <f>Table14[[#This Row],[Total_Revenue]]-Table14[[#This Row],[Total Cost]]</f>
        <v>83.908500000000117</v>
      </c>
      <c r="N1309" t="s">
        <v>40</v>
      </c>
      <c r="O1309" t="s">
        <v>32</v>
      </c>
      <c r="P1309" t="s">
        <v>35</v>
      </c>
    </row>
    <row r="1310" spans="1:16" x14ac:dyDescent="0.25">
      <c r="A1310" t="s">
        <v>1354</v>
      </c>
      <c r="B1310" s="1">
        <v>45426</v>
      </c>
      <c r="C1310" t="s">
        <v>42</v>
      </c>
      <c r="D1310" t="s">
        <v>23</v>
      </c>
      <c r="E1310">
        <v>7</v>
      </c>
      <c r="F1310" s="2">
        <v>340.85</v>
      </c>
      <c r="G1310" s="2">
        <f>Table14[[#This Row],[Unit Cost]]*Table14[[#This Row],[Quantity]]</f>
        <v>2385.9500000000003</v>
      </c>
      <c r="H1310" s="2">
        <v>523.41</v>
      </c>
      <c r="I1310" s="2">
        <f>Table14[[#This Row],[Unit Price]]*Table14[[#This Row],[Quantity]]</f>
        <v>3663.87</v>
      </c>
      <c r="J1310" s="4">
        <v>0</v>
      </c>
      <c r="K1310">
        <f>Table14[[#This Row],[Revenue]]*Table14[[#This Row],[Discount]]</f>
        <v>0</v>
      </c>
      <c r="L1310" s="2">
        <f>Table14[[#This Row],[Revenue]]-Table14[[#This Row],[Discount Amount]]</f>
        <v>3663.87</v>
      </c>
      <c r="M1310" s="2">
        <f>Table14[[#This Row],[Total_Revenue]]-Table14[[#This Row],[Total Cost]]</f>
        <v>1277.9199999999996</v>
      </c>
      <c r="N1310" t="s">
        <v>24</v>
      </c>
      <c r="O1310" t="s">
        <v>15</v>
      </c>
      <c r="P1310" t="s">
        <v>16</v>
      </c>
    </row>
    <row r="1311" spans="1:16" x14ac:dyDescent="0.25">
      <c r="A1311" t="s">
        <v>1355</v>
      </c>
      <c r="B1311" s="1">
        <v>45059</v>
      </c>
      <c r="C1311" t="s">
        <v>22</v>
      </c>
      <c r="D1311" t="s">
        <v>23</v>
      </c>
      <c r="E1311">
        <v>5</v>
      </c>
      <c r="F1311" s="2">
        <v>246.27</v>
      </c>
      <c r="G1311" s="2">
        <f>Table14[[#This Row],[Unit Cost]]*Table14[[#This Row],[Quantity]]</f>
        <v>1231.3500000000001</v>
      </c>
      <c r="H1311" s="2">
        <v>273.57</v>
      </c>
      <c r="I1311" s="2">
        <f>Table14[[#This Row],[Unit Price]]*Table14[[#This Row],[Quantity]]</f>
        <v>1367.85</v>
      </c>
      <c r="J1311" s="4">
        <v>0.05</v>
      </c>
      <c r="K1311">
        <f>Table14[[#This Row],[Revenue]]*Table14[[#This Row],[Discount]]</f>
        <v>68.392499999999998</v>
      </c>
      <c r="L1311" s="2">
        <f>Table14[[#This Row],[Revenue]]-Table14[[#This Row],[Discount Amount]]</f>
        <v>1299.4575</v>
      </c>
      <c r="M1311" s="2">
        <f>Table14[[#This Row],[Total_Revenue]]-Table14[[#This Row],[Total Cost]]</f>
        <v>68.107499999999845</v>
      </c>
      <c r="N1311" t="s">
        <v>24</v>
      </c>
      <c r="O1311" t="s">
        <v>32</v>
      </c>
      <c r="P1311" t="s">
        <v>16</v>
      </c>
    </row>
    <row r="1312" spans="1:16" x14ac:dyDescent="0.25">
      <c r="A1312" t="s">
        <v>1356</v>
      </c>
      <c r="B1312" s="1">
        <v>45116</v>
      </c>
      <c r="C1312" t="s">
        <v>34</v>
      </c>
      <c r="D1312" t="s">
        <v>31</v>
      </c>
      <c r="E1312">
        <v>3</v>
      </c>
      <c r="F1312" s="2">
        <v>140.11000000000001</v>
      </c>
      <c r="G1312" s="2">
        <f>Table14[[#This Row],[Unit Cost]]*Table14[[#This Row],[Quantity]]</f>
        <v>420.33000000000004</v>
      </c>
      <c r="H1312" s="2">
        <v>237.48</v>
      </c>
      <c r="I1312" s="2">
        <f>Table14[[#This Row],[Unit Price]]*Table14[[#This Row],[Quantity]]</f>
        <v>712.43999999999994</v>
      </c>
      <c r="J1312" s="4">
        <v>0.1</v>
      </c>
      <c r="K1312">
        <f>Table14[[#This Row],[Revenue]]*Table14[[#This Row],[Discount]]</f>
        <v>71.244</v>
      </c>
      <c r="L1312" s="2">
        <f>Table14[[#This Row],[Revenue]]-Table14[[#This Row],[Discount Amount]]</f>
        <v>641.19599999999991</v>
      </c>
      <c r="M1312" s="2">
        <f>Table14[[#This Row],[Total_Revenue]]-Table14[[#This Row],[Total Cost]]</f>
        <v>220.86599999999987</v>
      </c>
      <c r="N1312" t="s">
        <v>24</v>
      </c>
      <c r="O1312" t="s">
        <v>15</v>
      </c>
      <c r="P1312" t="s">
        <v>16</v>
      </c>
    </row>
    <row r="1313" spans="1:16" x14ac:dyDescent="0.25">
      <c r="A1313" t="s">
        <v>1357</v>
      </c>
      <c r="B1313" s="1">
        <v>44979</v>
      </c>
      <c r="C1313" t="s">
        <v>34</v>
      </c>
      <c r="D1313" t="s">
        <v>31</v>
      </c>
      <c r="E1313">
        <v>2</v>
      </c>
      <c r="F1313" s="2">
        <v>471.62</v>
      </c>
      <c r="G1313" s="2">
        <f>Table14[[#This Row],[Unit Cost]]*Table14[[#This Row],[Quantity]]</f>
        <v>943.24</v>
      </c>
      <c r="H1313" s="2">
        <v>788.2</v>
      </c>
      <c r="I1313" s="2">
        <f>Table14[[#This Row],[Unit Price]]*Table14[[#This Row],[Quantity]]</f>
        <v>1576.4</v>
      </c>
      <c r="J1313" s="4">
        <v>0</v>
      </c>
      <c r="K1313">
        <f>Table14[[#This Row],[Revenue]]*Table14[[#This Row],[Discount]]</f>
        <v>0</v>
      </c>
      <c r="L1313" s="2">
        <f>Table14[[#This Row],[Revenue]]-Table14[[#This Row],[Discount Amount]]</f>
        <v>1576.4</v>
      </c>
      <c r="M1313" s="2">
        <f>Table14[[#This Row],[Total_Revenue]]-Table14[[#This Row],[Total Cost]]</f>
        <v>633.16000000000008</v>
      </c>
      <c r="N1313" t="s">
        <v>40</v>
      </c>
      <c r="O1313" t="s">
        <v>27</v>
      </c>
      <c r="P1313" t="s">
        <v>16</v>
      </c>
    </row>
    <row r="1314" spans="1:16" x14ac:dyDescent="0.25">
      <c r="A1314" t="s">
        <v>1358</v>
      </c>
      <c r="B1314" s="1">
        <v>45037</v>
      </c>
      <c r="C1314" t="s">
        <v>56</v>
      </c>
      <c r="D1314" t="s">
        <v>38</v>
      </c>
      <c r="E1314">
        <v>3</v>
      </c>
      <c r="F1314" s="2">
        <v>50.2</v>
      </c>
      <c r="G1314" s="2">
        <f>Table14[[#This Row],[Unit Cost]]*Table14[[#This Row],[Quantity]]</f>
        <v>150.60000000000002</v>
      </c>
      <c r="H1314" s="2">
        <v>72.22</v>
      </c>
      <c r="I1314" s="2">
        <f>Table14[[#This Row],[Unit Price]]*Table14[[#This Row],[Quantity]]</f>
        <v>216.66</v>
      </c>
      <c r="J1314" s="4">
        <v>0</v>
      </c>
      <c r="K1314">
        <f>Table14[[#This Row],[Revenue]]*Table14[[#This Row],[Discount]]</f>
        <v>0</v>
      </c>
      <c r="L1314" s="2">
        <f>Table14[[#This Row],[Revenue]]-Table14[[#This Row],[Discount Amount]]</f>
        <v>216.66</v>
      </c>
      <c r="M1314" s="2">
        <f>Table14[[#This Row],[Total_Revenue]]-Table14[[#This Row],[Total Cost]]</f>
        <v>66.059999999999974</v>
      </c>
      <c r="N1314" t="s">
        <v>40</v>
      </c>
      <c r="O1314" t="s">
        <v>27</v>
      </c>
      <c r="P1314" t="s">
        <v>20</v>
      </c>
    </row>
    <row r="1315" spans="1:16" x14ac:dyDescent="0.25">
      <c r="A1315" t="s">
        <v>1359</v>
      </c>
      <c r="B1315" s="1">
        <v>45489</v>
      </c>
      <c r="C1315" t="s">
        <v>49</v>
      </c>
      <c r="D1315" t="s">
        <v>47</v>
      </c>
      <c r="E1315">
        <v>3</v>
      </c>
      <c r="F1315" s="2">
        <v>227.15</v>
      </c>
      <c r="G1315" s="2">
        <f>Table14[[#This Row],[Unit Cost]]*Table14[[#This Row],[Quantity]]</f>
        <v>681.45</v>
      </c>
      <c r="H1315" s="2">
        <v>328.74</v>
      </c>
      <c r="I1315" s="2">
        <f>Table14[[#This Row],[Unit Price]]*Table14[[#This Row],[Quantity]]</f>
        <v>986.22</v>
      </c>
      <c r="J1315" s="4">
        <v>0.05</v>
      </c>
      <c r="K1315">
        <f>Table14[[#This Row],[Revenue]]*Table14[[#This Row],[Discount]]</f>
        <v>49.311000000000007</v>
      </c>
      <c r="L1315" s="2">
        <f>Table14[[#This Row],[Revenue]]-Table14[[#This Row],[Discount Amount]]</f>
        <v>936.90899999999999</v>
      </c>
      <c r="M1315" s="2">
        <f>Table14[[#This Row],[Total_Revenue]]-Table14[[#This Row],[Total Cost]]</f>
        <v>255.45899999999995</v>
      </c>
      <c r="N1315" t="s">
        <v>24</v>
      </c>
      <c r="O1315" t="s">
        <v>15</v>
      </c>
      <c r="P1315" t="s">
        <v>16</v>
      </c>
    </row>
    <row r="1316" spans="1:16" x14ac:dyDescent="0.25">
      <c r="A1316" t="s">
        <v>1360</v>
      </c>
      <c r="B1316" s="1">
        <v>45369</v>
      </c>
      <c r="C1316" t="s">
        <v>44</v>
      </c>
      <c r="D1316" t="s">
        <v>31</v>
      </c>
      <c r="E1316">
        <v>6</v>
      </c>
      <c r="F1316" s="2">
        <v>377.13</v>
      </c>
      <c r="G1316" s="2">
        <f>Table14[[#This Row],[Unit Cost]]*Table14[[#This Row],[Quantity]]</f>
        <v>2262.7799999999997</v>
      </c>
      <c r="H1316" s="2">
        <v>517.16999999999996</v>
      </c>
      <c r="I1316" s="2">
        <f>Table14[[#This Row],[Unit Price]]*Table14[[#This Row],[Quantity]]</f>
        <v>3103.0199999999995</v>
      </c>
      <c r="J1316" s="4">
        <v>0</v>
      </c>
      <c r="K1316">
        <f>Table14[[#This Row],[Revenue]]*Table14[[#This Row],[Discount]]</f>
        <v>0</v>
      </c>
      <c r="L1316" s="2">
        <f>Table14[[#This Row],[Revenue]]-Table14[[#This Row],[Discount Amount]]</f>
        <v>3103.0199999999995</v>
      </c>
      <c r="M1316" s="2">
        <f>Table14[[#This Row],[Total_Revenue]]-Table14[[#This Row],[Total Cost]]</f>
        <v>840.23999999999978</v>
      </c>
      <c r="N1316" t="s">
        <v>18</v>
      </c>
      <c r="O1316" t="s">
        <v>15</v>
      </c>
      <c r="P1316" t="s">
        <v>35</v>
      </c>
    </row>
    <row r="1317" spans="1:16" x14ac:dyDescent="0.25">
      <c r="A1317" t="s">
        <v>1361</v>
      </c>
      <c r="B1317" s="1">
        <v>45152</v>
      </c>
      <c r="C1317" t="s">
        <v>54</v>
      </c>
      <c r="D1317" t="s">
        <v>38</v>
      </c>
      <c r="E1317">
        <v>9</v>
      </c>
      <c r="F1317" s="2">
        <v>159.13</v>
      </c>
      <c r="G1317" s="2">
        <f>Table14[[#This Row],[Unit Cost]]*Table14[[#This Row],[Quantity]]</f>
        <v>1432.17</v>
      </c>
      <c r="H1317" s="2">
        <v>222.03</v>
      </c>
      <c r="I1317" s="2">
        <f>Table14[[#This Row],[Unit Price]]*Table14[[#This Row],[Quantity]]</f>
        <v>1998.27</v>
      </c>
      <c r="J1317" s="4">
        <v>0.2</v>
      </c>
      <c r="K1317">
        <f>Table14[[#This Row],[Revenue]]*Table14[[#This Row],[Discount]]</f>
        <v>399.654</v>
      </c>
      <c r="L1317" s="2">
        <f>Table14[[#This Row],[Revenue]]-Table14[[#This Row],[Discount Amount]]</f>
        <v>1598.616</v>
      </c>
      <c r="M1317" s="2">
        <f>Table14[[#This Row],[Total_Revenue]]-Table14[[#This Row],[Total Cost]]</f>
        <v>166.44599999999991</v>
      </c>
      <c r="N1317" t="s">
        <v>14</v>
      </c>
      <c r="O1317" t="s">
        <v>27</v>
      </c>
      <c r="P1317" t="s">
        <v>20</v>
      </c>
    </row>
    <row r="1318" spans="1:16" x14ac:dyDescent="0.25">
      <c r="A1318" t="s">
        <v>1362</v>
      </c>
      <c r="B1318" s="1">
        <v>45552</v>
      </c>
      <c r="C1318" t="s">
        <v>44</v>
      </c>
      <c r="D1318" t="s">
        <v>31</v>
      </c>
      <c r="E1318">
        <v>1</v>
      </c>
      <c r="F1318" s="2">
        <v>391.56</v>
      </c>
      <c r="G1318" s="2">
        <f>Table14[[#This Row],[Unit Cost]]*Table14[[#This Row],[Quantity]]</f>
        <v>391.56</v>
      </c>
      <c r="H1318" s="2">
        <v>553.86</v>
      </c>
      <c r="I1318" s="2">
        <f>Table14[[#This Row],[Unit Price]]*Table14[[#This Row],[Quantity]]</f>
        <v>553.86</v>
      </c>
      <c r="J1318" s="4">
        <v>0.05</v>
      </c>
      <c r="K1318">
        <f>Table14[[#This Row],[Revenue]]*Table14[[#This Row],[Discount]]</f>
        <v>27.693000000000001</v>
      </c>
      <c r="L1318" s="2">
        <f>Table14[[#This Row],[Revenue]]-Table14[[#This Row],[Discount Amount]]</f>
        <v>526.16700000000003</v>
      </c>
      <c r="M1318" s="2">
        <f>Table14[[#This Row],[Total_Revenue]]-Table14[[#This Row],[Total Cost]]</f>
        <v>134.60700000000003</v>
      </c>
      <c r="N1318" t="s">
        <v>18</v>
      </c>
      <c r="O1318" t="s">
        <v>27</v>
      </c>
      <c r="P1318" t="s">
        <v>35</v>
      </c>
    </row>
    <row r="1319" spans="1:16" x14ac:dyDescent="0.25">
      <c r="A1319" t="s">
        <v>1363</v>
      </c>
      <c r="B1319" s="1">
        <v>45072</v>
      </c>
      <c r="C1319" t="s">
        <v>46</v>
      </c>
      <c r="D1319" t="s">
        <v>47</v>
      </c>
      <c r="E1319">
        <v>4</v>
      </c>
      <c r="F1319" s="2">
        <v>413.48</v>
      </c>
      <c r="G1319" s="2">
        <f>Table14[[#This Row],[Unit Cost]]*Table14[[#This Row],[Quantity]]</f>
        <v>1653.92</v>
      </c>
      <c r="H1319" s="2">
        <v>637.52</v>
      </c>
      <c r="I1319" s="2">
        <f>Table14[[#This Row],[Unit Price]]*Table14[[#This Row],[Quantity]]</f>
        <v>2550.08</v>
      </c>
      <c r="J1319" s="4">
        <v>0.2</v>
      </c>
      <c r="K1319">
        <f>Table14[[#This Row],[Revenue]]*Table14[[#This Row],[Discount]]</f>
        <v>510.01600000000002</v>
      </c>
      <c r="L1319" s="2">
        <f>Table14[[#This Row],[Revenue]]-Table14[[#This Row],[Discount Amount]]</f>
        <v>2040.0639999999999</v>
      </c>
      <c r="M1319" s="2">
        <f>Table14[[#This Row],[Total_Revenue]]-Table14[[#This Row],[Total Cost]]</f>
        <v>386.14399999999978</v>
      </c>
      <c r="N1319" t="s">
        <v>14</v>
      </c>
      <c r="O1319" t="s">
        <v>32</v>
      </c>
      <c r="P1319" t="s">
        <v>16</v>
      </c>
    </row>
    <row r="1320" spans="1:16" x14ac:dyDescent="0.25">
      <c r="A1320" t="s">
        <v>1364</v>
      </c>
      <c r="B1320" s="1">
        <v>45295</v>
      </c>
      <c r="C1320" t="s">
        <v>30</v>
      </c>
      <c r="D1320" t="s">
        <v>31</v>
      </c>
      <c r="E1320">
        <v>2</v>
      </c>
      <c r="F1320" s="2">
        <v>38.71</v>
      </c>
      <c r="G1320" s="2">
        <f>Table14[[#This Row],[Unit Cost]]*Table14[[#This Row],[Quantity]]</f>
        <v>77.42</v>
      </c>
      <c r="H1320" s="2">
        <v>58.33</v>
      </c>
      <c r="I1320" s="2">
        <f>Table14[[#This Row],[Unit Price]]*Table14[[#This Row],[Quantity]]</f>
        <v>116.66</v>
      </c>
      <c r="J1320" s="4">
        <v>0</v>
      </c>
      <c r="K1320">
        <f>Table14[[#This Row],[Revenue]]*Table14[[#This Row],[Discount]]</f>
        <v>0</v>
      </c>
      <c r="L1320" s="2">
        <f>Table14[[#This Row],[Revenue]]-Table14[[#This Row],[Discount Amount]]</f>
        <v>116.66</v>
      </c>
      <c r="M1320" s="2">
        <f>Table14[[#This Row],[Total_Revenue]]-Table14[[#This Row],[Total Cost]]</f>
        <v>39.239999999999995</v>
      </c>
      <c r="N1320" t="s">
        <v>18</v>
      </c>
      <c r="O1320" t="s">
        <v>27</v>
      </c>
      <c r="P1320" t="s">
        <v>16</v>
      </c>
    </row>
    <row r="1321" spans="1:16" x14ac:dyDescent="0.25">
      <c r="A1321" t="s">
        <v>1365</v>
      </c>
      <c r="B1321" s="1">
        <v>45431</v>
      </c>
      <c r="C1321" t="s">
        <v>62</v>
      </c>
      <c r="D1321" t="s">
        <v>47</v>
      </c>
      <c r="E1321">
        <v>5</v>
      </c>
      <c r="F1321" s="2">
        <v>103.71</v>
      </c>
      <c r="G1321" s="2">
        <f>Table14[[#This Row],[Unit Cost]]*Table14[[#This Row],[Quantity]]</f>
        <v>518.54999999999995</v>
      </c>
      <c r="H1321" s="2">
        <v>122.57</v>
      </c>
      <c r="I1321" s="2">
        <f>Table14[[#This Row],[Unit Price]]*Table14[[#This Row],[Quantity]]</f>
        <v>612.84999999999991</v>
      </c>
      <c r="J1321" s="4">
        <v>0.2</v>
      </c>
      <c r="K1321">
        <f>Table14[[#This Row],[Revenue]]*Table14[[#This Row],[Discount]]</f>
        <v>122.57</v>
      </c>
      <c r="L1321" s="2">
        <f>Table14[[#This Row],[Revenue]]-Table14[[#This Row],[Discount Amount]]</f>
        <v>490.27999999999992</v>
      </c>
      <c r="M1321" s="2">
        <f>Table14[[#This Row],[Total_Revenue]]-Table14[[#This Row],[Total Cost]]</f>
        <v>-28.270000000000039</v>
      </c>
      <c r="N1321" t="s">
        <v>24</v>
      </c>
      <c r="O1321" t="s">
        <v>15</v>
      </c>
      <c r="P1321" t="s">
        <v>20</v>
      </c>
    </row>
    <row r="1322" spans="1:16" x14ac:dyDescent="0.25">
      <c r="A1322" t="s">
        <v>1366</v>
      </c>
      <c r="B1322" s="1">
        <v>45336</v>
      </c>
      <c r="C1322" t="s">
        <v>12</v>
      </c>
      <c r="D1322" t="s">
        <v>13</v>
      </c>
      <c r="E1322">
        <v>5</v>
      </c>
      <c r="F1322" s="2">
        <v>397.57</v>
      </c>
      <c r="G1322" s="2">
        <f>Table14[[#This Row],[Unit Cost]]*Table14[[#This Row],[Quantity]]</f>
        <v>1987.85</v>
      </c>
      <c r="H1322" s="2">
        <v>588.04999999999995</v>
      </c>
      <c r="I1322" s="2">
        <f>Table14[[#This Row],[Unit Price]]*Table14[[#This Row],[Quantity]]</f>
        <v>2940.25</v>
      </c>
      <c r="J1322" s="4">
        <v>0</v>
      </c>
      <c r="K1322">
        <f>Table14[[#This Row],[Revenue]]*Table14[[#This Row],[Discount]]</f>
        <v>0</v>
      </c>
      <c r="L1322" s="2">
        <f>Table14[[#This Row],[Revenue]]-Table14[[#This Row],[Discount Amount]]</f>
        <v>2940.25</v>
      </c>
      <c r="M1322" s="2">
        <f>Table14[[#This Row],[Total_Revenue]]-Table14[[#This Row],[Total Cost]]</f>
        <v>952.40000000000009</v>
      </c>
      <c r="N1322" t="s">
        <v>18</v>
      </c>
      <c r="O1322" t="s">
        <v>32</v>
      </c>
      <c r="P1322" t="s">
        <v>35</v>
      </c>
    </row>
    <row r="1323" spans="1:16" x14ac:dyDescent="0.25">
      <c r="A1323" t="s">
        <v>1367</v>
      </c>
      <c r="B1323" s="1">
        <v>45651</v>
      </c>
      <c r="C1323" t="s">
        <v>49</v>
      </c>
      <c r="D1323" t="s">
        <v>47</v>
      </c>
      <c r="E1323">
        <v>4</v>
      </c>
      <c r="F1323" s="2">
        <v>351.35</v>
      </c>
      <c r="G1323" s="2">
        <f>Table14[[#This Row],[Unit Cost]]*Table14[[#This Row],[Quantity]]</f>
        <v>1405.4</v>
      </c>
      <c r="H1323" s="2">
        <v>495.73</v>
      </c>
      <c r="I1323" s="2">
        <f>Table14[[#This Row],[Unit Price]]*Table14[[#This Row],[Quantity]]</f>
        <v>1982.92</v>
      </c>
      <c r="J1323" s="4">
        <v>0</v>
      </c>
      <c r="K1323">
        <f>Table14[[#This Row],[Revenue]]*Table14[[#This Row],[Discount]]</f>
        <v>0</v>
      </c>
      <c r="L1323" s="2">
        <f>Table14[[#This Row],[Revenue]]-Table14[[#This Row],[Discount Amount]]</f>
        <v>1982.92</v>
      </c>
      <c r="M1323" s="2">
        <f>Table14[[#This Row],[Total_Revenue]]-Table14[[#This Row],[Total Cost]]</f>
        <v>577.52</v>
      </c>
      <c r="N1323" t="s">
        <v>24</v>
      </c>
      <c r="O1323" t="s">
        <v>52</v>
      </c>
      <c r="P1323" t="s">
        <v>35</v>
      </c>
    </row>
    <row r="1324" spans="1:16" x14ac:dyDescent="0.25">
      <c r="A1324" t="s">
        <v>1368</v>
      </c>
      <c r="B1324" s="1">
        <v>45333</v>
      </c>
      <c r="C1324" t="s">
        <v>46</v>
      </c>
      <c r="D1324" t="s">
        <v>47</v>
      </c>
      <c r="E1324">
        <v>5</v>
      </c>
      <c r="F1324" s="2">
        <v>439.82</v>
      </c>
      <c r="G1324" s="2">
        <f>Table14[[#This Row],[Unit Cost]]*Table14[[#This Row],[Quantity]]</f>
        <v>2199.1</v>
      </c>
      <c r="H1324" s="2">
        <v>629.03</v>
      </c>
      <c r="I1324" s="2">
        <f>Table14[[#This Row],[Unit Price]]*Table14[[#This Row],[Quantity]]</f>
        <v>3145.1499999999996</v>
      </c>
      <c r="J1324" s="4">
        <v>0</v>
      </c>
      <c r="K1324">
        <f>Table14[[#This Row],[Revenue]]*Table14[[#This Row],[Discount]]</f>
        <v>0</v>
      </c>
      <c r="L1324" s="2">
        <f>Table14[[#This Row],[Revenue]]-Table14[[#This Row],[Discount Amount]]</f>
        <v>3145.1499999999996</v>
      </c>
      <c r="M1324" s="2">
        <f>Table14[[#This Row],[Total_Revenue]]-Table14[[#This Row],[Total Cost]]</f>
        <v>946.04999999999973</v>
      </c>
      <c r="N1324" t="s">
        <v>24</v>
      </c>
      <c r="O1324" t="s">
        <v>27</v>
      </c>
      <c r="P1324" t="s">
        <v>35</v>
      </c>
    </row>
    <row r="1325" spans="1:16" x14ac:dyDescent="0.25">
      <c r="A1325" t="s">
        <v>1369</v>
      </c>
      <c r="B1325" s="1">
        <v>45154</v>
      </c>
      <c r="C1325" t="s">
        <v>56</v>
      </c>
      <c r="D1325" t="s">
        <v>38</v>
      </c>
      <c r="E1325">
        <v>9</v>
      </c>
      <c r="F1325" s="2">
        <v>477.25</v>
      </c>
      <c r="G1325" s="2">
        <f>Table14[[#This Row],[Unit Cost]]*Table14[[#This Row],[Quantity]]</f>
        <v>4295.25</v>
      </c>
      <c r="H1325" s="2">
        <v>675</v>
      </c>
      <c r="I1325" s="2">
        <f>Table14[[#This Row],[Unit Price]]*Table14[[#This Row],[Quantity]]</f>
        <v>6075</v>
      </c>
      <c r="J1325" s="4">
        <v>0</v>
      </c>
      <c r="K1325">
        <f>Table14[[#This Row],[Revenue]]*Table14[[#This Row],[Discount]]</f>
        <v>0</v>
      </c>
      <c r="L1325" s="2">
        <f>Table14[[#This Row],[Revenue]]-Table14[[#This Row],[Discount Amount]]</f>
        <v>6075</v>
      </c>
      <c r="M1325" s="2">
        <f>Table14[[#This Row],[Total_Revenue]]-Table14[[#This Row],[Total Cost]]</f>
        <v>1779.75</v>
      </c>
      <c r="N1325" t="s">
        <v>40</v>
      </c>
      <c r="O1325" t="s">
        <v>27</v>
      </c>
      <c r="P1325" t="s">
        <v>20</v>
      </c>
    </row>
    <row r="1326" spans="1:16" x14ac:dyDescent="0.25">
      <c r="A1326" t="s">
        <v>1370</v>
      </c>
      <c r="B1326" s="1">
        <v>44941</v>
      </c>
      <c r="C1326" t="s">
        <v>60</v>
      </c>
      <c r="D1326" t="s">
        <v>23</v>
      </c>
      <c r="E1326">
        <v>9</v>
      </c>
      <c r="F1326" s="2">
        <v>50.62</v>
      </c>
      <c r="G1326" s="2">
        <f>Table14[[#This Row],[Unit Cost]]*Table14[[#This Row],[Quantity]]</f>
        <v>455.58</v>
      </c>
      <c r="H1326" s="2">
        <v>74.510000000000005</v>
      </c>
      <c r="I1326" s="2">
        <f>Table14[[#This Row],[Unit Price]]*Table14[[#This Row],[Quantity]]</f>
        <v>670.59</v>
      </c>
      <c r="J1326" s="4">
        <v>0</v>
      </c>
      <c r="K1326">
        <f>Table14[[#This Row],[Revenue]]*Table14[[#This Row],[Discount]]</f>
        <v>0</v>
      </c>
      <c r="L1326" s="2">
        <f>Table14[[#This Row],[Revenue]]-Table14[[#This Row],[Discount Amount]]</f>
        <v>670.59</v>
      </c>
      <c r="M1326" s="2">
        <f>Table14[[#This Row],[Total_Revenue]]-Table14[[#This Row],[Total Cost]]</f>
        <v>215.01000000000005</v>
      </c>
      <c r="N1326" t="s">
        <v>18</v>
      </c>
      <c r="O1326" t="s">
        <v>19</v>
      </c>
      <c r="P1326" t="s">
        <v>20</v>
      </c>
    </row>
    <row r="1327" spans="1:16" x14ac:dyDescent="0.25">
      <c r="A1327" t="s">
        <v>1371</v>
      </c>
      <c r="B1327" s="1">
        <v>44933</v>
      </c>
      <c r="C1327" t="s">
        <v>30</v>
      </c>
      <c r="D1327" t="s">
        <v>31</v>
      </c>
      <c r="E1327">
        <v>1</v>
      </c>
      <c r="F1327" s="2">
        <v>354.22</v>
      </c>
      <c r="G1327" s="2">
        <f>Table14[[#This Row],[Unit Cost]]*Table14[[#This Row],[Quantity]]</f>
        <v>354.22</v>
      </c>
      <c r="H1327" s="2">
        <v>531.25</v>
      </c>
      <c r="I1327" s="2">
        <f>Table14[[#This Row],[Unit Price]]*Table14[[#This Row],[Quantity]]</f>
        <v>531.25</v>
      </c>
      <c r="J1327" s="4">
        <v>0.1</v>
      </c>
      <c r="K1327">
        <f>Table14[[#This Row],[Revenue]]*Table14[[#This Row],[Discount]]</f>
        <v>53.125</v>
      </c>
      <c r="L1327" s="2">
        <f>Table14[[#This Row],[Revenue]]-Table14[[#This Row],[Discount Amount]]</f>
        <v>478.125</v>
      </c>
      <c r="M1327" s="2">
        <f>Table14[[#This Row],[Total_Revenue]]-Table14[[#This Row],[Total Cost]]</f>
        <v>123.90499999999997</v>
      </c>
      <c r="N1327" t="s">
        <v>24</v>
      </c>
      <c r="O1327" t="s">
        <v>15</v>
      </c>
      <c r="P1327" t="s">
        <v>20</v>
      </c>
    </row>
    <row r="1328" spans="1:16" x14ac:dyDescent="0.25">
      <c r="A1328" t="s">
        <v>1372</v>
      </c>
      <c r="B1328" s="1">
        <v>45053</v>
      </c>
      <c r="C1328" t="s">
        <v>54</v>
      </c>
      <c r="D1328" t="s">
        <v>38</v>
      </c>
      <c r="E1328">
        <v>6</v>
      </c>
      <c r="F1328" s="2">
        <v>244.01</v>
      </c>
      <c r="G1328" s="2">
        <f>Table14[[#This Row],[Unit Cost]]*Table14[[#This Row],[Quantity]]</f>
        <v>1464.06</v>
      </c>
      <c r="H1328" s="2">
        <v>417.71</v>
      </c>
      <c r="I1328" s="2">
        <f>Table14[[#This Row],[Unit Price]]*Table14[[#This Row],[Quantity]]</f>
        <v>2506.2599999999998</v>
      </c>
      <c r="J1328" s="4">
        <v>0.15</v>
      </c>
      <c r="K1328">
        <f>Table14[[#This Row],[Revenue]]*Table14[[#This Row],[Discount]]</f>
        <v>375.93899999999996</v>
      </c>
      <c r="L1328" s="2">
        <f>Table14[[#This Row],[Revenue]]-Table14[[#This Row],[Discount Amount]]</f>
        <v>2130.3209999999999</v>
      </c>
      <c r="M1328" s="2">
        <f>Table14[[#This Row],[Total_Revenue]]-Table14[[#This Row],[Total Cost]]</f>
        <v>666.26099999999997</v>
      </c>
      <c r="N1328" t="s">
        <v>18</v>
      </c>
      <c r="O1328" t="s">
        <v>32</v>
      </c>
      <c r="P1328" t="s">
        <v>35</v>
      </c>
    </row>
    <row r="1329" spans="1:16" x14ac:dyDescent="0.25">
      <c r="A1329" t="s">
        <v>1373</v>
      </c>
      <c r="B1329" s="1">
        <v>44999</v>
      </c>
      <c r="C1329" t="s">
        <v>62</v>
      </c>
      <c r="D1329" t="s">
        <v>47</v>
      </c>
      <c r="E1329">
        <v>6</v>
      </c>
      <c r="F1329" s="2">
        <v>419.03</v>
      </c>
      <c r="G1329" s="2">
        <f>Table14[[#This Row],[Unit Cost]]*Table14[[#This Row],[Quantity]]</f>
        <v>2514.1799999999998</v>
      </c>
      <c r="H1329" s="2">
        <v>620.51</v>
      </c>
      <c r="I1329" s="2">
        <f>Table14[[#This Row],[Unit Price]]*Table14[[#This Row],[Quantity]]</f>
        <v>3723.06</v>
      </c>
      <c r="J1329" s="4">
        <v>0.2</v>
      </c>
      <c r="K1329">
        <f>Table14[[#This Row],[Revenue]]*Table14[[#This Row],[Discount]]</f>
        <v>744.61200000000008</v>
      </c>
      <c r="L1329" s="2">
        <f>Table14[[#This Row],[Revenue]]-Table14[[#This Row],[Discount Amount]]</f>
        <v>2978.4479999999999</v>
      </c>
      <c r="M1329" s="2">
        <f>Table14[[#This Row],[Total_Revenue]]-Table14[[#This Row],[Total Cost]]</f>
        <v>464.26800000000003</v>
      </c>
      <c r="N1329" t="s">
        <v>40</v>
      </c>
      <c r="O1329" t="s">
        <v>52</v>
      </c>
      <c r="P1329" t="s">
        <v>35</v>
      </c>
    </row>
    <row r="1330" spans="1:16" x14ac:dyDescent="0.25">
      <c r="A1330" t="s">
        <v>1374</v>
      </c>
      <c r="B1330" s="1">
        <v>45488</v>
      </c>
      <c r="C1330" t="s">
        <v>42</v>
      </c>
      <c r="D1330" t="s">
        <v>23</v>
      </c>
      <c r="E1330">
        <v>4</v>
      </c>
      <c r="F1330" s="2">
        <v>303.88</v>
      </c>
      <c r="G1330" s="2">
        <f>Table14[[#This Row],[Unit Cost]]*Table14[[#This Row],[Quantity]]</f>
        <v>1215.52</v>
      </c>
      <c r="H1330" s="2">
        <v>518.53</v>
      </c>
      <c r="I1330" s="2">
        <f>Table14[[#This Row],[Unit Price]]*Table14[[#This Row],[Quantity]]</f>
        <v>2074.12</v>
      </c>
      <c r="J1330" s="4">
        <v>0.1</v>
      </c>
      <c r="K1330">
        <f>Table14[[#This Row],[Revenue]]*Table14[[#This Row],[Discount]]</f>
        <v>207.41200000000001</v>
      </c>
      <c r="L1330" s="2">
        <f>Table14[[#This Row],[Revenue]]-Table14[[#This Row],[Discount Amount]]</f>
        <v>1866.7079999999999</v>
      </c>
      <c r="M1330" s="2">
        <f>Table14[[#This Row],[Total_Revenue]]-Table14[[#This Row],[Total Cost]]</f>
        <v>651.18799999999987</v>
      </c>
      <c r="N1330" t="s">
        <v>14</v>
      </c>
      <c r="O1330" t="s">
        <v>15</v>
      </c>
      <c r="P1330" t="s">
        <v>16</v>
      </c>
    </row>
    <row r="1331" spans="1:16" x14ac:dyDescent="0.25">
      <c r="A1331" t="s">
        <v>1375</v>
      </c>
      <c r="B1331" s="1">
        <v>45611</v>
      </c>
      <c r="C1331" t="s">
        <v>26</v>
      </c>
      <c r="D1331" t="s">
        <v>13</v>
      </c>
      <c r="E1331">
        <v>9</v>
      </c>
      <c r="F1331" s="2">
        <v>127.46</v>
      </c>
      <c r="G1331" s="2">
        <f>Table14[[#This Row],[Unit Cost]]*Table14[[#This Row],[Quantity]]</f>
        <v>1147.1399999999999</v>
      </c>
      <c r="H1331" s="2">
        <v>187.43</v>
      </c>
      <c r="I1331" s="2">
        <f>Table14[[#This Row],[Unit Price]]*Table14[[#This Row],[Quantity]]</f>
        <v>1686.8700000000001</v>
      </c>
      <c r="J1331" s="4">
        <v>0.15</v>
      </c>
      <c r="K1331">
        <f>Table14[[#This Row],[Revenue]]*Table14[[#This Row],[Discount]]</f>
        <v>253.03050000000002</v>
      </c>
      <c r="L1331" s="2">
        <f>Table14[[#This Row],[Revenue]]-Table14[[#This Row],[Discount Amount]]</f>
        <v>1433.8395</v>
      </c>
      <c r="M1331" s="2">
        <f>Table14[[#This Row],[Total_Revenue]]-Table14[[#This Row],[Total Cost]]</f>
        <v>286.69950000000017</v>
      </c>
      <c r="N1331" t="s">
        <v>40</v>
      </c>
      <c r="O1331" t="s">
        <v>52</v>
      </c>
      <c r="P1331" t="s">
        <v>20</v>
      </c>
    </row>
    <row r="1332" spans="1:16" x14ac:dyDescent="0.25">
      <c r="A1332" t="s">
        <v>1376</v>
      </c>
      <c r="B1332" s="1">
        <v>45197</v>
      </c>
      <c r="C1332" t="s">
        <v>46</v>
      </c>
      <c r="D1332" t="s">
        <v>47</v>
      </c>
      <c r="E1332">
        <v>4</v>
      </c>
      <c r="F1332" s="2">
        <v>212.2</v>
      </c>
      <c r="G1332" s="2">
        <f>Table14[[#This Row],[Unit Cost]]*Table14[[#This Row],[Quantity]]</f>
        <v>848.8</v>
      </c>
      <c r="H1332" s="2">
        <v>370.94</v>
      </c>
      <c r="I1332" s="2">
        <f>Table14[[#This Row],[Unit Price]]*Table14[[#This Row],[Quantity]]</f>
        <v>1483.76</v>
      </c>
      <c r="J1332" s="4">
        <v>0</v>
      </c>
      <c r="K1332">
        <f>Table14[[#This Row],[Revenue]]*Table14[[#This Row],[Discount]]</f>
        <v>0</v>
      </c>
      <c r="L1332" s="2">
        <f>Table14[[#This Row],[Revenue]]-Table14[[#This Row],[Discount Amount]]</f>
        <v>1483.76</v>
      </c>
      <c r="M1332" s="2">
        <f>Table14[[#This Row],[Total_Revenue]]-Table14[[#This Row],[Total Cost]]</f>
        <v>634.96</v>
      </c>
      <c r="N1332" t="s">
        <v>14</v>
      </c>
      <c r="O1332" t="s">
        <v>32</v>
      </c>
      <c r="P1332" t="s">
        <v>16</v>
      </c>
    </row>
    <row r="1333" spans="1:16" x14ac:dyDescent="0.25">
      <c r="A1333" t="s">
        <v>1377</v>
      </c>
      <c r="B1333" s="1">
        <v>45205</v>
      </c>
      <c r="C1333" t="s">
        <v>22</v>
      </c>
      <c r="D1333" t="s">
        <v>23</v>
      </c>
      <c r="E1333">
        <v>2</v>
      </c>
      <c r="F1333" s="2">
        <v>465.67</v>
      </c>
      <c r="G1333" s="2">
        <f>Table14[[#This Row],[Unit Cost]]*Table14[[#This Row],[Quantity]]</f>
        <v>931.34</v>
      </c>
      <c r="H1333" s="2">
        <v>813.78</v>
      </c>
      <c r="I1333" s="2">
        <f>Table14[[#This Row],[Unit Price]]*Table14[[#This Row],[Quantity]]</f>
        <v>1627.56</v>
      </c>
      <c r="J1333" s="4">
        <v>0</v>
      </c>
      <c r="K1333">
        <f>Table14[[#This Row],[Revenue]]*Table14[[#This Row],[Discount]]</f>
        <v>0</v>
      </c>
      <c r="L1333" s="2">
        <f>Table14[[#This Row],[Revenue]]-Table14[[#This Row],[Discount Amount]]</f>
        <v>1627.56</v>
      </c>
      <c r="M1333" s="2">
        <f>Table14[[#This Row],[Total_Revenue]]-Table14[[#This Row],[Total Cost]]</f>
        <v>696.21999999999991</v>
      </c>
      <c r="N1333" t="s">
        <v>14</v>
      </c>
      <c r="O1333" t="s">
        <v>27</v>
      </c>
      <c r="P1333" t="s">
        <v>35</v>
      </c>
    </row>
    <row r="1334" spans="1:16" x14ac:dyDescent="0.25">
      <c r="A1334" t="s">
        <v>1378</v>
      </c>
      <c r="B1334" s="1">
        <v>45149</v>
      </c>
      <c r="C1334" t="s">
        <v>22</v>
      </c>
      <c r="D1334" t="s">
        <v>23</v>
      </c>
      <c r="E1334">
        <v>7</v>
      </c>
      <c r="F1334" s="2">
        <v>446.2</v>
      </c>
      <c r="G1334" s="2">
        <f>Table14[[#This Row],[Unit Cost]]*Table14[[#This Row],[Quantity]]</f>
        <v>3123.4</v>
      </c>
      <c r="H1334" s="2">
        <v>721.62</v>
      </c>
      <c r="I1334" s="2">
        <f>Table14[[#This Row],[Unit Price]]*Table14[[#This Row],[Quantity]]</f>
        <v>5051.34</v>
      </c>
      <c r="J1334" s="4">
        <v>0</v>
      </c>
      <c r="K1334">
        <f>Table14[[#This Row],[Revenue]]*Table14[[#This Row],[Discount]]</f>
        <v>0</v>
      </c>
      <c r="L1334" s="2">
        <f>Table14[[#This Row],[Revenue]]-Table14[[#This Row],[Discount Amount]]</f>
        <v>5051.34</v>
      </c>
      <c r="M1334" s="2">
        <f>Table14[[#This Row],[Total_Revenue]]-Table14[[#This Row],[Total Cost]]</f>
        <v>1927.94</v>
      </c>
      <c r="N1334" t="s">
        <v>40</v>
      </c>
      <c r="O1334" t="s">
        <v>52</v>
      </c>
      <c r="P1334" t="s">
        <v>35</v>
      </c>
    </row>
    <row r="1335" spans="1:16" x14ac:dyDescent="0.25">
      <c r="A1335" t="s">
        <v>1379</v>
      </c>
      <c r="B1335" s="1">
        <v>45451</v>
      </c>
      <c r="C1335" t="s">
        <v>56</v>
      </c>
      <c r="D1335" t="s">
        <v>38</v>
      </c>
      <c r="E1335">
        <v>9</v>
      </c>
      <c r="F1335" s="2">
        <v>107.26</v>
      </c>
      <c r="G1335" s="2">
        <f>Table14[[#This Row],[Unit Cost]]*Table14[[#This Row],[Quantity]]</f>
        <v>965.34</v>
      </c>
      <c r="H1335" s="2">
        <v>170.42</v>
      </c>
      <c r="I1335" s="2">
        <f>Table14[[#This Row],[Unit Price]]*Table14[[#This Row],[Quantity]]</f>
        <v>1533.78</v>
      </c>
      <c r="J1335" s="4">
        <v>0.2</v>
      </c>
      <c r="K1335">
        <f>Table14[[#This Row],[Revenue]]*Table14[[#This Row],[Discount]]</f>
        <v>306.75600000000003</v>
      </c>
      <c r="L1335" s="2">
        <f>Table14[[#This Row],[Revenue]]-Table14[[#This Row],[Discount Amount]]</f>
        <v>1227.0239999999999</v>
      </c>
      <c r="M1335" s="2">
        <f>Table14[[#This Row],[Total_Revenue]]-Table14[[#This Row],[Total Cost]]</f>
        <v>261.68399999999986</v>
      </c>
      <c r="N1335" t="s">
        <v>14</v>
      </c>
      <c r="O1335" t="s">
        <v>15</v>
      </c>
      <c r="P1335" t="s">
        <v>16</v>
      </c>
    </row>
    <row r="1336" spans="1:16" x14ac:dyDescent="0.25">
      <c r="A1336" t="s">
        <v>1380</v>
      </c>
      <c r="B1336" s="1">
        <v>45514</v>
      </c>
      <c r="C1336" t="s">
        <v>60</v>
      </c>
      <c r="D1336" t="s">
        <v>23</v>
      </c>
      <c r="E1336">
        <v>4</v>
      </c>
      <c r="F1336" s="2">
        <v>130.86000000000001</v>
      </c>
      <c r="G1336" s="2">
        <f>Table14[[#This Row],[Unit Cost]]*Table14[[#This Row],[Quantity]]</f>
        <v>523.44000000000005</v>
      </c>
      <c r="H1336" s="2">
        <v>198.85</v>
      </c>
      <c r="I1336" s="2">
        <f>Table14[[#This Row],[Unit Price]]*Table14[[#This Row],[Quantity]]</f>
        <v>795.4</v>
      </c>
      <c r="J1336" s="4">
        <v>0.1</v>
      </c>
      <c r="K1336">
        <f>Table14[[#This Row],[Revenue]]*Table14[[#This Row],[Discount]]</f>
        <v>79.540000000000006</v>
      </c>
      <c r="L1336" s="2">
        <f>Table14[[#This Row],[Revenue]]-Table14[[#This Row],[Discount Amount]]</f>
        <v>715.86</v>
      </c>
      <c r="M1336" s="2">
        <f>Table14[[#This Row],[Total_Revenue]]-Table14[[#This Row],[Total Cost]]</f>
        <v>192.41999999999996</v>
      </c>
      <c r="N1336" t="s">
        <v>18</v>
      </c>
      <c r="O1336" t="s">
        <v>15</v>
      </c>
      <c r="P1336" t="s">
        <v>16</v>
      </c>
    </row>
    <row r="1337" spans="1:16" x14ac:dyDescent="0.25">
      <c r="A1337" t="s">
        <v>1381</v>
      </c>
      <c r="B1337" s="1">
        <v>44944</v>
      </c>
      <c r="C1337" t="s">
        <v>12</v>
      </c>
      <c r="D1337" t="s">
        <v>13</v>
      </c>
      <c r="E1337">
        <v>4</v>
      </c>
      <c r="F1337" s="2">
        <v>275.02</v>
      </c>
      <c r="G1337" s="2">
        <f>Table14[[#This Row],[Unit Cost]]*Table14[[#This Row],[Quantity]]</f>
        <v>1100.08</v>
      </c>
      <c r="H1337" s="2">
        <v>477.53</v>
      </c>
      <c r="I1337" s="2">
        <f>Table14[[#This Row],[Unit Price]]*Table14[[#This Row],[Quantity]]</f>
        <v>1910.12</v>
      </c>
      <c r="J1337" s="4">
        <v>0.1</v>
      </c>
      <c r="K1337">
        <f>Table14[[#This Row],[Revenue]]*Table14[[#This Row],[Discount]]</f>
        <v>191.012</v>
      </c>
      <c r="L1337" s="2">
        <f>Table14[[#This Row],[Revenue]]-Table14[[#This Row],[Discount Amount]]</f>
        <v>1719.1079999999999</v>
      </c>
      <c r="M1337" s="2">
        <f>Table14[[#This Row],[Total_Revenue]]-Table14[[#This Row],[Total Cost]]</f>
        <v>619.02800000000002</v>
      </c>
      <c r="N1337" t="s">
        <v>18</v>
      </c>
      <c r="O1337" t="s">
        <v>15</v>
      </c>
      <c r="P1337" t="s">
        <v>20</v>
      </c>
    </row>
    <row r="1338" spans="1:16" x14ac:dyDescent="0.25">
      <c r="A1338" t="s">
        <v>1382</v>
      </c>
      <c r="B1338" s="1">
        <v>45305</v>
      </c>
      <c r="C1338" t="s">
        <v>54</v>
      </c>
      <c r="D1338" t="s">
        <v>38</v>
      </c>
      <c r="E1338">
        <v>6</v>
      </c>
      <c r="F1338" s="2">
        <v>397.82</v>
      </c>
      <c r="G1338" s="2">
        <f>Table14[[#This Row],[Unit Cost]]*Table14[[#This Row],[Quantity]]</f>
        <v>2386.92</v>
      </c>
      <c r="H1338" s="2">
        <v>520.15</v>
      </c>
      <c r="I1338" s="2">
        <f>Table14[[#This Row],[Unit Price]]*Table14[[#This Row],[Quantity]]</f>
        <v>3120.8999999999996</v>
      </c>
      <c r="J1338" s="4">
        <v>0.15</v>
      </c>
      <c r="K1338">
        <f>Table14[[#This Row],[Revenue]]*Table14[[#This Row],[Discount]]</f>
        <v>468.13499999999993</v>
      </c>
      <c r="L1338" s="2">
        <f>Table14[[#This Row],[Revenue]]-Table14[[#This Row],[Discount Amount]]</f>
        <v>2652.7649999999999</v>
      </c>
      <c r="M1338" s="2">
        <f>Table14[[#This Row],[Total_Revenue]]-Table14[[#This Row],[Total Cost]]</f>
        <v>265.8449999999998</v>
      </c>
      <c r="N1338" t="s">
        <v>14</v>
      </c>
      <c r="O1338" t="s">
        <v>52</v>
      </c>
      <c r="P1338" t="s">
        <v>16</v>
      </c>
    </row>
    <row r="1339" spans="1:16" x14ac:dyDescent="0.25">
      <c r="A1339" t="s">
        <v>1383</v>
      </c>
      <c r="B1339" s="1">
        <v>45040</v>
      </c>
      <c r="C1339" t="s">
        <v>42</v>
      </c>
      <c r="D1339" t="s">
        <v>23</v>
      </c>
      <c r="E1339">
        <v>5</v>
      </c>
      <c r="F1339" s="2">
        <v>407.1</v>
      </c>
      <c r="G1339" s="2">
        <f>Table14[[#This Row],[Unit Cost]]*Table14[[#This Row],[Quantity]]</f>
        <v>2035.5</v>
      </c>
      <c r="H1339" s="2">
        <v>508.3</v>
      </c>
      <c r="I1339" s="2">
        <f>Table14[[#This Row],[Unit Price]]*Table14[[#This Row],[Quantity]]</f>
        <v>2541.5</v>
      </c>
      <c r="J1339" s="4">
        <v>0</v>
      </c>
      <c r="K1339">
        <f>Table14[[#This Row],[Revenue]]*Table14[[#This Row],[Discount]]</f>
        <v>0</v>
      </c>
      <c r="L1339" s="2">
        <f>Table14[[#This Row],[Revenue]]-Table14[[#This Row],[Discount Amount]]</f>
        <v>2541.5</v>
      </c>
      <c r="M1339" s="2">
        <f>Table14[[#This Row],[Total_Revenue]]-Table14[[#This Row],[Total Cost]]</f>
        <v>506</v>
      </c>
      <c r="N1339" t="s">
        <v>40</v>
      </c>
      <c r="O1339" t="s">
        <v>27</v>
      </c>
      <c r="P1339" t="s">
        <v>16</v>
      </c>
    </row>
    <row r="1340" spans="1:16" x14ac:dyDescent="0.25">
      <c r="A1340" t="s">
        <v>1384</v>
      </c>
      <c r="B1340" s="1">
        <v>44939</v>
      </c>
      <c r="C1340" t="s">
        <v>37</v>
      </c>
      <c r="D1340" t="s">
        <v>38</v>
      </c>
      <c r="E1340">
        <v>7</v>
      </c>
      <c r="F1340" s="2">
        <v>488.91</v>
      </c>
      <c r="G1340" s="2">
        <f>Table14[[#This Row],[Unit Cost]]*Table14[[#This Row],[Quantity]]</f>
        <v>3422.3700000000003</v>
      </c>
      <c r="H1340" s="2">
        <v>788.62</v>
      </c>
      <c r="I1340" s="2">
        <f>Table14[[#This Row],[Unit Price]]*Table14[[#This Row],[Quantity]]</f>
        <v>5520.34</v>
      </c>
      <c r="J1340" s="4">
        <v>0</v>
      </c>
      <c r="K1340">
        <f>Table14[[#This Row],[Revenue]]*Table14[[#This Row],[Discount]]</f>
        <v>0</v>
      </c>
      <c r="L1340" s="2">
        <f>Table14[[#This Row],[Revenue]]-Table14[[#This Row],[Discount Amount]]</f>
        <v>5520.34</v>
      </c>
      <c r="M1340" s="2">
        <f>Table14[[#This Row],[Total_Revenue]]-Table14[[#This Row],[Total Cost]]</f>
        <v>2097.9699999999998</v>
      </c>
      <c r="N1340" t="s">
        <v>14</v>
      </c>
      <c r="O1340" t="s">
        <v>15</v>
      </c>
      <c r="P1340" t="s">
        <v>35</v>
      </c>
    </row>
    <row r="1341" spans="1:16" x14ac:dyDescent="0.25">
      <c r="A1341" t="s">
        <v>1385</v>
      </c>
      <c r="B1341" s="1">
        <v>45101</v>
      </c>
      <c r="C1341" t="s">
        <v>62</v>
      </c>
      <c r="D1341" t="s">
        <v>47</v>
      </c>
      <c r="E1341">
        <v>7</v>
      </c>
      <c r="F1341" s="2">
        <v>119.64</v>
      </c>
      <c r="G1341" s="2">
        <f>Table14[[#This Row],[Unit Cost]]*Table14[[#This Row],[Quantity]]</f>
        <v>837.48</v>
      </c>
      <c r="H1341" s="2">
        <v>207.14</v>
      </c>
      <c r="I1341" s="2">
        <f>Table14[[#This Row],[Unit Price]]*Table14[[#This Row],[Quantity]]</f>
        <v>1449.98</v>
      </c>
      <c r="J1341" s="4">
        <v>0</v>
      </c>
      <c r="K1341">
        <f>Table14[[#This Row],[Revenue]]*Table14[[#This Row],[Discount]]</f>
        <v>0</v>
      </c>
      <c r="L1341" s="2">
        <f>Table14[[#This Row],[Revenue]]-Table14[[#This Row],[Discount Amount]]</f>
        <v>1449.98</v>
      </c>
      <c r="M1341" s="2">
        <f>Table14[[#This Row],[Total_Revenue]]-Table14[[#This Row],[Total Cost]]</f>
        <v>612.5</v>
      </c>
      <c r="N1341" t="s">
        <v>40</v>
      </c>
      <c r="O1341" t="s">
        <v>32</v>
      </c>
      <c r="P1341" t="s">
        <v>35</v>
      </c>
    </row>
    <row r="1342" spans="1:16" x14ac:dyDescent="0.25">
      <c r="A1342" t="s">
        <v>1386</v>
      </c>
      <c r="B1342" s="1">
        <v>45244</v>
      </c>
      <c r="C1342" t="s">
        <v>56</v>
      </c>
      <c r="D1342" t="s">
        <v>38</v>
      </c>
      <c r="E1342">
        <v>6</v>
      </c>
      <c r="F1342" s="2">
        <v>420.11</v>
      </c>
      <c r="G1342" s="2">
        <f>Table14[[#This Row],[Unit Cost]]*Table14[[#This Row],[Quantity]]</f>
        <v>2520.66</v>
      </c>
      <c r="H1342" s="2">
        <v>587.84</v>
      </c>
      <c r="I1342" s="2">
        <f>Table14[[#This Row],[Unit Price]]*Table14[[#This Row],[Quantity]]</f>
        <v>3527.04</v>
      </c>
      <c r="J1342" s="4">
        <v>0</v>
      </c>
      <c r="K1342">
        <f>Table14[[#This Row],[Revenue]]*Table14[[#This Row],[Discount]]</f>
        <v>0</v>
      </c>
      <c r="L1342" s="2">
        <f>Table14[[#This Row],[Revenue]]-Table14[[#This Row],[Discount Amount]]</f>
        <v>3527.04</v>
      </c>
      <c r="M1342" s="2">
        <f>Table14[[#This Row],[Total_Revenue]]-Table14[[#This Row],[Total Cost]]</f>
        <v>1006.3800000000001</v>
      </c>
      <c r="N1342" t="s">
        <v>14</v>
      </c>
      <c r="O1342" t="s">
        <v>19</v>
      </c>
      <c r="P1342" t="s">
        <v>35</v>
      </c>
    </row>
    <row r="1343" spans="1:16" x14ac:dyDescent="0.25">
      <c r="A1343" t="s">
        <v>1387</v>
      </c>
      <c r="B1343" s="1">
        <v>44979</v>
      </c>
      <c r="C1343" t="s">
        <v>54</v>
      </c>
      <c r="D1343" t="s">
        <v>38</v>
      </c>
      <c r="E1343">
        <v>7</v>
      </c>
      <c r="F1343" s="2">
        <v>357.86</v>
      </c>
      <c r="G1343" s="2">
        <f>Table14[[#This Row],[Unit Cost]]*Table14[[#This Row],[Quantity]]</f>
        <v>2505.02</v>
      </c>
      <c r="H1343" s="2">
        <v>519.16</v>
      </c>
      <c r="I1343" s="2">
        <f>Table14[[#This Row],[Unit Price]]*Table14[[#This Row],[Quantity]]</f>
        <v>3634.12</v>
      </c>
      <c r="J1343" s="4">
        <v>0</v>
      </c>
      <c r="K1343">
        <f>Table14[[#This Row],[Revenue]]*Table14[[#This Row],[Discount]]</f>
        <v>0</v>
      </c>
      <c r="L1343" s="2">
        <f>Table14[[#This Row],[Revenue]]-Table14[[#This Row],[Discount Amount]]</f>
        <v>3634.12</v>
      </c>
      <c r="M1343" s="2">
        <f>Table14[[#This Row],[Total_Revenue]]-Table14[[#This Row],[Total Cost]]</f>
        <v>1129.0999999999999</v>
      </c>
      <c r="N1343" t="s">
        <v>24</v>
      </c>
      <c r="O1343" t="s">
        <v>32</v>
      </c>
      <c r="P1343" t="s">
        <v>16</v>
      </c>
    </row>
    <row r="1344" spans="1:16" x14ac:dyDescent="0.25">
      <c r="A1344" t="s">
        <v>1388</v>
      </c>
      <c r="B1344" s="1">
        <v>45622</v>
      </c>
      <c r="C1344" t="s">
        <v>46</v>
      </c>
      <c r="D1344" t="s">
        <v>47</v>
      </c>
      <c r="E1344">
        <v>2</v>
      </c>
      <c r="F1344" s="2">
        <v>358.63</v>
      </c>
      <c r="G1344" s="2">
        <f>Table14[[#This Row],[Unit Cost]]*Table14[[#This Row],[Quantity]]</f>
        <v>717.26</v>
      </c>
      <c r="H1344" s="2">
        <v>628.38</v>
      </c>
      <c r="I1344" s="2">
        <f>Table14[[#This Row],[Unit Price]]*Table14[[#This Row],[Quantity]]</f>
        <v>1256.76</v>
      </c>
      <c r="J1344" s="4">
        <v>0.05</v>
      </c>
      <c r="K1344">
        <f>Table14[[#This Row],[Revenue]]*Table14[[#This Row],[Discount]]</f>
        <v>62.838000000000001</v>
      </c>
      <c r="L1344" s="2">
        <f>Table14[[#This Row],[Revenue]]-Table14[[#This Row],[Discount Amount]]</f>
        <v>1193.922</v>
      </c>
      <c r="M1344" s="2">
        <f>Table14[[#This Row],[Total_Revenue]]-Table14[[#This Row],[Total Cost]]</f>
        <v>476.66200000000003</v>
      </c>
      <c r="N1344" t="s">
        <v>18</v>
      </c>
      <c r="O1344" t="s">
        <v>15</v>
      </c>
      <c r="P1344" t="s">
        <v>35</v>
      </c>
    </row>
    <row r="1345" spans="1:16" x14ac:dyDescent="0.25">
      <c r="A1345" t="s">
        <v>1389</v>
      </c>
      <c r="B1345" s="1">
        <v>45591</v>
      </c>
      <c r="C1345" t="s">
        <v>46</v>
      </c>
      <c r="D1345" t="s">
        <v>47</v>
      </c>
      <c r="E1345">
        <v>8</v>
      </c>
      <c r="F1345" s="2">
        <v>299.10000000000002</v>
      </c>
      <c r="G1345" s="2">
        <f>Table14[[#This Row],[Unit Cost]]*Table14[[#This Row],[Quantity]]</f>
        <v>2392.8000000000002</v>
      </c>
      <c r="H1345" s="2">
        <v>378.59</v>
      </c>
      <c r="I1345" s="2">
        <f>Table14[[#This Row],[Unit Price]]*Table14[[#This Row],[Quantity]]</f>
        <v>3028.72</v>
      </c>
      <c r="J1345" s="4">
        <v>0</v>
      </c>
      <c r="K1345">
        <f>Table14[[#This Row],[Revenue]]*Table14[[#This Row],[Discount]]</f>
        <v>0</v>
      </c>
      <c r="L1345" s="2">
        <f>Table14[[#This Row],[Revenue]]-Table14[[#This Row],[Discount Amount]]</f>
        <v>3028.72</v>
      </c>
      <c r="M1345" s="2">
        <f>Table14[[#This Row],[Total_Revenue]]-Table14[[#This Row],[Total Cost]]</f>
        <v>635.91999999999962</v>
      </c>
      <c r="N1345" t="s">
        <v>40</v>
      </c>
      <c r="O1345" t="s">
        <v>52</v>
      </c>
      <c r="P1345" t="s">
        <v>20</v>
      </c>
    </row>
    <row r="1346" spans="1:16" x14ac:dyDescent="0.25">
      <c r="A1346" t="s">
        <v>1390</v>
      </c>
      <c r="B1346" s="1">
        <v>45614</v>
      </c>
      <c r="C1346" t="s">
        <v>49</v>
      </c>
      <c r="D1346" t="s">
        <v>47</v>
      </c>
      <c r="E1346">
        <v>4</v>
      </c>
      <c r="F1346" s="2">
        <v>90.1</v>
      </c>
      <c r="G1346" s="2">
        <f>Table14[[#This Row],[Unit Cost]]*Table14[[#This Row],[Quantity]]</f>
        <v>360.4</v>
      </c>
      <c r="H1346" s="2">
        <v>146.27000000000001</v>
      </c>
      <c r="I1346" s="2">
        <f>Table14[[#This Row],[Unit Price]]*Table14[[#This Row],[Quantity]]</f>
        <v>585.08000000000004</v>
      </c>
      <c r="J1346" s="4">
        <v>0</v>
      </c>
      <c r="K1346">
        <f>Table14[[#This Row],[Revenue]]*Table14[[#This Row],[Discount]]</f>
        <v>0</v>
      </c>
      <c r="L1346" s="2">
        <f>Table14[[#This Row],[Revenue]]-Table14[[#This Row],[Discount Amount]]</f>
        <v>585.08000000000004</v>
      </c>
      <c r="M1346" s="2">
        <f>Table14[[#This Row],[Total_Revenue]]-Table14[[#This Row],[Total Cost]]</f>
        <v>224.68000000000006</v>
      </c>
      <c r="N1346" t="s">
        <v>40</v>
      </c>
      <c r="O1346" t="s">
        <v>32</v>
      </c>
      <c r="P1346" t="s">
        <v>35</v>
      </c>
    </row>
    <row r="1347" spans="1:16" x14ac:dyDescent="0.25">
      <c r="A1347" t="s">
        <v>1391</v>
      </c>
      <c r="B1347" s="1">
        <v>45458</v>
      </c>
      <c r="C1347" t="s">
        <v>49</v>
      </c>
      <c r="D1347" t="s">
        <v>47</v>
      </c>
      <c r="E1347">
        <v>3</v>
      </c>
      <c r="F1347" s="2">
        <v>244.92</v>
      </c>
      <c r="G1347" s="2">
        <f>Table14[[#This Row],[Unit Cost]]*Table14[[#This Row],[Quantity]]</f>
        <v>734.76</v>
      </c>
      <c r="H1347" s="2">
        <v>335.94</v>
      </c>
      <c r="I1347" s="2">
        <f>Table14[[#This Row],[Unit Price]]*Table14[[#This Row],[Quantity]]</f>
        <v>1007.8199999999999</v>
      </c>
      <c r="J1347" s="4">
        <v>0</v>
      </c>
      <c r="K1347">
        <f>Table14[[#This Row],[Revenue]]*Table14[[#This Row],[Discount]]</f>
        <v>0</v>
      </c>
      <c r="L1347" s="2">
        <f>Table14[[#This Row],[Revenue]]-Table14[[#This Row],[Discount Amount]]</f>
        <v>1007.8199999999999</v>
      </c>
      <c r="M1347" s="2">
        <f>Table14[[#This Row],[Total_Revenue]]-Table14[[#This Row],[Total Cost]]</f>
        <v>273.05999999999995</v>
      </c>
      <c r="N1347" t="s">
        <v>18</v>
      </c>
      <c r="O1347" t="s">
        <v>32</v>
      </c>
      <c r="P1347" t="s">
        <v>35</v>
      </c>
    </row>
    <row r="1348" spans="1:16" x14ac:dyDescent="0.25">
      <c r="A1348" t="s">
        <v>1392</v>
      </c>
      <c r="B1348" s="1">
        <v>44984</v>
      </c>
      <c r="C1348" t="s">
        <v>54</v>
      </c>
      <c r="D1348" t="s">
        <v>38</v>
      </c>
      <c r="E1348">
        <v>2</v>
      </c>
      <c r="F1348" s="2">
        <v>68.25</v>
      </c>
      <c r="G1348" s="2">
        <f>Table14[[#This Row],[Unit Cost]]*Table14[[#This Row],[Quantity]]</f>
        <v>136.5</v>
      </c>
      <c r="H1348" s="2">
        <v>91.55</v>
      </c>
      <c r="I1348" s="2">
        <f>Table14[[#This Row],[Unit Price]]*Table14[[#This Row],[Quantity]]</f>
        <v>183.1</v>
      </c>
      <c r="J1348" s="4">
        <v>0</v>
      </c>
      <c r="K1348">
        <f>Table14[[#This Row],[Revenue]]*Table14[[#This Row],[Discount]]</f>
        <v>0</v>
      </c>
      <c r="L1348" s="2">
        <f>Table14[[#This Row],[Revenue]]-Table14[[#This Row],[Discount Amount]]</f>
        <v>183.1</v>
      </c>
      <c r="M1348" s="2">
        <f>Table14[[#This Row],[Total_Revenue]]-Table14[[#This Row],[Total Cost]]</f>
        <v>46.599999999999994</v>
      </c>
      <c r="N1348" t="s">
        <v>24</v>
      </c>
      <c r="O1348" t="s">
        <v>19</v>
      </c>
      <c r="P1348" t="s">
        <v>16</v>
      </c>
    </row>
    <row r="1349" spans="1:16" x14ac:dyDescent="0.25">
      <c r="A1349" t="s">
        <v>1393</v>
      </c>
      <c r="B1349" s="1">
        <v>45616</v>
      </c>
      <c r="C1349" t="s">
        <v>30</v>
      </c>
      <c r="D1349" t="s">
        <v>31</v>
      </c>
      <c r="E1349">
        <v>6</v>
      </c>
      <c r="F1349" s="2">
        <v>399.71</v>
      </c>
      <c r="G1349" s="2">
        <f>Table14[[#This Row],[Unit Cost]]*Table14[[#This Row],[Quantity]]</f>
        <v>2398.2599999999998</v>
      </c>
      <c r="H1349" s="2">
        <v>546.77</v>
      </c>
      <c r="I1349" s="2">
        <f>Table14[[#This Row],[Unit Price]]*Table14[[#This Row],[Quantity]]</f>
        <v>3280.62</v>
      </c>
      <c r="J1349" s="4">
        <v>0.05</v>
      </c>
      <c r="K1349">
        <f>Table14[[#This Row],[Revenue]]*Table14[[#This Row],[Discount]]</f>
        <v>164.03100000000001</v>
      </c>
      <c r="L1349" s="2">
        <f>Table14[[#This Row],[Revenue]]-Table14[[#This Row],[Discount Amount]]</f>
        <v>3116.5889999999999</v>
      </c>
      <c r="M1349" s="2">
        <f>Table14[[#This Row],[Total_Revenue]]-Table14[[#This Row],[Total Cost]]</f>
        <v>718.32900000000018</v>
      </c>
      <c r="N1349" t="s">
        <v>24</v>
      </c>
      <c r="O1349" t="s">
        <v>52</v>
      </c>
      <c r="P1349" t="s">
        <v>35</v>
      </c>
    </row>
    <row r="1350" spans="1:16" x14ac:dyDescent="0.25">
      <c r="A1350" t="s">
        <v>1394</v>
      </c>
      <c r="B1350" s="1">
        <v>45272</v>
      </c>
      <c r="C1350" t="s">
        <v>42</v>
      </c>
      <c r="D1350" t="s">
        <v>23</v>
      </c>
      <c r="E1350">
        <v>9</v>
      </c>
      <c r="F1350" s="2">
        <v>299.05</v>
      </c>
      <c r="G1350" s="2">
        <f>Table14[[#This Row],[Unit Cost]]*Table14[[#This Row],[Quantity]]</f>
        <v>2691.4500000000003</v>
      </c>
      <c r="H1350" s="2">
        <v>532.45000000000005</v>
      </c>
      <c r="I1350" s="2">
        <f>Table14[[#This Row],[Unit Price]]*Table14[[#This Row],[Quantity]]</f>
        <v>4792.05</v>
      </c>
      <c r="J1350" s="4">
        <v>0</v>
      </c>
      <c r="K1350">
        <f>Table14[[#This Row],[Revenue]]*Table14[[#This Row],[Discount]]</f>
        <v>0</v>
      </c>
      <c r="L1350" s="2">
        <f>Table14[[#This Row],[Revenue]]-Table14[[#This Row],[Discount Amount]]</f>
        <v>4792.05</v>
      </c>
      <c r="M1350" s="2">
        <f>Table14[[#This Row],[Total_Revenue]]-Table14[[#This Row],[Total Cost]]</f>
        <v>2100.6</v>
      </c>
      <c r="N1350" t="s">
        <v>24</v>
      </c>
      <c r="O1350" t="s">
        <v>32</v>
      </c>
      <c r="P1350" t="s">
        <v>20</v>
      </c>
    </row>
    <row r="1351" spans="1:16" x14ac:dyDescent="0.25">
      <c r="A1351" t="s">
        <v>1395</v>
      </c>
      <c r="B1351" s="1">
        <v>45149</v>
      </c>
      <c r="C1351" t="s">
        <v>46</v>
      </c>
      <c r="D1351" t="s">
        <v>47</v>
      </c>
      <c r="E1351">
        <v>7</v>
      </c>
      <c r="F1351" s="2">
        <v>392.69</v>
      </c>
      <c r="G1351" s="2">
        <f>Table14[[#This Row],[Unit Cost]]*Table14[[#This Row],[Quantity]]</f>
        <v>2748.83</v>
      </c>
      <c r="H1351" s="2">
        <v>616.69000000000005</v>
      </c>
      <c r="I1351" s="2">
        <f>Table14[[#This Row],[Unit Price]]*Table14[[#This Row],[Quantity]]</f>
        <v>4316.83</v>
      </c>
      <c r="J1351" s="4">
        <v>0.15</v>
      </c>
      <c r="K1351">
        <f>Table14[[#This Row],[Revenue]]*Table14[[#This Row],[Discount]]</f>
        <v>647.52449999999999</v>
      </c>
      <c r="L1351" s="2">
        <f>Table14[[#This Row],[Revenue]]-Table14[[#This Row],[Discount Amount]]</f>
        <v>3669.3054999999999</v>
      </c>
      <c r="M1351" s="2">
        <f>Table14[[#This Row],[Total_Revenue]]-Table14[[#This Row],[Total Cost]]</f>
        <v>920.47550000000001</v>
      </c>
      <c r="N1351" t="s">
        <v>18</v>
      </c>
      <c r="O1351" t="s">
        <v>32</v>
      </c>
      <c r="P1351" t="s">
        <v>20</v>
      </c>
    </row>
    <row r="1352" spans="1:16" x14ac:dyDescent="0.25">
      <c r="A1352" t="s">
        <v>1396</v>
      </c>
      <c r="B1352" s="1">
        <v>45345</v>
      </c>
      <c r="C1352" t="s">
        <v>12</v>
      </c>
      <c r="D1352" t="s">
        <v>13</v>
      </c>
      <c r="E1352">
        <v>7</v>
      </c>
      <c r="F1352" s="2">
        <v>69.87</v>
      </c>
      <c r="G1352" s="2">
        <f>Table14[[#This Row],[Unit Cost]]*Table14[[#This Row],[Quantity]]</f>
        <v>489.09000000000003</v>
      </c>
      <c r="H1352" s="2">
        <v>104.7</v>
      </c>
      <c r="I1352" s="2">
        <f>Table14[[#This Row],[Unit Price]]*Table14[[#This Row],[Quantity]]</f>
        <v>732.9</v>
      </c>
      <c r="J1352" s="4">
        <v>0.15</v>
      </c>
      <c r="K1352">
        <f>Table14[[#This Row],[Revenue]]*Table14[[#This Row],[Discount]]</f>
        <v>109.93499999999999</v>
      </c>
      <c r="L1352" s="2">
        <f>Table14[[#This Row],[Revenue]]-Table14[[#This Row],[Discount Amount]]</f>
        <v>622.96500000000003</v>
      </c>
      <c r="M1352" s="2">
        <f>Table14[[#This Row],[Total_Revenue]]-Table14[[#This Row],[Total Cost]]</f>
        <v>133.875</v>
      </c>
      <c r="N1352" t="s">
        <v>14</v>
      </c>
      <c r="O1352" t="s">
        <v>52</v>
      </c>
      <c r="P1352" t="s">
        <v>20</v>
      </c>
    </row>
    <row r="1353" spans="1:16" x14ac:dyDescent="0.25">
      <c r="A1353" t="s">
        <v>1397</v>
      </c>
      <c r="B1353" s="1">
        <v>45589</v>
      </c>
      <c r="C1353" t="s">
        <v>54</v>
      </c>
      <c r="D1353" t="s">
        <v>38</v>
      </c>
      <c r="E1353">
        <v>5</v>
      </c>
      <c r="F1353" s="2">
        <v>303.22000000000003</v>
      </c>
      <c r="G1353" s="2">
        <f>Table14[[#This Row],[Unit Cost]]*Table14[[#This Row],[Quantity]]</f>
        <v>1516.1000000000001</v>
      </c>
      <c r="H1353" s="2">
        <v>535.78</v>
      </c>
      <c r="I1353" s="2">
        <f>Table14[[#This Row],[Unit Price]]*Table14[[#This Row],[Quantity]]</f>
        <v>2678.8999999999996</v>
      </c>
      <c r="J1353" s="4">
        <v>0.15</v>
      </c>
      <c r="K1353">
        <f>Table14[[#This Row],[Revenue]]*Table14[[#This Row],[Discount]]</f>
        <v>401.83499999999992</v>
      </c>
      <c r="L1353" s="2">
        <f>Table14[[#This Row],[Revenue]]-Table14[[#This Row],[Discount Amount]]</f>
        <v>2277.0649999999996</v>
      </c>
      <c r="M1353" s="2">
        <f>Table14[[#This Row],[Total_Revenue]]-Table14[[#This Row],[Total Cost]]</f>
        <v>760.96499999999946</v>
      </c>
      <c r="N1353" t="s">
        <v>40</v>
      </c>
      <c r="O1353" t="s">
        <v>27</v>
      </c>
      <c r="P1353" t="s">
        <v>16</v>
      </c>
    </row>
    <row r="1354" spans="1:16" x14ac:dyDescent="0.25">
      <c r="A1354" t="s">
        <v>1398</v>
      </c>
      <c r="B1354" s="1">
        <v>45059</v>
      </c>
      <c r="C1354" t="s">
        <v>12</v>
      </c>
      <c r="D1354" t="s">
        <v>13</v>
      </c>
      <c r="E1354">
        <v>5</v>
      </c>
      <c r="F1354" s="2">
        <v>101.9</v>
      </c>
      <c r="G1354" s="2">
        <f>Table14[[#This Row],[Unit Cost]]*Table14[[#This Row],[Quantity]]</f>
        <v>509.5</v>
      </c>
      <c r="H1354" s="2">
        <v>112.25</v>
      </c>
      <c r="I1354" s="2">
        <f>Table14[[#This Row],[Unit Price]]*Table14[[#This Row],[Quantity]]</f>
        <v>561.25</v>
      </c>
      <c r="J1354" s="4">
        <v>0.1</v>
      </c>
      <c r="K1354">
        <f>Table14[[#This Row],[Revenue]]*Table14[[#This Row],[Discount]]</f>
        <v>56.125</v>
      </c>
      <c r="L1354" s="2">
        <f>Table14[[#This Row],[Revenue]]-Table14[[#This Row],[Discount Amount]]</f>
        <v>505.125</v>
      </c>
      <c r="M1354" s="2">
        <f>Table14[[#This Row],[Total_Revenue]]-Table14[[#This Row],[Total Cost]]</f>
        <v>-4.375</v>
      </c>
      <c r="N1354" t="s">
        <v>14</v>
      </c>
      <c r="O1354" t="s">
        <v>52</v>
      </c>
      <c r="P1354" t="s">
        <v>16</v>
      </c>
    </row>
    <row r="1355" spans="1:16" x14ac:dyDescent="0.25">
      <c r="A1355" t="s">
        <v>1399</v>
      </c>
      <c r="B1355" s="1">
        <v>45423</v>
      </c>
      <c r="C1355" t="s">
        <v>60</v>
      </c>
      <c r="D1355" t="s">
        <v>23</v>
      </c>
      <c r="E1355">
        <v>5</v>
      </c>
      <c r="F1355" s="2">
        <v>204.14</v>
      </c>
      <c r="G1355" s="2">
        <f>Table14[[#This Row],[Unit Cost]]*Table14[[#This Row],[Quantity]]</f>
        <v>1020.6999999999999</v>
      </c>
      <c r="H1355" s="2">
        <v>272.13</v>
      </c>
      <c r="I1355" s="2">
        <f>Table14[[#This Row],[Unit Price]]*Table14[[#This Row],[Quantity]]</f>
        <v>1360.65</v>
      </c>
      <c r="J1355" s="4">
        <v>0.1</v>
      </c>
      <c r="K1355">
        <f>Table14[[#This Row],[Revenue]]*Table14[[#This Row],[Discount]]</f>
        <v>136.06500000000003</v>
      </c>
      <c r="L1355" s="2">
        <f>Table14[[#This Row],[Revenue]]-Table14[[#This Row],[Discount Amount]]</f>
        <v>1224.585</v>
      </c>
      <c r="M1355" s="2">
        <f>Table14[[#This Row],[Total_Revenue]]-Table14[[#This Row],[Total Cost]]</f>
        <v>203.8850000000001</v>
      </c>
      <c r="N1355" t="s">
        <v>18</v>
      </c>
      <c r="O1355" t="s">
        <v>19</v>
      </c>
      <c r="P1355" t="s">
        <v>16</v>
      </c>
    </row>
    <row r="1356" spans="1:16" x14ac:dyDescent="0.25">
      <c r="A1356" t="s">
        <v>1400</v>
      </c>
      <c r="B1356" s="1">
        <v>45630</v>
      </c>
      <c r="C1356" t="s">
        <v>60</v>
      </c>
      <c r="D1356" t="s">
        <v>23</v>
      </c>
      <c r="E1356">
        <v>8</v>
      </c>
      <c r="F1356" s="2">
        <v>229.87</v>
      </c>
      <c r="G1356" s="2">
        <f>Table14[[#This Row],[Unit Cost]]*Table14[[#This Row],[Quantity]]</f>
        <v>1838.96</v>
      </c>
      <c r="H1356" s="2">
        <v>346.74</v>
      </c>
      <c r="I1356" s="2">
        <f>Table14[[#This Row],[Unit Price]]*Table14[[#This Row],[Quantity]]</f>
        <v>2773.92</v>
      </c>
      <c r="J1356" s="4">
        <v>0</v>
      </c>
      <c r="K1356">
        <f>Table14[[#This Row],[Revenue]]*Table14[[#This Row],[Discount]]</f>
        <v>0</v>
      </c>
      <c r="L1356" s="2">
        <f>Table14[[#This Row],[Revenue]]-Table14[[#This Row],[Discount Amount]]</f>
        <v>2773.92</v>
      </c>
      <c r="M1356" s="2">
        <f>Table14[[#This Row],[Total_Revenue]]-Table14[[#This Row],[Total Cost]]</f>
        <v>934.96</v>
      </c>
      <c r="N1356" t="s">
        <v>40</v>
      </c>
      <c r="O1356" t="s">
        <v>32</v>
      </c>
      <c r="P1356" t="s">
        <v>16</v>
      </c>
    </row>
    <row r="1357" spans="1:16" x14ac:dyDescent="0.25">
      <c r="A1357" t="s">
        <v>1401</v>
      </c>
      <c r="B1357" s="1">
        <v>45025</v>
      </c>
      <c r="C1357" t="s">
        <v>34</v>
      </c>
      <c r="D1357" t="s">
        <v>31</v>
      </c>
      <c r="E1357">
        <v>4</v>
      </c>
      <c r="F1357" s="2">
        <v>315.10000000000002</v>
      </c>
      <c r="G1357" s="2">
        <f>Table14[[#This Row],[Unit Cost]]*Table14[[#This Row],[Quantity]]</f>
        <v>1260.4000000000001</v>
      </c>
      <c r="H1357" s="2">
        <v>512.86</v>
      </c>
      <c r="I1357" s="2">
        <f>Table14[[#This Row],[Unit Price]]*Table14[[#This Row],[Quantity]]</f>
        <v>2051.44</v>
      </c>
      <c r="J1357" s="4">
        <v>0</v>
      </c>
      <c r="K1357">
        <f>Table14[[#This Row],[Revenue]]*Table14[[#This Row],[Discount]]</f>
        <v>0</v>
      </c>
      <c r="L1357" s="2">
        <f>Table14[[#This Row],[Revenue]]-Table14[[#This Row],[Discount Amount]]</f>
        <v>2051.44</v>
      </c>
      <c r="M1357" s="2">
        <f>Table14[[#This Row],[Total_Revenue]]-Table14[[#This Row],[Total Cost]]</f>
        <v>791.04</v>
      </c>
      <c r="N1357" t="s">
        <v>24</v>
      </c>
      <c r="O1357" t="s">
        <v>52</v>
      </c>
      <c r="P1357" t="s">
        <v>20</v>
      </c>
    </row>
    <row r="1358" spans="1:16" x14ac:dyDescent="0.25">
      <c r="A1358" t="s">
        <v>1402</v>
      </c>
      <c r="B1358" s="1">
        <v>45241</v>
      </c>
      <c r="C1358" t="s">
        <v>37</v>
      </c>
      <c r="D1358" t="s">
        <v>38</v>
      </c>
      <c r="E1358">
        <v>1</v>
      </c>
      <c r="F1358" s="2">
        <v>436.3</v>
      </c>
      <c r="G1358" s="2">
        <f>Table14[[#This Row],[Unit Cost]]*Table14[[#This Row],[Quantity]]</f>
        <v>436.3</v>
      </c>
      <c r="H1358" s="2">
        <v>689.14</v>
      </c>
      <c r="I1358" s="2">
        <f>Table14[[#This Row],[Unit Price]]*Table14[[#This Row],[Quantity]]</f>
        <v>689.14</v>
      </c>
      <c r="J1358" s="4">
        <v>0</v>
      </c>
      <c r="K1358">
        <f>Table14[[#This Row],[Revenue]]*Table14[[#This Row],[Discount]]</f>
        <v>0</v>
      </c>
      <c r="L1358" s="2">
        <f>Table14[[#This Row],[Revenue]]-Table14[[#This Row],[Discount Amount]]</f>
        <v>689.14</v>
      </c>
      <c r="M1358" s="2">
        <f>Table14[[#This Row],[Total_Revenue]]-Table14[[#This Row],[Total Cost]]</f>
        <v>252.83999999999997</v>
      </c>
      <c r="N1358" t="s">
        <v>14</v>
      </c>
      <c r="O1358" t="s">
        <v>27</v>
      </c>
      <c r="P1358" t="s">
        <v>16</v>
      </c>
    </row>
    <row r="1359" spans="1:16" x14ac:dyDescent="0.25">
      <c r="A1359" t="s">
        <v>1403</v>
      </c>
      <c r="B1359" s="1">
        <v>45106</v>
      </c>
      <c r="C1359" t="s">
        <v>49</v>
      </c>
      <c r="D1359" t="s">
        <v>47</v>
      </c>
      <c r="E1359">
        <v>3</v>
      </c>
      <c r="F1359" s="2">
        <v>227.89</v>
      </c>
      <c r="G1359" s="2">
        <f>Table14[[#This Row],[Unit Cost]]*Table14[[#This Row],[Quantity]]</f>
        <v>683.67</v>
      </c>
      <c r="H1359" s="2">
        <v>339.05</v>
      </c>
      <c r="I1359" s="2">
        <f>Table14[[#This Row],[Unit Price]]*Table14[[#This Row],[Quantity]]</f>
        <v>1017.1500000000001</v>
      </c>
      <c r="J1359" s="4">
        <v>0</v>
      </c>
      <c r="K1359">
        <f>Table14[[#This Row],[Revenue]]*Table14[[#This Row],[Discount]]</f>
        <v>0</v>
      </c>
      <c r="L1359" s="2">
        <f>Table14[[#This Row],[Revenue]]-Table14[[#This Row],[Discount Amount]]</f>
        <v>1017.1500000000001</v>
      </c>
      <c r="M1359" s="2">
        <f>Table14[[#This Row],[Total_Revenue]]-Table14[[#This Row],[Total Cost]]</f>
        <v>333.48000000000013</v>
      </c>
      <c r="N1359" t="s">
        <v>18</v>
      </c>
      <c r="O1359" t="s">
        <v>15</v>
      </c>
      <c r="P1359" t="s">
        <v>35</v>
      </c>
    </row>
    <row r="1360" spans="1:16" x14ac:dyDescent="0.25">
      <c r="A1360" t="s">
        <v>1404</v>
      </c>
      <c r="B1360" s="1">
        <v>45372</v>
      </c>
      <c r="C1360" t="s">
        <v>34</v>
      </c>
      <c r="D1360" t="s">
        <v>31</v>
      </c>
      <c r="E1360">
        <v>1</v>
      </c>
      <c r="F1360" s="2">
        <v>367.12</v>
      </c>
      <c r="G1360" s="2">
        <f>Table14[[#This Row],[Unit Cost]]*Table14[[#This Row],[Quantity]]</f>
        <v>367.12</v>
      </c>
      <c r="H1360" s="2">
        <v>576.69000000000005</v>
      </c>
      <c r="I1360" s="2">
        <f>Table14[[#This Row],[Unit Price]]*Table14[[#This Row],[Quantity]]</f>
        <v>576.69000000000005</v>
      </c>
      <c r="J1360" s="4">
        <v>0.05</v>
      </c>
      <c r="K1360">
        <f>Table14[[#This Row],[Revenue]]*Table14[[#This Row],[Discount]]</f>
        <v>28.834500000000006</v>
      </c>
      <c r="L1360" s="2">
        <f>Table14[[#This Row],[Revenue]]-Table14[[#This Row],[Discount Amount]]</f>
        <v>547.85550000000001</v>
      </c>
      <c r="M1360" s="2">
        <f>Table14[[#This Row],[Total_Revenue]]-Table14[[#This Row],[Total Cost]]</f>
        <v>180.7355</v>
      </c>
      <c r="N1360" t="s">
        <v>40</v>
      </c>
      <c r="O1360" t="s">
        <v>32</v>
      </c>
      <c r="P1360" t="s">
        <v>20</v>
      </c>
    </row>
    <row r="1361" spans="1:16" x14ac:dyDescent="0.25">
      <c r="A1361" t="s">
        <v>1405</v>
      </c>
      <c r="B1361" s="1">
        <v>45489</v>
      </c>
      <c r="C1361" t="s">
        <v>44</v>
      </c>
      <c r="D1361" t="s">
        <v>31</v>
      </c>
      <c r="E1361">
        <v>7</v>
      </c>
      <c r="F1361" s="2">
        <v>373.64</v>
      </c>
      <c r="G1361" s="2">
        <f>Table14[[#This Row],[Unit Cost]]*Table14[[#This Row],[Quantity]]</f>
        <v>2615.48</v>
      </c>
      <c r="H1361" s="2">
        <v>463.06</v>
      </c>
      <c r="I1361" s="2">
        <f>Table14[[#This Row],[Unit Price]]*Table14[[#This Row],[Quantity]]</f>
        <v>3241.42</v>
      </c>
      <c r="J1361" s="4">
        <v>0</v>
      </c>
      <c r="K1361">
        <f>Table14[[#This Row],[Revenue]]*Table14[[#This Row],[Discount]]</f>
        <v>0</v>
      </c>
      <c r="L1361" s="2">
        <f>Table14[[#This Row],[Revenue]]-Table14[[#This Row],[Discount Amount]]</f>
        <v>3241.42</v>
      </c>
      <c r="M1361" s="2">
        <f>Table14[[#This Row],[Total_Revenue]]-Table14[[#This Row],[Total Cost]]</f>
        <v>625.94000000000005</v>
      </c>
      <c r="N1361" t="s">
        <v>24</v>
      </c>
      <c r="O1361" t="s">
        <v>27</v>
      </c>
      <c r="P1361" t="s">
        <v>20</v>
      </c>
    </row>
    <row r="1362" spans="1:16" x14ac:dyDescent="0.25">
      <c r="A1362" t="s">
        <v>1406</v>
      </c>
      <c r="B1362" s="1">
        <v>45355</v>
      </c>
      <c r="C1362" t="s">
        <v>12</v>
      </c>
      <c r="D1362" t="s">
        <v>13</v>
      </c>
      <c r="E1362">
        <v>3</v>
      </c>
      <c r="F1362" s="2">
        <v>290.01</v>
      </c>
      <c r="G1362" s="2">
        <f>Table14[[#This Row],[Unit Cost]]*Table14[[#This Row],[Quantity]]</f>
        <v>870.03</v>
      </c>
      <c r="H1362" s="2">
        <v>391.33</v>
      </c>
      <c r="I1362" s="2">
        <f>Table14[[#This Row],[Unit Price]]*Table14[[#This Row],[Quantity]]</f>
        <v>1173.99</v>
      </c>
      <c r="J1362" s="4">
        <v>0</v>
      </c>
      <c r="K1362">
        <f>Table14[[#This Row],[Revenue]]*Table14[[#This Row],[Discount]]</f>
        <v>0</v>
      </c>
      <c r="L1362" s="2">
        <f>Table14[[#This Row],[Revenue]]-Table14[[#This Row],[Discount Amount]]</f>
        <v>1173.99</v>
      </c>
      <c r="M1362" s="2">
        <f>Table14[[#This Row],[Total_Revenue]]-Table14[[#This Row],[Total Cost]]</f>
        <v>303.96000000000004</v>
      </c>
      <c r="N1362" t="s">
        <v>14</v>
      </c>
      <c r="O1362" t="s">
        <v>52</v>
      </c>
      <c r="P1362" t="s">
        <v>16</v>
      </c>
    </row>
    <row r="1363" spans="1:16" x14ac:dyDescent="0.25">
      <c r="A1363" t="s">
        <v>1407</v>
      </c>
      <c r="B1363" s="1">
        <v>45588</v>
      </c>
      <c r="C1363" t="s">
        <v>49</v>
      </c>
      <c r="D1363" t="s">
        <v>47</v>
      </c>
      <c r="E1363">
        <v>1</v>
      </c>
      <c r="F1363" s="2">
        <v>230.53</v>
      </c>
      <c r="G1363" s="2">
        <f>Table14[[#This Row],[Unit Cost]]*Table14[[#This Row],[Quantity]]</f>
        <v>230.53</v>
      </c>
      <c r="H1363" s="2">
        <v>281.5</v>
      </c>
      <c r="I1363" s="2">
        <f>Table14[[#This Row],[Unit Price]]*Table14[[#This Row],[Quantity]]</f>
        <v>281.5</v>
      </c>
      <c r="J1363" s="4">
        <v>0.1</v>
      </c>
      <c r="K1363">
        <f>Table14[[#This Row],[Revenue]]*Table14[[#This Row],[Discount]]</f>
        <v>28.150000000000002</v>
      </c>
      <c r="L1363" s="2">
        <f>Table14[[#This Row],[Revenue]]-Table14[[#This Row],[Discount Amount]]</f>
        <v>253.35</v>
      </c>
      <c r="M1363" s="2">
        <f>Table14[[#This Row],[Total_Revenue]]-Table14[[#This Row],[Total Cost]]</f>
        <v>22.819999999999993</v>
      </c>
      <c r="N1363" t="s">
        <v>18</v>
      </c>
      <c r="O1363" t="s">
        <v>32</v>
      </c>
      <c r="P1363" t="s">
        <v>16</v>
      </c>
    </row>
    <row r="1364" spans="1:16" x14ac:dyDescent="0.25">
      <c r="A1364" t="s">
        <v>1408</v>
      </c>
      <c r="B1364" s="1">
        <v>44942</v>
      </c>
      <c r="C1364" t="s">
        <v>34</v>
      </c>
      <c r="D1364" t="s">
        <v>31</v>
      </c>
      <c r="E1364">
        <v>8</v>
      </c>
      <c r="F1364" s="2">
        <v>430.48</v>
      </c>
      <c r="G1364" s="2">
        <f>Table14[[#This Row],[Unit Cost]]*Table14[[#This Row],[Quantity]]</f>
        <v>3443.84</v>
      </c>
      <c r="H1364" s="2">
        <v>748.26</v>
      </c>
      <c r="I1364" s="2">
        <f>Table14[[#This Row],[Unit Price]]*Table14[[#This Row],[Quantity]]</f>
        <v>5986.08</v>
      </c>
      <c r="J1364" s="4">
        <v>0.1</v>
      </c>
      <c r="K1364">
        <f>Table14[[#This Row],[Revenue]]*Table14[[#This Row],[Discount]]</f>
        <v>598.60800000000006</v>
      </c>
      <c r="L1364" s="2">
        <f>Table14[[#This Row],[Revenue]]-Table14[[#This Row],[Discount Amount]]</f>
        <v>5387.4719999999998</v>
      </c>
      <c r="M1364" s="2">
        <f>Table14[[#This Row],[Total_Revenue]]-Table14[[#This Row],[Total Cost]]</f>
        <v>1943.6319999999996</v>
      </c>
      <c r="N1364" t="s">
        <v>14</v>
      </c>
      <c r="O1364" t="s">
        <v>32</v>
      </c>
      <c r="P1364" t="s">
        <v>20</v>
      </c>
    </row>
    <row r="1365" spans="1:16" x14ac:dyDescent="0.25">
      <c r="A1365" t="s">
        <v>1409</v>
      </c>
      <c r="B1365" s="1">
        <v>45035</v>
      </c>
      <c r="C1365" t="s">
        <v>12</v>
      </c>
      <c r="D1365" t="s">
        <v>13</v>
      </c>
      <c r="E1365">
        <v>8</v>
      </c>
      <c r="F1365" s="2">
        <v>93.32</v>
      </c>
      <c r="G1365" s="2">
        <f>Table14[[#This Row],[Unit Cost]]*Table14[[#This Row],[Quantity]]</f>
        <v>746.56</v>
      </c>
      <c r="H1365" s="2">
        <v>149.66</v>
      </c>
      <c r="I1365" s="2">
        <f>Table14[[#This Row],[Unit Price]]*Table14[[#This Row],[Quantity]]</f>
        <v>1197.28</v>
      </c>
      <c r="J1365" s="4">
        <v>0.05</v>
      </c>
      <c r="K1365">
        <f>Table14[[#This Row],[Revenue]]*Table14[[#This Row],[Discount]]</f>
        <v>59.864000000000004</v>
      </c>
      <c r="L1365" s="2">
        <f>Table14[[#This Row],[Revenue]]-Table14[[#This Row],[Discount Amount]]</f>
        <v>1137.4159999999999</v>
      </c>
      <c r="M1365" s="2">
        <f>Table14[[#This Row],[Total_Revenue]]-Table14[[#This Row],[Total Cost]]</f>
        <v>390.85599999999999</v>
      </c>
      <c r="N1365" t="s">
        <v>14</v>
      </c>
      <c r="O1365" t="s">
        <v>27</v>
      </c>
      <c r="P1365" t="s">
        <v>35</v>
      </c>
    </row>
    <row r="1366" spans="1:16" x14ac:dyDescent="0.25">
      <c r="A1366" t="s">
        <v>1410</v>
      </c>
      <c r="B1366" s="1">
        <v>45393</v>
      </c>
      <c r="C1366" t="s">
        <v>56</v>
      </c>
      <c r="D1366" t="s">
        <v>38</v>
      </c>
      <c r="E1366">
        <v>6</v>
      </c>
      <c r="F1366" s="2">
        <v>255.81</v>
      </c>
      <c r="G1366" s="2">
        <f>Table14[[#This Row],[Unit Cost]]*Table14[[#This Row],[Quantity]]</f>
        <v>1534.8600000000001</v>
      </c>
      <c r="H1366" s="2">
        <v>453.81</v>
      </c>
      <c r="I1366" s="2">
        <f>Table14[[#This Row],[Unit Price]]*Table14[[#This Row],[Quantity]]</f>
        <v>2722.86</v>
      </c>
      <c r="J1366" s="4">
        <v>0.15</v>
      </c>
      <c r="K1366">
        <f>Table14[[#This Row],[Revenue]]*Table14[[#This Row],[Discount]]</f>
        <v>408.42900000000003</v>
      </c>
      <c r="L1366" s="2">
        <f>Table14[[#This Row],[Revenue]]-Table14[[#This Row],[Discount Amount]]</f>
        <v>2314.431</v>
      </c>
      <c r="M1366" s="2">
        <f>Table14[[#This Row],[Total_Revenue]]-Table14[[#This Row],[Total Cost]]</f>
        <v>779.57099999999991</v>
      </c>
      <c r="N1366" t="s">
        <v>24</v>
      </c>
      <c r="O1366" t="s">
        <v>32</v>
      </c>
      <c r="P1366" t="s">
        <v>16</v>
      </c>
    </row>
    <row r="1367" spans="1:16" x14ac:dyDescent="0.25">
      <c r="A1367" t="s">
        <v>1411</v>
      </c>
      <c r="B1367" s="1">
        <v>45156</v>
      </c>
      <c r="C1367" t="s">
        <v>26</v>
      </c>
      <c r="D1367" t="s">
        <v>13</v>
      </c>
      <c r="E1367">
        <v>1</v>
      </c>
      <c r="F1367" s="2">
        <v>78.44</v>
      </c>
      <c r="G1367" s="2">
        <f>Table14[[#This Row],[Unit Cost]]*Table14[[#This Row],[Quantity]]</f>
        <v>78.44</v>
      </c>
      <c r="H1367" s="2">
        <v>131.21</v>
      </c>
      <c r="I1367" s="2">
        <f>Table14[[#This Row],[Unit Price]]*Table14[[#This Row],[Quantity]]</f>
        <v>131.21</v>
      </c>
      <c r="J1367" s="4">
        <v>0.05</v>
      </c>
      <c r="K1367">
        <f>Table14[[#This Row],[Revenue]]*Table14[[#This Row],[Discount]]</f>
        <v>6.5605000000000011</v>
      </c>
      <c r="L1367" s="2">
        <f>Table14[[#This Row],[Revenue]]-Table14[[#This Row],[Discount Amount]]</f>
        <v>124.6495</v>
      </c>
      <c r="M1367" s="2">
        <f>Table14[[#This Row],[Total_Revenue]]-Table14[[#This Row],[Total Cost]]</f>
        <v>46.209500000000006</v>
      </c>
      <c r="N1367" t="s">
        <v>14</v>
      </c>
      <c r="O1367" t="s">
        <v>27</v>
      </c>
      <c r="P1367" t="s">
        <v>16</v>
      </c>
    </row>
    <row r="1368" spans="1:16" x14ac:dyDescent="0.25">
      <c r="A1368" t="s">
        <v>1412</v>
      </c>
      <c r="B1368" s="1">
        <v>45363</v>
      </c>
      <c r="C1368" t="s">
        <v>26</v>
      </c>
      <c r="D1368" t="s">
        <v>13</v>
      </c>
      <c r="E1368">
        <v>4</v>
      </c>
      <c r="F1368" s="2">
        <v>456.35</v>
      </c>
      <c r="G1368" s="2">
        <f>Table14[[#This Row],[Unit Cost]]*Table14[[#This Row],[Quantity]]</f>
        <v>1825.4</v>
      </c>
      <c r="H1368" s="2">
        <v>526.49</v>
      </c>
      <c r="I1368" s="2">
        <f>Table14[[#This Row],[Unit Price]]*Table14[[#This Row],[Quantity]]</f>
        <v>2105.96</v>
      </c>
      <c r="J1368" s="4">
        <v>0.05</v>
      </c>
      <c r="K1368">
        <f>Table14[[#This Row],[Revenue]]*Table14[[#This Row],[Discount]]</f>
        <v>105.298</v>
      </c>
      <c r="L1368" s="2">
        <f>Table14[[#This Row],[Revenue]]-Table14[[#This Row],[Discount Amount]]</f>
        <v>2000.662</v>
      </c>
      <c r="M1368" s="2">
        <f>Table14[[#This Row],[Total_Revenue]]-Table14[[#This Row],[Total Cost]]</f>
        <v>175.26199999999994</v>
      </c>
      <c r="N1368" t="s">
        <v>24</v>
      </c>
      <c r="O1368" t="s">
        <v>32</v>
      </c>
      <c r="P1368" t="s">
        <v>20</v>
      </c>
    </row>
    <row r="1369" spans="1:16" x14ac:dyDescent="0.25">
      <c r="A1369" t="s">
        <v>1413</v>
      </c>
      <c r="B1369" s="1">
        <v>45033</v>
      </c>
      <c r="C1369" t="s">
        <v>62</v>
      </c>
      <c r="D1369" t="s">
        <v>47</v>
      </c>
      <c r="E1369">
        <v>7</v>
      </c>
      <c r="F1369" s="2">
        <v>187.83</v>
      </c>
      <c r="G1369" s="2">
        <f>Table14[[#This Row],[Unit Cost]]*Table14[[#This Row],[Quantity]]</f>
        <v>1314.8100000000002</v>
      </c>
      <c r="H1369" s="2">
        <v>229.25</v>
      </c>
      <c r="I1369" s="2">
        <f>Table14[[#This Row],[Unit Price]]*Table14[[#This Row],[Quantity]]</f>
        <v>1604.75</v>
      </c>
      <c r="J1369" s="4">
        <v>0.05</v>
      </c>
      <c r="K1369">
        <f>Table14[[#This Row],[Revenue]]*Table14[[#This Row],[Discount]]</f>
        <v>80.237500000000011</v>
      </c>
      <c r="L1369" s="2">
        <f>Table14[[#This Row],[Revenue]]-Table14[[#This Row],[Discount Amount]]</f>
        <v>1524.5125</v>
      </c>
      <c r="M1369" s="2">
        <f>Table14[[#This Row],[Total_Revenue]]-Table14[[#This Row],[Total Cost]]</f>
        <v>209.70249999999987</v>
      </c>
      <c r="N1369" t="s">
        <v>18</v>
      </c>
      <c r="O1369" t="s">
        <v>15</v>
      </c>
      <c r="P1369" t="s">
        <v>20</v>
      </c>
    </row>
    <row r="1370" spans="1:16" x14ac:dyDescent="0.25">
      <c r="A1370" t="s">
        <v>1414</v>
      </c>
      <c r="B1370" s="1">
        <v>45025</v>
      </c>
      <c r="C1370" t="s">
        <v>26</v>
      </c>
      <c r="D1370" t="s">
        <v>13</v>
      </c>
      <c r="E1370">
        <v>5</v>
      </c>
      <c r="F1370" s="2">
        <v>30.23</v>
      </c>
      <c r="G1370" s="2">
        <f>Table14[[#This Row],[Unit Cost]]*Table14[[#This Row],[Quantity]]</f>
        <v>151.15</v>
      </c>
      <c r="H1370" s="2">
        <v>35.69</v>
      </c>
      <c r="I1370" s="2">
        <f>Table14[[#This Row],[Unit Price]]*Table14[[#This Row],[Quantity]]</f>
        <v>178.45</v>
      </c>
      <c r="J1370" s="4">
        <v>0</v>
      </c>
      <c r="K1370">
        <f>Table14[[#This Row],[Revenue]]*Table14[[#This Row],[Discount]]</f>
        <v>0</v>
      </c>
      <c r="L1370" s="2">
        <f>Table14[[#This Row],[Revenue]]-Table14[[#This Row],[Discount Amount]]</f>
        <v>178.45</v>
      </c>
      <c r="M1370" s="2">
        <f>Table14[[#This Row],[Total_Revenue]]-Table14[[#This Row],[Total Cost]]</f>
        <v>27.299999999999983</v>
      </c>
      <c r="N1370" t="s">
        <v>14</v>
      </c>
      <c r="O1370" t="s">
        <v>52</v>
      </c>
      <c r="P1370" t="s">
        <v>20</v>
      </c>
    </row>
    <row r="1371" spans="1:16" x14ac:dyDescent="0.25">
      <c r="A1371" t="s">
        <v>1415</v>
      </c>
      <c r="B1371" s="1">
        <v>44959</v>
      </c>
      <c r="C1371" t="s">
        <v>49</v>
      </c>
      <c r="D1371" t="s">
        <v>47</v>
      </c>
      <c r="E1371">
        <v>5</v>
      </c>
      <c r="F1371" s="2">
        <v>376.55</v>
      </c>
      <c r="G1371" s="2">
        <f>Table14[[#This Row],[Unit Cost]]*Table14[[#This Row],[Quantity]]</f>
        <v>1882.75</v>
      </c>
      <c r="H1371" s="2">
        <v>482.16</v>
      </c>
      <c r="I1371" s="2">
        <f>Table14[[#This Row],[Unit Price]]*Table14[[#This Row],[Quantity]]</f>
        <v>2410.8000000000002</v>
      </c>
      <c r="J1371" s="4">
        <v>0.1</v>
      </c>
      <c r="K1371">
        <f>Table14[[#This Row],[Revenue]]*Table14[[#This Row],[Discount]]</f>
        <v>241.08000000000004</v>
      </c>
      <c r="L1371" s="2">
        <f>Table14[[#This Row],[Revenue]]-Table14[[#This Row],[Discount Amount]]</f>
        <v>2169.7200000000003</v>
      </c>
      <c r="M1371" s="2">
        <f>Table14[[#This Row],[Total_Revenue]]-Table14[[#This Row],[Total Cost]]</f>
        <v>286.97000000000025</v>
      </c>
      <c r="N1371" t="s">
        <v>24</v>
      </c>
      <c r="O1371" t="s">
        <v>15</v>
      </c>
      <c r="P1371" t="s">
        <v>20</v>
      </c>
    </row>
    <row r="1372" spans="1:16" x14ac:dyDescent="0.25">
      <c r="A1372" t="s">
        <v>1416</v>
      </c>
      <c r="B1372" s="1">
        <v>45372</v>
      </c>
      <c r="C1372" t="s">
        <v>56</v>
      </c>
      <c r="D1372" t="s">
        <v>38</v>
      </c>
      <c r="E1372">
        <v>5</v>
      </c>
      <c r="F1372" s="2">
        <v>36.520000000000003</v>
      </c>
      <c r="G1372" s="2">
        <f>Table14[[#This Row],[Unit Cost]]*Table14[[#This Row],[Quantity]]</f>
        <v>182.60000000000002</v>
      </c>
      <c r="H1372" s="2">
        <v>50.05</v>
      </c>
      <c r="I1372" s="2">
        <f>Table14[[#This Row],[Unit Price]]*Table14[[#This Row],[Quantity]]</f>
        <v>250.25</v>
      </c>
      <c r="J1372" s="4">
        <v>0</v>
      </c>
      <c r="K1372">
        <f>Table14[[#This Row],[Revenue]]*Table14[[#This Row],[Discount]]</f>
        <v>0</v>
      </c>
      <c r="L1372" s="2">
        <f>Table14[[#This Row],[Revenue]]-Table14[[#This Row],[Discount Amount]]</f>
        <v>250.25</v>
      </c>
      <c r="M1372" s="2">
        <f>Table14[[#This Row],[Total_Revenue]]-Table14[[#This Row],[Total Cost]]</f>
        <v>67.649999999999977</v>
      </c>
      <c r="N1372" t="s">
        <v>24</v>
      </c>
      <c r="O1372" t="s">
        <v>15</v>
      </c>
      <c r="P1372" t="s">
        <v>16</v>
      </c>
    </row>
    <row r="1373" spans="1:16" x14ac:dyDescent="0.25">
      <c r="A1373" t="s">
        <v>1417</v>
      </c>
      <c r="B1373" s="1">
        <v>44980</v>
      </c>
      <c r="C1373" t="s">
        <v>37</v>
      </c>
      <c r="D1373" t="s">
        <v>38</v>
      </c>
      <c r="E1373">
        <v>3</v>
      </c>
      <c r="F1373" s="2">
        <v>376.97</v>
      </c>
      <c r="G1373" s="2">
        <f>Table14[[#This Row],[Unit Cost]]*Table14[[#This Row],[Quantity]]</f>
        <v>1130.9100000000001</v>
      </c>
      <c r="H1373" s="2">
        <v>423.38</v>
      </c>
      <c r="I1373" s="2">
        <f>Table14[[#This Row],[Unit Price]]*Table14[[#This Row],[Quantity]]</f>
        <v>1270.1399999999999</v>
      </c>
      <c r="J1373" s="4">
        <v>0</v>
      </c>
      <c r="K1373">
        <f>Table14[[#This Row],[Revenue]]*Table14[[#This Row],[Discount]]</f>
        <v>0</v>
      </c>
      <c r="L1373" s="2">
        <f>Table14[[#This Row],[Revenue]]-Table14[[#This Row],[Discount Amount]]</f>
        <v>1270.1399999999999</v>
      </c>
      <c r="M1373" s="2">
        <f>Table14[[#This Row],[Total_Revenue]]-Table14[[#This Row],[Total Cost]]</f>
        <v>139.22999999999979</v>
      </c>
      <c r="N1373" t="s">
        <v>24</v>
      </c>
      <c r="O1373" t="s">
        <v>52</v>
      </c>
      <c r="P1373" t="s">
        <v>20</v>
      </c>
    </row>
    <row r="1374" spans="1:16" x14ac:dyDescent="0.25">
      <c r="A1374" t="s">
        <v>1418</v>
      </c>
      <c r="B1374" s="1">
        <v>45015</v>
      </c>
      <c r="C1374" t="s">
        <v>62</v>
      </c>
      <c r="D1374" t="s">
        <v>47</v>
      </c>
      <c r="E1374">
        <v>5</v>
      </c>
      <c r="F1374" s="2">
        <v>442.98</v>
      </c>
      <c r="G1374" s="2">
        <f>Table14[[#This Row],[Unit Cost]]*Table14[[#This Row],[Quantity]]</f>
        <v>2214.9</v>
      </c>
      <c r="H1374" s="2">
        <v>740.96</v>
      </c>
      <c r="I1374" s="2">
        <f>Table14[[#This Row],[Unit Price]]*Table14[[#This Row],[Quantity]]</f>
        <v>3704.8</v>
      </c>
      <c r="J1374" s="4">
        <v>0.1</v>
      </c>
      <c r="K1374">
        <f>Table14[[#This Row],[Revenue]]*Table14[[#This Row],[Discount]]</f>
        <v>370.48</v>
      </c>
      <c r="L1374" s="2">
        <f>Table14[[#This Row],[Revenue]]-Table14[[#This Row],[Discount Amount]]</f>
        <v>3334.32</v>
      </c>
      <c r="M1374" s="2">
        <f>Table14[[#This Row],[Total_Revenue]]-Table14[[#This Row],[Total Cost]]</f>
        <v>1119.42</v>
      </c>
      <c r="N1374" t="s">
        <v>14</v>
      </c>
      <c r="O1374" t="s">
        <v>27</v>
      </c>
      <c r="P1374" t="s">
        <v>20</v>
      </c>
    </row>
    <row r="1375" spans="1:16" x14ac:dyDescent="0.25">
      <c r="A1375" t="s">
        <v>1419</v>
      </c>
      <c r="B1375" s="1">
        <v>45072</v>
      </c>
      <c r="C1375" t="s">
        <v>42</v>
      </c>
      <c r="D1375" t="s">
        <v>23</v>
      </c>
      <c r="E1375">
        <v>8</v>
      </c>
      <c r="F1375" s="2">
        <v>328.22</v>
      </c>
      <c r="G1375" s="2">
        <f>Table14[[#This Row],[Unit Cost]]*Table14[[#This Row],[Quantity]]</f>
        <v>2625.76</v>
      </c>
      <c r="H1375" s="2">
        <v>465.25</v>
      </c>
      <c r="I1375" s="2">
        <f>Table14[[#This Row],[Unit Price]]*Table14[[#This Row],[Quantity]]</f>
        <v>3722</v>
      </c>
      <c r="J1375" s="4">
        <v>0.05</v>
      </c>
      <c r="K1375">
        <f>Table14[[#This Row],[Revenue]]*Table14[[#This Row],[Discount]]</f>
        <v>186.10000000000002</v>
      </c>
      <c r="L1375" s="2">
        <f>Table14[[#This Row],[Revenue]]-Table14[[#This Row],[Discount Amount]]</f>
        <v>3535.9</v>
      </c>
      <c r="M1375" s="2">
        <f>Table14[[#This Row],[Total_Revenue]]-Table14[[#This Row],[Total Cost]]</f>
        <v>910.13999999999987</v>
      </c>
      <c r="N1375" t="s">
        <v>40</v>
      </c>
      <c r="O1375" t="s">
        <v>19</v>
      </c>
      <c r="P1375" t="s">
        <v>16</v>
      </c>
    </row>
    <row r="1376" spans="1:16" x14ac:dyDescent="0.25">
      <c r="A1376" t="s">
        <v>1420</v>
      </c>
      <c r="B1376" s="1">
        <v>45541</v>
      </c>
      <c r="C1376" t="s">
        <v>26</v>
      </c>
      <c r="D1376" t="s">
        <v>13</v>
      </c>
      <c r="E1376">
        <v>8</v>
      </c>
      <c r="F1376" s="2">
        <v>373</v>
      </c>
      <c r="G1376" s="2">
        <f>Table14[[#This Row],[Unit Cost]]*Table14[[#This Row],[Quantity]]</f>
        <v>2984</v>
      </c>
      <c r="H1376" s="2">
        <v>654.47</v>
      </c>
      <c r="I1376" s="2">
        <f>Table14[[#This Row],[Unit Price]]*Table14[[#This Row],[Quantity]]</f>
        <v>5235.76</v>
      </c>
      <c r="J1376" s="4">
        <v>0.05</v>
      </c>
      <c r="K1376">
        <f>Table14[[#This Row],[Revenue]]*Table14[[#This Row],[Discount]]</f>
        <v>261.78800000000001</v>
      </c>
      <c r="L1376" s="2">
        <f>Table14[[#This Row],[Revenue]]-Table14[[#This Row],[Discount Amount]]</f>
        <v>4973.9719999999998</v>
      </c>
      <c r="M1376" s="2">
        <f>Table14[[#This Row],[Total_Revenue]]-Table14[[#This Row],[Total Cost]]</f>
        <v>1989.9719999999998</v>
      </c>
      <c r="N1376" t="s">
        <v>14</v>
      </c>
      <c r="O1376" t="s">
        <v>19</v>
      </c>
      <c r="P1376" t="s">
        <v>35</v>
      </c>
    </row>
    <row r="1377" spans="1:16" x14ac:dyDescent="0.25">
      <c r="A1377" t="s">
        <v>1421</v>
      </c>
      <c r="B1377" s="1">
        <v>45039</v>
      </c>
      <c r="C1377" t="s">
        <v>22</v>
      </c>
      <c r="D1377" t="s">
        <v>23</v>
      </c>
      <c r="E1377">
        <v>5</v>
      </c>
      <c r="F1377" s="2">
        <v>252.74</v>
      </c>
      <c r="G1377" s="2">
        <f>Table14[[#This Row],[Unit Cost]]*Table14[[#This Row],[Quantity]]</f>
        <v>1263.7</v>
      </c>
      <c r="H1377" s="2">
        <v>396.01</v>
      </c>
      <c r="I1377" s="2">
        <f>Table14[[#This Row],[Unit Price]]*Table14[[#This Row],[Quantity]]</f>
        <v>1980.05</v>
      </c>
      <c r="J1377" s="4">
        <v>0</v>
      </c>
      <c r="K1377">
        <f>Table14[[#This Row],[Revenue]]*Table14[[#This Row],[Discount]]</f>
        <v>0</v>
      </c>
      <c r="L1377" s="2">
        <f>Table14[[#This Row],[Revenue]]-Table14[[#This Row],[Discount Amount]]</f>
        <v>1980.05</v>
      </c>
      <c r="M1377" s="2">
        <f>Table14[[#This Row],[Total_Revenue]]-Table14[[#This Row],[Total Cost]]</f>
        <v>716.34999999999991</v>
      </c>
      <c r="N1377" t="s">
        <v>14</v>
      </c>
      <c r="O1377" t="s">
        <v>52</v>
      </c>
      <c r="P1377" t="s">
        <v>20</v>
      </c>
    </row>
    <row r="1378" spans="1:16" x14ac:dyDescent="0.25">
      <c r="A1378" t="s">
        <v>1422</v>
      </c>
      <c r="B1378" s="1">
        <v>45056</v>
      </c>
      <c r="C1378" t="s">
        <v>54</v>
      </c>
      <c r="D1378" t="s">
        <v>38</v>
      </c>
      <c r="E1378">
        <v>7</v>
      </c>
      <c r="F1378" s="2">
        <v>35.409999999999997</v>
      </c>
      <c r="G1378" s="2">
        <f>Table14[[#This Row],[Unit Cost]]*Table14[[#This Row],[Quantity]]</f>
        <v>247.86999999999998</v>
      </c>
      <c r="H1378" s="2">
        <v>49.01</v>
      </c>
      <c r="I1378" s="2">
        <f>Table14[[#This Row],[Unit Price]]*Table14[[#This Row],[Quantity]]</f>
        <v>343.07</v>
      </c>
      <c r="J1378" s="4">
        <v>0</v>
      </c>
      <c r="K1378">
        <f>Table14[[#This Row],[Revenue]]*Table14[[#This Row],[Discount]]</f>
        <v>0</v>
      </c>
      <c r="L1378" s="2">
        <f>Table14[[#This Row],[Revenue]]-Table14[[#This Row],[Discount Amount]]</f>
        <v>343.07</v>
      </c>
      <c r="M1378" s="2">
        <f>Table14[[#This Row],[Total_Revenue]]-Table14[[#This Row],[Total Cost]]</f>
        <v>95.200000000000017</v>
      </c>
      <c r="N1378" t="s">
        <v>40</v>
      </c>
      <c r="O1378" t="s">
        <v>19</v>
      </c>
      <c r="P1378" t="s">
        <v>35</v>
      </c>
    </row>
    <row r="1379" spans="1:16" x14ac:dyDescent="0.25">
      <c r="A1379" t="s">
        <v>1423</v>
      </c>
      <c r="B1379" s="1">
        <v>45083</v>
      </c>
      <c r="C1379" t="s">
        <v>60</v>
      </c>
      <c r="D1379" t="s">
        <v>23</v>
      </c>
      <c r="E1379">
        <v>4</v>
      </c>
      <c r="F1379" s="2">
        <v>269.81</v>
      </c>
      <c r="G1379" s="2">
        <f>Table14[[#This Row],[Unit Cost]]*Table14[[#This Row],[Quantity]]</f>
        <v>1079.24</v>
      </c>
      <c r="H1379" s="2">
        <v>340.31</v>
      </c>
      <c r="I1379" s="2">
        <f>Table14[[#This Row],[Unit Price]]*Table14[[#This Row],[Quantity]]</f>
        <v>1361.24</v>
      </c>
      <c r="J1379" s="4">
        <v>0</v>
      </c>
      <c r="K1379">
        <f>Table14[[#This Row],[Revenue]]*Table14[[#This Row],[Discount]]</f>
        <v>0</v>
      </c>
      <c r="L1379" s="2">
        <f>Table14[[#This Row],[Revenue]]-Table14[[#This Row],[Discount Amount]]</f>
        <v>1361.24</v>
      </c>
      <c r="M1379" s="2">
        <f>Table14[[#This Row],[Total_Revenue]]-Table14[[#This Row],[Total Cost]]</f>
        <v>282</v>
      </c>
      <c r="N1379" t="s">
        <v>14</v>
      </c>
      <c r="O1379" t="s">
        <v>52</v>
      </c>
      <c r="P1379" t="s">
        <v>35</v>
      </c>
    </row>
    <row r="1380" spans="1:16" x14ac:dyDescent="0.25">
      <c r="A1380" t="s">
        <v>1424</v>
      </c>
      <c r="B1380" s="1">
        <v>45046</v>
      </c>
      <c r="C1380" t="s">
        <v>34</v>
      </c>
      <c r="D1380" t="s">
        <v>31</v>
      </c>
      <c r="E1380">
        <v>8</v>
      </c>
      <c r="F1380" s="2">
        <v>157.4</v>
      </c>
      <c r="G1380" s="2">
        <f>Table14[[#This Row],[Unit Cost]]*Table14[[#This Row],[Quantity]]</f>
        <v>1259.2</v>
      </c>
      <c r="H1380" s="2">
        <v>212.89</v>
      </c>
      <c r="I1380" s="2">
        <f>Table14[[#This Row],[Unit Price]]*Table14[[#This Row],[Quantity]]</f>
        <v>1703.12</v>
      </c>
      <c r="J1380" s="4">
        <v>0.1</v>
      </c>
      <c r="K1380">
        <f>Table14[[#This Row],[Revenue]]*Table14[[#This Row],[Discount]]</f>
        <v>170.31200000000001</v>
      </c>
      <c r="L1380" s="2">
        <f>Table14[[#This Row],[Revenue]]-Table14[[#This Row],[Discount Amount]]</f>
        <v>1532.808</v>
      </c>
      <c r="M1380" s="2">
        <f>Table14[[#This Row],[Total_Revenue]]-Table14[[#This Row],[Total Cost]]</f>
        <v>273.60799999999995</v>
      </c>
      <c r="N1380" t="s">
        <v>24</v>
      </c>
      <c r="O1380" t="s">
        <v>32</v>
      </c>
      <c r="P1380" t="s">
        <v>16</v>
      </c>
    </row>
    <row r="1381" spans="1:16" x14ac:dyDescent="0.25">
      <c r="A1381" t="s">
        <v>1425</v>
      </c>
      <c r="B1381" s="1">
        <v>44969</v>
      </c>
      <c r="C1381" t="s">
        <v>44</v>
      </c>
      <c r="D1381" t="s">
        <v>31</v>
      </c>
      <c r="E1381">
        <v>4</v>
      </c>
      <c r="F1381" s="2">
        <v>125.08</v>
      </c>
      <c r="G1381" s="2">
        <f>Table14[[#This Row],[Unit Cost]]*Table14[[#This Row],[Quantity]]</f>
        <v>500.32</v>
      </c>
      <c r="H1381" s="2">
        <v>218.72</v>
      </c>
      <c r="I1381" s="2">
        <f>Table14[[#This Row],[Unit Price]]*Table14[[#This Row],[Quantity]]</f>
        <v>874.88</v>
      </c>
      <c r="J1381" s="4">
        <v>0</v>
      </c>
      <c r="K1381">
        <f>Table14[[#This Row],[Revenue]]*Table14[[#This Row],[Discount]]</f>
        <v>0</v>
      </c>
      <c r="L1381" s="2">
        <f>Table14[[#This Row],[Revenue]]-Table14[[#This Row],[Discount Amount]]</f>
        <v>874.88</v>
      </c>
      <c r="M1381" s="2">
        <f>Table14[[#This Row],[Total_Revenue]]-Table14[[#This Row],[Total Cost]]</f>
        <v>374.56</v>
      </c>
      <c r="N1381" t="s">
        <v>14</v>
      </c>
      <c r="O1381" t="s">
        <v>32</v>
      </c>
      <c r="P1381" t="s">
        <v>16</v>
      </c>
    </row>
    <row r="1382" spans="1:16" x14ac:dyDescent="0.25">
      <c r="A1382" t="s">
        <v>1426</v>
      </c>
      <c r="B1382" s="1">
        <v>45498</v>
      </c>
      <c r="C1382" t="s">
        <v>22</v>
      </c>
      <c r="D1382" t="s">
        <v>23</v>
      </c>
      <c r="E1382">
        <v>7</v>
      </c>
      <c r="F1382" s="2">
        <v>375.61</v>
      </c>
      <c r="G1382" s="2">
        <f>Table14[[#This Row],[Unit Cost]]*Table14[[#This Row],[Quantity]]</f>
        <v>2629.27</v>
      </c>
      <c r="H1382" s="2">
        <v>530.85</v>
      </c>
      <c r="I1382" s="2">
        <f>Table14[[#This Row],[Unit Price]]*Table14[[#This Row],[Quantity]]</f>
        <v>3715.9500000000003</v>
      </c>
      <c r="J1382" s="4">
        <v>0.1</v>
      </c>
      <c r="K1382">
        <f>Table14[[#This Row],[Revenue]]*Table14[[#This Row],[Discount]]</f>
        <v>371.59500000000003</v>
      </c>
      <c r="L1382" s="2">
        <f>Table14[[#This Row],[Revenue]]-Table14[[#This Row],[Discount Amount]]</f>
        <v>3344.3550000000005</v>
      </c>
      <c r="M1382" s="2">
        <f>Table14[[#This Row],[Total_Revenue]]-Table14[[#This Row],[Total Cost]]</f>
        <v>715.08500000000049</v>
      </c>
      <c r="N1382" t="s">
        <v>14</v>
      </c>
      <c r="O1382" t="s">
        <v>32</v>
      </c>
      <c r="P1382" t="s">
        <v>35</v>
      </c>
    </row>
    <row r="1383" spans="1:16" x14ac:dyDescent="0.25">
      <c r="A1383" t="s">
        <v>1427</v>
      </c>
      <c r="B1383" s="1">
        <v>45155</v>
      </c>
      <c r="C1383" t="s">
        <v>22</v>
      </c>
      <c r="D1383" t="s">
        <v>23</v>
      </c>
      <c r="E1383">
        <v>4</v>
      </c>
      <c r="F1383" s="2">
        <v>436.27</v>
      </c>
      <c r="G1383" s="2">
        <f>Table14[[#This Row],[Unit Cost]]*Table14[[#This Row],[Quantity]]</f>
        <v>1745.08</v>
      </c>
      <c r="H1383" s="2">
        <v>682.93</v>
      </c>
      <c r="I1383" s="2">
        <f>Table14[[#This Row],[Unit Price]]*Table14[[#This Row],[Quantity]]</f>
        <v>2731.72</v>
      </c>
      <c r="J1383" s="4">
        <v>0</v>
      </c>
      <c r="K1383">
        <f>Table14[[#This Row],[Revenue]]*Table14[[#This Row],[Discount]]</f>
        <v>0</v>
      </c>
      <c r="L1383" s="2">
        <f>Table14[[#This Row],[Revenue]]-Table14[[#This Row],[Discount Amount]]</f>
        <v>2731.72</v>
      </c>
      <c r="M1383" s="2">
        <f>Table14[[#This Row],[Total_Revenue]]-Table14[[#This Row],[Total Cost]]</f>
        <v>986.63999999999987</v>
      </c>
      <c r="N1383" t="s">
        <v>24</v>
      </c>
      <c r="O1383" t="s">
        <v>27</v>
      </c>
      <c r="P1383" t="s">
        <v>20</v>
      </c>
    </row>
    <row r="1384" spans="1:16" x14ac:dyDescent="0.25">
      <c r="A1384" t="s">
        <v>1428</v>
      </c>
      <c r="B1384" s="1">
        <v>45572</v>
      </c>
      <c r="C1384" t="s">
        <v>26</v>
      </c>
      <c r="D1384" t="s">
        <v>13</v>
      </c>
      <c r="E1384">
        <v>7</v>
      </c>
      <c r="F1384" s="2">
        <v>261.45</v>
      </c>
      <c r="G1384" s="2">
        <f>Table14[[#This Row],[Unit Cost]]*Table14[[#This Row],[Quantity]]</f>
        <v>1830.1499999999999</v>
      </c>
      <c r="H1384" s="2">
        <v>315.77</v>
      </c>
      <c r="I1384" s="2">
        <f>Table14[[#This Row],[Unit Price]]*Table14[[#This Row],[Quantity]]</f>
        <v>2210.39</v>
      </c>
      <c r="J1384" s="4">
        <v>0.15</v>
      </c>
      <c r="K1384">
        <f>Table14[[#This Row],[Revenue]]*Table14[[#This Row],[Discount]]</f>
        <v>331.55849999999998</v>
      </c>
      <c r="L1384" s="2">
        <f>Table14[[#This Row],[Revenue]]-Table14[[#This Row],[Discount Amount]]</f>
        <v>1878.8314999999998</v>
      </c>
      <c r="M1384" s="2">
        <f>Table14[[#This Row],[Total_Revenue]]-Table14[[#This Row],[Total Cost]]</f>
        <v>48.681499999999915</v>
      </c>
      <c r="N1384" t="s">
        <v>18</v>
      </c>
      <c r="O1384" t="s">
        <v>27</v>
      </c>
      <c r="P1384" t="s">
        <v>20</v>
      </c>
    </row>
    <row r="1385" spans="1:16" x14ac:dyDescent="0.25">
      <c r="A1385" t="s">
        <v>1429</v>
      </c>
      <c r="B1385" s="1">
        <v>45432</v>
      </c>
      <c r="C1385" t="s">
        <v>49</v>
      </c>
      <c r="D1385" t="s">
        <v>47</v>
      </c>
      <c r="E1385">
        <v>1</v>
      </c>
      <c r="F1385" s="2">
        <v>46.44</v>
      </c>
      <c r="G1385" s="2">
        <f>Table14[[#This Row],[Unit Cost]]*Table14[[#This Row],[Quantity]]</f>
        <v>46.44</v>
      </c>
      <c r="H1385" s="2">
        <v>68.680000000000007</v>
      </c>
      <c r="I1385" s="2">
        <f>Table14[[#This Row],[Unit Price]]*Table14[[#This Row],[Quantity]]</f>
        <v>68.680000000000007</v>
      </c>
      <c r="J1385" s="4">
        <v>0.1</v>
      </c>
      <c r="K1385">
        <f>Table14[[#This Row],[Revenue]]*Table14[[#This Row],[Discount]]</f>
        <v>6.8680000000000012</v>
      </c>
      <c r="L1385" s="2">
        <f>Table14[[#This Row],[Revenue]]-Table14[[#This Row],[Discount Amount]]</f>
        <v>61.812000000000005</v>
      </c>
      <c r="M1385" s="2">
        <f>Table14[[#This Row],[Total_Revenue]]-Table14[[#This Row],[Total Cost]]</f>
        <v>15.372000000000007</v>
      </c>
      <c r="N1385" t="s">
        <v>18</v>
      </c>
      <c r="O1385" t="s">
        <v>32</v>
      </c>
      <c r="P1385" t="s">
        <v>20</v>
      </c>
    </row>
    <row r="1386" spans="1:16" x14ac:dyDescent="0.25">
      <c r="A1386" t="s">
        <v>1430</v>
      </c>
      <c r="B1386" s="1">
        <v>45088</v>
      </c>
      <c r="C1386" t="s">
        <v>62</v>
      </c>
      <c r="D1386" t="s">
        <v>47</v>
      </c>
      <c r="E1386">
        <v>5</v>
      </c>
      <c r="F1386" s="2">
        <v>293.88</v>
      </c>
      <c r="G1386" s="2">
        <f>Table14[[#This Row],[Unit Cost]]*Table14[[#This Row],[Quantity]]</f>
        <v>1469.4</v>
      </c>
      <c r="H1386" s="2">
        <v>325.86</v>
      </c>
      <c r="I1386" s="2">
        <f>Table14[[#This Row],[Unit Price]]*Table14[[#This Row],[Quantity]]</f>
        <v>1629.3000000000002</v>
      </c>
      <c r="J1386" s="4">
        <v>0</v>
      </c>
      <c r="K1386">
        <f>Table14[[#This Row],[Revenue]]*Table14[[#This Row],[Discount]]</f>
        <v>0</v>
      </c>
      <c r="L1386" s="2">
        <f>Table14[[#This Row],[Revenue]]-Table14[[#This Row],[Discount Amount]]</f>
        <v>1629.3000000000002</v>
      </c>
      <c r="M1386" s="2">
        <f>Table14[[#This Row],[Total_Revenue]]-Table14[[#This Row],[Total Cost]]</f>
        <v>159.90000000000009</v>
      </c>
      <c r="N1386" t="s">
        <v>18</v>
      </c>
      <c r="O1386" t="s">
        <v>15</v>
      </c>
      <c r="P1386" t="s">
        <v>16</v>
      </c>
    </row>
    <row r="1387" spans="1:16" x14ac:dyDescent="0.25">
      <c r="A1387" t="s">
        <v>1431</v>
      </c>
      <c r="B1387" s="1">
        <v>45610</v>
      </c>
      <c r="C1387" t="s">
        <v>62</v>
      </c>
      <c r="D1387" t="s">
        <v>47</v>
      </c>
      <c r="E1387">
        <v>3</v>
      </c>
      <c r="F1387" s="2">
        <v>134.86000000000001</v>
      </c>
      <c r="G1387" s="2">
        <f>Table14[[#This Row],[Unit Cost]]*Table14[[#This Row],[Quantity]]</f>
        <v>404.58000000000004</v>
      </c>
      <c r="H1387" s="2">
        <v>157.5</v>
      </c>
      <c r="I1387" s="2">
        <f>Table14[[#This Row],[Unit Price]]*Table14[[#This Row],[Quantity]]</f>
        <v>472.5</v>
      </c>
      <c r="J1387" s="4">
        <v>0</v>
      </c>
      <c r="K1387">
        <f>Table14[[#This Row],[Revenue]]*Table14[[#This Row],[Discount]]</f>
        <v>0</v>
      </c>
      <c r="L1387" s="2">
        <f>Table14[[#This Row],[Revenue]]-Table14[[#This Row],[Discount Amount]]</f>
        <v>472.5</v>
      </c>
      <c r="M1387" s="2">
        <f>Table14[[#This Row],[Total_Revenue]]-Table14[[#This Row],[Total Cost]]</f>
        <v>67.919999999999959</v>
      </c>
      <c r="N1387" t="s">
        <v>14</v>
      </c>
      <c r="O1387" t="s">
        <v>32</v>
      </c>
      <c r="P1387" t="s">
        <v>20</v>
      </c>
    </row>
    <row r="1388" spans="1:16" x14ac:dyDescent="0.25">
      <c r="A1388" t="s">
        <v>1432</v>
      </c>
      <c r="B1388" s="1">
        <v>45194</v>
      </c>
      <c r="C1388" t="s">
        <v>37</v>
      </c>
      <c r="D1388" t="s">
        <v>38</v>
      </c>
      <c r="E1388">
        <v>7</v>
      </c>
      <c r="F1388" s="2">
        <v>464.66</v>
      </c>
      <c r="G1388" s="2">
        <f>Table14[[#This Row],[Unit Cost]]*Table14[[#This Row],[Quantity]]</f>
        <v>3252.6200000000003</v>
      </c>
      <c r="H1388" s="2">
        <v>703.45</v>
      </c>
      <c r="I1388" s="2">
        <f>Table14[[#This Row],[Unit Price]]*Table14[[#This Row],[Quantity]]</f>
        <v>4924.1500000000005</v>
      </c>
      <c r="J1388" s="4">
        <v>0</v>
      </c>
      <c r="K1388">
        <f>Table14[[#This Row],[Revenue]]*Table14[[#This Row],[Discount]]</f>
        <v>0</v>
      </c>
      <c r="L1388" s="2">
        <f>Table14[[#This Row],[Revenue]]-Table14[[#This Row],[Discount Amount]]</f>
        <v>4924.1500000000005</v>
      </c>
      <c r="M1388" s="2">
        <f>Table14[[#This Row],[Total_Revenue]]-Table14[[#This Row],[Total Cost]]</f>
        <v>1671.5300000000002</v>
      </c>
      <c r="N1388" t="s">
        <v>14</v>
      </c>
      <c r="O1388" t="s">
        <v>32</v>
      </c>
      <c r="P1388" t="s">
        <v>16</v>
      </c>
    </row>
    <row r="1389" spans="1:16" x14ac:dyDescent="0.25">
      <c r="A1389" t="s">
        <v>1433</v>
      </c>
      <c r="B1389" s="1">
        <v>45419</v>
      </c>
      <c r="C1389" t="s">
        <v>12</v>
      </c>
      <c r="D1389" t="s">
        <v>13</v>
      </c>
      <c r="E1389">
        <v>7</v>
      </c>
      <c r="F1389" s="2">
        <v>301.3</v>
      </c>
      <c r="G1389" s="2">
        <f>Table14[[#This Row],[Unit Cost]]*Table14[[#This Row],[Quantity]]</f>
        <v>2109.1</v>
      </c>
      <c r="H1389" s="2">
        <v>482.21</v>
      </c>
      <c r="I1389" s="2">
        <f>Table14[[#This Row],[Unit Price]]*Table14[[#This Row],[Quantity]]</f>
        <v>3375.47</v>
      </c>
      <c r="J1389" s="4">
        <v>0</v>
      </c>
      <c r="K1389">
        <f>Table14[[#This Row],[Revenue]]*Table14[[#This Row],[Discount]]</f>
        <v>0</v>
      </c>
      <c r="L1389" s="2">
        <f>Table14[[#This Row],[Revenue]]-Table14[[#This Row],[Discount Amount]]</f>
        <v>3375.47</v>
      </c>
      <c r="M1389" s="2">
        <f>Table14[[#This Row],[Total_Revenue]]-Table14[[#This Row],[Total Cost]]</f>
        <v>1266.3699999999999</v>
      </c>
      <c r="N1389" t="s">
        <v>40</v>
      </c>
      <c r="O1389" t="s">
        <v>19</v>
      </c>
      <c r="P1389" t="s">
        <v>16</v>
      </c>
    </row>
    <row r="1390" spans="1:16" x14ac:dyDescent="0.25">
      <c r="A1390" t="s">
        <v>1434</v>
      </c>
      <c r="B1390" s="1">
        <v>45631</v>
      </c>
      <c r="C1390" t="s">
        <v>26</v>
      </c>
      <c r="D1390" t="s">
        <v>13</v>
      </c>
      <c r="E1390">
        <v>9</v>
      </c>
      <c r="F1390" s="2">
        <v>498.77</v>
      </c>
      <c r="G1390" s="2">
        <f>Table14[[#This Row],[Unit Cost]]*Table14[[#This Row],[Quantity]]</f>
        <v>4488.93</v>
      </c>
      <c r="H1390" s="2">
        <v>812.56</v>
      </c>
      <c r="I1390" s="2">
        <f>Table14[[#This Row],[Unit Price]]*Table14[[#This Row],[Quantity]]</f>
        <v>7313.0399999999991</v>
      </c>
      <c r="J1390" s="4">
        <v>0.05</v>
      </c>
      <c r="K1390">
        <f>Table14[[#This Row],[Revenue]]*Table14[[#This Row],[Discount]]</f>
        <v>365.65199999999999</v>
      </c>
      <c r="L1390" s="2">
        <f>Table14[[#This Row],[Revenue]]-Table14[[#This Row],[Discount Amount]]</f>
        <v>6947.387999999999</v>
      </c>
      <c r="M1390" s="2">
        <f>Table14[[#This Row],[Total_Revenue]]-Table14[[#This Row],[Total Cost]]</f>
        <v>2458.4579999999987</v>
      </c>
      <c r="N1390" t="s">
        <v>18</v>
      </c>
      <c r="O1390" t="s">
        <v>32</v>
      </c>
      <c r="P1390" t="s">
        <v>16</v>
      </c>
    </row>
    <row r="1391" spans="1:16" x14ac:dyDescent="0.25">
      <c r="A1391" t="s">
        <v>1435</v>
      </c>
      <c r="B1391" s="1">
        <v>45083</v>
      </c>
      <c r="C1391" t="s">
        <v>26</v>
      </c>
      <c r="D1391" t="s">
        <v>13</v>
      </c>
      <c r="E1391">
        <v>8</v>
      </c>
      <c r="F1391" s="2">
        <v>38.979999999999997</v>
      </c>
      <c r="G1391" s="2">
        <f>Table14[[#This Row],[Unit Cost]]*Table14[[#This Row],[Quantity]]</f>
        <v>311.83999999999997</v>
      </c>
      <c r="H1391" s="2">
        <v>63.45</v>
      </c>
      <c r="I1391" s="2">
        <f>Table14[[#This Row],[Unit Price]]*Table14[[#This Row],[Quantity]]</f>
        <v>507.6</v>
      </c>
      <c r="J1391" s="4">
        <v>0.2</v>
      </c>
      <c r="K1391">
        <f>Table14[[#This Row],[Revenue]]*Table14[[#This Row],[Discount]]</f>
        <v>101.52000000000001</v>
      </c>
      <c r="L1391" s="2">
        <f>Table14[[#This Row],[Revenue]]-Table14[[#This Row],[Discount Amount]]</f>
        <v>406.08000000000004</v>
      </c>
      <c r="M1391" s="2">
        <f>Table14[[#This Row],[Total_Revenue]]-Table14[[#This Row],[Total Cost]]</f>
        <v>94.240000000000066</v>
      </c>
      <c r="N1391" t="s">
        <v>18</v>
      </c>
      <c r="O1391" t="s">
        <v>15</v>
      </c>
      <c r="P1391" t="s">
        <v>16</v>
      </c>
    </row>
    <row r="1392" spans="1:16" x14ac:dyDescent="0.25">
      <c r="A1392" t="s">
        <v>1436</v>
      </c>
      <c r="B1392" s="1">
        <v>45443</v>
      </c>
      <c r="C1392" t="s">
        <v>49</v>
      </c>
      <c r="D1392" t="s">
        <v>47</v>
      </c>
      <c r="E1392">
        <v>7</v>
      </c>
      <c r="F1392" s="2">
        <v>237.61</v>
      </c>
      <c r="G1392" s="2">
        <f>Table14[[#This Row],[Unit Cost]]*Table14[[#This Row],[Quantity]]</f>
        <v>1663.27</v>
      </c>
      <c r="H1392" s="2">
        <v>296.8</v>
      </c>
      <c r="I1392" s="2">
        <f>Table14[[#This Row],[Unit Price]]*Table14[[#This Row],[Quantity]]</f>
        <v>2077.6</v>
      </c>
      <c r="J1392" s="4">
        <v>0.05</v>
      </c>
      <c r="K1392">
        <f>Table14[[#This Row],[Revenue]]*Table14[[#This Row],[Discount]]</f>
        <v>103.88</v>
      </c>
      <c r="L1392" s="2">
        <f>Table14[[#This Row],[Revenue]]-Table14[[#This Row],[Discount Amount]]</f>
        <v>1973.7199999999998</v>
      </c>
      <c r="M1392" s="2">
        <f>Table14[[#This Row],[Total_Revenue]]-Table14[[#This Row],[Total Cost]]</f>
        <v>310.44999999999982</v>
      </c>
      <c r="N1392" t="s">
        <v>24</v>
      </c>
      <c r="O1392" t="s">
        <v>27</v>
      </c>
      <c r="P1392" t="s">
        <v>20</v>
      </c>
    </row>
    <row r="1393" spans="1:16" x14ac:dyDescent="0.25">
      <c r="A1393" t="s">
        <v>1437</v>
      </c>
      <c r="B1393" s="1">
        <v>45608</v>
      </c>
      <c r="C1393" t="s">
        <v>30</v>
      </c>
      <c r="D1393" t="s">
        <v>31</v>
      </c>
      <c r="E1393">
        <v>1</v>
      </c>
      <c r="F1393" s="2">
        <v>248.84</v>
      </c>
      <c r="G1393" s="2">
        <f>Table14[[#This Row],[Unit Cost]]*Table14[[#This Row],[Quantity]]</f>
        <v>248.84</v>
      </c>
      <c r="H1393" s="2">
        <v>309.22000000000003</v>
      </c>
      <c r="I1393" s="2">
        <f>Table14[[#This Row],[Unit Price]]*Table14[[#This Row],[Quantity]]</f>
        <v>309.22000000000003</v>
      </c>
      <c r="J1393" s="4">
        <v>0.1</v>
      </c>
      <c r="K1393">
        <f>Table14[[#This Row],[Revenue]]*Table14[[#This Row],[Discount]]</f>
        <v>30.922000000000004</v>
      </c>
      <c r="L1393" s="2">
        <f>Table14[[#This Row],[Revenue]]-Table14[[#This Row],[Discount Amount]]</f>
        <v>278.298</v>
      </c>
      <c r="M1393" s="2">
        <f>Table14[[#This Row],[Total_Revenue]]-Table14[[#This Row],[Total Cost]]</f>
        <v>29.457999999999998</v>
      </c>
      <c r="N1393" t="s">
        <v>18</v>
      </c>
      <c r="O1393" t="s">
        <v>19</v>
      </c>
      <c r="P1393" t="s">
        <v>20</v>
      </c>
    </row>
    <row r="1394" spans="1:16" x14ac:dyDescent="0.25">
      <c r="A1394" t="s">
        <v>1438</v>
      </c>
      <c r="B1394" s="1">
        <v>45598</v>
      </c>
      <c r="C1394" t="s">
        <v>42</v>
      </c>
      <c r="D1394" t="s">
        <v>23</v>
      </c>
      <c r="E1394">
        <v>7</v>
      </c>
      <c r="F1394" s="2">
        <v>445.77</v>
      </c>
      <c r="G1394" s="2">
        <f>Table14[[#This Row],[Unit Cost]]*Table14[[#This Row],[Quantity]]</f>
        <v>3120.39</v>
      </c>
      <c r="H1394" s="2">
        <v>771.98</v>
      </c>
      <c r="I1394" s="2">
        <f>Table14[[#This Row],[Unit Price]]*Table14[[#This Row],[Quantity]]</f>
        <v>5403.8600000000006</v>
      </c>
      <c r="J1394" s="4">
        <v>0</v>
      </c>
      <c r="K1394">
        <f>Table14[[#This Row],[Revenue]]*Table14[[#This Row],[Discount]]</f>
        <v>0</v>
      </c>
      <c r="L1394" s="2">
        <f>Table14[[#This Row],[Revenue]]-Table14[[#This Row],[Discount Amount]]</f>
        <v>5403.8600000000006</v>
      </c>
      <c r="M1394" s="2">
        <f>Table14[[#This Row],[Total_Revenue]]-Table14[[#This Row],[Total Cost]]</f>
        <v>2283.4700000000007</v>
      </c>
      <c r="N1394" t="s">
        <v>40</v>
      </c>
      <c r="O1394" t="s">
        <v>15</v>
      </c>
      <c r="P1394" t="s">
        <v>16</v>
      </c>
    </row>
    <row r="1395" spans="1:16" x14ac:dyDescent="0.25">
      <c r="A1395" t="s">
        <v>1439</v>
      </c>
      <c r="B1395" s="1">
        <v>45302</v>
      </c>
      <c r="C1395" t="s">
        <v>60</v>
      </c>
      <c r="D1395" t="s">
        <v>23</v>
      </c>
      <c r="E1395">
        <v>9</v>
      </c>
      <c r="F1395" s="2">
        <v>407.47</v>
      </c>
      <c r="G1395" s="2">
        <f>Table14[[#This Row],[Unit Cost]]*Table14[[#This Row],[Quantity]]</f>
        <v>3667.2300000000005</v>
      </c>
      <c r="H1395" s="2">
        <v>478.53</v>
      </c>
      <c r="I1395" s="2">
        <f>Table14[[#This Row],[Unit Price]]*Table14[[#This Row],[Quantity]]</f>
        <v>4306.7699999999995</v>
      </c>
      <c r="J1395" s="4">
        <v>0.1</v>
      </c>
      <c r="K1395">
        <f>Table14[[#This Row],[Revenue]]*Table14[[#This Row],[Discount]]</f>
        <v>430.67699999999996</v>
      </c>
      <c r="L1395" s="2">
        <f>Table14[[#This Row],[Revenue]]-Table14[[#This Row],[Discount Amount]]</f>
        <v>3876.0929999999994</v>
      </c>
      <c r="M1395" s="2">
        <f>Table14[[#This Row],[Total_Revenue]]-Table14[[#This Row],[Total Cost]]</f>
        <v>208.86299999999892</v>
      </c>
      <c r="N1395" t="s">
        <v>24</v>
      </c>
      <c r="O1395" t="s">
        <v>15</v>
      </c>
      <c r="P1395" t="s">
        <v>35</v>
      </c>
    </row>
    <row r="1396" spans="1:16" x14ac:dyDescent="0.25">
      <c r="A1396" t="s">
        <v>1440</v>
      </c>
      <c r="B1396" s="1">
        <v>45099</v>
      </c>
      <c r="C1396" t="s">
        <v>34</v>
      </c>
      <c r="D1396" t="s">
        <v>31</v>
      </c>
      <c r="E1396">
        <v>4</v>
      </c>
      <c r="F1396" s="2">
        <v>203.89</v>
      </c>
      <c r="G1396" s="2">
        <f>Table14[[#This Row],[Unit Cost]]*Table14[[#This Row],[Quantity]]</f>
        <v>815.56</v>
      </c>
      <c r="H1396" s="2">
        <v>268.69</v>
      </c>
      <c r="I1396" s="2">
        <f>Table14[[#This Row],[Unit Price]]*Table14[[#This Row],[Quantity]]</f>
        <v>1074.76</v>
      </c>
      <c r="J1396" s="4">
        <v>0</v>
      </c>
      <c r="K1396">
        <f>Table14[[#This Row],[Revenue]]*Table14[[#This Row],[Discount]]</f>
        <v>0</v>
      </c>
      <c r="L1396" s="2">
        <f>Table14[[#This Row],[Revenue]]-Table14[[#This Row],[Discount Amount]]</f>
        <v>1074.76</v>
      </c>
      <c r="M1396" s="2">
        <f>Table14[[#This Row],[Total_Revenue]]-Table14[[#This Row],[Total Cost]]</f>
        <v>259.20000000000005</v>
      </c>
      <c r="N1396" t="s">
        <v>40</v>
      </c>
      <c r="O1396" t="s">
        <v>27</v>
      </c>
      <c r="P1396" t="s">
        <v>35</v>
      </c>
    </row>
    <row r="1397" spans="1:16" x14ac:dyDescent="0.25">
      <c r="A1397" t="s">
        <v>1441</v>
      </c>
      <c r="B1397" s="1">
        <v>45283</v>
      </c>
      <c r="C1397" t="s">
        <v>49</v>
      </c>
      <c r="D1397" t="s">
        <v>47</v>
      </c>
      <c r="E1397">
        <v>1</v>
      </c>
      <c r="F1397" s="2">
        <v>224.56</v>
      </c>
      <c r="G1397" s="2">
        <f>Table14[[#This Row],[Unit Cost]]*Table14[[#This Row],[Quantity]]</f>
        <v>224.56</v>
      </c>
      <c r="H1397" s="2">
        <v>358.76</v>
      </c>
      <c r="I1397" s="2">
        <f>Table14[[#This Row],[Unit Price]]*Table14[[#This Row],[Quantity]]</f>
        <v>358.76</v>
      </c>
      <c r="J1397" s="4">
        <v>0.05</v>
      </c>
      <c r="K1397">
        <f>Table14[[#This Row],[Revenue]]*Table14[[#This Row],[Discount]]</f>
        <v>17.937999999999999</v>
      </c>
      <c r="L1397" s="2">
        <f>Table14[[#This Row],[Revenue]]-Table14[[#This Row],[Discount Amount]]</f>
        <v>340.822</v>
      </c>
      <c r="M1397" s="2">
        <f>Table14[[#This Row],[Total_Revenue]]-Table14[[#This Row],[Total Cost]]</f>
        <v>116.262</v>
      </c>
      <c r="N1397" t="s">
        <v>24</v>
      </c>
      <c r="O1397" t="s">
        <v>32</v>
      </c>
      <c r="P1397" t="s">
        <v>35</v>
      </c>
    </row>
    <row r="1398" spans="1:16" x14ac:dyDescent="0.25">
      <c r="A1398" t="s">
        <v>1442</v>
      </c>
      <c r="B1398" s="1">
        <v>45508</v>
      </c>
      <c r="C1398" t="s">
        <v>46</v>
      </c>
      <c r="D1398" t="s">
        <v>47</v>
      </c>
      <c r="E1398">
        <v>9</v>
      </c>
      <c r="F1398" s="2">
        <v>31.62</v>
      </c>
      <c r="G1398" s="2">
        <f>Table14[[#This Row],[Unit Cost]]*Table14[[#This Row],[Quantity]]</f>
        <v>284.58</v>
      </c>
      <c r="H1398" s="2">
        <v>41.76</v>
      </c>
      <c r="I1398" s="2">
        <f>Table14[[#This Row],[Unit Price]]*Table14[[#This Row],[Quantity]]</f>
        <v>375.84</v>
      </c>
      <c r="J1398" s="4">
        <v>0</v>
      </c>
      <c r="K1398">
        <f>Table14[[#This Row],[Revenue]]*Table14[[#This Row],[Discount]]</f>
        <v>0</v>
      </c>
      <c r="L1398" s="2">
        <f>Table14[[#This Row],[Revenue]]-Table14[[#This Row],[Discount Amount]]</f>
        <v>375.84</v>
      </c>
      <c r="M1398" s="2">
        <f>Table14[[#This Row],[Total_Revenue]]-Table14[[#This Row],[Total Cost]]</f>
        <v>91.259999999999991</v>
      </c>
      <c r="N1398" t="s">
        <v>14</v>
      </c>
      <c r="O1398" t="s">
        <v>52</v>
      </c>
      <c r="P1398" t="s">
        <v>35</v>
      </c>
    </row>
    <row r="1399" spans="1:16" x14ac:dyDescent="0.25">
      <c r="A1399" t="s">
        <v>1443</v>
      </c>
      <c r="B1399" s="1">
        <v>45449</v>
      </c>
      <c r="C1399" t="s">
        <v>49</v>
      </c>
      <c r="D1399" t="s">
        <v>47</v>
      </c>
      <c r="E1399">
        <v>8</v>
      </c>
      <c r="F1399" s="2">
        <v>311.51</v>
      </c>
      <c r="G1399" s="2">
        <f>Table14[[#This Row],[Unit Cost]]*Table14[[#This Row],[Quantity]]</f>
        <v>2492.08</v>
      </c>
      <c r="H1399" s="2">
        <v>375.32</v>
      </c>
      <c r="I1399" s="2">
        <f>Table14[[#This Row],[Unit Price]]*Table14[[#This Row],[Quantity]]</f>
        <v>3002.56</v>
      </c>
      <c r="J1399" s="4">
        <v>0.15</v>
      </c>
      <c r="K1399">
        <f>Table14[[#This Row],[Revenue]]*Table14[[#This Row],[Discount]]</f>
        <v>450.38399999999996</v>
      </c>
      <c r="L1399" s="2">
        <f>Table14[[#This Row],[Revenue]]-Table14[[#This Row],[Discount Amount]]</f>
        <v>2552.1759999999999</v>
      </c>
      <c r="M1399" s="2">
        <f>Table14[[#This Row],[Total_Revenue]]-Table14[[#This Row],[Total Cost]]</f>
        <v>60.096000000000004</v>
      </c>
      <c r="N1399" t="s">
        <v>14</v>
      </c>
      <c r="O1399" t="s">
        <v>19</v>
      </c>
      <c r="P1399" t="s">
        <v>35</v>
      </c>
    </row>
    <row r="1400" spans="1:16" x14ac:dyDescent="0.25">
      <c r="A1400" t="s">
        <v>1444</v>
      </c>
      <c r="B1400" s="1">
        <v>45491</v>
      </c>
      <c r="C1400" t="s">
        <v>26</v>
      </c>
      <c r="D1400" t="s">
        <v>13</v>
      </c>
      <c r="E1400">
        <v>6</v>
      </c>
      <c r="F1400" s="2">
        <v>102.83</v>
      </c>
      <c r="G1400" s="2">
        <f>Table14[[#This Row],[Unit Cost]]*Table14[[#This Row],[Quantity]]</f>
        <v>616.98</v>
      </c>
      <c r="H1400" s="2">
        <v>152.13</v>
      </c>
      <c r="I1400" s="2">
        <f>Table14[[#This Row],[Unit Price]]*Table14[[#This Row],[Quantity]]</f>
        <v>912.78</v>
      </c>
      <c r="J1400" s="4">
        <v>0</v>
      </c>
      <c r="K1400">
        <f>Table14[[#This Row],[Revenue]]*Table14[[#This Row],[Discount]]</f>
        <v>0</v>
      </c>
      <c r="L1400" s="2">
        <f>Table14[[#This Row],[Revenue]]-Table14[[#This Row],[Discount Amount]]</f>
        <v>912.78</v>
      </c>
      <c r="M1400" s="2">
        <f>Table14[[#This Row],[Total_Revenue]]-Table14[[#This Row],[Total Cost]]</f>
        <v>295.79999999999995</v>
      </c>
      <c r="N1400" t="s">
        <v>40</v>
      </c>
      <c r="O1400" t="s">
        <v>15</v>
      </c>
      <c r="P1400" t="s">
        <v>20</v>
      </c>
    </row>
    <row r="1401" spans="1:16" x14ac:dyDescent="0.25">
      <c r="A1401" t="s">
        <v>1445</v>
      </c>
      <c r="B1401" s="1">
        <v>45574</v>
      </c>
      <c r="C1401" t="s">
        <v>46</v>
      </c>
      <c r="D1401" t="s">
        <v>47</v>
      </c>
      <c r="E1401">
        <v>1</v>
      </c>
      <c r="F1401" s="2">
        <v>495.99</v>
      </c>
      <c r="G1401" s="2">
        <f>Table14[[#This Row],[Unit Cost]]*Table14[[#This Row],[Quantity]]</f>
        <v>495.99</v>
      </c>
      <c r="H1401" s="2">
        <v>761.55</v>
      </c>
      <c r="I1401" s="2">
        <f>Table14[[#This Row],[Unit Price]]*Table14[[#This Row],[Quantity]]</f>
        <v>761.55</v>
      </c>
      <c r="J1401" s="4">
        <v>0</v>
      </c>
      <c r="K1401">
        <f>Table14[[#This Row],[Revenue]]*Table14[[#This Row],[Discount]]</f>
        <v>0</v>
      </c>
      <c r="L1401" s="2">
        <f>Table14[[#This Row],[Revenue]]-Table14[[#This Row],[Discount Amount]]</f>
        <v>761.55</v>
      </c>
      <c r="M1401" s="2">
        <f>Table14[[#This Row],[Total_Revenue]]-Table14[[#This Row],[Total Cost]]</f>
        <v>265.55999999999995</v>
      </c>
      <c r="N1401" t="s">
        <v>40</v>
      </c>
      <c r="O1401" t="s">
        <v>19</v>
      </c>
      <c r="P1401" t="s">
        <v>20</v>
      </c>
    </row>
    <row r="1402" spans="1:16" x14ac:dyDescent="0.25">
      <c r="A1402" t="s">
        <v>1446</v>
      </c>
      <c r="B1402" s="1">
        <v>45261</v>
      </c>
      <c r="C1402" t="s">
        <v>12</v>
      </c>
      <c r="D1402" t="s">
        <v>13</v>
      </c>
      <c r="E1402">
        <v>4</v>
      </c>
      <c r="F1402" s="2">
        <v>103.41</v>
      </c>
      <c r="G1402" s="2">
        <f>Table14[[#This Row],[Unit Cost]]*Table14[[#This Row],[Quantity]]</f>
        <v>413.64</v>
      </c>
      <c r="H1402" s="2">
        <v>149.88</v>
      </c>
      <c r="I1402" s="2">
        <f>Table14[[#This Row],[Unit Price]]*Table14[[#This Row],[Quantity]]</f>
        <v>599.52</v>
      </c>
      <c r="J1402" s="4">
        <v>0</v>
      </c>
      <c r="K1402">
        <f>Table14[[#This Row],[Revenue]]*Table14[[#This Row],[Discount]]</f>
        <v>0</v>
      </c>
      <c r="L1402" s="2">
        <f>Table14[[#This Row],[Revenue]]-Table14[[#This Row],[Discount Amount]]</f>
        <v>599.52</v>
      </c>
      <c r="M1402" s="2">
        <f>Table14[[#This Row],[Total_Revenue]]-Table14[[#This Row],[Total Cost]]</f>
        <v>185.88</v>
      </c>
      <c r="N1402" t="s">
        <v>40</v>
      </c>
      <c r="O1402" t="s">
        <v>15</v>
      </c>
      <c r="P1402" t="s">
        <v>16</v>
      </c>
    </row>
    <row r="1403" spans="1:16" x14ac:dyDescent="0.25">
      <c r="A1403" t="s">
        <v>1447</v>
      </c>
      <c r="B1403" s="1">
        <v>44928</v>
      </c>
      <c r="C1403" t="s">
        <v>44</v>
      </c>
      <c r="D1403" t="s">
        <v>31</v>
      </c>
      <c r="E1403">
        <v>8</v>
      </c>
      <c r="F1403" s="2">
        <v>212.9</v>
      </c>
      <c r="G1403" s="2">
        <f>Table14[[#This Row],[Unit Cost]]*Table14[[#This Row],[Quantity]]</f>
        <v>1703.2</v>
      </c>
      <c r="H1403" s="2">
        <v>310.62</v>
      </c>
      <c r="I1403" s="2">
        <f>Table14[[#This Row],[Unit Price]]*Table14[[#This Row],[Quantity]]</f>
        <v>2484.96</v>
      </c>
      <c r="J1403" s="4">
        <v>0</v>
      </c>
      <c r="K1403">
        <f>Table14[[#This Row],[Revenue]]*Table14[[#This Row],[Discount]]</f>
        <v>0</v>
      </c>
      <c r="L1403" s="2">
        <f>Table14[[#This Row],[Revenue]]-Table14[[#This Row],[Discount Amount]]</f>
        <v>2484.96</v>
      </c>
      <c r="M1403" s="2">
        <f>Table14[[#This Row],[Total_Revenue]]-Table14[[#This Row],[Total Cost]]</f>
        <v>781.76</v>
      </c>
      <c r="N1403" t="s">
        <v>14</v>
      </c>
      <c r="O1403" t="s">
        <v>52</v>
      </c>
      <c r="P1403" t="s">
        <v>20</v>
      </c>
    </row>
    <row r="1404" spans="1:16" x14ac:dyDescent="0.25">
      <c r="A1404" t="s">
        <v>1448</v>
      </c>
      <c r="B1404" s="1">
        <v>45029</v>
      </c>
      <c r="C1404" t="s">
        <v>30</v>
      </c>
      <c r="D1404" t="s">
        <v>31</v>
      </c>
      <c r="E1404">
        <v>1</v>
      </c>
      <c r="F1404" s="2">
        <v>296.56</v>
      </c>
      <c r="G1404" s="2">
        <f>Table14[[#This Row],[Unit Cost]]*Table14[[#This Row],[Quantity]]</f>
        <v>296.56</v>
      </c>
      <c r="H1404" s="2">
        <v>509.4</v>
      </c>
      <c r="I1404" s="2">
        <f>Table14[[#This Row],[Unit Price]]*Table14[[#This Row],[Quantity]]</f>
        <v>509.4</v>
      </c>
      <c r="J1404" s="4">
        <v>0</v>
      </c>
      <c r="K1404">
        <f>Table14[[#This Row],[Revenue]]*Table14[[#This Row],[Discount]]</f>
        <v>0</v>
      </c>
      <c r="L1404" s="2">
        <f>Table14[[#This Row],[Revenue]]-Table14[[#This Row],[Discount Amount]]</f>
        <v>509.4</v>
      </c>
      <c r="M1404" s="2">
        <f>Table14[[#This Row],[Total_Revenue]]-Table14[[#This Row],[Total Cost]]</f>
        <v>212.83999999999997</v>
      </c>
      <c r="N1404" t="s">
        <v>14</v>
      </c>
      <c r="O1404" t="s">
        <v>15</v>
      </c>
      <c r="P1404" t="s">
        <v>16</v>
      </c>
    </row>
    <row r="1405" spans="1:16" x14ac:dyDescent="0.25">
      <c r="A1405" t="s">
        <v>1449</v>
      </c>
      <c r="B1405" s="1">
        <v>45513</v>
      </c>
      <c r="C1405" t="s">
        <v>54</v>
      </c>
      <c r="D1405" t="s">
        <v>38</v>
      </c>
      <c r="E1405">
        <v>5</v>
      </c>
      <c r="F1405" s="2">
        <v>51.13</v>
      </c>
      <c r="G1405" s="2">
        <f>Table14[[#This Row],[Unit Cost]]*Table14[[#This Row],[Quantity]]</f>
        <v>255.65</v>
      </c>
      <c r="H1405" s="2">
        <v>83.97</v>
      </c>
      <c r="I1405" s="2">
        <f>Table14[[#This Row],[Unit Price]]*Table14[[#This Row],[Quantity]]</f>
        <v>419.85</v>
      </c>
      <c r="J1405" s="4">
        <v>0.05</v>
      </c>
      <c r="K1405">
        <f>Table14[[#This Row],[Revenue]]*Table14[[#This Row],[Discount]]</f>
        <v>20.992500000000003</v>
      </c>
      <c r="L1405" s="2">
        <f>Table14[[#This Row],[Revenue]]-Table14[[#This Row],[Discount Amount]]</f>
        <v>398.85750000000002</v>
      </c>
      <c r="M1405" s="2">
        <f>Table14[[#This Row],[Total_Revenue]]-Table14[[#This Row],[Total Cost]]</f>
        <v>143.20750000000001</v>
      </c>
      <c r="N1405" t="s">
        <v>14</v>
      </c>
      <c r="O1405" t="s">
        <v>27</v>
      </c>
      <c r="P1405" t="s">
        <v>35</v>
      </c>
    </row>
    <row r="1406" spans="1:16" x14ac:dyDescent="0.25">
      <c r="A1406" t="s">
        <v>1450</v>
      </c>
      <c r="B1406" s="1">
        <v>45451</v>
      </c>
      <c r="C1406" t="s">
        <v>30</v>
      </c>
      <c r="D1406" t="s">
        <v>31</v>
      </c>
      <c r="E1406">
        <v>8</v>
      </c>
      <c r="F1406" s="2">
        <v>36.630000000000003</v>
      </c>
      <c r="G1406" s="2">
        <f>Table14[[#This Row],[Unit Cost]]*Table14[[#This Row],[Quantity]]</f>
        <v>293.04000000000002</v>
      </c>
      <c r="H1406" s="2">
        <v>40.53</v>
      </c>
      <c r="I1406" s="2">
        <f>Table14[[#This Row],[Unit Price]]*Table14[[#This Row],[Quantity]]</f>
        <v>324.24</v>
      </c>
      <c r="J1406" s="4">
        <v>0</v>
      </c>
      <c r="K1406">
        <f>Table14[[#This Row],[Revenue]]*Table14[[#This Row],[Discount]]</f>
        <v>0</v>
      </c>
      <c r="L1406" s="2">
        <f>Table14[[#This Row],[Revenue]]-Table14[[#This Row],[Discount Amount]]</f>
        <v>324.24</v>
      </c>
      <c r="M1406" s="2">
        <f>Table14[[#This Row],[Total_Revenue]]-Table14[[#This Row],[Total Cost]]</f>
        <v>31.199999999999989</v>
      </c>
      <c r="N1406" t="s">
        <v>40</v>
      </c>
      <c r="O1406" t="s">
        <v>19</v>
      </c>
      <c r="P1406" t="s">
        <v>35</v>
      </c>
    </row>
    <row r="1407" spans="1:16" x14ac:dyDescent="0.25">
      <c r="A1407" t="s">
        <v>1451</v>
      </c>
      <c r="B1407" s="1">
        <v>45159</v>
      </c>
      <c r="C1407" t="s">
        <v>37</v>
      </c>
      <c r="D1407" t="s">
        <v>38</v>
      </c>
      <c r="E1407">
        <v>6</v>
      </c>
      <c r="F1407" s="2">
        <v>252.15</v>
      </c>
      <c r="G1407" s="2">
        <f>Table14[[#This Row],[Unit Cost]]*Table14[[#This Row],[Quantity]]</f>
        <v>1512.9</v>
      </c>
      <c r="H1407" s="2">
        <v>389.11</v>
      </c>
      <c r="I1407" s="2">
        <f>Table14[[#This Row],[Unit Price]]*Table14[[#This Row],[Quantity]]</f>
        <v>2334.66</v>
      </c>
      <c r="J1407" s="4">
        <v>0</v>
      </c>
      <c r="K1407">
        <f>Table14[[#This Row],[Revenue]]*Table14[[#This Row],[Discount]]</f>
        <v>0</v>
      </c>
      <c r="L1407" s="2">
        <f>Table14[[#This Row],[Revenue]]-Table14[[#This Row],[Discount Amount]]</f>
        <v>2334.66</v>
      </c>
      <c r="M1407" s="2">
        <f>Table14[[#This Row],[Total_Revenue]]-Table14[[#This Row],[Total Cost]]</f>
        <v>821.75999999999976</v>
      </c>
      <c r="N1407" t="s">
        <v>24</v>
      </c>
      <c r="O1407" t="s">
        <v>52</v>
      </c>
      <c r="P1407" t="s">
        <v>35</v>
      </c>
    </row>
    <row r="1408" spans="1:16" x14ac:dyDescent="0.25">
      <c r="A1408" t="s">
        <v>1452</v>
      </c>
      <c r="B1408" s="1">
        <v>45023</v>
      </c>
      <c r="C1408" t="s">
        <v>49</v>
      </c>
      <c r="D1408" t="s">
        <v>47</v>
      </c>
      <c r="E1408">
        <v>4</v>
      </c>
      <c r="F1408" s="2">
        <v>163.76</v>
      </c>
      <c r="G1408" s="2">
        <f>Table14[[#This Row],[Unit Cost]]*Table14[[#This Row],[Quantity]]</f>
        <v>655.04</v>
      </c>
      <c r="H1408" s="2">
        <v>259.36</v>
      </c>
      <c r="I1408" s="2">
        <f>Table14[[#This Row],[Unit Price]]*Table14[[#This Row],[Quantity]]</f>
        <v>1037.44</v>
      </c>
      <c r="J1408" s="4">
        <v>0</v>
      </c>
      <c r="K1408">
        <f>Table14[[#This Row],[Revenue]]*Table14[[#This Row],[Discount]]</f>
        <v>0</v>
      </c>
      <c r="L1408" s="2">
        <f>Table14[[#This Row],[Revenue]]-Table14[[#This Row],[Discount Amount]]</f>
        <v>1037.44</v>
      </c>
      <c r="M1408" s="2">
        <f>Table14[[#This Row],[Total_Revenue]]-Table14[[#This Row],[Total Cost]]</f>
        <v>382.40000000000009</v>
      </c>
      <c r="N1408" t="s">
        <v>14</v>
      </c>
      <c r="O1408" t="s">
        <v>27</v>
      </c>
      <c r="P1408" t="s">
        <v>16</v>
      </c>
    </row>
    <row r="1409" spans="1:16" x14ac:dyDescent="0.25">
      <c r="A1409" t="s">
        <v>1453</v>
      </c>
      <c r="B1409" s="1">
        <v>45521</v>
      </c>
      <c r="C1409" t="s">
        <v>42</v>
      </c>
      <c r="D1409" t="s">
        <v>23</v>
      </c>
      <c r="E1409">
        <v>3</v>
      </c>
      <c r="F1409" s="2">
        <v>395.05</v>
      </c>
      <c r="G1409" s="2">
        <f>Table14[[#This Row],[Unit Cost]]*Table14[[#This Row],[Quantity]]</f>
        <v>1185.1500000000001</v>
      </c>
      <c r="H1409" s="2">
        <v>680.3</v>
      </c>
      <c r="I1409" s="2">
        <f>Table14[[#This Row],[Unit Price]]*Table14[[#This Row],[Quantity]]</f>
        <v>2040.8999999999999</v>
      </c>
      <c r="J1409" s="4">
        <v>0.05</v>
      </c>
      <c r="K1409">
        <f>Table14[[#This Row],[Revenue]]*Table14[[#This Row],[Discount]]</f>
        <v>102.045</v>
      </c>
      <c r="L1409" s="2">
        <f>Table14[[#This Row],[Revenue]]-Table14[[#This Row],[Discount Amount]]</f>
        <v>1938.8549999999998</v>
      </c>
      <c r="M1409" s="2">
        <f>Table14[[#This Row],[Total_Revenue]]-Table14[[#This Row],[Total Cost]]</f>
        <v>753.7049999999997</v>
      </c>
      <c r="N1409" t="s">
        <v>18</v>
      </c>
      <c r="O1409" t="s">
        <v>15</v>
      </c>
      <c r="P1409" t="s">
        <v>20</v>
      </c>
    </row>
    <row r="1410" spans="1:16" x14ac:dyDescent="0.25">
      <c r="A1410" t="s">
        <v>1454</v>
      </c>
      <c r="B1410" s="1">
        <v>45149</v>
      </c>
      <c r="C1410" t="s">
        <v>22</v>
      </c>
      <c r="D1410" t="s">
        <v>23</v>
      </c>
      <c r="E1410">
        <v>9</v>
      </c>
      <c r="F1410" s="2">
        <v>114.06</v>
      </c>
      <c r="G1410" s="2">
        <f>Table14[[#This Row],[Unit Cost]]*Table14[[#This Row],[Quantity]]</f>
        <v>1026.54</v>
      </c>
      <c r="H1410" s="2">
        <v>202.29</v>
      </c>
      <c r="I1410" s="2">
        <f>Table14[[#This Row],[Unit Price]]*Table14[[#This Row],[Quantity]]</f>
        <v>1820.61</v>
      </c>
      <c r="J1410" s="4">
        <v>0.05</v>
      </c>
      <c r="K1410">
        <f>Table14[[#This Row],[Revenue]]*Table14[[#This Row],[Discount]]</f>
        <v>91.030500000000004</v>
      </c>
      <c r="L1410" s="2">
        <f>Table14[[#This Row],[Revenue]]-Table14[[#This Row],[Discount Amount]]</f>
        <v>1729.5794999999998</v>
      </c>
      <c r="M1410" s="2">
        <f>Table14[[#This Row],[Total_Revenue]]-Table14[[#This Row],[Total Cost]]</f>
        <v>703.03949999999986</v>
      </c>
      <c r="N1410" t="s">
        <v>24</v>
      </c>
      <c r="O1410" t="s">
        <v>15</v>
      </c>
      <c r="P1410" t="s">
        <v>16</v>
      </c>
    </row>
    <row r="1411" spans="1:16" x14ac:dyDescent="0.25">
      <c r="A1411" t="s">
        <v>1455</v>
      </c>
      <c r="B1411" s="1">
        <v>45402</v>
      </c>
      <c r="C1411" t="s">
        <v>37</v>
      </c>
      <c r="D1411" t="s">
        <v>38</v>
      </c>
      <c r="E1411">
        <v>6</v>
      </c>
      <c r="F1411" s="2">
        <v>123.79</v>
      </c>
      <c r="G1411" s="2">
        <f>Table14[[#This Row],[Unit Cost]]*Table14[[#This Row],[Quantity]]</f>
        <v>742.74</v>
      </c>
      <c r="H1411" s="2">
        <v>171.27</v>
      </c>
      <c r="I1411" s="2">
        <f>Table14[[#This Row],[Unit Price]]*Table14[[#This Row],[Quantity]]</f>
        <v>1027.6200000000001</v>
      </c>
      <c r="J1411" s="4">
        <v>0</v>
      </c>
      <c r="K1411">
        <f>Table14[[#This Row],[Revenue]]*Table14[[#This Row],[Discount]]</f>
        <v>0</v>
      </c>
      <c r="L1411" s="2">
        <f>Table14[[#This Row],[Revenue]]-Table14[[#This Row],[Discount Amount]]</f>
        <v>1027.6200000000001</v>
      </c>
      <c r="M1411" s="2">
        <f>Table14[[#This Row],[Total_Revenue]]-Table14[[#This Row],[Total Cost]]</f>
        <v>284.88000000000011</v>
      </c>
      <c r="N1411" t="s">
        <v>18</v>
      </c>
      <c r="O1411" t="s">
        <v>19</v>
      </c>
      <c r="P1411" t="s">
        <v>16</v>
      </c>
    </row>
    <row r="1412" spans="1:16" x14ac:dyDescent="0.25">
      <c r="A1412" t="s">
        <v>1456</v>
      </c>
      <c r="B1412" s="1">
        <v>45136</v>
      </c>
      <c r="C1412" t="s">
        <v>34</v>
      </c>
      <c r="D1412" t="s">
        <v>31</v>
      </c>
      <c r="E1412">
        <v>9</v>
      </c>
      <c r="F1412" s="2">
        <v>426.66</v>
      </c>
      <c r="G1412" s="2">
        <f>Table14[[#This Row],[Unit Cost]]*Table14[[#This Row],[Quantity]]</f>
        <v>3839.94</v>
      </c>
      <c r="H1412" s="2">
        <v>541.69000000000005</v>
      </c>
      <c r="I1412" s="2">
        <f>Table14[[#This Row],[Unit Price]]*Table14[[#This Row],[Quantity]]</f>
        <v>4875.2100000000009</v>
      </c>
      <c r="J1412" s="4">
        <v>0</v>
      </c>
      <c r="K1412">
        <f>Table14[[#This Row],[Revenue]]*Table14[[#This Row],[Discount]]</f>
        <v>0</v>
      </c>
      <c r="L1412" s="2">
        <f>Table14[[#This Row],[Revenue]]-Table14[[#This Row],[Discount Amount]]</f>
        <v>4875.2100000000009</v>
      </c>
      <c r="M1412" s="2">
        <f>Table14[[#This Row],[Total_Revenue]]-Table14[[#This Row],[Total Cost]]</f>
        <v>1035.2700000000009</v>
      </c>
      <c r="N1412" t="s">
        <v>18</v>
      </c>
      <c r="O1412" t="s">
        <v>52</v>
      </c>
      <c r="P1412" t="s">
        <v>20</v>
      </c>
    </row>
    <row r="1413" spans="1:16" x14ac:dyDescent="0.25">
      <c r="A1413" t="s">
        <v>1457</v>
      </c>
      <c r="B1413" s="1">
        <v>45640</v>
      </c>
      <c r="C1413" t="s">
        <v>34</v>
      </c>
      <c r="D1413" t="s">
        <v>31</v>
      </c>
      <c r="E1413">
        <v>5</v>
      </c>
      <c r="F1413" s="2">
        <v>270.14</v>
      </c>
      <c r="G1413" s="2">
        <f>Table14[[#This Row],[Unit Cost]]*Table14[[#This Row],[Quantity]]</f>
        <v>1350.6999999999998</v>
      </c>
      <c r="H1413" s="2">
        <v>305.02999999999997</v>
      </c>
      <c r="I1413" s="2">
        <f>Table14[[#This Row],[Unit Price]]*Table14[[#This Row],[Quantity]]</f>
        <v>1525.1499999999999</v>
      </c>
      <c r="J1413" s="4">
        <v>0.05</v>
      </c>
      <c r="K1413">
        <f>Table14[[#This Row],[Revenue]]*Table14[[#This Row],[Discount]]</f>
        <v>76.257499999999993</v>
      </c>
      <c r="L1413" s="2">
        <f>Table14[[#This Row],[Revenue]]-Table14[[#This Row],[Discount Amount]]</f>
        <v>1448.8924999999999</v>
      </c>
      <c r="M1413" s="2">
        <f>Table14[[#This Row],[Total_Revenue]]-Table14[[#This Row],[Total Cost]]</f>
        <v>98.192500000000109</v>
      </c>
      <c r="N1413" t="s">
        <v>40</v>
      </c>
      <c r="O1413" t="s">
        <v>19</v>
      </c>
      <c r="P1413" t="s">
        <v>16</v>
      </c>
    </row>
    <row r="1414" spans="1:16" x14ac:dyDescent="0.25">
      <c r="A1414" t="s">
        <v>1458</v>
      </c>
      <c r="B1414" s="1">
        <v>45617</v>
      </c>
      <c r="C1414" t="s">
        <v>56</v>
      </c>
      <c r="D1414" t="s">
        <v>38</v>
      </c>
      <c r="E1414">
        <v>6</v>
      </c>
      <c r="F1414" s="2">
        <v>382.13</v>
      </c>
      <c r="G1414" s="2">
        <f>Table14[[#This Row],[Unit Cost]]*Table14[[#This Row],[Quantity]]</f>
        <v>2292.7799999999997</v>
      </c>
      <c r="H1414" s="2">
        <v>687.58</v>
      </c>
      <c r="I1414" s="2">
        <f>Table14[[#This Row],[Unit Price]]*Table14[[#This Row],[Quantity]]</f>
        <v>4125.4800000000005</v>
      </c>
      <c r="J1414" s="4">
        <v>0</v>
      </c>
      <c r="K1414">
        <f>Table14[[#This Row],[Revenue]]*Table14[[#This Row],[Discount]]</f>
        <v>0</v>
      </c>
      <c r="L1414" s="2">
        <f>Table14[[#This Row],[Revenue]]-Table14[[#This Row],[Discount Amount]]</f>
        <v>4125.4800000000005</v>
      </c>
      <c r="M1414" s="2">
        <f>Table14[[#This Row],[Total_Revenue]]-Table14[[#This Row],[Total Cost]]</f>
        <v>1832.7000000000007</v>
      </c>
      <c r="N1414" t="s">
        <v>18</v>
      </c>
      <c r="O1414" t="s">
        <v>27</v>
      </c>
      <c r="P1414" t="s">
        <v>20</v>
      </c>
    </row>
    <row r="1415" spans="1:16" x14ac:dyDescent="0.25">
      <c r="A1415" t="s">
        <v>1459</v>
      </c>
      <c r="B1415" s="1">
        <v>45364</v>
      </c>
      <c r="C1415" t="s">
        <v>22</v>
      </c>
      <c r="D1415" t="s">
        <v>23</v>
      </c>
      <c r="E1415">
        <v>4</v>
      </c>
      <c r="F1415" s="2">
        <v>286.43</v>
      </c>
      <c r="G1415" s="2">
        <f>Table14[[#This Row],[Unit Cost]]*Table14[[#This Row],[Quantity]]</f>
        <v>1145.72</v>
      </c>
      <c r="H1415" s="2">
        <v>318.25</v>
      </c>
      <c r="I1415" s="2">
        <f>Table14[[#This Row],[Unit Price]]*Table14[[#This Row],[Quantity]]</f>
        <v>1273</v>
      </c>
      <c r="J1415" s="4">
        <v>0</v>
      </c>
      <c r="K1415">
        <f>Table14[[#This Row],[Revenue]]*Table14[[#This Row],[Discount]]</f>
        <v>0</v>
      </c>
      <c r="L1415" s="2">
        <f>Table14[[#This Row],[Revenue]]-Table14[[#This Row],[Discount Amount]]</f>
        <v>1273</v>
      </c>
      <c r="M1415" s="2">
        <f>Table14[[#This Row],[Total_Revenue]]-Table14[[#This Row],[Total Cost]]</f>
        <v>127.27999999999997</v>
      </c>
      <c r="N1415" t="s">
        <v>24</v>
      </c>
      <c r="O1415" t="s">
        <v>52</v>
      </c>
      <c r="P1415" t="s">
        <v>16</v>
      </c>
    </row>
    <row r="1416" spans="1:16" x14ac:dyDescent="0.25">
      <c r="A1416" t="s">
        <v>1460</v>
      </c>
      <c r="B1416" s="1">
        <v>45232</v>
      </c>
      <c r="C1416" t="s">
        <v>62</v>
      </c>
      <c r="D1416" t="s">
        <v>47</v>
      </c>
      <c r="E1416">
        <v>8</v>
      </c>
      <c r="F1416" s="2">
        <v>125.68</v>
      </c>
      <c r="G1416" s="2">
        <f>Table14[[#This Row],[Unit Cost]]*Table14[[#This Row],[Quantity]]</f>
        <v>1005.44</v>
      </c>
      <c r="H1416" s="2">
        <v>201.86</v>
      </c>
      <c r="I1416" s="2">
        <f>Table14[[#This Row],[Unit Price]]*Table14[[#This Row],[Quantity]]</f>
        <v>1614.88</v>
      </c>
      <c r="J1416" s="4">
        <v>0</v>
      </c>
      <c r="K1416">
        <f>Table14[[#This Row],[Revenue]]*Table14[[#This Row],[Discount]]</f>
        <v>0</v>
      </c>
      <c r="L1416" s="2">
        <f>Table14[[#This Row],[Revenue]]-Table14[[#This Row],[Discount Amount]]</f>
        <v>1614.88</v>
      </c>
      <c r="M1416" s="2">
        <f>Table14[[#This Row],[Total_Revenue]]-Table14[[#This Row],[Total Cost]]</f>
        <v>609.44000000000005</v>
      </c>
      <c r="N1416" t="s">
        <v>18</v>
      </c>
      <c r="O1416" t="s">
        <v>19</v>
      </c>
      <c r="P1416" t="s">
        <v>20</v>
      </c>
    </row>
    <row r="1417" spans="1:16" x14ac:dyDescent="0.25">
      <c r="A1417" t="s">
        <v>1461</v>
      </c>
      <c r="B1417" s="1">
        <v>45244</v>
      </c>
      <c r="C1417" t="s">
        <v>62</v>
      </c>
      <c r="D1417" t="s">
        <v>47</v>
      </c>
      <c r="E1417">
        <v>6</v>
      </c>
      <c r="F1417" s="2">
        <v>194.53</v>
      </c>
      <c r="G1417" s="2">
        <f>Table14[[#This Row],[Unit Cost]]*Table14[[#This Row],[Quantity]]</f>
        <v>1167.18</v>
      </c>
      <c r="H1417" s="2">
        <v>228.49</v>
      </c>
      <c r="I1417" s="2">
        <f>Table14[[#This Row],[Unit Price]]*Table14[[#This Row],[Quantity]]</f>
        <v>1370.94</v>
      </c>
      <c r="J1417" s="4">
        <v>0.15</v>
      </c>
      <c r="K1417">
        <f>Table14[[#This Row],[Revenue]]*Table14[[#This Row],[Discount]]</f>
        <v>205.64099999999999</v>
      </c>
      <c r="L1417" s="2">
        <f>Table14[[#This Row],[Revenue]]-Table14[[#This Row],[Discount Amount]]</f>
        <v>1165.299</v>
      </c>
      <c r="M1417" s="2">
        <f>Table14[[#This Row],[Total_Revenue]]-Table14[[#This Row],[Total Cost]]</f>
        <v>-1.8810000000000855</v>
      </c>
      <c r="N1417" t="s">
        <v>40</v>
      </c>
      <c r="O1417" t="s">
        <v>52</v>
      </c>
      <c r="P1417" t="s">
        <v>35</v>
      </c>
    </row>
    <row r="1418" spans="1:16" x14ac:dyDescent="0.25">
      <c r="A1418" t="s">
        <v>1462</v>
      </c>
      <c r="B1418" s="1">
        <v>45593</v>
      </c>
      <c r="C1418" t="s">
        <v>22</v>
      </c>
      <c r="D1418" t="s">
        <v>23</v>
      </c>
      <c r="E1418">
        <v>3</v>
      </c>
      <c r="F1418" s="2">
        <v>322.83</v>
      </c>
      <c r="G1418" s="2">
        <f>Table14[[#This Row],[Unit Cost]]*Table14[[#This Row],[Quantity]]</f>
        <v>968.49</v>
      </c>
      <c r="H1418" s="2">
        <v>482.96</v>
      </c>
      <c r="I1418" s="2">
        <f>Table14[[#This Row],[Unit Price]]*Table14[[#This Row],[Quantity]]</f>
        <v>1448.8799999999999</v>
      </c>
      <c r="J1418" s="4">
        <v>0</v>
      </c>
      <c r="K1418">
        <f>Table14[[#This Row],[Revenue]]*Table14[[#This Row],[Discount]]</f>
        <v>0</v>
      </c>
      <c r="L1418" s="2">
        <f>Table14[[#This Row],[Revenue]]-Table14[[#This Row],[Discount Amount]]</f>
        <v>1448.8799999999999</v>
      </c>
      <c r="M1418" s="2">
        <f>Table14[[#This Row],[Total_Revenue]]-Table14[[#This Row],[Total Cost]]</f>
        <v>480.38999999999987</v>
      </c>
      <c r="N1418" t="s">
        <v>40</v>
      </c>
      <c r="O1418" t="s">
        <v>19</v>
      </c>
      <c r="P1418" t="s">
        <v>16</v>
      </c>
    </row>
    <row r="1419" spans="1:16" x14ac:dyDescent="0.25">
      <c r="A1419" t="s">
        <v>1463</v>
      </c>
      <c r="B1419" s="1">
        <v>45057</v>
      </c>
      <c r="C1419" t="s">
        <v>12</v>
      </c>
      <c r="D1419" t="s">
        <v>13</v>
      </c>
      <c r="E1419">
        <v>7</v>
      </c>
      <c r="F1419" s="2">
        <v>34.75</v>
      </c>
      <c r="G1419" s="2">
        <f>Table14[[#This Row],[Unit Cost]]*Table14[[#This Row],[Quantity]]</f>
        <v>243.25</v>
      </c>
      <c r="H1419" s="2">
        <v>44.99</v>
      </c>
      <c r="I1419" s="2">
        <f>Table14[[#This Row],[Unit Price]]*Table14[[#This Row],[Quantity]]</f>
        <v>314.93</v>
      </c>
      <c r="J1419" s="4">
        <v>0.15</v>
      </c>
      <c r="K1419">
        <f>Table14[[#This Row],[Revenue]]*Table14[[#This Row],[Discount]]</f>
        <v>47.2395</v>
      </c>
      <c r="L1419" s="2">
        <f>Table14[[#This Row],[Revenue]]-Table14[[#This Row],[Discount Amount]]</f>
        <v>267.69049999999999</v>
      </c>
      <c r="M1419" s="2">
        <f>Table14[[#This Row],[Total_Revenue]]-Table14[[#This Row],[Total Cost]]</f>
        <v>24.440499999999986</v>
      </c>
      <c r="N1419" t="s">
        <v>18</v>
      </c>
      <c r="O1419" t="s">
        <v>19</v>
      </c>
      <c r="P1419" t="s">
        <v>16</v>
      </c>
    </row>
    <row r="1420" spans="1:16" x14ac:dyDescent="0.25">
      <c r="A1420" t="s">
        <v>1464</v>
      </c>
      <c r="B1420" s="1">
        <v>45182</v>
      </c>
      <c r="C1420" t="s">
        <v>44</v>
      </c>
      <c r="D1420" t="s">
        <v>31</v>
      </c>
      <c r="E1420">
        <v>4</v>
      </c>
      <c r="F1420" s="2">
        <v>54.28</v>
      </c>
      <c r="G1420" s="2">
        <f>Table14[[#This Row],[Unit Cost]]*Table14[[#This Row],[Quantity]]</f>
        <v>217.12</v>
      </c>
      <c r="H1420" s="2">
        <v>92.27</v>
      </c>
      <c r="I1420" s="2">
        <f>Table14[[#This Row],[Unit Price]]*Table14[[#This Row],[Quantity]]</f>
        <v>369.08</v>
      </c>
      <c r="J1420" s="4">
        <v>0</v>
      </c>
      <c r="K1420">
        <f>Table14[[#This Row],[Revenue]]*Table14[[#This Row],[Discount]]</f>
        <v>0</v>
      </c>
      <c r="L1420" s="2">
        <f>Table14[[#This Row],[Revenue]]-Table14[[#This Row],[Discount Amount]]</f>
        <v>369.08</v>
      </c>
      <c r="M1420" s="2">
        <f>Table14[[#This Row],[Total_Revenue]]-Table14[[#This Row],[Total Cost]]</f>
        <v>151.95999999999998</v>
      </c>
      <c r="N1420" t="s">
        <v>14</v>
      </c>
      <c r="O1420" t="s">
        <v>32</v>
      </c>
      <c r="P1420" t="s">
        <v>20</v>
      </c>
    </row>
    <row r="1421" spans="1:16" x14ac:dyDescent="0.25">
      <c r="A1421" t="s">
        <v>1465</v>
      </c>
      <c r="B1421" s="1">
        <v>44987</v>
      </c>
      <c r="C1421" t="s">
        <v>62</v>
      </c>
      <c r="D1421" t="s">
        <v>47</v>
      </c>
      <c r="E1421">
        <v>6</v>
      </c>
      <c r="F1421" s="2">
        <v>313.64</v>
      </c>
      <c r="G1421" s="2">
        <f>Table14[[#This Row],[Unit Cost]]*Table14[[#This Row],[Quantity]]</f>
        <v>1881.84</v>
      </c>
      <c r="H1421" s="2">
        <v>457.27</v>
      </c>
      <c r="I1421" s="2">
        <f>Table14[[#This Row],[Unit Price]]*Table14[[#This Row],[Quantity]]</f>
        <v>2743.62</v>
      </c>
      <c r="J1421" s="4">
        <v>0</v>
      </c>
      <c r="K1421">
        <f>Table14[[#This Row],[Revenue]]*Table14[[#This Row],[Discount]]</f>
        <v>0</v>
      </c>
      <c r="L1421" s="2">
        <f>Table14[[#This Row],[Revenue]]-Table14[[#This Row],[Discount Amount]]</f>
        <v>2743.62</v>
      </c>
      <c r="M1421" s="2">
        <f>Table14[[#This Row],[Total_Revenue]]-Table14[[#This Row],[Total Cost]]</f>
        <v>861.78</v>
      </c>
      <c r="N1421" t="s">
        <v>18</v>
      </c>
      <c r="O1421" t="s">
        <v>15</v>
      </c>
      <c r="P1421" t="s">
        <v>35</v>
      </c>
    </row>
    <row r="1422" spans="1:16" x14ac:dyDescent="0.25">
      <c r="A1422" t="s">
        <v>1466</v>
      </c>
      <c r="B1422" s="1">
        <v>45080</v>
      </c>
      <c r="C1422" t="s">
        <v>62</v>
      </c>
      <c r="D1422" t="s">
        <v>47</v>
      </c>
      <c r="E1422">
        <v>1</v>
      </c>
      <c r="F1422" s="2">
        <v>196.98</v>
      </c>
      <c r="G1422" s="2">
        <f>Table14[[#This Row],[Unit Cost]]*Table14[[#This Row],[Quantity]]</f>
        <v>196.98</v>
      </c>
      <c r="H1422" s="2">
        <v>299.66000000000003</v>
      </c>
      <c r="I1422" s="2">
        <f>Table14[[#This Row],[Unit Price]]*Table14[[#This Row],[Quantity]]</f>
        <v>299.66000000000003</v>
      </c>
      <c r="J1422" s="4">
        <v>0.1</v>
      </c>
      <c r="K1422">
        <f>Table14[[#This Row],[Revenue]]*Table14[[#This Row],[Discount]]</f>
        <v>29.966000000000005</v>
      </c>
      <c r="L1422" s="2">
        <f>Table14[[#This Row],[Revenue]]-Table14[[#This Row],[Discount Amount]]</f>
        <v>269.69400000000002</v>
      </c>
      <c r="M1422" s="2">
        <f>Table14[[#This Row],[Total_Revenue]]-Table14[[#This Row],[Total Cost]]</f>
        <v>72.714000000000027</v>
      </c>
      <c r="N1422" t="s">
        <v>24</v>
      </c>
      <c r="O1422" t="s">
        <v>15</v>
      </c>
      <c r="P1422" t="s">
        <v>20</v>
      </c>
    </row>
    <row r="1423" spans="1:16" x14ac:dyDescent="0.25">
      <c r="A1423" t="s">
        <v>1467</v>
      </c>
      <c r="B1423" s="1">
        <v>45194</v>
      </c>
      <c r="C1423" t="s">
        <v>22</v>
      </c>
      <c r="D1423" t="s">
        <v>23</v>
      </c>
      <c r="E1423">
        <v>2</v>
      </c>
      <c r="F1423" s="2">
        <v>202.12</v>
      </c>
      <c r="G1423" s="2">
        <f>Table14[[#This Row],[Unit Cost]]*Table14[[#This Row],[Quantity]]</f>
        <v>404.24</v>
      </c>
      <c r="H1423" s="2">
        <v>351.63</v>
      </c>
      <c r="I1423" s="2">
        <f>Table14[[#This Row],[Unit Price]]*Table14[[#This Row],[Quantity]]</f>
        <v>703.26</v>
      </c>
      <c r="J1423" s="4">
        <v>0.05</v>
      </c>
      <c r="K1423">
        <f>Table14[[#This Row],[Revenue]]*Table14[[#This Row],[Discount]]</f>
        <v>35.163000000000004</v>
      </c>
      <c r="L1423" s="2">
        <f>Table14[[#This Row],[Revenue]]-Table14[[#This Row],[Discount Amount]]</f>
        <v>668.09699999999998</v>
      </c>
      <c r="M1423" s="2">
        <f>Table14[[#This Row],[Total_Revenue]]-Table14[[#This Row],[Total Cost]]</f>
        <v>263.85699999999997</v>
      </c>
      <c r="N1423" t="s">
        <v>18</v>
      </c>
      <c r="O1423" t="s">
        <v>32</v>
      </c>
      <c r="P1423" t="s">
        <v>20</v>
      </c>
    </row>
    <row r="1424" spans="1:16" x14ac:dyDescent="0.25">
      <c r="A1424" t="s">
        <v>1468</v>
      </c>
      <c r="B1424" s="1">
        <v>45194</v>
      </c>
      <c r="C1424" t="s">
        <v>62</v>
      </c>
      <c r="D1424" t="s">
        <v>47</v>
      </c>
      <c r="E1424">
        <v>9</v>
      </c>
      <c r="F1424" s="2">
        <v>338.48</v>
      </c>
      <c r="G1424" s="2">
        <f>Table14[[#This Row],[Unit Cost]]*Table14[[#This Row],[Quantity]]</f>
        <v>3046.32</v>
      </c>
      <c r="H1424" s="2">
        <v>431.64</v>
      </c>
      <c r="I1424" s="2">
        <f>Table14[[#This Row],[Unit Price]]*Table14[[#This Row],[Quantity]]</f>
        <v>3884.7599999999998</v>
      </c>
      <c r="J1424" s="4">
        <v>0.1</v>
      </c>
      <c r="K1424">
        <f>Table14[[#This Row],[Revenue]]*Table14[[#This Row],[Discount]]</f>
        <v>388.476</v>
      </c>
      <c r="L1424" s="2">
        <f>Table14[[#This Row],[Revenue]]-Table14[[#This Row],[Discount Amount]]</f>
        <v>3496.2839999999997</v>
      </c>
      <c r="M1424" s="2">
        <f>Table14[[#This Row],[Total_Revenue]]-Table14[[#This Row],[Total Cost]]</f>
        <v>449.96399999999949</v>
      </c>
      <c r="N1424" t="s">
        <v>18</v>
      </c>
      <c r="O1424" t="s">
        <v>15</v>
      </c>
      <c r="P1424" t="s">
        <v>35</v>
      </c>
    </row>
    <row r="1425" spans="1:16" x14ac:dyDescent="0.25">
      <c r="A1425" t="s">
        <v>1469</v>
      </c>
      <c r="B1425" s="1">
        <v>45504</v>
      </c>
      <c r="C1425" t="s">
        <v>30</v>
      </c>
      <c r="D1425" t="s">
        <v>31</v>
      </c>
      <c r="E1425">
        <v>9</v>
      </c>
      <c r="F1425" s="2">
        <v>154.9</v>
      </c>
      <c r="G1425" s="2">
        <f>Table14[[#This Row],[Unit Cost]]*Table14[[#This Row],[Quantity]]</f>
        <v>1394.1000000000001</v>
      </c>
      <c r="H1425" s="2">
        <v>187.69</v>
      </c>
      <c r="I1425" s="2">
        <f>Table14[[#This Row],[Unit Price]]*Table14[[#This Row],[Quantity]]</f>
        <v>1689.21</v>
      </c>
      <c r="J1425" s="4">
        <v>0.05</v>
      </c>
      <c r="K1425">
        <f>Table14[[#This Row],[Revenue]]*Table14[[#This Row],[Discount]]</f>
        <v>84.46050000000001</v>
      </c>
      <c r="L1425" s="2">
        <f>Table14[[#This Row],[Revenue]]-Table14[[#This Row],[Discount Amount]]</f>
        <v>1604.7495000000001</v>
      </c>
      <c r="M1425" s="2">
        <f>Table14[[#This Row],[Total_Revenue]]-Table14[[#This Row],[Total Cost]]</f>
        <v>210.64949999999999</v>
      </c>
      <c r="N1425" t="s">
        <v>14</v>
      </c>
      <c r="O1425" t="s">
        <v>32</v>
      </c>
      <c r="P1425" t="s">
        <v>16</v>
      </c>
    </row>
    <row r="1426" spans="1:16" x14ac:dyDescent="0.25">
      <c r="A1426" t="s">
        <v>1470</v>
      </c>
      <c r="B1426" s="1">
        <v>45537</v>
      </c>
      <c r="C1426" t="s">
        <v>44</v>
      </c>
      <c r="D1426" t="s">
        <v>31</v>
      </c>
      <c r="E1426">
        <v>2</v>
      </c>
      <c r="F1426" s="2">
        <v>135.94</v>
      </c>
      <c r="G1426" s="2">
        <f>Table14[[#This Row],[Unit Cost]]*Table14[[#This Row],[Quantity]]</f>
        <v>271.88</v>
      </c>
      <c r="H1426" s="2">
        <v>176.54</v>
      </c>
      <c r="I1426" s="2">
        <f>Table14[[#This Row],[Unit Price]]*Table14[[#This Row],[Quantity]]</f>
        <v>353.08</v>
      </c>
      <c r="J1426" s="4">
        <v>0.2</v>
      </c>
      <c r="K1426">
        <f>Table14[[#This Row],[Revenue]]*Table14[[#This Row],[Discount]]</f>
        <v>70.616</v>
      </c>
      <c r="L1426" s="2">
        <f>Table14[[#This Row],[Revenue]]-Table14[[#This Row],[Discount Amount]]</f>
        <v>282.464</v>
      </c>
      <c r="M1426" s="2">
        <f>Table14[[#This Row],[Total_Revenue]]-Table14[[#This Row],[Total Cost]]</f>
        <v>10.584000000000003</v>
      </c>
      <c r="N1426" t="s">
        <v>40</v>
      </c>
      <c r="O1426" t="s">
        <v>27</v>
      </c>
      <c r="P1426" t="s">
        <v>16</v>
      </c>
    </row>
    <row r="1427" spans="1:16" x14ac:dyDescent="0.25">
      <c r="A1427" t="s">
        <v>1471</v>
      </c>
      <c r="B1427" s="1">
        <v>45303</v>
      </c>
      <c r="C1427" t="s">
        <v>44</v>
      </c>
      <c r="D1427" t="s">
        <v>31</v>
      </c>
      <c r="E1427">
        <v>2</v>
      </c>
      <c r="F1427" s="2">
        <v>393.62</v>
      </c>
      <c r="G1427" s="2">
        <f>Table14[[#This Row],[Unit Cost]]*Table14[[#This Row],[Quantity]]</f>
        <v>787.24</v>
      </c>
      <c r="H1427" s="2">
        <v>627.99</v>
      </c>
      <c r="I1427" s="2">
        <f>Table14[[#This Row],[Unit Price]]*Table14[[#This Row],[Quantity]]</f>
        <v>1255.98</v>
      </c>
      <c r="J1427" s="4">
        <v>0</v>
      </c>
      <c r="K1427">
        <f>Table14[[#This Row],[Revenue]]*Table14[[#This Row],[Discount]]</f>
        <v>0</v>
      </c>
      <c r="L1427" s="2">
        <f>Table14[[#This Row],[Revenue]]-Table14[[#This Row],[Discount Amount]]</f>
        <v>1255.98</v>
      </c>
      <c r="M1427" s="2">
        <f>Table14[[#This Row],[Total_Revenue]]-Table14[[#This Row],[Total Cost]]</f>
        <v>468.74</v>
      </c>
      <c r="N1427" t="s">
        <v>18</v>
      </c>
      <c r="O1427" t="s">
        <v>19</v>
      </c>
      <c r="P1427" t="s">
        <v>16</v>
      </c>
    </row>
    <row r="1428" spans="1:16" x14ac:dyDescent="0.25">
      <c r="A1428" t="s">
        <v>1472</v>
      </c>
      <c r="B1428" s="1">
        <v>45077</v>
      </c>
      <c r="C1428" t="s">
        <v>60</v>
      </c>
      <c r="D1428" t="s">
        <v>23</v>
      </c>
      <c r="E1428">
        <v>1</v>
      </c>
      <c r="F1428" s="2">
        <v>415.92</v>
      </c>
      <c r="G1428" s="2">
        <f>Table14[[#This Row],[Unit Cost]]*Table14[[#This Row],[Quantity]]</f>
        <v>415.92</v>
      </c>
      <c r="H1428" s="2">
        <v>657.51</v>
      </c>
      <c r="I1428" s="2">
        <f>Table14[[#This Row],[Unit Price]]*Table14[[#This Row],[Quantity]]</f>
        <v>657.51</v>
      </c>
      <c r="J1428" s="4">
        <v>0.05</v>
      </c>
      <c r="K1428">
        <f>Table14[[#This Row],[Revenue]]*Table14[[#This Row],[Discount]]</f>
        <v>32.875500000000002</v>
      </c>
      <c r="L1428" s="2">
        <f>Table14[[#This Row],[Revenue]]-Table14[[#This Row],[Discount Amount]]</f>
        <v>624.6345</v>
      </c>
      <c r="M1428" s="2">
        <f>Table14[[#This Row],[Total_Revenue]]-Table14[[#This Row],[Total Cost]]</f>
        <v>208.71449999999999</v>
      </c>
      <c r="N1428" t="s">
        <v>24</v>
      </c>
      <c r="O1428" t="s">
        <v>15</v>
      </c>
      <c r="P1428" t="s">
        <v>20</v>
      </c>
    </row>
    <row r="1429" spans="1:16" x14ac:dyDescent="0.25">
      <c r="A1429" t="s">
        <v>1473</v>
      </c>
      <c r="B1429" s="1">
        <v>45539</v>
      </c>
      <c r="C1429" t="s">
        <v>60</v>
      </c>
      <c r="D1429" t="s">
        <v>23</v>
      </c>
      <c r="E1429">
        <v>7</v>
      </c>
      <c r="F1429" s="2">
        <v>471.87</v>
      </c>
      <c r="G1429" s="2">
        <f>Table14[[#This Row],[Unit Cost]]*Table14[[#This Row],[Quantity]]</f>
        <v>3303.09</v>
      </c>
      <c r="H1429" s="2">
        <v>750.12</v>
      </c>
      <c r="I1429" s="2">
        <f>Table14[[#This Row],[Unit Price]]*Table14[[#This Row],[Quantity]]</f>
        <v>5250.84</v>
      </c>
      <c r="J1429" s="4">
        <v>0.2</v>
      </c>
      <c r="K1429">
        <f>Table14[[#This Row],[Revenue]]*Table14[[#This Row],[Discount]]</f>
        <v>1050.1680000000001</v>
      </c>
      <c r="L1429" s="2">
        <f>Table14[[#This Row],[Revenue]]-Table14[[#This Row],[Discount Amount]]</f>
        <v>4200.6720000000005</v>
      </c>
      <c r="M1429" s="2">
        <f>Table14[[#This Row],[Total_Revenue]]-Table14[[#This Row],[Total Cost]]</f>
        <v>897.58200000000033</v>
      </c>
      <c r="N1429" t="s">
        <v>40</v>
      </c>
      <c r="O1429" t="s">
        <v>19</v>
      </c>
      <c r="P1429" t="s">
        <v>16</v>
      </c>
    </row>
    <row r="1430" spans="1:16" x14ac:dyDescent="0.25">
      <c r="A1430" t="s">
        <v>1474</v>
      </c>
      <c r="B1430" s="1">
        <v>45581</v>
      </c>
      <c r="C1430" t="s">
        <v>42</v>
      </c>
      <c r="D1430" t="s">
        <v>23</v>
      </c>
      <c r="E1430">
        <v>9</v>
      </c>
      <c r="F1430" s="2">
        <v>205.1</v>
      </c>
      <c r="G1430" s="2">
        <f>Table14[[#This Row],[Unit Cost]]*Table14[[#This Row],[Quantity]]</f>
        <v>1845.8999999999999</v>
      </c>
      <c r="H1430" s="2">
        <v>343.95</v>
      </c>
      <c r="I1430" s="2">
        <f>Table14[[#This Row],[Unit Price]]*Table14[[#This Row],[Quantity]]</f>
        <v>3095.5499999999997</v>
      </c>
      <c r="J1430" s="4">
        <v>0</v>
      </c>
      <c r="K1430">
        <f>Table14[[#This Row],[Revenue]]*Table14[[#This Row],[Discount]]</f>
        <v>0</v>
      </c>
      <c r="L1430" s="2">
        <f>Table14[[#This Row],[Revenue]]-Table14[[#This Row],[Discount Amount]]</f>
        <v>3095.5499999999997</v>
      </c>
      <c r="M1430" s="2">
        <f>Table14[[#This Row],[Total_Revenue]]-Table14[[#This Row],[Total Cost]]</f>
        <v>1249.6499999999999</v>
      </c>
      <c r="N1430" t="s">
        <v>18</v>
      </c>
      <c r="O1430" t="s">
        <v>15</v>
      </c>
      <c r="P1430" t="s">
        <v>35</v>
      </c>
    </row>
    <row r="1431" spans="1:16" x14ac:dyDescent="0.25">
      <c r="A1431" t="s">
        <v>1475</v>
      </c>
      <c r="B1431" s="1">
        <v>45247</v>
      </c>
      <c r="C1431" t="s">
        <v>49</v>
      </c>
      <c r="D1431" t="s">
        <v>47</v>
      </c>
      <c r="E1431">
        <v>6</v>
      </c>
      <c r="F1431" s="2">
        <v>114.65</v>
      </c>
      <c r="G1431" s="2">
        <f>Table14[[#This Row],[Unit Cost]]*Table14[[#This Row],[Quantity]]</f>
        <v>687.90000000000009</v>
      </c>
      <c r="H1431" s="2">
        <v>192.98</v>
      </c>
      <c r="I1431" s="2">
        <f>Table14[[#This Row],[Unit Price]]*Table14[[#This Row],[Quantity]]</f>
        <v>1157.8799999999999</v>
      </c>
      <c r="J1431" s="4">
        <v>0</v>
      </c>
      <c r="K1431">
        <f>Table14[[#This Row],[Revenue]]*Table14[[#This Row],[Discount]]</f>
        <v>0</v>
      </c>
      <c r="L1431" s="2">
        <f>Table14[[#This Row],[Revenue]]-Table14[[#This Row],[Discount Amount]]</f>
        <v>1157.8799999999999</v>
      </c>
      <c r="M1431" s="2">
        <f>Table14[[#This Row],[Total_Revenue]]-Table14[[#This Row],[Total Cost]]</f>
        <v>469.97999999999979</v>
      </c>
      <c r="N1431" t="s">
        <v>40</v>
      </c>
      <c r="O1431" t="s">
        <v>52</v>
      </c>
      <c r="P1431" t="s">
        <v>16</v>
      </c>
    </row>
    <row r="1432" spans="1:16" x14ac:dyDescent="0.25">
      <c r="A1432" t="s">
        <v>1476</v>
      </c>
      <c r="B1432" s="1">
        <v>45252</v>
      </c>
      <c r="C1432" t="s">
        <v>54</v>
      </c>
      <c r="D1432" t="s">
        <v>38</v>
      </c>
      <c r="E1432">
        <v>1</v>
      </c>
      <c r="F1432" s="2">
        <v>241.21</v>
      </c>
      <c r="G1432" s="2">
        <f>Table14[[#This Row],[Unit Cost]]*Table14[[#This Row],[Quantity]]</f>
        <v>241.21</v>
      </c>
      <c r="H1432" s="2">
        <v>418.31</v>
      </c>
      <c r="I1432" s="2">
        <f>Table14[[#This Row],[Unit Price]]*Table14[[#This Row],[Quantity]]</f>
        <v>418.31</v>
      </c>
      <c r="J1432" s="4">
        <v>0</v>
      </c>
      <c r="K1432">
        <f>Table14[[#This Row],[Revenue]]*Table14[[#This Row],[Discount]]</f>
        <v>0</v>
      </c>
      <c r="L1432" s="2">
        <f>Table14[[#This Row],[Revenue]]-Table14[[#This Row],[Discount Amount]]</f>
        <v>418.31</v>
      </c>
      <c r="M1432" s="2">
        <f>Table14[[#This Row],[Total_Revenue]]-Table14[[#This Row],[Total Cost]]</f>
        <v>177.1</v>
      </c>
      <c r="N1432" t="s">
        <v>18</v>
      </c>
      <c r="O1432" t="s">
        <v>19</v>
      </c>
      <c r="P1432" t="s">
        <v>35</v>
      </c>
    </row>
    <row r="1433" spans="1:16" x14ac:dyDescent="0.25">
      <c r="A1433" t="s">
        <v>1477</v>
      </c>
      <c r="B1433" s="1">
        <v>45080</v>
      </c>
      <c r="C1433" t="s">
        <v>49</v>
      </c>
      <c r="D1433" t="s">
        <v>47</v>
      </c>
      <c r="E1433">
        <v>7</v>
      </c>
      <c r="F1433" s="2">
        <v>232.52</v>
      </c>
      <c r="G1433" s="2">
        <f>Table14[[#This Row],[Unit Cost]]*Table14[[#This Row],[Quantity]]</f>
        <v>1627.64</v>
      </c>
      <c r="H1433" s="2">
        <v>364.12</v>
      </c>
      <c r="I1433" s="2">
        <f>Table14[[#This Row],[Unit Price]]*Table14[[#This Row],[Quantity]]</f>
        <v>2548.84</v>
      </c>
      <c r="J1433" s="4">
        <v>0.15</v>
      </c>
      <c r="K1433">
        <f>Table14[[#This Row],[Revenue]]*Table14[[#This Row],[Discount]]</f>
        <v>382.32600000000002</v>
      </c>
      <c r="L1433" s="2">
        <f>Table14[[#This Row],[Revenue]]-Table14[[#This Row],[Discount Amount]]</f>
        <v>2166.5140000000001</v>
      </c>
      <c r="M1433" s="2">
        <f>Table14[[#This Row],[Total_Revenue]]-Table14[[#This Row],[Total Cost]]</f>
        <v>538.87400000000002</v>
      </c>
      <c r="N1433" t="s">
        <v>24</v>
      </c>
      <c r="O1433" t="s">
        <v>52</v>
      </c>
      <c r="P1433" t="s">
        <v>35</v>
      </c>
    </row>
    <row r="1434" spans="1:16" x14ac:dyDescent="0.25">
      <c r="A1434" t="s">
        <v>1478</v>
      </c>
      <c r="B1434" s="1">
        <v>45566</v>
      </c>
      <c r="C1434" t="s">
        <v>42</v>
      </c>
      <c r="D1434" t="s">
        <v>23</v>
      </c>
      <c r="E1434">
        <v>2</v>
      </c>
      <c r="F1434" s="2">
        <v>241.48</v>
      </c>
      <c r="G1434" s="2">
        <f>Table14[[#This Row],[Unit Cost]]*Table14[[#This Row],[Quantity]]</f>
        <v>482.96</v>
      </c>
      <c r="H1434" s="2">
        <v>347.39</v>
      </c>
      <c r="I1434" s="2">
        <f>Table14[[#This Row],[Unit Price]]*Table14[[#This Row],[Quantity]]</f>
        <v>694.78</v>
      </c>
      <c r="J1434" s="4">
        <v>0.1</v>
      </c>
      <c r="K1434">
        <f>Table14[[#This Row],[Revenue]]*Table14[[#This Row],[Discount]]</f>
        <v>69.477999999999994</v>
      </c>
      <c r="L1434" s="2">
        <f>Table14[[#This Row],[Revenue]]-Table14[[#This Row],[Discount Amount]]</f>
        <v>625.30200000000002</v>
      </c>
      <c r="M1434" s="2">
        <f>Table14[[#This Row],[Total_Revenue]]-Table14[[#This Row],[Total Cost]]</f>
        <v>142.34200000000004</v>
      </c>
      <c r="N1434" t="s">
        <v>14</v>
      </c>
      <c r="O1434" t="s">
        <v>52</v>
      </c>
      <c r="P1434" t="s">
        <v>20</v>
      </c>
    </row>
    <row r="1435" spans="1:16" x14ac:dyDescent="0.25">
      <c r="A1435" t="s">
        <v>1479</v>
      </c>
      <c r="B1435" s="1">
        <v>45403</v>
      </c>
      <c r="C1435" t="s">
        <v>34</v>
      </c>
      <c r="D1435" t="s">
        <v>31</v>
      </c>
      <c r="E1435">
        <v>8</v>
      </c>
      <c r="F1435" s="2">
        <v>342.67</v>
      </c>
      <c r="G1435" s="2">
        <f>Table14[[#This Row],[Unit Cost]]*Table14[[#This Row],[Quantity]]</f>
        <v>2741.36</v>
      </c>
      <c r="H1435" s="2">
        <v>462.97</v>
      </c>
      <c r="I1435" s="2">
        <f>Table14[[#This Row],[Unit Price]]*Table14[[#This Row],[Quantity]]</f>
        <v>3703.76</v>
      </c>
      <c r="J1435" s="4">
        <v>0</v>
      </c>
      <c r="K1435">
        <f>Table14[[#This Row],[Revenue]]*Table14[[#This Row],[Discount]]</f>
        <v>0</v>
      </c>
      <c r="L1435" s="2">
        <f>Table14[[#This Row],[Revenue]]-Table14[[#This Row],[Discount Amount]]</f>
        <v>3703.76</v>
      </c>
      <c r="M1435" s="2">
        <f>Table14[[#This Row],[Total_Revenue]]-Table14[[#This Row],[Total Cost]]</f>
        <v>962.40000000000009</v>
      </c>
      <c r="N1435" t="s">
        <v>40</v>
      </c>
      <c r="O1435" t="s">
        <v>15</v>
      </c>
      <c r="P1435" t="s">
        <v>35</v>
      </c>
    </row>
    <row r="1436" spans="1:16" x14ac:dyDescent="0.25">
      <c r="A1436" t="s">
        <v>1480</v>
      </c>
      <c r="B1436" s="1">
        <v>44960</v>
      </c>
      <c r="C1436" t="s">
        <v>34</v>
      </c>
      <c r="D1436" t="s">
        <v>31</v>
      </c>
      <c r="E1436">
        <v>9</v>
      </c>
      <c r="F1436" s="2">
        <v>426.45</v>
      </c>
      <c r="G1436" s="2">
        <f>Table14[[#This Row],[Unit Cost]]*Table14[[#This Row],[Quantity]]</f>
        <v>3838.0499999999997</v>
      </c>
      <c r="H1436" s="2">
        <v>723.21</v>
      </c>
      <c r="I1436" s="2">
        <f>Table14[[#This Row],[Unit Price]]*Table14[[#This Row],[Quantity]]</f>
        <v>6508.89</v>
      </c>
      <c r="J1436" s="4">
        <v>0.1</v>
      </c>
      <c r="K1436">
        <f>Table14[[#This Row],[Revenue]]*Table14[[#This Row],[Discount]]</f>
        <v>650.88900000000012</v>
      </c>
      <c r="L1436" s="2">
        <f>Table14[[#This Row],[Revenue]]-Table14[[#This Row],[Discount Amount]]</f>
        <v>5858.0010000000002</v>
      </c>
      <c r="M1436" s="2">
        <f>Table14[[#This Row],[Total_Revenue]]-Table14[[#This Row],[Total Cost]]</f>
        <v>2019.9510000000005</v>
      </c>
      <c r="N1436" t="s">
        <v>40</v>
      </c>
      <c r="O1436" t="s">
        <v>27</v>
      </c>
      <c r="P1436" t="s">
        <v>35</v>
      </c>
    </row>
    <row r="1437" spans="1:16" x14ac:dyDescent="0.25">
      <c r="A1437" t="s">
        <v>1481</v>
      </c>
      <c r="B1437" s="1">
        <v>45057</v>
      </c>
      <c r="C1437" t="s">
        <v>22</v>
      </c>
      <c r="D1437" t="s">
        <v>23</v>
      </c>
      <c r="E1437">
        <v>3</v>
      </c>
      <c r="F1437" s="2">
        <v>35.630000000000003</v>
      </c>
      <c r="G1437" s="2">
        <f>Table14[[#This Row],[Unit Cost]]*Table14[[#This Row],[Quantity]]</f>
        <v>106.89000000000001</v>
      </c>
      <c r="H1437" s="2">
        <v>46.67</v>
      </c>
      <c r="I1437" s="2">
        <f>Table14[[#This Row],[Unit Price]]*Table14[[#This Row],[Quantity]]</f>
        <v>140.01</v>
      </c>
      <c r="J1437" s="4">
        <v>0</v>
      </c>
      <c r="K1437">
        <f>Table14[[#This Row],[Revenue]]*Table14[[#This Row],[Discount]]</f>
        <v>0</v>
      </c>
      <c r="L1437" s="2">
        <f>Table14[[#This Row],[Revenue]]-Table14[[#This Row],[Discount Amount]]</f>
        <v>140.01</v>
      </c>
      <c r="M1437" s="2">
        <f>Table14[[#This Row],[Total_Revenue]]-Table14[[#This Row],[Total Cost]]</f>
        <v>33.119999999999976</v>
      </c>
      <c r="N1437" t="s">
        <v>24</v>
      </c>
      <c r="O1437" t="s">
        <v>19</v>
      </c>
      <c r="P1437" t="s">
        <v>16</v>
      </c>
    </row>
    <row r="1438" spans="1:16" x14ac:dyDescent="0.25">
      <c r="A1438" t="s">
        <v>1482</v>
      </c>
      <c r="B1438" s="1">
        <v>45033</v>
      </c>
      <c r="C1438" t="s">
        <v>46</v>
      </c>
      <c r="D1438" t="s">
        <v>47</v>
      </c>
      <c r="E1438">
        <v>9</v>
      </c>
      <c r="F1438" s="2">
        <v>149.80000000000001</v>
      </c>
      <c r="G1438" s="2">
        <f>Table14[[#This Row],[Unit Cost]]*Table14[[#This Row],[Quantity]]</f>
        <v>1348.2</v>
      </c>
      <c r="H1438" s="2">
        <v>233.99</v>
      </c>
      <c r="I1438" s="2">
        <f>Table14[[#This Row],[Unit Price]]*Table14[[#This Row],[Quantity]]</f>
        <v>2105.91</v>
      </c>
      <c r="J1438" s="4">
        <v>0</v>
      </c>
      <c r="K1438">
        <f>Table14[[#This Row],[Revenue]]*Table14[[#This Row],[Discount]]</f>
        <v>0</v>
      </c>
      <c r="L1438" s="2">
        <f>Table14[[#This Row],[Revenue]]-Table14[[#This Row],[Discount Amount]]</f>
        <v>2105.91</v>
      </c>
      <c r="M1438" s="2">
        <f>Table14[[#This Row],[Total_Revenue]]-Table14[[#This Row],[Total Cost]]</f>
        <v>757.70999999999981</v>
      </c>
      <c r="N1438" t="s">
        <v>18</v>
      </c>
      <c r="O1438" t="s">
        <v>27</v>
      </c>
      <c r="P1438" t="s">
        <v>35</v>
      </c>
    </row>
    <row r="1439" spans="1:16" x14ac:dyDescent="0.25">
      <c r="A1439" t="s">
        <v>1483</v>
      </c>
      <c r="B1439" s="1">
        <v>45443</v>
      </c>
      <c r="C1439" t="s">
        <v>34</v>
      </c>
      <c r="D1439" t="s">
        <v>31</v>
      </c>
      <c r="E1439">
        <v>2</v>
      </c>
      <c r="F1439" s="2">
        <v>137.19999999999999</v>
      </c>
      <c r="G1439" s="2">
        <f>Table14[[#This Row],[Unit Cost]]*Table14[[#This Row],[Quantity]]</f>
        <v>274.39999999999998</v>
      </c>
      <c r="H1439" s="2">
        <v>176.02</v>
      </c>
      <c r="I1439" s="2">
        <f>Table14[[#This Row],[Unit Price]]*Table14[[#This Row],[Quantity]]</f>
        <v>352.04</v>
      </c>
      <c r="J1439" s="4">
        <v>0</v>
      </c>
      <c r="K1439">
        <f>Table14[[#This Row],[Revenue]]*Table14[[#This Row],[Discount]]</f>
        <v>0</v>
      </c>
      <c r="L1439" s="2">
        <f>Table14[[#This Row],[Revenue]]-Table14[[#This Row],[Discount Amount]]</f>
        <v>352.04</v>
      </c>
      <c r="M1439" s="2">
        <f>Table14[[#This Row],[Total_Revenue]]-Table14[[#This Row],[Total Cost]]</f>
        <v>77.640000000000043</v>
      </c>
      <c r="N1439" t="s">
        <v>24</v>
      </c>
      <c r="O1439" t="s">
        <v>52</v>
      </c>
      <c r="P1439" t="s">
        <v>20</v>
      </c>
    </row>
    <row r="1440" spans="1:16" x14ac:dyDescent="0.25">
      <c r="A1440" t="s">
        <v>1484</v>
      </c>
      <c r="B1440" s="1">
        <v>44975</v>
      </c>
      <c r="C1440" t="s">
        <v>22</v>
      </c>
      <c r="D1440" t="s">
        <v>23</v>
      </c>
      <c r="E1440">
        <v>1</v>
      </c>
      <c r="F1440" s="2">
        <v>45.6</v>
      </c>
      <c r="G1440" s="2">
        <f>Table14[[#This Row],[Unit Cost]]*Table14[[#This Row],[Quantity]]</f>
        <v>45.6</v>
      </c>
      <c r="H1440" s="2">
        <v>57.72</v>
      </c>
      <c r="I1440" s="2">
        <f>Table14[[#This Row],[Unit Price]]*Table14[[#This Row],[Quantity]]</f>
        <v>57.72</v>
      </c>
      <c r="J1440" s="4">
        <v>0.1</v>
      </c>
      <c r="K1440">
        <f>Table14[[#This Row],[Revenue]]*Table14[[#This Row],[Discount]]</f>
        <v>5.7720000000000002</v>
      </c>
      <c r="L1440" s="2">
        <f>Table14[[#This Row],[Revenue]]-Table14[[#This Row],[Discount Amount]]</f>
        <v>51.948</v>
      </c>
      <c r="M1440" s="2">
        <f>Table14[[#This Row],[Total_Revenue]]-Table14[[#This Row],[Total Cost]]</f>
        <v>6.347999999999999</v>
      </c>
      <c r="N1440" t="s">
        <v>24</v>
      </c>
      <c r="O1440" t="s">
        <v>15</v>
      </c>
      <c r="P1440" t="s">
        <v>16</v>
      </c>
    </row>
    <row r="1441" spans="1:16" x14ac:dyDescent="0.25">
      <c r="A1441" t="s">
        <v>1485</v>
      </c>
      <c r="B1441" s="1">
        <v>45609</v>
      </c>
      <c r="C1441" t="s">
        <v>60</v>
      </c>
      <c r="D1441" t="s">
        <v>23</v>
      </c>
      <c r="E1441">
        <v>8</v>
      </c>
      <c r="F1441" s="2">
        <v>90.08</v>
      </c>
      <c r="G1441" s="2">
        <f>Table14[[#This Row],[Unit Cost]]*Table14[[#This Row],[Quantity]]</f>
        <v>720.64</v>
      </c>
      <c r="H1441" s="2">
        <v>134.38</v>
      </c>
      <c r="I1441" s="2">
        <f>Table14[[#This Row],[Unit Price]]*Table14[[#This Row],[Quantity]]</f>
        <v>1075.04</v>
      </c>
      <c r="J1441" s="4">
        <v>0.15</v>
      </c>
      <c r="K1441">
        <f>Table14[[#This Row],[Revenue]]*Table14[[#This Row],[Discount]]</f>
        <v>161.256</v>
      </c>
      <c r="L1441" s="2">
        <f>Table14[[#This Row],[Revenue]]-Table14[[#This Row],[Discount Amount]]</f>
        <v>913.78399999999999</v>
      </c>
      <c r="M1441" s="2">
        <f>Table14[[#This Row],[Total_Revenue]]-Table14[[#This Row],[Total Cost]]</f>
        <v>193.14400000000001</v>
      </c>
      <c r="N1441" t="s">
        <v>18</v>
      </c>
      <c r="O1441" t="s">
        <v>15</v>
      </c>
      <c r="P1441" t="s">
        <v>20</v>
      </c>
    </row>
    <row r="1442" spans="1:16" x14ac:dyDescent="0.25">
      <c r="A1442" t="s">
        <v>1486</v>
      </c>
      <c r="B1442" s="1">
        <v>44996</v>
      </c>
      <c r="C1442" t="s">
        <v>42</v>
      </c>
      <c r="D1442" t="s">
        <v>23</v>
      </c>
      <c r="E1442">
        <v>9</v>
      </c>
      <c r="F1442" s="2">
        <v>237.41</v>
      </c>
      <c r="G1442" s="2">
        <f>Table14[[#This Row],[Unit Cost]]*Table14[[#This Row],[Quantity]]</f>
        <v>2136.69</v>
      </c>
      <c r="H1442" s="2">
        <v>396.6</v>
      </c>
      <c r="I1442" s="2">
        <f>Table14[[#This Row],[Unit Price]]*Table14[[#This Row],[Quantity]]</f>
        <v>3569.4</v>
      </c>
      <c r="J1442" s="4">
        <v>0.05</v>
      </c>
      <c r="K1442">
        <f>Table14[[#This Row],[Revenue]]*Table14[[#This Row],[Discount]]</f>
        <v>178.47000000000003</v>
      </c>
      <c r="L1442" s="2">
        <f>Table14[[#This Row],[Revenue]]-Table14[[#This Row],[Discount Amount]]</f>
        <v>3390.9300000000003</v>
      </c>
      <c r="M1442" s="2">
        <f>Table14[[#This Row],[Total_Revenue]]-Table14[[#This Row],[Total Cost]]</f>
        <v>1254.2400000000002</v>
      </c>
      <c r="N1442" t="s">
        <v>14</v>
      </c>
      <c r="O1442" t="s">
        <v>32</v>
      </c>
      <c r="P1442" t="s">
        <v>20</v>
      </c>
    </row>
    <row r="1443" spans="1:16" x14ac:dyDescent="0.25">
      <c r="A1443" t="s">
        <v>1487</v>
      </c>
      <c r="B1443" s="1">
        <v>44948</v>
      </c>
      <c r="C1443" t="s">
        <v>62</v>
      </c>
      <c r="D1443" t="s">
        <v>47</v>
      </c>
      <c r="E1443">
        <v>1</v>
      </c>
      <c r="F1443" s="2">
        <v>49.83</v>
      </c>
      <c r="G1443" s="2">
        <f>Table14[[#This Row],[Unit Cost]]*Table14[[#This Row],[Quantity]]</f>
        <v>49.83</v>
      </c>
      <c r="H1443" s="2">
        <v>70.510000000000005</v>
      </c>
      <c r="I1443" s="2">
        <f>Table14[[#This Row],[Unit Price]]*Table14[[#This Row],[Quantity]]</f>
        <v>70.510000000000005</v>
      </c>
      <c r="J1443" s="4">
        <v>0.05</v>
      </c>
      <c r="K1443">
        <f>Table14[[#This Row],[Revenue]]*Table14[[#This Row],[Discount]]</f>
        <v>3.5255000000000005</v>
      </c>
      <c r="L1443" s="2">
        <f>Table14[[#This Row],[Revenue]]-Table14[[#This Row],[Discount Amount]]</f>
        <v>66.984500000000011</v>
      </c>
      <c r="M1443" s="2">
        <f>Table14[[#This Row],[Total_Revenue]]-Table14[[#This Row],[Total Cost]]</f>
        <v>17.154500000000013</v>
      </c>
      <c r="N1443" t="s">
        <v>24</v>
      </c>
      <c r="O1443" t="s">
        <v>52</v>
      </c>
      <c r="P1443" t="s">
        <v>16</v>
      </c>
    </row>
    <row r="1444" spans="1:16" x14ac:dyDescent="0.25">
      <c r="A1444" t="s">
        <v>1488</v>
      </c>
      <c r="B1444" s="1">
        <v>45302</v>
      </c>
      <c r="C1444" t="s">
        <v>22</v>
      </c>
      <c r="D1444" t="s">
        <v>23</v>
      </c>
      <c r="E1444">
        <v>5</v>
      </c>
      <c r="F1444" s="2">
        <v>488.63</v>
      </c>
      <c r="G1444" s="2">
        <f>Table14[[#This Row],[Unit Cost]]*Table14[[#This Row],[Quantity]]</f>
        <v>2443.15</v>
      </c>
      <c r="H1444" s="2">
        <v>866.61</v>
      </c>
      <c r="I1444" s="2">
        <f>Table14[[#This Row],[Unit Price]]*Table14[[#This Row],[Quantity]]</f>
        <v>4333.05</v>
      </c>
      <c r="J1444" s="4">
        <v>0.1</v>
      </c>
      <c r="K1444">
        <f>Table14[[#This Row],[Revenue]]*Table14[[#This Row],[Discount]]</f>
        <v>433.30500000000006</v>
      </c>
      <c r="L1444" s="2">
        <f>Table14[[#This Row],[Revenue]]-Table14[[#This Row],[Discount Amount]]</f>
        <v>3899.7449999999999</v>
      </c>
      <c r="M1444" s="2">
        <f>Table14[[#This Row],[Total_Revenue]]-Table14[[#This Row],[Total Cost]]</f>
        <v>1456.5949999999998</v>
      </c>
      <c r="N1444" t="s">
        <v>14</v>
      </c>
      <c r="O1444" t="s">
        <v>19</v>
      </c>
      <c r="P1444" t="s">
        <v>20</v>
      </c>
    </row>
    <row r="1445" spans="1:16" x14ac:dyDescent="0.25">
      <c r="A1445" t="s">
        <v>1489</v>
      </c>
      <c r="B1445" s="1">
        <v>45496</v>
      </c>
      <c r="C1445" t="s">
        <v>60</v>
      </c>
      <c r="D1445" t="s">
        <v>23</v>
      </c>
      <c r="E1445">
        <v>6</v>
      </c>
      <c r="F1445" s="2">
        <v>95.12</v>
      </c>
      <c r="G1445" s="2">
        <f>Table14[[#This Row],[Unit Cost]]*Table14[[#This Row],[Quantity]]</f>
        <v>570.72</v>
      </c>
      <c r="H1445" s="2">
        <v>106.83</v>
      </c>
      <c r="I1445" s="2">
        <f>Table14[[#This Row],[Unit Price]]*Table14[[#This Row],[Quantity]]</f>
        <v>640.98</v>
      </c>
      <c r="J1445" s="4">
        <v>0</v>
      </c>
      <c r="K1445">
        <f>Table14[[#This Row],[Revenue]]*Table14[[#This Row],[Discount]]</f>
        <v>0</v>
      </c>
      <c r="L1445" s="2">
        <f>Table14[[#This Row],[Revenue]]-Table14[[#This Row],[Discount Amount]]</f>
        <v>640.98</v>
      </c>
      <c r="M1445" s="2">
        <f>Table14[[#This Row],[Total_Revenue]]-Table14[[#This Row],[Total Cost]]</f>
        <v>70.259999999999991</v>
      </c>
      <c r="N1445" t="s">
        <v>24</v>
      </c>
      <c r="O1445" t="s">
        <v>52</v>
      </c>
      <c r="P1445" t="s">
        <v>35</v>
      </c>
    </row>
    <row r="1446" spans="1:16" x14ac:dyDescent="0.25">
      <c r="A1446" t="s">
        <v>1490</v>
      </c>
      <c r="B1446" s="1">
        <v>45200</v>
      </c>
      <c r="C1446" t="s">
        <v>34</v>
      </c>
      <c r="D1446" t="s">
        <v>31</v>
      </c>
      <c r="E1446">
        <v>4</v>
      </c>
      <c r="F1446" s="2">
        <v>150.66</v>
      </c>
      <c r="G1446" s="2">
        <f>Table14[[#This Row],[Unit Cost]]*Table14[[#This Row],[Quantity]]</f>
        <v>602.64</v>
      </c>
      <c r="H1446" s="2">
        <v>198.38</v>
      </c>
      <c r="I1446" s="2">
        <f>Table14[[#This Row],[Unit Price]]*Table14[[#This Row],[Quantity]]</f>
        <v>793.52</v>
      </c>
      <c r="J1446" s="4">
        <v>0.05</v>
      </c>
      <c r="K1446">
        <f>Table14[[#This Row],[Revenue]]*Table14[[#This Row],[Discount]]</f>
        <v>39.676000000000002</v>
      </c>
      <c r="L1446" s="2">
        <f>Table14[[#This Row],[Revenue]]-Table14[[#This Row],[Discount Amount]]</f>
        <v>753.84399999999994</v>
      </c>
      <c r="M1446" s="2">
        <f>Table14[[#This Row],[Total_Revenue]]-Table14[[#This Row],[Total Cost]]</f>
        <v>151.20399999999995</v>
      </c>
      <c r="N1446" t="s">
        <v>40</v>
      </c>
      <c r="O1446" t="s">
        <v>32</v>
      </c>
      <c r="P1446" t="s">
        <v>35</v>
      </c>
    </row>
    <row r="1447" spans="1:16" x14ac:dyDescent="0.25">
      <c r="A1447" t="s">
        <v>1491</v>
      </c>
      <c r="B1447" s="1">
        <v>45002</v>
      </c>
      <c r="C1447" t="s">
        <v>37</v>
      </c>
      <c r="D1447" t="s">
        <v>38</v>
      </c>
      <c r="E1447">
        <v>1</v>
      </c>
      <c r="F1447" s="2">
        <v>152.9</v>
      </c>
      <c r="G1447" s="2">
        <f>Table14[[#This Row],[Unit Cost]]*Table14[[#This Row],[Quantity]]</f>
        <v>152.9</v>
      </c>
      <c r="H1447" s="2">
        <v>262.58999999999997</v>
      </c>
      <c r="I1447" s="2">
        <f>Table14[[#This Row],[Unit Price]]*Table14[[#This Row],[Quantity]]</f>
        <v>262.58999999999997</v>
      </c>
      <c r="J1447" s="4">
        <v>0</v>
      </c>
      <c r="K1447">
        <f>Table14[[#This Row],[Revenue]]*Table14[[#This Row],[Discount]]</f>
        <v>0</v>
      </c>
      <c r="L1447" s="2">
        <f>Table14[[#This Row],[Revenue]]-Table14[[#This Row],[Discount Amount]]</f>
        <v>262.58999999999997</v>
      </c>
      <c r="M1447" s="2">
        <f>Table14[[#This Row],[Total_Revenue]]-Table14[[#This Row],[Total Cost]]</f>
        <v>109.68999999999997</v>
      </c>
      <c r="N1447" t="s">
        <v>24</v>
      </c>
      <c r="O1447" t="s">
        <v>52</v>
      </c>
      <c r="P1447" t="s">
        <v>35</v>
      </c>
    </row>
    <row r="1448" spans="1:16" x14ac:dyDescent="0.25">
      <c r="A1448" t="s">
        <v>1492</v>
      </c>
      <c r="B1448" s="1">
        <v>45143</v>
      </c>
      <c r="C1448" t="s">
        <v>49</v>
      </c>
      <c r="D1448" t="s">
        <v>47</v>
      </c>
      <c r="E1448">
        <v>8</v>
      </c>
      <c r="F1448" s="2">
        <v>45.95</v>
      </c>
      <c r="G1448" s="2">
        <f>Table14[[#This Row],[Unit Cost]]*Table14[[#This Row],[Quantity]]</f>
        <v>367.6</v>
      </c>
      <c r="H1448" s="2">
        <v>82.19</v>
      </c>
      <c r="I1448" s="2">
        <f>Table14[[#This Row],[Unit Price]]*Table14[[#This Row],[Quantity]]</f>
        <v>657.52</v>
      </c>
      <c r="J1448" s="4">
        <v>0</v>
      </c>
      <c r="K1448">
        <f>Table14[[#This Row],[Revenue]]*Table14[[#This Row],[Discount]]</f>
        <v>0</v>
      </c>
      <c r="L1448" s="2">
        <f>Table14[[#This Row],[Revenue]]-Table14[[#This Row],[Discount Amount]]</f>
        <v>657.52</v>
      </c>
      <c r="M1448" s="2">
        <f>Table14[[#This Row],[Total_Revenue]]-Table14[[#This Row],[Total Cost]]</f>
        <v>289.91999999999996</v>
      </c>
      <c r="N1448" t="s">
        <v>40</v>
      </c>
      <c r="O1448" t="s">
        <v>52</v>
      </c>
      <c r="P1448" t="s">
        <v>16</v>
      </c>
    </row>
    <row r="1449" spans="1:16" x14ac:dyDescent="0.25">
      <c r="A1449" t="s">
        <v>1493</v>
      </c>
      <c r="B1449" s="1">
        <v>45086</v>
      </c>
      <c r="C1449" t="s">
        <v>26</v>
      </c>
      <c r="D1449" t="s">
        <v>13</v>
      </c>
      <c r="E1449">
        <v>4</v>
      </c>
      <c r="F1449" s="2">
        <v>160.28</v>
      </c>
      <c r="G1449" s="2">
        <f>Table14[[#This Row],[Unit Cost]]*Table14[[#This Row],[Quantity]]</f>
        <v>641.12</v>
      </c>
      <c r="H1449" s="2">
        <v>184.25</v>
      </c>
      <c r="I1449" s="2">
        <f>Table14[[#This Row],[Unit Price]]*Table14[[#This Row],[Quantity]]</f>
        <v>737</v>
      </c>
      <c r="J1449" s="4">
        <v>0</v>
      </c>
      <c r="K1449">
        <f>Table14[[#This Row],[Revenue]]*Table14[[#This Row],[Discount]]</f>
        <v>0</v>
      </c>
      <c r="L1449" s="2">
        <f>Table14[[#This Row],[Revenue]]-Table14[[#This Row],[Discount Amount]]</f>
        <v>737</v>
      </c>
      <c r="M1449" s="2">
        <f>Table14[[#This Row],[Total_Revenue]]-Table14[[#This Row],[Total Cost]]</f>
        <v>95.88</v>
      </c>
      <c r="N1449" t="s">
        <v>14</v>
      </c>
      <c r="O1449" t="s">
        <v>52</v>
      </c>
      <c r="P1449" t="s">
        <v>16</v>
      </c>
    </row>
    <row r="1450" spans="1:16" x14ac:dyDescent="0.25">
      <c r="A1450" t="s">
        <v>1494</v>
      </c>
      <c r="B1450" s="1">
        <v>45423</v>
      </c>
      <c r="C1450" t="s">
        <v>49</v>
      </c>
      <c r="D1450" t="s">
        <v>47</v>
      </c>
      <c r="E1450">
        <v>9</v>
      </c>
      <c r="F1450" s="2">
        <v>160.84</v>
      </c>
      <c r="G1450" s="2">
        <f>Table14[[#This Row],[Unit Cost]]*Table14[[#This Row],[Quantity]]</f>
        <v>1447.56</v>
      </c>
      <c r="H1450" s="2">
        <v>221.73</v>
      </c>
      <c r="I1450" s="2">
        <f>Table14[[#This Row],[Unit Price]]*Table14[[#This Row],[Quantity]]</f>
        <v>1995.57</v>
      </c>
      <c r="J1450" s="4">
        <v>0.2</v>
      </c>
      <c r="K1450">
        <f>Table14[[#This Row],[Revenue]]*Table14[[#This Row],[Discount]]</f>
        <v>399.11400000000003</v>
      </c>
      <c r="L1450" s="2">
        <f>Table14[[#This Row],[Revenue]]-Table14[[#This Row],[Discount Amount]]</f>
        <v>1596.4559999999999</v>
      </c>
      <c r="M1450" s="2">
        <f>Table14[[#This Row],[Total_Revenue]]-Table14[[#This Row],[Total Cost]]</f>
        <v>148.89599999999996</v>
      </c>
      <c r="N1450" t="s">
        <v>14</v>
      </c>
      <c r="O1450" t="s">
        <v>27</v>
      </c>
      <c r="P1450" t="s">
        <v>20</v>
      </c>
    </row>
    <row r="1451" spans="1:16" x14ac:dyDescent="0.25">
      <c r="A1451" t="s">
        <v>1495</v>
      </c>
      <c r="B1451" s="1">
        <v>45203</v>
      </c>
      <c r="C1451" t="s">
        <v>46</v>
      </c>
      <c r="D1451" t="s">
        <v>47</v>
      </c>
      <c r="E1451">
        <v>8</v>
      </c>
      <c r="F1451" s="2">
        <v>447.35</v>
      </c>
      <c r="G1451" s="2">
        <f>Table14[[#This Row],[Unit Cost]]*Table14[[#This Row],[Quantity]]</f>
        <v>3578.8</v>
      </c>
      <c r="H1451" s="2">
        <v>642.28</v>
      </c>
      <c r="I1451" s="2">
        <f>Table14[[#This Row],[Unit Price]]*Table14[[#This Row],[Quantity]]</f>
        <v>5138.24</v>
      </c>
      <c r="J1451" s="4">
        <v>0</v>
      </c>
      <c r="K1451">
        <f>Table14[[#This Row],[Revenue]]*Table14[[#This Row],[Discount]]</f>
        <v>0</v>
      </c>
      <c r="L1451" s="2">
        <f>Table14[[#This Row],[Revenue]]-Table14[[#This Row],[Discount Amount]]</f>
        <v>5138.24</v>
      </c>
      <c r="M1451" s="2">
        <f>Table14[[#This Row],[Total_Revenue]]-Table14[[#This Row],[Total Cost]]</f>
        <v>1559.4399999999996</v>
      </c>
      <c r="N1451" t="s">
        <v>14</v>
      </c>
      <c r="O1451" t="s">
        <v>19</v>
      </c>
      <c r="P1451" t="s">
        <v>35</v>
      </c>
    </row>
    <row r="1452" spans="1:16" x14ac:dyDescent="0.25">
      <c r="A1452" t="s">
        <v>1496</v>
      </c>
      <c r="B1452" s="1">
        <v>44966</v>
      </c>
      <c r="C1452" t="s">
        <v>56</v>
      </c>
      <c r="D1452" t="s">
        <v>38</v>
      </c>
      <c r="E1452">
        <v>6</v>
      </c>
      <c r="F1452" s="2">
        <v>263.17</v>
      </c>
      <c r="G1452" s="2">
        <f>Table14[[#This Row],[Unit Cost]]*Table14[[#This Row],[Quantity]]</f>
        <v>1579.02</v>
      </c>
      <c r="H1452" s="2">
        <v>437.75</v>
      </c>
      <c r="I1452" s="2">
        <f>Table14[[#This Row],[Unit Price]]*Table14[[#This Row],[Quantity]]</f>
        <v>2626.5</v>
      </c>
      <c r="J1452" s="4">
        <v>0</v>
      </c>
      <c r="K1452">
        <f>Table14[[#This Row],[Revenue]]*Table14[[#This Row],[Discount]]</f>
        <v>0</v>
      </c>
      <c r="L1452" s="2">
        <f>Table14[[#This Row],[Revenue]]-Table14[[#This Row],[Discount Amount]]</f>
        <v>2626.5</v>
      </c>
      <c r="M1452" s="2">
        <f>Table14[[#This Row],[Total_Revenue]]-Table14[[#This Row],[Total Cost]]</f>
        <v>1047.48</v>
      </c>
      <c r="N1452" t="s">
        <v>40</v>
      </c>
      <c r="O1452" t="s">
        <v>27</v>
      </c>
      <c r="P1452" t="s">
        <v>35</v>
      </c>
    </row>
    <row r="1453" spans="1:16" x14ac:dyDescent="0.25">
      <c r="A1453" t="s">
        <v>1497</v>
      </c>
      <c r="B1453" s="1">
        <v>45615</v>
      </c>
      <c r="C1453" t="s">
        <v>56</v>
      </c>
      <c r="D1453" t="s">
        <v>38</v>
      </c>
      <c r="E1453">
        <v>5</v>
      </c>
      <c r="F1453" s="2">
        <v>124.71</v>
      </c>
      <c r="G1453" s="2">
        <f>Table14[[#This Row],[Unit Cost]]*Table14[[#This Row],[Quantity]]</f>
        <v>623.54999999999995</v>
      </c>
      <c r="H1453" s="2">
        <v>185.17</v>
      </c>
      <c r="I1453" s="2">
        <f>Table14[[#This Row],[Unit Price]]*Table14[[#This Row],[Quantity]]</f>
        <v>925.84999999999991</v>
      </c>
      <c r="J1453" s="4">
        <v>0.1</v>
      </c>
      <c r="K1453">
        <f>Table14[[#This Row],[Revenue]]*Table14[[#This Row],[Discount]]</f>
        <v>92.584999999999994</v>
      </c>
      <c r="L1453" s="2">
        <f>Table14[[#This Row],[Revenue]]-Table14[[#This Row],[Discount Amount]]</f>
        <v>833.26499999999987</v>
      </c>
      <c r="M1453" s="2">
        <f>Table14[[#This Row],[Total_Revenue]]-Table14[[#This Row],[Total Cost]]</f>
        <v>209.71499999999992</v>
      </c>
      <c r="N1453" t="s">
        <v>24</v>
      </c>
      <c r="O1453" t="s">
        <v>19</v>
      </c>
      <c r="P1453" t="s">
        <v>20</v>
      </c>
    </row>
    <row r="1454" spans="1:16" x14ac:dyDescent="0.25">
      <c r="A1454" t="s">
        <v>1498</v>
      </c>
      <c r="B1454" s="1">
        <v>45306</v>
      </c>
      <c r="C1454" t="s">
        <v>26</v>
      </c>
      <c r="D1454" t="s">
        <v>13</v>
      </c>
      <c r="E1454">
        <v>1</v>
      </c>
      <c r="F1454" s="2">
        <v>477.5</v>
      </c>
      <c r="G1454" s="2">
        <f>Table14[[#This Row],[Unit Cost]]*Table14[[#This Row],[Quantity]]</f>
        <v>477.5</v>
      </c>
      <c r="H1454" s="2">
        <v>752.73</v>
      </c>
      <c r="I1454" s="2">
        <f>Table14[[#This Row],[Unit Price]]*Table14[[#This Row],[Quantity]]</f>
        <v>752.73</v>
      </c>
      <c r="J1454" s="4">
        <v>0</v>
      </c>
      <c r="K1454">
        <f>Table14[[#This Row],[Revenue]]*Table14[[#This Row],[Discount]]</f>
        <v>0</v>
      </c>
      <c r="L1454" s="2">
        <f>Table14[[#This Row],[Revenue]]-Table14[[#This Row],[Discount Amount]]</f>
        <v>752.73</v>
      </c>
      <c r="M1454" s="2">
        <f>Table14[[#This Row],[Total_Revenue]]-Table14[[#This Row],[Total Cost]]</f>
        <v>275.23</v>
      </c>
      <c r="N1454" t="s">
        <v>24</v>
      </c>
      <c r="O1454" t="s">
        <v>27</v>
      </c>
      <c r="P1454" t="s">
        <v>35</v>
      </c>
    </row>
    <row r="1455" spans="1:16" x14ac:dyDescent="0.25">
      <c r="A1455" t="s">
        <v>1499</v>
      </c>
      <c r="B1455" s="1">
        <v>44952</v>
      </c>
      <c r="C1455" t="s">
        <v>37</v>
      </c>
      <c r="D1455" t="s">
        <v>38</v>
      </c>
      <c r="E1455">
        <v>3</v>
      </c>
      <c r="F1455" s="2">
        <v>339.94</v>
      </c>
      <c r="G1455" s="2">
        <f>Table14[[#This Row],[Unit Cost]]*Table14[[#This Row],[Quantity]]</f>
        <v>1019.8199999999999</v>
      </c>
      <c r="H1455" s="2">
        <v>601.19000000000005</v>
      </c>
      <c r="I1455" s="2">
        <f>Table14[[#This Row],[Unit Price]]*Table14[[#This Row],[Quantity]]</f>
        <v>1803.5700000000002</v>
      </c>
      <c r="J1455" s="4">
        <v>0</v>
      </c>
      <c r="K1455">
        <f>Table14[[#This Row],[Revenue]]*Table14[[#This Row],[Discount]]</f>
        <v>0</v>
      </c>
      <c r="L1455" s="2">
        <f>Table14[[#This Row],[Revenue]]-Table14[[#This Row],[Discount Amount]]</f>
        <v>1803.5700000000002</v>
      </c>
      <c r="M1455" s="2">
        <f>Table14[[#This Row],[Total_Revenue]]-Table14[[#This Row],[Total Cost]]</f>
        <v>783.75000000000023</v>
      </c>
      <c r="N1455" t="s">
        <v>40</v>
      </c>
      <c r="O1455" t="s">
        <v>15</v>
      </c>
      <c r="P1455" t="s">
        <v>35</v>
      </c>
    </row>
    <row r="1456" spans="1:16" x14ac:dyDescent="0.25">
      <c r="A1456" t="s">
        <v>1500</v>
      </c>
      <c r="B1456" s="1">
        <v>44965</v>
      </c>
      <c r="C1456" t="s">
        <v>30</v>
      </c>
      <c r="D1456" t="s">
        <v>31</v>
      </c>
      <c r="E1456">
        <v>1</v>
      </c>
      <c r="F1456" s="2">
        <v>472.24</v>
      </c>
      <c r="G1456" s="2">
        <f>Table14[[#This Row],[Unit Cost]]*Table14[[#This Row],[Quantity]]</f>
        <v>472.24</v>
      </c>
      <c r="H1456" s="2">
        <v>623.83000000000004</v>
      </c>
      <c r="I1456" s="2">
        <f>Table14[[#This Row],[Unit Price]]*Table14[[#This Row],[Quantity]]</f>
        <v>623.83000000000004</v>
      </c>
      <c r="J1456" s="4">
        <v>0</v>
      </c>
      <c r="K1456">
        <f>Table14[[#This Row],[Revenue]]*Table14[[#This Row],[Discount]]</f>
        <v>0</v>
      </c>
      <c r="L1456" s="2">
        <f>Table14[[#This Row],[Revenue]]-Table14[[#This Row],[Discount Amount]]</f>
        <v>623.83000000000004</v>
      </c>
      <c r="M1456" s="2">
        <f>Table14[[#This Row],[Total_Revenue]]-Table14[[#This Row],[Total Cost]]</f>
        <v>151.59000000000003</v>
      </c>
      <c r="N1456" t="s">
        <v>18</v>
      </c>
      <c r="O1456" t="s">
        <v>32</v>
      </c>
      <c r="P1456" t="s">
        <v>20</v>
      </c>
    </row>
    <row r="1457" spans="1:16" x14ac:dyDescent="0.25">
      <c r="A1457" t="s">
        <v>1501</v>
      </c>
      <c r="B1457" s="1">
        <v>45401</v>
      </c>
      <c r="C1457" t="s">
        <v>30</v>
      </c>
      <c r="D1457" t="s">
        <v>31</v>
      </c>
      <c r="E1457">
        <v>5</v>
      </c>
      <c r="F1457" s="2">
        <v>254.33</v>
      </c>
      <c r="G1457" s="2">
        <f>Table14[[#This Row],[Unit Cost]]*Table14[[#This Row],[Quantity]]</f>
        <v>1271.6500000000001</v>
      </c>
      <c r="H1457" s="2">
        <v>322.61</v>
      </c>
      <c r="I1457" s="2">
        <f>Table14[[#This Row],[Unit Price]]*Table14[[#This Row],[Quantity]]</f>
        <v>1613.0500000000002</v>
      </c>
      <c r="J1457" s="4">
        <v>0</v>
      </c>
      <c r="K1457">
        <f>Table14[[#This Row],[Revenue]]*Table14[[#This Row],[Discount]]</f>
        <v>0</v>
      </c>
      <c r="L1457" s="2">
        <f>Table14[[#This Row],[Revenue]]-Table14[[#This Row],[Discount Amount]]</f>
        <v>1613.0500000000002</v>
      </c>
      <c r="M1457" s="2">
        <f>Table14[[#This Row],[Total_Revenue]]-Table14[[#This Row],[Total Cost]]</f>
        <v>341.40000000000009</v>
      </c>
      <c r="N1457" t="s">
        <v>18</v>
      </c>
      <c r="O1457" t="s">
        <v>19</v>
      </c>
      <c r="P1457" t="s">
        <v>35</v>
      </c>
    </row>
    <row r="1458" spans="1:16" x14ac:dyDescent="0.25">
      <c r="A1458" t="s">
        <v>1502</v>
      </c>
      <c r="B1458" s="1">
        <v>45034</v>
      </c>
      <c r="C1458" t="s">
        <v>54</v>
      </c>
      <c r="D1458" t="s">
        <v>38</v>
      </c>
      <c r="E1458">
        <v>2</v>
      </c>
      <c r="F1458" s="2">
        <v>240.32</v>
      </c>
      <c r="G1458" s="2">
        <f>Table14[[#This Row],[Unit Cost]]*Table14[[#This Row],[Quantity]]</f>
        <v>480.64</v>
      </c>
      <c r="H1458" s="2">
        <v>363.29</v>
      </c>
      <c r="I1458" s="2">
        <f>Table14[[#This Row],[Unit Price]]*Table14[[#This Row],[Quantity]]</f>
        <v>726.58</v>
      </c>
      <c r="J1458" s="4">
        <v>0</v>
      </c>
      <c r="K1458">
        <f>Table14[[#This Row],[Revenue]]*Table14[[#This Row],[Discount]]</f>
        <v>0</v>
      </c>
      <c r="L1458" s="2">
        <f>Table14[[#This Row],[Revenue]]-Table14[[#This Row],[Discount Amount]]</f>
        <v>726.58</v>
      </c>
      <c r="M1458" s="2">
        <f>Table14[[#This Row],[Total_Revenue]]-Table14[[#This Row],[Total Cost]]</f>
        <v>245.94000000000005</v>
      </c>
      <c r="N1458" t="s">
        <v>24</v>
      </c>
      <c r="O1458" t="s">
        <v>15</v>
      </c>
      <c r="P1458" t="s">
        <v>16</v>
      </c>
    </row>
    <row r="1459" spans="1:16" x14ac:dyDescent="0.25">
      <c r="A1459" t="s">
        <v>1503</v>
      </c>
      <c r="B1459" s="1">
        <v>45231</v>
      </c>
      <c r="C1459" t="s">
        <v>46</v>
      </c>
      <c r="D1459" t="s">
        <v>47</v>
      </c>
      <c r="E1459">
        <v>2</v>
      </c>
      <c r="F1459" s="2">
        <v>75.77</v>
      </c>
      <c r="G1459" s="2">
        <f>Table14[[#This Row],[Unit Cost]]*Table14[[#This Row],[Quantity]]</f>
        <v>151.54</v>
      </c>
      <c r="H1459" s="2">
        <v>135.24</v>
      </c>
      <c r="I1459" s="2">
        <f>Table14[[#This Row],[Unit Price]]*Table14[[#This Row],[Quantity]]</f>
        <v>270.48</v>
      </c>
      <c r="J1459" s="4">
        <v>0.05</v>
      </c>
      <c r="K1459">
        <f>Table14[[#This Row],[Revenue]]*Table14[[#This Row],[Discount]]</f>
        <v>13.524000000000001</v>
      </c>
      <c r="L1459" s="2">
        <f>Table14[[#This Row],[Revenue]]-Table14[[#This Row],[Discount Amount]]</f>
        <v>256.95600000000002</v>
      </c>
      <c r="M1459" s="2">
        <f>Table14[[#This Row],[Total_Revenue]]-Table14[[#This Row],[Total Cost]]</f>
        <v>105.41600000000003</v>
      </c>
      <c r="N1459" t="s">
        <v>40</v>
      </c>
      <c r="O1459" t="s">
        <v>32</v>
      </c>
      <c r="P1459" t="s">
        <v>35</v>
      </c>
    </row>
    <row r="1460" spans="1:16" x14ac:dyDescent="0.25">
      <c r="A1460" t="s">
        <v>1504</v>
      </c>
      <c r="B1460" s="1">
        <v>44985</v>
      </c>
      <c r="C1460" t="s">
        <v>54</v>
      </c>
      <c r="D1460" t="s">
        <v>38</v>
      </c>
      <c r="E1460">
        <v>8</v>
      </c>
      <c r="F1460" s="2">
        <v>229.14</v>
      </c>
      <c r="G1460" s="2">
        <f>Table14[[#This Row],[Unit Cost]]*Table14[[#This Row],[Quantity]]</f>
        <v>1833.12</v>
      </c>
      <c r="H1460" s="2">
        <v>335.86</v>
      </c>
      <c r="I1460" s="2">
        <f>Table14[[#This Row],[Unit Price]]*Table14[[#This Row],[Quantity]]</f>
        <v>2686.88</v>
      </c>
      <c r="J1460" s="4">
        <v>0</v>
      </c>
      <c r="K1460">
        <f>Table14[[#This Row],[Revenue]]*Table14[[#This Row],[Discount]]</f>
        <v>0</v>
      </c>
      <c r="L1460" s="2">
        <f>Table14[[#This Row],[Revenue]]-Table14[[#This Row],[Discount Amount]]</f>
        <v>2686.88</v>
      </c>
      <c r="M1460" s="2">
        <f>Table14[[#This Row],[Total_Revenue]]-Table14[[#This Row],[Total Cost]]</f>
        <v>853.76000000000022</v>
      </c>
      <c r="N1460" t="s">
        <v>18</v>
      </c>
      <c r="O1460" t="s">
        <v>15</v>
      </c>
      <c r="P1460" t="s">
        <v>35</v>
      </c>
    </row>
    <row r="1461" spans="1:16" x14ac:dyDescent="0.25">
      <c r="A1461" t="s">
        <v>1505</v>
      </c>
      <c r="B1461" s="1">
        <v>45478</v>
      </c>
      <c r="C1461" t="s">
        <v>22</v>
      </c>
      <c r="D1461" t="s">
        <v>23</v>
      </c>
      <c r="E1461">
        <v>4</v>
      </c>
      <c r="F1461" s="2">
        <v>73.489999999999995</v>
      </c>
      <c r="G1461" s="2">
        <f>Table14[[#This Row],[Unit Cost]]*Table14[[#This Row],[Quantity]]</f>
        <v>293.95999999999998</v>
      </c>
      <c r="H1461" s="2">
        <v>107.44</v>
      </c>
      <c r="I1461" s="2">
        <f>Table14[[#This Row],[Unit Price]]*Table14[[#This Row],[Quantity]]</f>
        <v>429.76</v>
      </c>
      <c r="J1461" s="4">
        <v>0.1</v>
      </c>
      <c r="K1461">
        <f>Table14[[#This Row],[Revenue]]*Table14[[#This Row],[Discount]]</f>
        <v>42.975999999999999</v>
      </c>
      <c r="L1461" s="2">
        <f>Table14[[#This Row],[Revenue]]-Table14[[#This Row],[Discount Amount]]</f>
        <v>386.78399999999999</v>
      </c>
      <c r="M1461" s="2">
        <f>Table14[[#This Row],[Total_Revenue]]-Table14[[#This Row],[Total Cost]]</f>
        <v>92.824000000000012</v>
      </c>
      <c r="N1461" t="s">
        <v>18</v>
      </c>
      <c r="O1461" t="s">
        <v>32</v>
      </c>
      <c r="P1461" t="s">
        <v>35</v>
      </c>
    </row>
    <row r="1462" spans="1:16" x14ac:dyDescent="0.25">
      <c r="A1462" t="s">
        <v>1506</v>
      </c>
      <c r="B1462" s="1">
        <v>45601</v>
      </c>
      <c r="C1462" t="s">
        <v>22</v>
      </c>
      <c r="D1462" t="s">
        <v>23</v>
      </c>
      <c r="E1462">
        <v>2</v>
      </c>
      <c r="F1462" s="2">
        <v>469.13</v>
      </c>
      <c r="G1462" s="2">
        <f>Table14[[#This Row],[Unit Cost]]*Table14[[#This Row],[Quantity]]</f>
        <v>938.26</v>
      </c>
      <c r="H1462" s="2">
        <v>710.06</v>
      </c>
      <c r="I1462" s="2">
        <f>Table14[[#This Row],[Unit Price]]*Table14[[#This Row],[Quantity]]</f>
        <v>1420.12</v>
      </c>
      <c r="J1462" s="4">
        <v>0</v>
      </c>
      <c r="K1462">
        <f>Table14[[#This Row],[Revenue]]*Table14[[#This Row],[Discount]]</f>
        <v>0</v>
      </c>
      <c r="L1462" s="2">
        <f>Table14[[#This Row],[Revenue]]-Table14[[#This Row],[Discount Amount]]</f>
        <v>1420.12</v>
      </c>
      <c r="M1462" s="2">
        <f>Table14[[#This Row],[Total_Revenue]]-Table14[[#This Row],[Total Cost]]</f>
        <v>481.8599999999999</v>
      </c>
      <c r="N1462" t="s">
        <v>14</v>
      </c>
      <c r="O1462" t="s">
        <v>52</v>
      </c>
      <c r="P1462" t="s">
        <v>35</v>
      </c>
    </row>
    <row r="1463" spans="1:16" x14ac:dyDescent="0.25">
      <c r="A1463" t="s">
        <v>1507</v>
      </c>
      <c r="B1463" s="1">
        <v>45185</v>
      </c>
      <c r="C1463" t="s">
        <v>54</v>
      </c>
      <c r="D1463" t="s">
        <v>38</v>
      </c>
      <c r="E1463">
        <v>1</v>
      </c>
      <c r="F1463" s="2">
        <v>280.38</v>
      </c>
      <c r="G1463" s="2">
        <f>Table14[[#This Row],[Unit Cost]]*Table14[[#This Row],[Quantity]]</f>
        <v>280.38</v>
      </c>
      <c r="H1463" s="2">
        <v>326.43</v>
      </c>
      <c r="I1463" s="2">
        <f>Table14[[#This Row],[Unit Price]]*Table14[[#This Row],[Quantity]]</f>
        <v>326.43</v>
      </c>
      <c r="J1463" s="4">
        <v>0</v>
      </c>
      <c r="K1463">
        <f>Table14[[#This Row],[Revenue]]*Table14[[#This Row],[Discount]]</f>
        <v>0</v>
      </c>
      <c r="L1463" s="2">
        <f>Table14[[#This Row],[Revenue]]-Table14[[#This Row],[Discount Amount]]</f>
        <v>326.43</v>
      </c>
      <c r="M1463" s="2">
        <f>Table14[[#This Row],[Total_Revenue]]-Table14[[#This Row],[Total Cost]]</f>
        <v>46.050000000000011</v>
      </c>
      <c r="N1463" t="s">
        <v>40</v>
      </c>
      <c r="O1463" t="s">
        <v>32</v>
      </c>
      <c r="P1463" t="s">
        <v>20</v>
      </c>
    </row>
    <row r="1464" spans="1:16" x14ac:dyDescent="0.25">
      <c r="A1464" t="s">
        <v>1508</v>
      </c>
      <c r="B1464" s="1">
        <v>45151</v>
      </c>
      <c r="C1464" t="s">
        <v>22</v>
      </c>
      <c r="D1464" t="s">
        <v>23</v>
      </c>
      <c r="E1464">
        <v>2</v>
      </c>
      <c r="F1464" s="2">
        <v>41.14</v>
      </c>
      <c r="G1464" s="2">
        <f>Table14[[#This Row],[Unit Cost]]*Table14[[#This Row],[Quantity]]</f>
        <v>82.28</v>
      </c>
      <c r="H1464" s="2">
        <v>72.739999999999995</v>
      </c>
      <c r="I1464" s="2">
        <f>Table14[[#This Row],[Unit Price]]*Table14[[#This Row],[Quantity]]</f>
        <v>145.47999999999999</v>
      </c>
      <c r="J1464" s="4">
        <v>0.05</v>
      </c>
      <c r="K1464">
        <f>Table14[[#This Row],[Revenue]]*Table14[[#This Row],[Discount]]</f>
        <v>7.274</v>
      </c>
      <c r="L1464" s="2">
        <f>Table14[[#This Row],[Revenue]]-Table14[[#This Row],[Discount Amount]]</f>
        <v>138.20599999999999</v>
      </c>
      <c r="M1464" s="2">
        <f>Table14[[#This Row],[Total_Revenue]]-Table14[[#This Row],[Total Cost]]</f>
        <v>55.925999999999988</v>
      </c>
      <c r="N1464" t="s">
        <v>18</v>
      </c>
      <c r="O1464" t="s">
        <v>27</v>
      </c>
      <c r="P1464" t="s">
        <v>16</v>
      </c>
    </row>
    <row r="1465" spans="1:16" x14ac:dyDescent="0.25">
      <c r="A1465" t="s">
        <v>1509</v>
      </c>
      <c r="B1465" s="1">
        <v>45215</v>
      </c>
      <c r="C1465" t="s">
        <v>46</v>
      </c>
      <c r="D1465" t="s">
        <v>47</v>
      </c>
      <c r="E1465">
        <v>7</v>
      </c>
      <c r="F1465" s="2">
        <v>140.47999999999999</v>
      </c>
      <c r="G1465" s="2">
        <f>Table14[[#This Row],[Unit Cost]]*Table14[[#This Row],[Quantity]]</f>
        <v>983.3599999999999</v>
      </c>
      <c r="H1465" s="2">
        <v>189.93</v>
      </c>
      <c r="I1465" s="2">
        <f>Table14[[#This Row],[Unit Price]]*Table14[[#This Row],[Quantity]]</f>
        <v>1329.51</v>
      </c>
      <c r="J1465" s="4">
        <v>0</v>
      </c>
      <c r="K1465">
        <f>Table14[[#This Row],[Revenue]]*Table14[[#This Row],[Discount]]</f>
        <v>0</v>
      </c>
      <c r="L1465" s="2">
        <f>Table14[[#This Row],[Revenue]]-Table14[[#This Row],[Discount Amount]]</f>
        <v>1329.51</v>
      </c>
      <c r="M1465" s="2">
        <f>Table14[[#This Row],[Total_Revenue]]-Table14[[#This Row],[Total Cost]]</f>
        <v>346.15000000000009</v>
      </c>
      <c r="N1465" t="s">
        <v>14</v>
      </c>
      <c r="O1465" t="s">
        <v>32</v>
      </c>
      <c r="P1465" t="s">
        <v>20</v>
      </c>
    </row>
    <row r="1466" spans="1:16" x14ac:dyDescent="0.25">
      <c r="A1466" t="s">
        <v>1510</v>
      </c>
      <c r="B1466" s="1">
        <v>45501</v>
      </c>
      <c r="C1466" t="s">
        <v>26</v>
      </c>
      <c r="D1466" t="s">
        <v>13</v>
      </c>
      <c r="E1466">
        <v>1</v>
      </c>
      <c r="F1466" s="2">
        <v>391.85</v>
      </c>
      <c r="G1466" s="2">
        <f>Table14[[#This Row],[Unit Cost]]*Table14[[#This Row],[Quantity]]</f>
        <v>391.85</v>
      </c>
      <c r="H1466" s="2">
        <v>491.47</v>
      </c>
      <c r="I1466" s="2">
        <f>Table14[[#This Row],[Unit Price]]*Table14[[#This Row],[Quantity]]</f>
        <v>491.47</v>
      </c>
      <c r="J1466" s="4">
        <v>0.15</v>
      </c>
      <c r="K1466">
        <f>Table14[[#This Row],[Revenue]]*Table14[[#This Row],[Discount]]</f>
        <v>73.720500000000001</v>
      </c>
      <c r="L1466" s="2">
        <f>Table14[[#This Row],[Revenue]]-Table14[[#This Row],[Discount Amount]]</f>
        <v>417.74950000000001</v>
      </c>
      <c r="M1466" s="2">
        <f>Table14[[#This Row],[Total_Revenue]]-Table14[[#This Row],[Total Cost]]</f>
        <v>25.899499999999989</v>
      </c>
      <c r="N1466" t="s">
        <v>14</v>
      </c>
      <c r="O1466" t="s">
        <v>32</v>
      </c>
      <c r="P1466" t="s">
        <v>20</v>
      </c>
    </row>
    <row r="1467" spans="1:16" x14ac:dyDescent="0.25">
      <c r="A1467" t="s">
        <v>1511</v>
      </c>
      <c r="B1467" s="1">
        <v>45586</v>
      </c>
      <c r="C1467" t="s">
        <v>54</v>
      </c>
      <c r="D1467" t="s">
        <v>38</v>
      </c>
      <c r="E1467">
        <v>5</v>
      </c>
      <c r="F1467" s="2">
        <v>270.83999999999997</v>
      </c>
      <c r="G1467" s="2">
        <f>Table14[[#This Row],[Unit Cost]]*Table14[[#This Row],[Quantity]]</f>
        <v>1354.1999999999998</v>
      </c>
      <c r="H1467" s="2">
        <v>350.43</v>
      </c>
      <c r="I1467" s="2">
        <f>Table14[[#This Row],[Unit Price]]*Table14[[#This Row],[Quantity]]</f>
        <v>1752.15</v>
      </c>
      <c r="J1467" s="4">
        <v>0</v>
      </c>
      <c r="K1467">
        <f>Table14[[#This Row],[Revenue]]*Table14[[#This Row],[Discount]]</f>
        <v>0</v>
      </c>
      <c r="L1467" s="2">
        <f>Table14[[#This Row],[Revenue]]-Table14[[#This Row],[Discount Amount]]</f>
        <v>1752.15</v>
      </c>
      <c r="M1467" s="2">
        <f>Table14[[#This Row],[Total_Revenue]]-Table14[[#This Row],[Total Cost]]</f>
        <v>397.95000000000027</v>
      </c>
      <c r="N1467" t="s">
        <v>18</v>
      </c>
      <c r="O1467" t="s">
        <v>32</v>
      </c>
      <c r="P1467" t="s">
        <v>35</v>
      </c>
    </row>
    <row r="1468" spans="1:16" x14ac:dyDescent="0.25">
      <c r="A1468" t="s">
        <v>1512</v>
      </c>
      <c r="B1468" s="1">
        <v>45543</v>
      </c>
      <c r="C1468" t="s">
        <v>62</v>
      </c>
      <c r="D1468" t="s">
        <v>47</v>
      </c>
      <c r="E1468">
        <v>7</v>
      </c>
      <c r="F1468" s="2">
        <v>240.35</v>
      </c>
      <c r="G1468" s="2">
        <f>Table14[[#This Row],[Unit Cost]]*Table14[[#This Row],[Quantity]]</f>
        <v>1682.45</v>
      </c>
      <c r="H1468" s="2">
        <v>305.26</v>
      </c>
      <c r="I1468" s="2">
        <f>Table14[[#This Row],[Unit Price]]*Table14[[#This Row],[Quantity]]</f>
        <v>2136.8199999999997</v>
      </c>
      <c r="J1468" s="4">
        <v>0.1</v>
      </c>
      <c r="K1468">
        <f>Table14[[#This Row],[Revenue]]*Table14[[#This Row],[Discount]]</f>
        <v>213.68199999999999</v>
      </c>
      <c r="L1468" s="2">
        <f>Table14[[#This Row],[Revenue]]-Table14[[#This Row],[Discount Amount]]</f>
        <v>1923.1379999999997</v>
      </c>
      <c r="M1468" s="2">
        <f>Table14[[#This Row],[Total_Revenue]]-Table14[[#This Row],[Total Cost]]</f>
        <v>240.68799999999965</v>
      </c>
      <c r="N1468" t="s">
        <v>24</v>
      </c>
      <c r="O1468" t="s">
        <v>52</v>
      </c>
      <c r="P1468" t="s">
        <v>16</v>
      </c>
    </row>
    <row r="1469" spans="1:16" x14ac:dyDescent="0.25">
      <c r="A1469" t="s">
        <v>1513</v>
      </c>
      <c r="B1469" s="1">
        <v>45258</v>
      </c>
      <c r="C1469" t="s">
        <v>62</v>
      </c>
      <c r="D1469" t="s">
        <v>47</v>
      </c>
      <c r="E1469">
        <v>9</v>
      </c>
      <c r="F1469" s="2">
        <v>60.02</v>
      </c>
      <c r="G1469" s="2">
        <f>Table14[[#This Row],[Unit Cost]]*Table14[[#This Row],[Quantity]]</f>
        <v>540.18000000000006</v>
      </c>
      <c r="H1469" s="2">
        <v>83.4</v>
      </c>
      <c r="I1469" s="2">
        <f>Table14[[#This Row],[Unit Price]]*Table14[[#This Row],[Quantity]]</f>
        <v>750.6</v>
      </c>
      <c r="J1469" s="4">
        <v>0.15</v>
      </c>
      <c r="K1469">
        <f>Table14[[#This Row],[Revenue]]*Table14[[#This Row],[Discount]]</f>
        <v>112.59</v>
      </c>
      <c r="L1469" s="2">
        <f>Table14[[#This Row],[Revenue]]-Table14[[#This Row],[Discount Amount]]</f>
        <v>638.01</v>
      </c>
      <c r="M1469" s="2">
        <f>Table14[[#This Row],[Total_Revenue]]-Table14[[#This Row],[Total Cost]]</f>
        <v>97.829999999999927</v>
      </c>
      <c r="N1469" t="s">
        <v>18</v>
      </c>
      <c r="O1469" t="s">
        <v>15</v>
      </c>
      <c r="P1469" t="s">
        <v>16</v>
      </c>
    </row>
    <row r="1470" spans="1:16" x14ac:dyDescent="0.25">
      <c r="A1470" t="s">
        <v>1514</v>
      </c>
      <c r="B1470" s="1">
        <v>45327</v>
      </c>
      <c r="C1470" t="s">
        <v>26</v>
      </c>
      <c r="D1470" t="s">
        <v>13</v>
      </c>
      <c r="E1470">
        <v>9</v>
      </c>
      <c r="F1470" s="2">
        <v>56.36</v>
      </c>
      <c r="G1470" s="2">
        <f>Table14[[#This Row],[Unit Cost]]*Table14[[#This Row],[Quantity]]</f>
        <v>507.24</v>
      </c>
      <c r="H1470" s="2">
        <v>79.22</v>
      </c>
      <c r="I1470" s="2">
        <f>Table14[[#This Row],[Unit Price]]*Table14[[#This Row],[Quantity]]</f>
        <v>712.98</v>
      </c>
      <c r="J1470" s="4">
        <v>0</v>
      </c>
      <c r="K1470">
        <f>Table14[[#This Row],[Revenue]]*Table14[[#This Row],[Discount]]</f>
        <v>0</v>
      </c>
      <c r="L1470" s="2">
        <f>Table14[[#This Row],[Revenue]]-Table14[[#This Row],[Discount Amount]]</f>
        <v>712.98</v>
      </c>
      <c r="M1470" s="2">
        <f>Table14[[#This Row],[Total_Revenue]]-Table14[[#This Row],[Total Cost]]</f>
        <v>205.74</v>
      </c>
      <c r="N1470" t="s">
        <v>14</v>
      </c>
      <c r="O1470" t="s">
        <v>15</v>
      </c>
      <c r="P1470" t="s">
        <v>20</v>
      </c>
    </row>
    <row r="1471" spans="1:16" x14ac:dyDescent="0.25">
      <c r="A1471" t="s">
        <v>1515</v>
      </c>
      <c r="B1471" s="1">
        <v>45032</v>
      </c>
      <c r="C1471" t="s">
        <v>44</v>
      </c>
      <c r="D1471" t="s">
        <v>31</v>
      </c>
      <c r="E1471">
        <v>9</v>
      </c>
      <c r="F1471" s="2">
        <v>110.08</v>
      </c>
      <c r="G1471" s="2">
        <f>Table14[[#This Row],[Unit Cost]]*Table14[[#This Row],[Quantity]]</f>
        <v>990.72</v>
      </c>
      <c r="H1471" s="2">
        <v>123.43</v>
      </c>
      <c r="I1471" s="2">
        <f>Table14[[#This Row],[Unit Price]]*Table14[[#This Row],[Quantity]]</f>
        <v>1110.8700000000001</v>
      </c>
      <c r="J1471" s="4">
        <v>0.15</v>
      </c>
      <c r="K1471">
        <f>Table14[[#This Row],[Revenue]]*Table14[[#This Row],[Discount]]</f>
        <v>166.63050000000001</v>
      </c>
      <c r="L1471" s="2">
        <f>Table14[[#This Row],[Revenue]]-Table14[[#This Row],[Discount Amount]]</f>
        <v>944.23950000000013</v>
      </c>
      <c r="M1471" s="2">
        <f>Table14[[#This Row],[Total_Revenue]]-Table14[[#This Row],[Total Cost]]</f>
        <v>-46.480499999999893</v>
      </c>
      <c r="N1471" t="s">
        <v>24</v>
      </c>
      <c r="O1471" t="s">
        <v>15</v>
      </c>
      <c r="P1471" t="s">
        <v>20</v>
      </c>
    </row>
    <row r="1472" spans="1:16" x14ac:dyDescent="0.25">
      <c r="A1472" t="s">
        <v>1516</v>
      </c>
      <c r="B1472" s="1">
        <v>45403</v>
      </c>
      <c r="C1472" t="s">
        <v>54</v>
      </c>
      <c r="D1472" t="s">
        <v>38</v>
      </c>
      <c r="E1472">
        <v>2</v>
      </c>
      <c r="F1472" s="2">
        <v>63.05</v>
      </c>
      <c r="G1472" s="2">
        <f>Table14[[#This Row],[Unit Cost]]*Table14[[#This Row],[Quantity]]</f>
        <v>126.1</v>
      </c>
      <c r="H1472" s="2">
        <v>71.77</v>
      </c>
      <c r="I1472" s="2">
        <f>Table14[[#This Row],[Unit Price]]*Table14[[#This Row],[Quantity]]</f>
        <v>143.54</v>
      </c>
      <c r="J1472" s="4">
        <v>0.05</v>
      </c>
      <c r="K1472">
        <f>Table14[[#This Row],[Revenue]]*Table14[[#This Row],[Discount]]</f>
        <v>7.1769999999999996</v>
      </c>
      <c r="L1472" s="2">
        <f>Table14[[#This Row],[Revenue]]-Table14[[#This Row],[Discount Amount]]</f>
        <v>136.363</v>
      </c>
      <c r="M1472" s="2">
        <f>Table14[[#This Row],[Total_Revenue]]-Table14[[#This Row],[Total Cost]]</f>
        <v>10.263000000000005</v>
      </c>
      <c r="N1472" t="s">
        <v>40</v>
      </c>
      <c r="O1472" t="s">
        <v>15</v>
      </c>
      <c r="P1472" t="s">
        <v>20</v>
      </c>
    </row>
    <row r="1473" spans="1:16" x14ac:dyDescent="0.25">
      <c r="A1473" t="s">
        <v>1517</v>
      </c>
      <c r="B1473" s="1">
        <v>45492</v>
      </c>
      <c r="C1473" t="s">
        <v>56</v>
      </c>
      <c r="D1473" t="s">
        <v>38</v>
      </c>
      <c r="E1473">
        <v>6</v>
      </c>
      <c r="F1473" s="2">
        <v>245.48</v>
      </c>
      <c r="G1473" s="2">
        <f>Table14[[#This Row],[Unit Cost]]*Table14[[#This Row],[Quantity]]</f>
        <v>1472.8799999999999</v>
      </c>
      <c r="H1473" s="2">
        <v>322.14</v>
      </c>
      <c r="I1473" s="2">
        <f>Table14[[#This Row],[Unit Price]]*Table14[[#This Row],[Quantity]]</f>
        <v>1932.84</v>
      </c>
      <c r="J1473" s="4">
        <v>0.15</v>
      </c>
      <c r="K1473">
        <f>Table14[[#This Row],[Revenue]]*Table14[[#This Row],[Discount]]</f>
        <v>289.92599999999999</v>
      </c>
      <c r="L1473" s="2">
        <f>Table14[[#This Row],[Revenue]]-Table14[[#This Row],[Discount Amount]]</f>
        <v>1642.914</v>
      </c>
      <c r="M1473" s="2">
        <f>Table14[[#This Row],[Total_Revenue]]-Table14[[#This Row],[Total Cost]]</f>
        <v>170.03400000000011</v>
      </c>
      <c r="N1473" t="s">
        <v>18</v>
      </c>
      <c r="O1473" t="s">
        <v>19</v>
      </c>
      <c r="P1473" t="s">
        <v>35</v>
      </c>
    </row>
    <row r="1474" spans="1:16" x14ac:dyDescent="0.25">
      <c r="A1474" t="s">
        <v>1518</v>
      </c>
      <c r="B1474" s="1">
        <v>45430</v>
      </c>
      <c r="C1474" t="s">
        <v>30</v>
      </c>
      <c r="D1474" t="s">
        <v>31</v>
      </c>
      <c r="E1474">
        <v>8</v>
      </c>
      <c r="F1474" s="2">
        <v>430.54</v>
      </c>
      <c r="G1474" s="2">
        <f>Table14[[#This Row],[Unit Cost]]*Table14[[#This Row],[Quantity]]</f>
        <v>3444.32</v>
      </c>
      <c r="H1474" s="2">
        <v>526.44000000000005</v>
      </c>
      <c r="I1474" s="2">
        <f>Table14[[#This Row],[Unit Price]]*Table14[[#This Row],[Quantity]]</f>
        <v>4211.5200000000004</v>
      </c>
      <c r="J1474" s="4">
        <v>0</v>
      </c>
      <c r="K1474">
        <f>Table14[[#This Row],[Revenue]]*Table14[[#This Row],[Discount]]</f>
        <v>0</v>
      </c>
      <c r="L1474" s="2">
        <f>Table14[[#This Row],[Revenue]]-Table14[[#This Row],[Discount Amount]]</f>
        <v>4211.5200000000004</v>
      </c>
      <c r="M1474" s="2">
        <f>Table14[[#This Row],[Total_Revenue]]-Table14[[#This Row],[Total Cost]]</f>
        <v>767.20000000000027</v>
      </c>
      <c r="N1474" t="s">
        <v>40</v>
      </c>
      <c r="O1474" t="s">
        <v>27</v>
      </c>
      <c r="P1474" t="s">
        <v>35</v>
      </c>
    </row>
    <row r="1475" spans="1:16" x14ac:dyDescent="0.25">
      <c r="A1475" t="s">
        <v>1519</v>
      </c>
      <c r="B1475" s="1">
        <v>44959</v>
      </c>
      <c r="C1475" t="s">
        <v>26</v>
      </c>
      <c r="D1475" t="s">
        <v>13</v>
      </c>
      <c r="E1475">
        <v>5</v>
      </c>
      <c r="F1475" s="2">
        <v>176.55</v>
      </c>
      <c r="G1475" s="2">
        <f>Table14[[#This Row],[Unit Cost]]*Table14[[#This Row],[Quantity]]</f>
        <v>882.75</v>
      </c>
      <c r="H1475" s="2">
        <v>302.8</v>
      </c>
      <c r="I1475" s="2">
        <f>Table14[[#This Row],[Unit Price]]*Table14[[#This Row],[Quantity]]</f>
        <v>1514</v>
      </c>
      <c r="J1475" s="4">
        <v>0.05</v>
      </c>
      <c r="K1475">
        <f>Table14[[#This Row],[Revenue]]*Table14[[#This Row],[Discount]]</f>
        <v>75.7</v>
      </c>
      <c r="L1475" s="2">
        <f>Table14[[#This Row],[Revenue]]-Table14[[#This Row],[Discount Amount]]</f>
        <v>1438.3</v>
      </c>
      <c r="M1475" s="2">
        <f>Table14[[#This Row],[Total_Revenue]]-Table14[[#This Row],[Total Cost]]</f>
        <v>555.54999999999995</v>
      </c>
      <c r="N1475" t="s">
        <v>14</v>
      </c>
      <c r="O1475" t="s">
        <v>32</v>
      </c>
      <c r="P1475" t="s">
        <v>16</v>
      </c>
    </row>
    <row r="1476" spans="1:16" x14ac:dyDescent="0.25">
      <c r="A1476" t="s">
        <v>1520</v>
      </c>
      <c r="B1476" s="1">
        <v>45561</v>
      </c>
      <c r="C1476" t="s">
        <v>22</v>
      </c>
      <c r="D1476" t="s">
        <v>23</v>
      </c>
      <c r="E1476">
        <v>8</v>
      </c>
      <c r="F1476" s="2">
        <v>346.11</v>
      </c>
      <c r="G1476" s="2">
        <f>Table14[[#This Row],[Unit Cost]]*Table14[[#This Row],[Quantity]]</f>
        <v>2768.88</v>
      </c>
      <c r="H1476" s="2">
        <v>403.28</v>
      </c>
      <c r="I1476" s="2">
        <f>Table14[[#This Row],[Unit Price]]*Table14[[#This Row],[Quantity]]</f>
        <v>3226.24</v>
      </c>
      <c r="J1476" s="4">
        <v>0</v>
      </c>
      <c r="K1476">
        <f>Table14[[#This Row],[Revenue]]*Table14[[#This Row],[Discount]]</f>
        <v>0</v>
      </c>
      <c r="L1476" s="2">
        <f>Table14[[#This Row],[Revenue]]-Table14[[#This Row],[Discount Amount]]</f>
        <v>3226.24</v>
      </c>
      <c r="M1476" s="2">
        <f>Table14[[#This Row],[Total_Revenue]]-Table14[[#This Row],[Total Cost]]</f>
        <v>457.35999999999967</v>
      </c>
      <c r="N1476" t="s">
        <v>14</v>
      </c>
      <c r="O1476" t="s">
        <v>19</v>
      </c>
      <c r="P1476" t="s">
        <v>35</v>
      </c>
    </row>
    <row r="1477" spans="1:16" x14ac:dyDescent="0.25">
      <c r="A1477" t="s">
        <v>1521</v>
      </c>
      <c r="B1477" s="1">
        <v>45046</v>
      </c>
      <c r="C1477" t="s">
        <v>62</v>
      </c>
      <c r="D1477" t="s">
        <v>47</v>
      </c>
      <c r="E1477">
        <v>2</v>
      </c>
      <c r="F1477" s="2">
        <v>70.319999999999993</v>
      </c>
      <c r="G1477" s="2">
        <f>Table14[[#This Row],[Unit Cost]]*Table14[[#This Row],[Quantity]]</f>
        <v>140.63999999999999</v>
      </c>
      <c r="H1477" s="2">
        <v>124.31</v>
      </c>
      <c r="I1477" s="2">
        <f>Table14[[#This Row],[Unit Price]]*Table14[[#This Row],[Quantity]]</f>
        <v>248.62</v>
      </c>
      <c r="J1477" s="4">
        <v>0</v>
      </c>
      <c r="K1477">
        <f>Table14[[#This Row],[Revenue]]*Table14[[#This Row],[Discount]]</f>
        <v>0</v>
      </c>
      <c r="L1477" s="2">
        <f>Table14[[#This Row],[Revenue]]-Table14[[#This Row],[Discount Amount]]</f>
        <v>248.62</v>
      </c>
      <c r="M1477" s="2">
        <f>Table14[[#This Row],[Total_Revenue]]-Table14[[#This Row],[Total Cost]]</f>
        <v>107.98000000000002</v>
      </c>
      <c r="N1477" t="s">
        <v>14</v>
      </c>
      <c r="O1477" t="s">
        <v>52</v>
      </c>
      <c r="P1477" t="s">
        <v>16</v>
      </c>
    </row>
    <row r="1478" spans="1:16" x14ac:dyDescent="0.25">
      <c r="A1478" t="s">
        <v>1522</v>
      </c>
      <c r="B1478" s="1">
        <v>45560</v>
      </c>
      <c r="C1478" t="s">
        <v>30</v>
      </c>
      <c r="D1478" t="s">
        <v>31</v>
      </c>
      <c r="E1478">
        <v>7</v>
      </c>
      <c r="F1478" s="2">
        <v>296.11</v>
      </c>
      <c r="G1478" s="2">
        <f>Table14[[#This Row],[Unit Cost]]*Table14[[#This Row],[Quantity]]</f>
        <v>2072.77</v>
      </c>
      <c r="H1478" s="2">
        <v>409.96</v>
      </c>
      <c r="I1478" s="2">
        <f>Table14[[#This Row],[Unit Price]]*Table14[[#This Row],[Quantity]]</f>
        <v>2869.72</v>
      </c>
      <c r="J1478" s="4">
        <v>0.2</v>
      </c>
      <c r="K1478">
        <f>Table14[[#This Row],[Revenue]]*Table14[[#This Row],[Discount]]</f>
        <v>573.94399999999996</v>
      </c>
      <c r="L1478" s="2">
        <f>Table14[[#This Row],[Revenue]]-Table14[[#This Row],[Discount Amount]]</f>
        <v>2295.7759999999998</v>
      </c>
      <c r="M1478" s="2">
        <f>Table14[[#This Row],[Total_Revenue]]-Table14[[#This Row],[Total Cost]]</f>
        <v>223.00599999999986</v>
      </c>
      <c r="N1478" t="s">
        <v>24</v>
      </c>
      <c r="O1478" t="s">
        <v>32</v>
      </c>
      <c r="P1478" t="s">
        <v>20</v>
      </c>
    </row>
    <row r="1479" spans="1:16" x14ac:dyDescent="0.25">
      <c r="A1479" t="s">
        <v>1523</v>
      </c>
      <c r="B1479" s="1">
        <v>45442</v>
      </c>
      <c r="C1479" t="s">
        <v>62</v>
      </c>
      <c r="D1479" t="s">
        <v>47</v>
      </c>
      <c r="E1479">
        <v>5</v>
      </c>
      <c r="F1479" s="2">
        <v>27.42</v>
      </c>
      <c r="G1479" s="2">
        <f>Table14[[#This Row],[Unit Cost]]*Table14[[#This Row],[Quantity]]</f>
        <v>137.10000000000002</v>
      </c>
      <c r="H1479" s="2">
        <v>46.29</v>
      </c>
      <c r="I1479" s="2">
        <f>Table14[[#This Row],[Unit Price]]*Table14[[#This Row],[Quantity]]</f>
        <v>231.45</v>
      </c>
      <c r="J1479" s="4">
        <v>0.1</v>
      </c>
      <c r="K1479">
        <f>Table14[[#This Row],[Revenue]]*Table14[[#This Row],[Discount]]</f>
        <v>23.145</v>
      </c>
      <c r="L1479" s="2">
        <f>Table14[[#This Row],[Revenue]]-Table14[[#This Row],[Discount Amount]]</f>
        <v>208.30499999999998</v>
      </c>
      <c r="M1479" s="2">
        <f>Table14[[#This Row],[Total_Revenue]]-Table14[[#This Row],[Total Cost]]</f>
        <v>71.204999999999956</v>
      </c>
      <c r="N1479" t="s">
        <v>24</v>
      </c>
      <c r="O1479" t="s">
        <v>19</v>
      </c>
      <c r="P1479" t="s">
        <v>16</v>
      </c>
    </row>
    <row r="1480" spans="1:16" x14ac:dyDescent="0.25">
      <c r="A1480" t="s">
        <v>1524</v>
      </c>
      <c r="B1480" s="1">
        <v>45348</v>
      </c>
      <c r="C1480" t="s">
        <v>12</v>
      </c>
      <c r="D1480" t="s">
        <v>13</v>
      </c>
      <c r="E1480">
        <v>6</v>
      </c>
      <c r="F1480" s="2">
        <v>160.93</v>
      </c>
      <c r="G1480" s="2">
        <f>Table14[[#This Row],[Unit Cost]]*Table14[[#This Row],[Quantity]]</f>
        <v>965.58</v>
      </c>
      <c r="H1480" s="2">
        <v>249.46</v>
      </c>
      <c r="I1480" s="2">
        <f>Table14[[#This Row],[Unit Price]]*Table14[[#This Row],[Quantity]]</f>
        <v>1496.76</v>
      </c>
      <c r="J1480" s="4">
        <v>0</v>
      </c>
      <c r="K1480">
        <f>Table14[[#This Row],[Revenue]]*Table14[[#This Row],[Discount]]</f>
        <v>0</v>
      </c>
      <c r="L1480" s="2">
        <f>Table14[[#This Row],[Revenue]]-Table14[[#This Row],[Discount Amount]]</f>
        <v>1496.76</v>
      </c>
      <c r="M1480" s="2">
        <f>Table14[[#This Row],[Total_Revenue]]-Table14[[#This Row],[Total Cost]]</f>
        <v>531.17999999999995</v>
      </c>
      <c r="N1480" t="s">
        <v>14</v>
      </c>
      <c r="O1480" t="s">
        <v>32</v>
      </c>
      <c r="P1480" t="s">
        <v>20</v>
      </c>
    </row>
    <row r="1481" spans="1:16" x14ac:dyDescent="0.25">
      <c r="A1481" t="s">
        <v>1525</v>
      </c>
      <c r="B1481" s="1">
        <v>44927</v>
      </c>
      <c r="C1481" t="s">
        <v>56</v>
      </c>
      <c r="D1481" t="s">
        <v>38</v>
      </c>
      <c r="E1481">
        <v>2</v>
      </c>
      <c r="F1481" s="2">
        <v>226.36</v>
      </c>
      <c r="G1481" s="2">
        <f>Table14[[#This Row],[Unit Cost]]*Table14[[#This Row],[Quantity]]</f>
        <v>452.72</v>
      </c>
      <c r="H1481" s="2">
        <v>305.95</v>
      </c>
      <c r="I1481" s="2">
        <f>Table14[[#This Row],[Unit Price]]*Table14[[#This Row],[Quantity]]</f>
        <v>611.9</v>
      </c>
      <c r="J1481" s="4">
        <v>0</v>
      </c>
      <c r="K1481">
        <f>Table14[[#This Row],[Revenue]]*Table14[[#This Row],[Discount]]</f>
        <v>0</v>
      </c>
      <c r="L1481" s="2">
        <f>Table14[[#This Row],[Revenue]]-Table14[[#This Row],[Discount Amount]]</f>
        <v>611.9</v>
      </c>
      <c r="M1481" s="2">
        <f>Table14[[#This Row],[Total_Revenue]]-Table14[[#This Row],[Total Cost]]</f>
        <v>159.17999999999995</v>
      </c>
      <c r="N1481" t="s">
        <v>24</v>
      </c>
      <c r="O1481" t="s">
        <v>32</v>
      </c>
      <c r="P1481" t="s">
        <v>20</v>
      </c>
    </row>
    <row r="1482" spans="1:16" x14ac:dyDescent="0.25">
      <c r="A1482" t="s">
        <v>1526</v>
      </c>
      <c r="B1482" s="1">
        <v>45625</v>
      </c>
      <c r="C1482" t="s">
        <v>54</v>
      </c>
      <c r="D1482" t="s">
        <v>38</v>
      </c>
      <c r="E1482">
        <v>9</v>
      </c>
      <c r="F1482" s="2">
        <v>181.5</v>
      </c>
      <c r="G1482" s="2">
        <f>Table14[[#This Row],[Unit Cost]]*Table14[[#This Row],[Quantity]]</f>
        <v>1633.5</v>
      </c>
      <c r="H1482" s="2">
        <v>284.07</v>
      </c>
      <c r="I1482" s="2">
        <f>Table14[[#This Row],[Unit Price]]*Table14[[#This Row],[Quantity]]</f>
        <v>2556.63</v>
      </c>
      <c r="J1482" s="4">
        <v>0</v>
      </c>
      <c r="K1482">
        <f>Table14[[#This Row],[Revenue]]*Table14[[#This Row],[Discount]]</f>
        <v>0</v>
      </c>
      <c r="L1482" s="2">
        <f>Table14[[#This Row],[Revenue]]-Table14[[#This Row],[Discount Amount]]</f>
        <v>2556.63</v>
      </c>
      <c r="M1482" s="2">
        <f>Table14[[#This Row],[Total_Revenue]]-Table14[[#This Row],[Total Cost]]</f>
        <v>923.13000000000011</v>
      </c>
      <c r="N1482" t="s">
        <v>18</v>
      </c>
      <c r="O1482" t="s">
        <v>32</v>
      </c>
      <c r="P1482" t="s">
        <v>16</v>
      </c>
    </row>
    <row r="1483" spans="1:16" x14ac:dyDescent="0.25">
      <c r="A1483" t="s">
        <v>1527</v>
      </c>
      <c r="B1483" s="1">
        <v>45501</v>
      </c>
      <c r="C1483" t="s">
        <v>30</v>
      </c>
      <c r="D1483" t="s">
        <v>31</v>
      </c>
      <c r="E1483">
        <v>3</v>
      </c>
      <c r="F1483" s="2">
        <v>67.56</v>
      </c>
      <c r="G1483" s="2">
        <f>Table14[[#This Row],[Unit Cost]]*Table14[[#This Row],[Quantity]]</f>
        <v>202.68</v>
      </c>
      <c r="H1483" s="2">
        <v>110.73</v>
      </c>
      <c r="I1483" s="2">
        <f>Table14[[#This Row],[Unit Price]]*Table14[[#This Row],[Quantity]]</f>
        <v>332.19</v>
      </c>
      <c r="J1483" s="4">
        <v>0</v>
      </c>
      <c r="K1483">
        <f>Table14[[#This Row],[Revenue]]*Table14[[#This Row],[Discount]]</f>
        <v>0</v>
      </c>
      <c r="L1483" s="2">
        <f>Table14[[#This Row],[Revenue]]-Table14[[#This Row],[Discount Amount]]</f>
        <v>332.19</v>
      </c>
      <c r="M1483" s="2">
        <f>Table14[[#This Row],[Total_Revenue]]-Table14[[#This Row],[Total Cost]]</f>
        <v>129.51</v>
      </c>
      <c r="N1483" t="s">
        <v>24</v>
      </c>
      <c r="O1483" t="s">
        <v>15</v>
      </c>
      <c r="P1483" t="s">
        <v>16</v>
      </c>
    </row>
    <row r="1484" spans="1:16" x14ac:dyDescent="0.25">
      <c r="A1484" t="s">
        <v>1528</v>
      </c>
      <c r="B1484" s="1">
        <v>45495</v>
      </c>
      <c r="C1484" t="s">
        <v>26</v>
      </c>
      <c r="D1484" t="s">
        <v>13</v>
      </c>
      <c r="E1484">
        <v>4</v>
      </c>
      <c r="F1484" s="2">
        <v>397.01</v>
      </c>
      <c r="G1484" s="2">
        <f>Table14[[#This Row],[Unit Cost]]*Table14[[#This Row],[Quantity]]</f>
        <v>1588.04</v>
      </c>
      <c r="H1484" s="2">
        <v>550.73</v>
      </c>
      <c r="I1484" s="2">
        <f>Table14[[#This Row],[Unit Price]]*Table14[[#This Row],[Quantity]]</f>
        <v>2202.92</v>
      </c>
      <c r="J1484" s="4">
        <v>0</v>
      </c>
      <c r="K1484">
        <f>Table14[[#This Row],[Revenue]]*Table14[[#This Row],[Discount]]</f>
        <v>0</v>
      </c>
      <c r="L1484" s="2">
        <f>Table14[[#This Row],[Revenue]]-Table14[[#This Row],[Discount Amount]]</f>
        <v>2202.92</v>
      </c>
      <c r="M1484" s="2">
        <f>Table14[[#This Row],[Total_Revenue]]-Table14[[#This Row],[Total Cost]]</f>
        <v>614.88000000000011</v>
      </c>
      <c r="N1484" t="s">
        <v>18</v>
      </c>
      <c r="O1484" t="s">
        <v>27</v>
      </c>
      <c r="P1484" t="s">
        <v>35</v>
      </c>
    </row>
    <row r="1485" spans="1:16" x14ac:dyDescent="0.25">
      <c r="A1485" t="s">
        <v>1529</v>
      </c>
      <c r="B1485" s="1">
        <v>45450</v>
      </c>
      <c r="C1485" t="s">
        <v>34</v>
      </c>
      <c r="D1485" t="s">
        <v>31</v>
      </c>
      <c r="E1485">
        <v>5</v>
      </c>
      <c r="F1485" s="2">
        <v>220.82</v>
      </c>
      <c r="G1485" s="2">
        <f>Table14[[#This Row],[Unit Cost]]*Table14[[#This Row],[Quantity]]</f>
        <v>1104.0999999999999</v>
      </c>
      <c r="H1485" s="2">
        <v>302.22000000000003</v>
      </c>
      <c r="I1485" s="2">
        <f>Table14[[#This Row],[Unit Price]]*Table14[[#This Row],[Quantity]]</f>
        <v>1511.1000000000001</v>
      </c>
      <c r="J1485" s="4">
        <v>0</v>
      </c>
      <c r="K1485">
        <f>Table14[[#This Row],[Revenue]]*Table14[[#This Row],[Discount]]</f>
        <v>0</v>
      </c>
      <c r="L1485" s="2">
        <f>Table14[[#This Row],[Revenue]]-Table14[[#This Row],[Discount Amount]]</f>
        <v>1511.1000000000001</v>
      </c>
      <c r="M1485" s="2">
        <f>Table14[[#This Row],[Total_Revenue]]-Table14[[#This Row],[Total Cost]]</f>
        <v>407.00000000000023</v>
      </c>
      <c r="N1485" t="s">
        <v>18</v>
      </c>
      <c r="O1485" t="s">
        <v>27</v>
      </c>
      <c r="P1485" t="s">
        <v>20</v>
      </c>
    </row>
    <row r="1486" spans="1:16" x14ac:dyDescent="0.25">
      <c r="A1486" t="s">
        <v>1530</v>
      </c>
      <c r="B1486" s="1">
        <v>45293</v>
      </c>
      <c r="C1486" t="s">
        <v>37</v>
      </c>
      <c r="D1486" t="s">
        <v>38</v>
      </c>
      <c r="E1486">
        <v>4</v>
      </c>
      <c r="F1486" s="2">
        <v>379.94</v>
      </c>
      <c r="G1486" s="2">
        <f>Table14[[#This Row],[Unit Cost]]*Table14[[#This Row],[Quantity]]</f>
        <v>1519.76</v>
      </c>
      <c r="H1486" s="2">
        <v>608.19000000000005</v>
      </c>
      <c r="I1486" s="2">
        <f>Table14[[#This Row],[Unit Price]]*Table14[[#This Row],[Quantity]]</f>
        <v>2432.7600000000002</v>
      </c>
      <c r="J1486" s="4">
        <v>0.05</v>
      </c>
      <c r="K1486">
        <f>Table14[[#This Row],[Revenue]]*Table14[[#This Row],[Discount]]</f>
        <v>121.63800000000002</v>
      </c>
      <c r="L1486" s="2">
        <f>Table14[[#This Row],[Revenue]]-Table14[[#This Row],[Discount Amount]]</f>
        <v>2311.1220000000003</v>
      </c>
      <c r="M1486" s="2">
        <f>Table14[[#This Row],[Total_Revenue]]-Table14[[#This Row],[Total Cost]]</f>
        <v>791.36200000000031</v>
      </c>
      <c r="N1486" t="s">
        <v>14</v>
      </c>
      <c r="O1486" t="s">
        <v>27</v>
      </c>
      <c r="P1486" t="s">
        <v>20</v>
      </c>
    </row>
    <row r="1487" spans="1:16" x14ac:dyDescent="0.25">
      <c r="A1487" t="s">
        <v>1531</v>
      </c>
      <c r="B1487" s="1">
        <v>44930</v>
      </c>
      <c r="C1487" t="s">
        <v>34</v>
      </c>
      <c r="D1487" t="s">
        <v>31</v>
      </c>
      <c r="E1487">
        <v>3</v>
      </c>
      <c r="F1487" s="2">
        <v>158.16</v>
      </c>
      <c r="G1487" s="2">
        <f>Table14[[#This Row],[Unit Cost]]*Table14[[#This Row],[Quantity]]</f>
        <v>474.48</v>
      </c>
      <c r="H1487" s="2">
        <v>219.95</v>
      </c>
      <c r="I1487" s="2">
        <f>Table14[[#This Row],[Unit Price]]*Table14[[#This Row],[Quantity]]</f>
        <v>659.84999999999991</v>
      </c>
      <c r="J1487" s="4">
        <v>0.2</v>
      </c>
      <c r="K1487">
        <f>Table14[[#This Row],[Revenue]]*Table14[[#This Row],[Discount]]</f>
        <v>131.97</v>
      </c>
      <c r="L1487" s="2">
        <f>Table14[[#This Row],[Revenue]]-Table14[[#This Row],[Discount Amount]]</f>
        <v>527.87999999999988</v>
      </c>
      <c r="M1487" s="2">
        <f>Table14[[#This Row],[Total_Revenue]]-Table14[[#This Row],[Total Cost]]</f>
        <v>53.399999999999864</v>
      </c>
      <c r="N1487" t="s">
        <v>24</v>
      </c>
      <c r="O1487" t="s">
        <v>52</v>
      </c>
      <c r="P1487" t="s">
        <v>35</v>
      </c>
    </row>
    <row r="1488" spans="1:16" x14ac:dyDescent="0.25">
      <c r="A1488" t="s">
        <v>1532</v>
      </c>
      <c r="B1488" s="1">
        <v>45148</v>
      </c>
      <c r="C1488" t="s">
        <v>49</v>
      </c>
      <c r="D1488" t="s">
        <v>47</v>
      </c>
      <c r="E1488">
        <v>8</v>
      </c>
      <c r="F1488" s="2">
        <v>434.25</v>
      </c>
      <c r="G1488" s="2">
        <f>Table14[[#This Row],[Unit Cost]]*Table14[[#This Row],[Quantity]]</f>
        <v>3474</v>
      </c>
      <c r="H1488" s="2">
        <v>569.67999999999995</v>
      </c>
      <c r="I1488" s="2">
        <f>Table14[[#This Row],[Unit Price]]*Table14[[#This Row],[Quantity]]</f>
        <v>4557.4399999999996</v>
      </c>
      <c r="J1488" s="4">
        <v>0</v>
      </c>
      <c r="K1488">
        <f>Table14[[#This Row],[Revenue]]*Table14[[#This Row],[Discount]]</f>
        <v>0</v>
      </c>
      <c r="L1488" s="2">
        <f>Table14[[#This Row],[Revenue]]-Table14[[#This Row],[Discount Amount]]</f>
        <v>4557.4399999999996</v>
      </c>
      <c r="M1488" s="2">
        <f>Table14[[#This Row],[Total_Revenue]]-Table14[[#This Row],[Total Cost]]</f>
        <v>1083.4399999999996</v>
      </c>
      <c r="N1488" t="s">
        <v>24</v>
      </c>
      <c r="O1488" t="s">
        <v>19</v>
      </c>
      <c r="P1488" t="s">
        <v>20</v>
      </c>
    </row>
    <row r="1489" spans="1:16" x14ac:dyDescent="0.25">
      <c r="A1489" t="s">
        <v>1533</v>
      </c>
      <c r="B1489" s="1">
        <v>45143</v>
      </c>
      <c r="C1489" t="s">
        <v>22</v>
      </c>
      <c r="D1489" t="s">
        <v>23</v>
      </c>
      <c r="E1489">
        <v>8</v>
      </c>
      <c r="F1489" s="2">
        <v>277.18</v>
      </c>
      <c r="G1489" s="2">
        <f>Table14[[#This Row],[Unit Cost]]*Table14[[#This Row],[Quantity]]</f>
        <v>2217.44</v>
      </c>
      <c r="H1489" s="2">
        <v>379.29</v>
      </c>
      <c r="I1489" s="2">
        <f>Table14[[#This Row],[Unit Price]]*Table14[[#This Row],[Quantity]]</f>
        <v>3034.32</v>
      </c>
      <c r="J1489" s="4">
        <v>0.1</v>
      </c>
      <c r="K1489">
        <f>Table14[[#This Row],[Revenue]]*Table14[[#This Row],[Discount]]</f>
        <v>303.43200000000002</v>
      </c>
      <c r="L1489" s="2">
        <f>Table14[[#This Row],[Revenue]]-Table14[[#This Row],[Discount Amount]]</f>
        <v>2730.8879999999999</v>
      </c>
      <c r="M1489" s="2">
        <f>Table14[[#This Row],[Total_Revenue]]-Table14[[#This Row],[Total Cost]]</f>
        <v>513.44799999999987</v>
      </c>
      <c r="N1489" t="s">
        <v>40</v>
      </c>
      <c r="O1489" t="s">
        <v>19</v>
      </c>
      <c r="P1489" t="s">
        <v>16</v>
      </c>
    </row>
    <row r="1490" spans="1:16" x14ac:dyDescent="0.25">
      <c r="A1490" t="s">
        <v>1534</v>
      </c>
      <c r="B1490" s="1">
        <v>44984</v>
      </c>
      <c r="C1490" t="s">
        <v>44</v>
      </c>
      <c r="D1490" t="s">
        <v>31</v>
      </c>
      <c r="E1490">
        <v>2</v>
      </c>
      <c r="F1490" s="2">
        <v>309.17</v>
      </c>
      <c r="G1490" s="2">
        <f>Table14[[#This Row],[Unit Cost]]*Table14[[#This Row],[Quantity]]</f>
        <v>618.34</v>
      </c>
      <c r="H1490" s="2">
        <v>448.3</v>
      </c>
      <c r="I1490" s="2">
        <f>Table14[[#This Row],[Unit Price]]*Table14[[#This Row],[Quantity]]</f>
        <v>896.6</v>
      </c>
      <c r="J1490" s="4">
        <v>0</v>
      </c>
      <c r="K1490">
        <f>Table14[[#This Row],[Revenue]]*Table14[[#This Row],[Discount]]</f>
        <v>0</v>
      </c>
      <c r="L1490" s="2">
        <f>Table14[[#This Row],[Revenue]]-Table14[[#This Row],[Discount Amount]]</f>
        <v>896.6</v>
      </c>
      <c r="M1490" s="2">
        <f>Table14[[#This Row],[Total_Revenue]]-Table14[[#This Row],[Total Cost]]</f>
        <v>278.26</v>
      </c>
      <c r="N1490" t="s">
        <v>24</v>
      </c>
      <c r="O1490" t="s">
        <v>52</v>
      </c>
      <c r="P1490" t="s">
        <v>16</v>
      </c>
    </row>
    <row r="1491" spans="1:16" x14ac:dyDescent="0.25">
      <c r="A1491" t="s">
        <v>1535</v>
      </c>
      <c r="B1491" s="1">
        <v>45014</v>
      </c>
      <c r="C1491" t="s">
        <v>44</v>
      </c>
      <c r="D1491" t="s">
        <v>31</v>
      </c>
      <c r="E1491">
        <v>1</v>
      </c>
      <c r="F1491" s="2">
        <v>314</v>
      </c>
      <c r="G1491" s="2">
        <f>Table14[[#This Row],[Unit Cost]]*Table14[[#This Row],[Quantity]]</f>
        <v>314</v>
      </c>
      <c r="H1491" s="2">
        <v>549.77</v>
      </c>
      <c r="I1491" s="2">
        <f>Table14[[#This Row],[Unit Price]]*Table14[[#This Row],[Quantity]]</f>
        <v>549.77</v>
      </c>
      <c r="J1491" s="4">
        <v>0</v>
      </c>
      <c r="K1491">
        <f>Table14[[#This Row],[Revenue]]*Table14[[#This Row],[Discount]]</f>
        <v>0</v>
      </c>
      <c r="L1491" s="2">
        <f>Table14[[#This Row],[Revenue]]-Table14[[#This Row],[Discount Amount]]</f>
        <v>549.77</v>
      </c>
      <c r="M1491" s="2">
        <f>Table14[[#This Row],[Total_Revenue]]-Table14[[#This Row],[Total Cost]]</f>
        <v>235.76999999999998</v>
      </c>
      <c r="N1491" t="s">
        <v>40</v>
      </c>
      <c r="O1491" t="s">
        <v>27</v>
      </c>
      <c r="P1491" t="s">
        <v>16</v>
      </c>
    </row>
    <row r="1492" spans="1:16" x14ac:dyDescent="0.25">
      <c r="A1492" t="s">
        <v>1536</v>
      </c>
      <c r="B1492" s="1">
        <v>44929</v>
      </c>
      <c r="C1492" t="s">
        <v>44</v>
      </c>
      <c r="D1492" t="s">
        <v>31</v>
      </c>
      <c r="E1492">
        <v>5</v>
      </c>
      <c r="F1492" s="2">
        <v>97.53</v>
      </c>
      <c r="G1492" s="2">
        <f>Table14[[#This Row],[Unit Cost]]*Table14[[#This Row],[Quantity]]</f>
        <v>487.65</v>
      </c>
      <c r="H1492" s="2">
        <v>165.62</v>
      </c>
      <c r="I1492" s="2">
        <f>Table14[[#This Row],[Unit Price]]*Table14[[#This Row],[Quantity]]</f>
        <v>828.1</v>
      </c>
      <c r="J1492" s="4">
        <v>0</v>
      </c>
      <c r="K1492">
        <f>Table14[[#This Row],[Revenue]]*Table14[[#This Row],[Discount]]</f>
        <v>0</v>
      </c>
      <c r="L1492" s="2">
        <f>Table14[[#This Row],[Revenue]]-Table14[[#This Row],[Discount Amount]]</f>
        <v>828.1</v>
      </c>
      <c r="M1492" s="2">
        <f>Table14[[#This Row],[Total_Revenue]]-Table14[[#This Row],[Total Cost]]</f>
        <v>340.45000000000005</v>
      </c>
      <c r="N1492" t="s">
        <v>40</v>
      </c>
      <c r="O1492" t="s">
        <v>19</v>
      </c>
      <c r="P1492" t="s">
        <v>20</v>
      </c>
    </row>
    <row r="1493" spans="1:16" x14ac:dyDescent="0.25">
      <c r="A1493" t="s">
        <v>1537</v>
      </c>
      <c r="B1493" s="1">
        <v>45072</v>
      </c>
      <c r="C1493" t="s">
        <v>62</v>
      </c>
      <c r="D1493" t="s">
        <v>47</v>
      </c>
      <c r="E1493">
        <v>2</v>
      </c>
      <c r="F1493" s="2">
        <v>166.28</v>
      </c>
      <c r="G1493" s="2">
        <f>Table14[[#This Row],[Unit Cost]]*Table14[[#This Row],[Quantity]]</f>
        <v>332.56</v>
      </c>
      <c r="H1493" s="2">
        <v>218.35</v>
      </c>
      <c r="I1493" s="2">
        <f>Table14[[#This Row],[Unit Price]]*Table14[[#This Row],[Quantity]]</f>
        <v>436.7</v>
      </c>
      <c r="J1493" s="4">
        <v>0</v>
      </c>
      <c r="K1493">
        <f>Table14[[#This Row],[Revenue]]*Table14[[#This Row],[Discount]]</f>
        <v>0</v>
      </c>
      <c r="L1493" s="2">
        <f>Table14[[#This Row],[Revenue]]-Table14[[#This Row],[Discount Amount]]</f>
        <v>436.7</v>
      </c>
      <c r="M1493" s="2">
        <f>Table14[[#This Row],[Total_Revenue]]-Table14[[#This Row],[Total Cost]]</f>
        <v>104.13999999999999</v>
      </c>
      <c r="N1493" t="s">
        <v>18</v>
      </c>
      <c r="O1493" t="s">
        <v>15</v>
      </c>
      <c r="P1493" t="s">
        <v>35</v>
      </c>
    </row>
    <row r="1494" spans="1:16" x14ac:dyDescent="0.25">
      <c r="A1494" t="s">
        <v>1538</v>
      </c>
      <c r="B1494" s="1">
        <v>45411</v>
      </c>
      <c r="C1494" t="s">
        <v>46</v>
      </c>
      <c r="D1494" t="s">
        <v>47</v>
      </c>
      <c r="E1494">
        <v>1</v>
      </c>
      <c r="F1494" s="2">
        <v>341.2</v>
      </c>
      <c r="G1494" s="2">
        <f>Table14[[#This Row],[Unit Cost]]*Table14[[#This Row],[Quantity]]</f>
        <v>341.2</v>
      </c>
      <c r="H1494" s="2">
        <v>500.52</v>
      </c>
      <c r="I1494" s="2">
        <f>Table14[[#This Row],[Unit Price]]*Table14[[#This Row],[Quantity]]</f>
        <v>500.52</v>
      </c>
      <c r="J1494" s="4">
        <v>0</v>
      </c>
      <c r="K1494">
        <f>Table14[[#This Row],[Revenue]]*Table14[[#This Row],[Discount]]</f>
        <v>0</v>
      </c>
      <c r="L1494" s="2">
        <f>Table14[[#This Row],[Revenue]]-Table14[[#This Row],[Discount Amount]]</f>
        <v>500.52</v>
      </c>
      <c r="M1494" s="2">
        <f>Table14[[#This Row],[Total_Revenue]]-Table14[[#This Row],[Total Cost]]</f>
        <v>159.32</v>
      </c>
      <c r="N1494" t="s">
        <v>24</v>
      </c>
      <c r="O1494" t="s">
        <v>15</v>
      </c>
      <c r="P1494" t="s">
        <v>20</v>
      </c>
    </row>
    <row r="1495" spans="1:16" x14ac:dyDescent="0.25">
      <c r="A1495" t="s">
        <v>1539</v>
      </c>
      <c r="B1495" s="1">
        <v>45463</v>
      </c>
      <c r="C1495" t="s">
        <v>62</v>
      </c>
      <c r="D1495" t="s">
        <v>47</v>
      </c>
      <c r="E1495">
        <v>2</v>
      </c>
      <c r="F1495" s="2">
        <v>368.68</v>
      </c>
      <c r="G1495" s="2">
        <f>Table14[[#This Row],[Unit Cost]]*Table14[[#This Row],[Quantity]]</f>
        <v>737.36</v>
      </c>
      <c r="H1495" s="2">
        <v>492.36</v>
      </c>
      <c r="I1495" s="2">
        <f>Table14[[#This Row],[Unit Price]]*Table14[[#This Row],[Quantity]]</f>
        <v>984.72</v>
      </c>
      <c r="J1495" s="4">
        <v>0.1</v>
      </c>
      <c r="K1495">
        <f>Table14[[#This Row],[Revenue]]*Table14[[#This Row],[Discount]]</f>
        <v>98.472000000000008</v>
      </c>
      <c r="L1495" s="2">
        <f>Table14[[#This Row],[Revenue]]-Table14[[#This Row],[Discount Amount]]</f>
        <v>886.24800000000005</v>
      </c>
      <c r="M1495" s="2">
        <f>Table14[[#This Row],[Total_Revenue]]-Table14[[#This Row],[Total Cost]]</f>
        <v>148.88800000000003</v>
      </c>
      <c r="N1495" t="s">
        <v>14</v>
      </c>
      <c r="O1495" t="s">
        <v>32</v>
      </c>
      <c r="P1495" t="s">
        <v>16</v>
      </c>
    </row>
    <row r="1496" spans="1:16" x14ac:dyDescent="0.25">
      <c r="A1496" t="s">
        <v>1540</v>
      </c>
      <c r="B1496" s="1">
        <v>45404</v>
      </c>
      <c r="C1496" t="s">
        <v>60</v>
      </c>
      <c r="D1496" t="s">
        <v>23</v>
      </c>
      <c r="E1496">
        <v>1</v>
      </c>
      <c r="F1496" s="2">
        <v>231.12</v>
      </c>
      <c r="G1496" s="2">
        <f>Table14[[#This Row],[Unit Cost]]*Table14[[#This Row],[Quantity]]</f>
        <v>231.12</v>
      </c>
      <c r="H1496" s="2">
        <v>343.59</v>
      </c>
      <c r="I1496" s="2">
        <f>Table14[[#This Row],[Unit Price]]*Table14[[#This Row],[Quantity]]</f>
        <v>343.59</v>
      </c>
      <c r="J1496" s="4">
        <v>0</v>
      </c>
      <c r="K1496">
        <f>Table14[[#This Row],[Revenue]]*Table14[[#This Row],[Discount]]</f>
        <v>0</v>
      </c>
      <c r="L1496" s="2">
        <f>Table14[[#This Row],[Revenue]]-Table14[[#This Row],[Discount Amount]]</f>
        <v>343.59</v>
      </c>
      <c r="M1496" s="2">
        <f>Table14[[#This Row],[Total_Revenue]]-Table14[[#This Row],[Total Cost]]</f>
        <v>112.46999999999997</v>
      </c>
      <c r="N1496" t="s">
        <v>14</v>
      </c>
      <c r="O1496" t="s">
        <v>19</v>
      </c>
      <c r="P1496" t="s">
        <v>35</v>
      </c>
    </row>
    <row r="1497" spans="1:16" x14ac:dyDescent="0.25">
      <c r="A1497" t="s">
        <v>1541</v>
      </c>
      <c r="B1497" s="1">
        <v>45590</v>
      </c>
      <c r="C1497" t="s">
        <v>44</v>
      </c>
      <c r="D1497" t="s">
        <v>31</v>
      </c>
      <c r="E1497">
        <v>4</v>
      </c>
      <c r="F1497" s="2">
        <v>316.14</v>
      </c>
      <c r="G1497" s="2">
        <f>Table14[[#This Row],[Unit Cost]]*Table14[[#This Row],[Quantity]]</f>
        <v>1264.56</v>
      </c>
      <c r="H1497" s="2">
        <v>353.48</v>
      </c>
      <c r="I1497" s="2">
        <f>Table14[[#This Row],[Unit Price]]*Table14[[#This Row],[Quantity]]</f>
        <v>1413.92</v>
      </c>
      <c r="J1497" s="4">
        <v>0.2</v>
      </c>
      <c r="K1497">
        <f>Table14[[#This Row],[Revenue]]*Table14[[#This Row],[Discount]]</f>
        <v>282.78400000000005</v>
      </c>
      <c r="L1497" s="2">
        <f>Table14[[#This Row],[Revenue]]-Table14[[#This Row],[Discount Amount]]</f>
        <v>1131.136</v>
      </c>
      <c r="M1497" s="2">
        <f>Table14[[#This Row],[Total_Revenue]]-Table14[[#This Row],[Total Cost]]</f>
        <v>-133.42399999999998</v>
      </c>
      <c r="N1497" t="s">
        <v>40</v>
      </c>
      <c r="O1497" t="s">
        <v>32</v>
      </c>
      <c r="P1497" t="s">
        <v>35</v>
      </c>
    </row>
    <row r="1498" spans="1:16" x14ac:dyDescent="0.25">
      <c r="A1498" t="s">
        <v>1542</v>
      </c>
      <c r="B1498" s="1">
        <v>45395</v>
      </c>
      <c r="C1498" t="s">
        <v>60</v>
      </c>
      <c r="D1498" t="s">
        <v>23</v>
      </c>
      <c r="E1498">
        <v>8</v>
      </c>
      <c r="F1498" s="2">
        <v>311.49</v>
      </c>
      <c r="G1498" s="2">
        <f>Table14[[#This Row],[Unit Cost]]*Table14[[#This Row],[Quantity]]</f>
        <v>2491.92</v>
      </c>
      <c r="H1498" s="2">
        <v>368.08</v>
      </c>
      <c r="I1498" s="2">
        <f>Table14[[#This Row],[Unit Price]]*Table14[[#This Row],[Quantity]]</f>
        <v>2944.64</v>
      </c>
      <c r="J1498" s="4">
        <v>0.05</v>
      </c>
      <c r="K1498">
        <f>Table14[[#This Row],[Revenue]]*Table14[[#This Row],[Discount]]</f>
        <v>147.232</v>
      </c>
      <c r="L1498" s="2">
        <f>Table14[[#This Row],[Revenue]]-Table14[[#This Row],[Discount Amount]]</f>
        <v>2797.4079999999999</v>
      </c>
      <c r="M1498" s="2">
        <f>Table14[[#This Row],[Total_Revenue]]-Table14[[#This Row],[Total Cost]]</f>
        <v>305.48799999999983</v>
      </c>
      <c r="N1498" t="s">
        <v>18</v>
      </c>
      <c r="O1498" t="s">
        <v>32</v>
      </c>
      <c r="P1498" t="s">
        <v>20</v>
      </c>
    </row>
    <row r="1499" spans="1:16" x14ac:dyDescent="0.25">
      <c r="A1499" t="s">
        <v>1543</v>
      </c>
      <c r="B1499" s="1">
        <v>45426</v>
      </c>
      <c r="C1499" t="s">
        <v>49</v>
      </c>
      <c r="D1499" t="s">
        <v>47</v>
      </c>
      <c r="E1499">
        <v>1</v>
      </c>
      <c r="F1499" s="2">
        <v>218.27</v>
      </c>
      <c r="G1499" s="2">
        <f>Table14[[#This Row],[Unit Cost]]*Table14[[#This Row],[Quantity]]</f>
        <v>218.27</v>
      </c>
      <c r="H1499" s="2">
        <v>302.29000000000002</v>
      </c>
      <c r="I1499" s="2">
        <f>Table14[[#This Row],[Unit Price]]*Table14[[#This Row],[Quantity]]</f>
        <v>302.29000000000002</v>
      </c>
      <c r="J1499" s="4">
        <v>0.05</v>
      </c>
      <c r="K1499">
        <f>Table14[[#This Row],[Revenue]]*Table14[[#This Row],[Discount]]</f>
        <v>15.114500000000001</v>
      </c>
      <c r="L1499" s="2">
        <f>Table14[[#This Row],[Revenue]]-Table14[[#This Row],[Discount Amount]]</f>
        <v>287.1755</v>
      </c>
      <c r="M1499" s="2">
        <f>Table14[[#This Row],[Total_Revenue]]-Table14[[#This Row],[Total Cost]]</f>
        <v>68.905499999999989</v>
      </c>
      <c r="N1499" t="s">
        <v>40</v>
      </c>
      <c r="O1499" t="s">
        <v>32</v>
      </c>
      <c r="P1499" t="s">
        <v>16</v>
      </c>
    </row>
    <row r="1500" spans="1:16" x14ac:dyDescent="0.25">
      <c r="A1500" t="s">
        <v>1544</v>
      </c>
      <c r="B1500" s="1">
        <v>45143</v>
      </c>
      <c r="C1500" t="s">
        <v>42</v>
      </c>
      <c r="D1500" t="s">
        <v>23</v>
      </c>
      <c r="E1500">
        <v>3</v>
      </c>
      <c r="F1500" s="2">
        <v>339.67</v>
      </c>
      <c r="G1500" s="2">
        <f>Table14[[#This Row],[Unit Cost]]*Table14[[#This Row],[Quantity]]</f>
        <v>1019.01</v>
      </c>
      <c r="H1500" s="2">
        <v>460.69</v>
      </c>
      <c r="I1500" s="2">
        <f>Table14[[#This Row],[Unit Price]]*Table14[[#This Row],[Quantity]]</f>
        <v>1382.07</v>
      </c>
      <c r="J1500" s="4">
        <v>0</v>
      </c>
      <c r="K1500">
        <f>Table14[[#This Row],[Revenue]]*Table14[[#This Row],[Discount]]</f>
        <v>0</v>
      </c>
      <c r="L1500" s="2">
        <f>Table14[[#This Row],[Revenue]]-Table14[[#This Row],[Discount Amount]]</f>
        <v>1382.07</v>
      </c>
      <c r="M1500" s="2">
        <f>Table14[[#This Row],[Total_Revenue]]-Table14[[#This Row],[Total Cost]]</f>
        <v>363.05999999999995</v>
      </c>
      <c r="N1500" t="s">
        <v>40</v>
      </c>
      <c r="O1500" t="s">
        <v>52</v>
      </c>
      <c r="P1500" t="s">
        <v>16</v>
      </c>
    </row>
    <row r="1501" spans="1:16" x14ac:dyDescent="0.25">
      <c r="A1501" t="s">
        <v>1545</v>
      </c>
      <c r="B1501" s="1">
        <v>45619</v>
      </c>
      <c r="C1501" t="s">
        <v>30</v>
      </c>
      <c r="D1501" t="s">
        <v>31</v>
      </c>
      <c r="E1501">
        <v>8</v>
      </c>
      <c r="F1501" s="2">
        <v>306.70999999999998</v>
      </c>
      <c r="G1501" s="2">
        <f>Table14[[#This Row],[Unit Cost]]*Table14[[#This Row],[Quantity]]</f>
        <v>2453.6799999999998</v>
      </c>
      <c r="H1501" s="2">
        <v>416.54</v>
      </c>
      <c r="I1501" s="2">
        <f>Table14[[#This Row],[Unit Price]]*Table14[[#This Row],[Quantity]]</f>
        <v>3332.32</v>
      </c>
      <c r="J1501" s="4">
        <v>0.1</v>
      </c>
      <c r="K1501">
        <f>Table14[[#This Row],[Revenue]]*Table14[[#This Row],[Discount]]</f>
        <v>333.23200000000003</v>
      </c>
      <c r="L1501" s="2">
        <f>Table14[[#This Row],[Revenue]]-Table14[[#This Row],[Discount Amount]]</f>
        <v>2999.0880000000002</v>
      </c>
      <c r="M1501" s="2">
        <f>Table14[[#This Row],[Total_Revenue]]-Table14[[#This Row],[Total Cost]]</f>
        <v>545.40800000000036</v>
      </c>
      <c r="N1501" t="s">
        <v>14</v>
      </c>
      <c r="O1501" t="s">
        <v>15</v>
      </c>
      <c r="P1501" t="s">
        <v>35</v>
      </c>
    </row>
    <row r="1502" spans="1:16" x14ac:dyDescent="0.25">
      <c r="A1502" t="s">
        <v>1546</v>
      </c>
      <c r="B1502" s="1">
        <v>45177</v>
      </c>
      <c r="C1502" t="s">
        <v>37</v>
      </c>
      <c r="D1502" t="s">
        <v>38</v>
      </c>
      <c r="E1502">
        <v>2</v>
      </c>
      <c r="F1502" s="2">
        <v>327.16000000000003</v>
      </c>
      <c r="G1502" s="2">
        <f>Table14[[#This Row],[Unit Cost]]*Table14[[#This Row],[Quantity]]</f>
        <v>654.32000000000005</v>
      </c>
      <c r="H1502" s="2">
        <v>454.76</v>
      </c>
      <c r="I1502" s="2">
        <f>Table14[[#This Row],[Unit Price]]*Table14[[#This Row],[Quantity]]</f>
        <v>909.52</v>
      </c>
      <c r="J1502" s="4">
        <v>0</v>
      </c>
      <c r="K1502">
        <f>Table14[[#This Row],[Revenue]]*Table14[[#This Row],[Discount]]</f>
        <v>0</v>
      </c>
      <c r="L1502" s="2">
        <f>Table14[[#This Row],[Revenue]]-Table14[[#This Row],[Discount Amount]]</f>
        <v>909.52</v>
      </c>
      <c r="M1502" s="2">
        <f>Table14[[#This Row],[Total_Revenue]]-Table14[[#This Row],[Total Cost]]</f>
        <v>255.19999999999993</v>
      </c>
      <c r="N1502" t="s">
        <v>40</v>
      </c>
      <c r="O1502" t="s">
        <v>32</v>
      </c>
      <c r="P1502" t="s">
        <v>20</v>
      </c>
    </row>
    <row r="1503" spans="1:16" x14ac:dyDescent="0.25">
      <c r="A1503" t="s">
        <v>1547</v>
      </c>
      <c r="B1503" s="1">
        <v>45575</v>
      </c>
      <c r="C1503" t="s">
        <v>60</v>
      </c>
      <c r="D1503" t="s">
        <v>23</v>
      </c>
      <c r="E1503">
        <v>4</v>
      </c>
      <c r="F1503" s="2">
        <v>261.55</v>
      </c>
      <c r="G1503" s="2">
        <f>Table14[[#This Row],[Unit Cost]]*Table14[[#This Row],[Quantity]]</f>
        <v>1046.2</v>
      </c>
      <c r="H1503" s="2">
        <v>334.41</v>
      </c>
      <c r="I1503" s="2">
        <f>Table14[[#This Row],[Unit Price]]*Table14[[#This Row],[Quantity]]</f>
        <v>1337.64</v>
      </c>
      <c r="J1503" s="4">
        <v>0</v>
      </c>
      <c r="K1503">
        <f>Table14[[#This Row],[Revenue]]*Table14[[#This Row],[Discount]]</f>
        <v>0</v>
      </c>
      <c r="L1503" s="2">
        <f>Table14[[#This Row],[Revenue]]-Table14[[#This Row],[Discount Amount]]</f>
        <v>1337.64</v>
      </c>
      <c r="M1503" s="2">
        <f>Table14[[#This Row],[Total_Revenue]]-Table14[[#This Row],[Total Cost]]</f>
        <v>291.44000000000005</v>
      </c>
      <c r="N1503" t="s">
        <v>18</v>
      </c>
      <c r="O1503" t="s">
        <v>52</v>
      </c>
      <c r="P1503" t="s">
        <v>16</v>
      </c>
    </row>
    <row r="1504" spans="1:16" x14ac:dyDescent="0.25">
      <c r="A1504" t="s">
        <v>1548</v>
      </c>
      <c r="B1504" s="1">
        <v>45204</v>
      </c>
      <c r="C1504" t="s">
        <v>56</v>
      </c>
      <c r="D1504" t="s">
        <v>38</v>
      </c>
      <c r="E1504">
        <v>4</v>
      </c>
      <c r="F1504" s="2">
        <v>122.17</v>
      </c>
      <c r="G1504" s="2">
        <f>Table14[[#This Row],[Unit Cost]]*Table14[[#This Row],[Quantity]]</f>
        <v>488.68</v>
      </c>
      <c r="H1504" s="2">
        <v>157.72</v>
      </c>
      <c r="I1504" s="2">
        <f>Table14[[#This Row],[Unit Price]]*Table14[[#This Row],[Quantity]]</f>
        <v>630.88</v>
      </c>
      <c r="J1504" s="4">
        <v>0.1</v>
      </c>
      <c r="K1504">
        <f>Table14[[#This Row],[Revenue]]*Table14[[#This Row],[Discount]]</f>
        <v>63.088000000000001</v>
      </c>
      <c r="L1504" s="2">
        <f>Table14[[#This Row],[Revenue]]-Table14[[#This Row],[Discount Amount]]</f>
        <v>567.79200000000003</v>
      </c>
      <c r="M1504" s="2">
        <f>Table14[[#This Row],[Total_Revenue]]-Table14[[#This Row],[Total Cost]]</f>
        <v>79.112000000000023</v>
      </c>
      <c r="N1504" t="s">
        <v>40</v>
      </c>
      <c r="O1504" t="s">
        <v>19</v>
      </c>
      <c r="P1504" t="s">
        <v>16</v>
      </c>
    </row>
    <row r="1505" spans="1:16" x14ac:dyDescent="0.25">
      <c r="A1505" t="s">
        <v>1549</v>
      </c>
      <c r="B1505" s="1">
        <v>45608</v>
      </c>
      <c r="C1505" t="s">
        <v>49</v>
      </c>
      <c r="D1505" t="s">
        <v>47</v>
      </c>
      <c r="E1505">
        <v>8</v>
      </c>
      <c r="F1505" s="2">
        <v>123.38</v>
      </c>
      <c r="G1505" s="2">
        <f>Table14[[#This Row],[Unit Cost]]*Table14[[#This Row],[Quantity]]</f>
        <v>987.04</v>
      </c>
      <c r="H1505" s="2">
        <v>147.25</v>
      </c>
      <c r="I1505" s="2">
        <f>Table14[[#This Row],[Unit Price]]*Table14[[#This Row],[Quantity]]</f>
        <v>1178</v>
      </c>
      <c r="J1505" s="4">
        <v>0</v>
      </c>
      <c r="K1505">
        <f>Table14[[#This Row],[Revenue]]*Table14[[#This Row],[Discount]]</f>
        <v>0</v>
      </c>
      <c r="L1505" s="2">
        <f>Table14[[#This Row],[Revenue]]-Table14[[#This Row],[Discount Amount]]</f>
        <v>1178</v>
      </c>
      <c r="M1505" s="2">
        <f>Table14[[#This Row],[Total_Revenue]]-Table14[[#This Row],[Total Cost]]</f>
        <v>190.96000000000004</v>
      </c>
      <c r="N1505" t="s">
        <v>40</v>
      </c>
      <c r="O1505" t="s">
        <v>15</v>
      </c>
      <c r="P1505" t="s">
        <v>35</v>
      </c>
    </row>
    <row r="1506" spans="1:16" x14ac:dyDescent="0.25">
      <c r="A1506" t="s">
        <v>1550</v>
      </c>
      <c r="B1506" s="1">
        <v>45129</v>
      </c>
      <c r="C1506" t="s">
        <v>26</v>
      </c>
      <c r="D1506" t="s">
        <v>13</v>
      </c>
      <c r="E1506">
        <v>6</v>
      </c>
      <c r="F1506" s="2">
        <v>70.540000000000006</v>
      </c>
      <c r="G1506" s="2">
        <f>Table14[[#This Row],[Unit Cost]]*Table14[[#This Row],[Quantity]]</f>
        <v>423.24</v>
      </c>
      <c r="H1506" s="2">
        <v>90.15</v>
      </c>
      <c r="I1506" s="2">
        <f>Table14[[#This Row],[Unit Price]]*Table14[[#This Row],[Quantity]]</f>
        <v>540.90000000000009</v>
      </c>
      <c r="J1506" s="4">
        <v>0</v>
      </c>
      <c r="K1506">
        <f>Table14[[#This Row],[Revenue]]*Table14[[#This Row],[Discount]]</f>
        <v>0</v>
      </c>
      <c r="L1506" s="2">
        <f>Table14[[#This Row],[Revenue]]-Table14[[#This Row],[Discount Amount]]</f>
        <v>540.90000000000009</v>
      </c>
      <c r="M1506" s="2">
        <f>Table14[[#This Row],[Total_Revenue]]-Table14[[#This Row],[Total Cost]]</f>
        <v>117.66000000000008</v>
      </c>
      <c r="N1506" t="s">
        <v>14</v>
      </c>
      <c r="O1506" t="s">
        <v>19</v>
      </c>
      <c r="P1506" t="s">
        <v>20</v>
      </c>
    </row>
    <row r="1507" spans="1:16" x14ac:dyDescent="0.25">
      <c r="A1507" t="s">
        <v>1551</v>
      </c>
      <c r="B1507" s="1">
        <v>45357</v>
      </c>
      <c r="C1507" t="s">
        <v>56</v>
      </c>
      <c r="D1507" t="s">
        <v>38</v>
      </c>
      <c r="E1507">
        <v>4</v>
      </c>
      <c r="F1507" s="2">
        <v>333.36</v>
      </c>
      <c r="G1507" s="2">
        <f>Table14[[#This Row],[Unit Cost]]*Table14[[#This Row],[Quantity]]</f>
        <v>1333.44</v>
      </c>
      <c r="H1507" s="2">
        <v>442.79</v>
      </c>
      <c r="I1507" s="2">
        <f>Table14[[#This Row],[Unit Price]]*Table14[[#This Row],[Quantity]]</f>
        <v>1771.16</v>
      </c>
      <c r="J1507" s="4">
        <v>0</v>
      </c>
      <c r="K1507">
        <f>Table14[[#This Row],[Revenue]]*Table14[[#This Row],[Discount]]</f>
        <v>0</v>
      </c>
      <c r="L1507" s="2">
        <f>Table14[[#This Row],[Revenue]]-Table14[[#This Row],[Discount Amount]]</f>
        <v>1771.16</v>
      </c>
      <c r="M1507" s="2">
        <f>Table14[[#This Row],[Total_Revenue]]-Table14[[#This Row],[Total Cost]]</f>
        <v>437.72</v>
      </c>
      <c r="N1507" t="s">
        <v>14</v>
      </c>
      <c r="O1507" t="s">
        <v>27</v>
      </c>
      <c r="P1507" t="s">
        <v>35</v>
      </c>
    </row>
    <row r="1508" spans="1:16" x14ac:dyDescent="0.25">
      <c r="A1508" t="s">
        <v>1552</v>
      </c>
      <c r="B1508" s="1">
        <v>45500</v>
      </c>
      <c r="C1508" t="s">
        <v>34</v>
      </c>
      <c r="D1508" t="s">
        <v>31</v>
      </c>
      <c r="E1508">
        <v>4</v>
      </c>
      <c r="F1508" s="2">
        <v>5.81</v>
      </c>
      <c r="G1508" s="2">
        <f>Table14[[#This Row],[Unit Cost]]*Table14[[#This Row],[Quantity]]</f>
        <v>23.24</v>
      </c>
      <c r="H1508" s="2">
        <v>7.49</v>
      </c>
      <c r="I1508" s="2">
        <f>Table14[[#This Row],[Unit Price]]*Table14[[#This Row],[Quantity]]</f>
        <v>29.96</v>
      </c>
      <c r="J1508" s="4">
        <v>0.1</v>
      </c>
      <c r="K1508">
        <f>Table14[[#This Row],[Revenue]]*Table14[[#This Row],[Discount]]</f>
        <v>2.9960000000000004</v>
      </c>
      <c r="L1508" s="2">
        <f>Table14[[#This Row],[Revenue]]-Table14[[#This Row],[Discount Amount]]</f>
        <v>26.963999999999999</v>
      </c>
      <c r="M1508" s="2">
        <f>Table14[[#This Row],[Total_Revenue]]-Table14[[#This Row],[Total Cost]]</f>
        <v>3.7240000000000002</v>
      </c>
      <c r="N1508" t="s">
        <v>18</v>
      </c>
      <c r="O1508" t="s">
        <v>27</v>
      </c>
      <c r="P1508" t="s">
        <v>20</v>
      </c>
    </row>
    <row r="1509" spans="1:16" x14ac:dyDescent="0.25">
      <c r="A1509" t="s">
        <v>1553</v>
      </c>
      <c r="B1509" s="1">
        <v>45054</v>
      </c>
      <c r="C1509" t="s">
        <v>54</v>
      </c>
      <c r="D1509" t="s">
        <v>38</v>
      </c>
      <c r="E1509">
        <v>1</v>
      </c>
      <c r="F1509" s="2">
        <v>99.91</v>
      </c>
      <c r="G1509" s="2">
        <f>Table14[[#This Row],[Unit Cost]]*Table14[[#This Row],[Quantity]]</f>
        <v>99.91</v>
      </c>
      <c r="H1509" s="2">
        <v>111.64</v>
      </c>
      <c r="I1509" s="2">
        <f>Table14[[#This Row],[Unit Price]]*Table14[[#This Row],[Quantity]]</f>
        <v>111.64</v>
      </c>
      <c r="J1509" s="4">
        <v>0</v>
      </c>
      <c r="K1509">
        <f>Table14[[#This Row],[Revenue]]*Table14[[#This Row],[Discount]]</f>
        <v>0</v>
      </c>
      <c r="L1509" s="2">
        <f>Table14[[#This Row],[Revenue]]-Table14[[#This Row],[Discount Amount]]</f>
        <v>111.64</v>
      </c>
      <c r="M1509" s="2">
        <f>Table14[[#This Row],[Total_Revenue]]-Table14[[#This Row],[Total Cost]]</f>
        <v>11.730000000000004</v>
      </c>
      <c r="N1509" t="s">
        <v>40</v>
      </c>
      <c r="O1509" t="s">
        <v>52</v>
      </c>
      <c r="P1509" t="s">
        <v>16</v>
      </c>
    </row>
    <row r="1510" spans="1:16" x14ac:dyDescent="0.25">
      <c r="A1510" t="s">
        <v>1554</v>
      </c>
      <c r="B1510" s="1">
        <v>45557</v>
      </c>
      <c r="C1510" t="s">
        <v>12</v>
      </c>
      <c r="D1510" t="s">
        <v>13</v>
      </c>
      <c r="E1510">
        <v>3</v>
      </c>
      <c r="F1510" s="2">
        <v>443.71</v>
      </c>
      <c r="G1510" s="2">
        <f>Table14[[#This Row],[Unit Cost]]*Table14[[#This Row],[Quantity]]</f>
        <v>1331.1299999999999</v>
      </c>
      <c r="H1510" s="2">
        <v>507.48</v>
      </c>
      <c r="I1510" s="2">
        <f>Table14[[#This Row],[Unit Price]]*Table14[[#This Row],[Quantity]]</f>
        <v>1522.44</v>
      </c>
      <c r="J1510" s="4">
        <v>0</v>
      </c>
      <c r="K1510">
        <f>Table14[[#This Row],[Revenue]]*Table14[[#This Row],[Discount]]</f>
        <v>0</v>
      </c>
      <c r="L1510" s="2">
        <f>Table14[[#This Row],[Revenue]]-Table14[[#This Row],[Discount Amount]]</f>
        <v>1522.44</v>
      </c>
      <c r="M1510" s="2">
        <f>Table14[[#This Row],[Total_Revenue]]-Table14[[#This Row],[Total Cost]]</f>
        <v>191.31000000000017</v>
      </c>
      <c r="N1510" t="s">
        <v>24</v>
      </c>
      <c r="O1510" t="s">
        <v>52</v>
      </c>
      <c r="P1510" t="s">
        <v>35</v>
      </c>
    </row>
    <row r="1511" spans="1:16" x14ac:dyDescent="0.25">
      <c r="A1511" t="s">
        <v>1555</v>
      </c>
      <c r="B1511" s="1">
        <v>45019</v>
      </c>
      <c r="C1511" t="s">
        <v>44</v>
      </c>
      <c r="D1511" t="s">
        <v>31</v>
      </c>
      <c r="E1511">
        <v>2</v>
      </c>
      <c r="F1511" s="2">
        <v>141.38999999999999</v>
      </c>
      <c r="G1511" s="2">
        <f>Table14[[#This Row],[Unit Cost]]*Table14[[#This Row],[Quantity]]</f>
        <v>282.77999999999997</v>
      </c>
      <c r="H1511" s="2">
        <v>157.04</v>
      </c>
      <c r="I1511" s="2">
        <f>Table14[[#This Row],[Unit Price]]*Table14[[#This Row],[Quantity]]</f>
        <v>314.08</v>
      </c>
      <c r="J1511" s="4">
        <v>0.05</v>
      </c>
      <c r="K1511">
        <f>Table14[[#This Row],[Revenue]]*Table14[[#This Row],[Discount]]</f>
        <v>15.704000000000001</v>
      </c>
      <c r="L1511" s="2">
        <f>Table14[[#This Row],[Revenue]]-Table14[[#This Row],[Discount Amount]]</f>
        <v>298.37599999999998</v>
      </c>
      <c r="M1511" s="2">
        <f>Table14[[#This Row],[Total_Revenue]]-Table14[[#This Row],[Total Cost]]</f>
        <v>15.596000000000004</v>
      </c>
      <c r="N1511" t="s">
        <v>40</v>
      </c>
      <c r="O1511" t="s">
        <v>52</v>
      </c>
      <c r="P1511" t="s">
        <v>20</v>
      </c>
    </row>
    <row r="1512" spans="1:16" x14ac:dyDescent="0.25">
      <c r="A1512" t="s">
        <v>1556</v>
      </c>
      <c r="B1512" s="1">
        <v>45001</v>
      </c>
      <c r="C1512" t="s">
        <v>54</v>
      </c>
      <c r="D1512" t="s">
        <v>38</v>
      </c>
      <c r="E1512">
        <v>1</v>
      </c>
      <c r="F1512" s="2">
        <v>427.2</v>
      </c>
      <c r="G1512" s="2">
        <f>Table14[[#This Row],[Unit Cost]]*Table14[[#This Row],[Quantity]]</f>
        <v>427.2</v>
      </c>
      <c r="H1512" s="2">
        <v>762.76</v>
      </c>
      <c r="I1512" s="2">
        <f>Table14[[#This Row],[Unit Price]]*Table14[[#This Row],[Quantity]]</f>
        <v>762.76</v>
      </c>
      <c r="J1512" s="4">
        <v>0.05</v>
      </c>
      <c r="K1512">
        <f>Table14[[#This Row],[Revenue]]*Table14[[#This Row],[Discount]]</f>
        <v>38.137999999999998</v>
      </c>
      <c r="L1512" s="2">
        <f>Table14[[#This Row],[Revenue]]-Table14[[#This Row],[Discount Amount]]</f>
        <v>724.62199999999996</v>
      </c>
      <c r="M1512" s="2">
        <f>Table14[[#This Row],[Total_Revenue]]-Table14[[#This Row],[Total Cost]]</f>
        <v>297.42199999999997</v>
      </c>
      <c r="N1512" t="s">
        <v>18</v>
      </c>
      <c r="O1512" t="s">
        <v>27</v>
      </c>
      <c r="P1512" t="s">
        <v>20</v>
      </c>
    </row>
    <row r="1513" spans="1:16" x14ac:dyDescent="0.25">
      <c r="A1513" t="s">
        <v>1557</v>
      </c>
      <c r="B1513" s="1">
        <v>45063</v>
      </c>
      <c r="C1513" t="s">
        <v>54</v>
      </c>
      <c r="D1513" t="s">
        <v>38</v>
      </c>
      <c r="E1513">
        <v>2</v>
      </c>
      <c r="F1513" s="2">
        <v>435.24</v>
      </c>
      <c r="G1513" s="2">
        <f>Table14[[#This Row],[Unit Cost]]*Table14[[#This Row],[Quantity]]</f>
        <v>870.48</v>
      </c>
      <c r="H1513" s="2">
        <v>656.41</v>
      </c>
      <c r="I1513" s="2">
        <f>Table14[[#This Row],[Unit Price]]*Table14[[#This Row],[Quantity]]</f>
        <v>1312.82</v>
      </c>
      <c r="J1513" s="4">
        <v>0</v>
      </c>
      <c r="K1513">
        <f>Table14[[#This Row],[Revenue]]*Table14[[#This Row],[Discount]]</f>
        <v>0</v>
      </c>
      <c r="L1513" s="2">
        <f>Table14[[#This Row],[Revenue]]-Table14[[#This Row],[Discount Amount]]</f>
        <v>1312.82</v>
      </c>
      <c r="M1513" s="2">
        <f>Table14[[#This Row],[Total_Revenue]]-Table14[[#This Row],[Total Cost]]</f>
        <v>442.33999999999992</v>
      </c>
      <c r="N1513" t="s">
        <v>14</v>
      </c>
      <c r="O1513" t="s">
        <v>19</v>
      </c>
      <c r="P1513" t="s">
        <v>16</v>
      </c>
    </row>
    <row r="1514" spans="1:16" x14ac:dyDescent="0.25">
      <c r="A1514" t="s">
        <v>1558</v>
      </c>
      <c r="B1514" s="1">
        <v>45651</v>
      </c>
      <c r="C1514" t="s">
        <v>46</v>
      </c>
      <c r="D1514" t="s">
        <v>47</v>
      </c>
      <c r="E1514">
        <v>8</v>
      </c>
      <c r="F1514" s="2">
        <v>465.76</v>
      </c>
      <c r="G1514" s="2">
        <f>Table14[[#This Row],[Unit Cost]]*Table14[[#This Row],[Quantity]]</f>
        <v>3726.08</v>
      </c>
      <c r="H1514" s="2">
        <v>553.29</v>
      </c>
      <c r="I1514" s="2">
        <f>Table14[[#This Row],[Unit Price]]*Table14[[#This Row],[Quantity]]</f>
        <v>4426.32</v>
      </c>
      <c r="J1514" s="4">
        <v>0</v>
      </c>
      <c r="K1514">
        <f>Table14[[#This Row],[Revenue]]*Table14[[#This Row],[Discount]]</f>
        <v>0</v>
      </c>
      <c r="L1514" s="2">
        <f>Table14[[#This Row],[Revenue]]-Table14[[#This Row],[Discount Amount]]</f>
        <v>4426.32</v>
      </c>
      <c r="M1514" s="2">
        <f>Table14[[#This Row],[Total_Revenue]]-Table14[[#This Row],[Total Cost]]</f>
        <v>700.23999999999978</v>
      </c>
      <c r="N1514" t="s">
        <v>24</v>
      </c>
      <c r="O1514" t="s">
        <v>15</v>
      </c>
      <c r="P1514" t="s">
        <v>16</v>
      </c>
    </row>
    <row r="1515" spans="1:16" x14ac:dyDescent="0.25">
      <c r="A1515" t="s">
        <v>1559</v>
      </c>
      <c r="B1515" s="1">
        <v>45215</v>
      </c>
      <c r="C1515" t="s">
        <v>34</v>
      </c>
      <c r="D1515" t="s">
        <v>31</v>
      </c>
      <c r="E1515">
        <v>4</v>
      </c>
      <c r="F1515" s="2">
        <v>214.66</v>
      </c>
      <c r="G1515" s="2">
        <f>Table14[[#This Row],[Unit Cost]]*Table14[[#This Row],[Quantity]]</f>
        <v>858.64</v>
      </c>
      <c r="H1515" s="2">
        <v>303.63</v>
      </c>
      <c r="I1515" s="2">
        <f>Table14[[#This Row],[Unit Price]]*Table14[[#This Row],[Quantity]]</f>
        <v>1214.52</v>
      </c>
      <c r="J1515" s="4">
        <v>0</v>
      </c>
      <c r="K1515">
        <f>Table14[[#This Row],[Revenue]]*Table14[[#This Row],[Discount]]</f>
        <v>0</v>
      </c>
      <c r="L1515" s="2">
        <f>Table14[[#This Row],[Revenue]]-Table14[[#This Row],[Discount Amount]]</f>
        <v>1214.52</v>
      </c>
      <c r="M1515" s="2">
        <f>Table14[[#This Row],[Total_Revenue]]-Table14[[#This Row],[Total Cost]]</f>
        <v>355.88</v>
      </c>
      <c r="N1515" t="s">
        <v>14</v>
      </c>
      <c r="O1515" t="s">
        <v>32</v>
      </c>
      <c r="P1515" t="s">
        <v>20</v>
      </c>
    </row>
    <row r="1516" spans="1:16" x14ac:dyDescent="0.25">
      <c r="A1516" t="s">
        <v>1560</v>
      </c>
      <c r="B1516" s="1">
        <v>45333</v>
      </c>
      <c r="C1516" t="s">
        <v>30</v>
      </c>
      <c r="D1516" t="s">
        <v>31</v>
      </c>
      <c r="E1516">
        <v>7</v>
      </c>
      <c r="F1516" s="2">
        <v>289.35000000000002</v>
      </c>
      <c r="G1516" s="2">
        <f>Table14[[#This Row],[Unit Cost]]*Table14[[#This Row],[Quantity]]</f>
        <v>2025.4500000000003</v>
      </c>
      <c r="H1516" s="2">
        <v>379.88</v>
      </c>
      <c r="I1516" s="2">
        <f>Table14[[#This Row],[Unit Price]]*Table14[[#This Row],[Quantity]]</f>
        <v>2659.16</v>
      </c>
      <c r="J1516" s="4">
        <v>0.15</v>
      </c>
      <c r="K1516">
        <f>Table14[[#This Row],[Revenue]]*Table14[[#This Row],[Discount]]</f>
        <v>398.87399999999997</v>
      </c>
      <c r="L1516" s="2">
        <f>Table14[[#This Row],[Revenue]]-Table14[[#This Row],[Discount Amount]]</f>
        <v>2260.2860000000001</v>
      </c>
      <c r="M1516" s="2">
        <f>Table14[[#This Row],[Total_Revenue]]-Table14[[#This Row],[Total Cost]]</f>
        <v>234.83599999999979</v>
      </c>
      <c r="N1516" t="s">
        <v>40</v>
      </c>
      <c r="O1516" t="s">
        <v>27</v>
      </c>
      <c r="P1516" t="s">
        <v>20</v>
      </c>
    </row>
    <row r="1517" spans="1:16" x14ac:dyDescent="0.25">
      <c r="A1517" t="s">
        <v>1561</v>
      </c>
      <c r="B1517" s="1">
        <v>45333</v>
      </c>
      <c r="C1517" t="s">
        <v>54</v>
      </c>
      <c r="D1517" t="s">
        <v>38</v>
      </c>
      <c r="E1517">
        <v>7</v>
      </c>
      <c r="F1517" s="2">
        <v>42.9</v>
      </c>
      <c r="G1517" s="2">
        <f>Table14[[#This Row],[Unit Cost]]*Table14[[#This Row],[Quantity]]</f>
        <v>300.3</v>
      </c>
      <c r="H1517" s="2">
        <v>67.22</v>
      </c>
      <c r="I1517" s="2">
        <f>Table14[[#This Row],[Unit Price]]*Table14[[#This Row],[Quantity]]</f>
        <v>470.53999999999996</v>
      </c>
      <c r="J1517" s="4">
        <v>0.1</v>
      </c>
      <c r="K1517">
        <f>Table14[[#This Row],[Revenue]]*Table14[[#This Row],[Discount]]</f>
        <v>47.054000000000002</v>
      </c>
      <c r="L1517" s="2">
        <f>Table14[[#This Row],[Revenue]]-Table14[[#This Row],[Discount Amount]]</f>
        <v>423.48599999999999</v>
      </c>
      <c r="M1517" s="2">
        <f>Table14[[#This Row],[Total_Revenue]]-Table14[[#This Row],[Total Cost]]</f>
        <v>123.18599999999998</v>
      </c>
      <c r="N1517" t="s">
        <v>14</v>
      </c>
      <c r="O1517" t="s">
        <v>27</v>
      </c>
      <c r="P1517" t="s">
        <v>16</v>
      </c>
    </row>
    <row r="1518" spans="1:16" x14ac:dyDescent="0.25">
      <c r="A1518" t="s">
        <v>1562</v>
      </c>
      <c r="B1518" s="1">
        <v>45274</v>
      </c>
      <c r="C1518" t="s">
        <v>46</v>
      </c>
      <c r="D1518" t="s">
        <v>47</v>
      </c>
      <c r="E1518">
        <v>8</v>
      </c>
      <c r="F1518" s="2">
        <v>221.9</v>
      </c>
      <c r="G1518" s="2">
        <f>Table14[[#This Row],[Unit Cost]]*Table14[[#This Row],[Quantity]]</f>
        <v>1775.2</v>
      </c>
      <c r="H1518" s="2">
        <v>316.16000000000003</v>
      </c>
      <c r="I1518" s="2">
        <f>Table14[[#This Row],[Unit Price]]*Table14[[#This Row],[Quantity]]</f>
        <v>2529.2800000000002</v>
      </c>
      <c r="J1518" s="4">
        <v>0.1</v>
      </c>
      <c r="K1518">
        <f>Table14[[#This Row],[Revenue]]*Table14[[#This Row],[Discount]]</f>
        <v>252.92800000000003</v>
      </c>
      <c r="L1518" s="2">
        <f>Table14[[#This Row],[Revenue]]-Table14[[#This Row],[Discount Amount]]</f>
        <v>2276.3520000000003</v>
      </c>
      <c r="M1518" s="2">
        <f>Table14[[#This Row],[Total_Revenue]]-Table14[[#This Row],[Total Cost]]</f>
        <v>501.15200000000027</v>
      </c>
      <c r="N1518" t="s">
        <v>24</v>
      </c>
      <c r="O1518" t="s">
        <v>15</v>
      </c>
      <c r="P1518" t="s">
        <v>16</v>
      </c>
    </row>
    <row r="1519" spans="1:16" x14ac:dyDescent="0.25">
      <c r="A1519" t="s">
        <v>1563</v>
      </c>
      <c r="B1519" s="1">
        <v>44973</v>
      </c>
      <c r="C1519" t="s">
        <v>46</v>
      </c>
      <c r="D1519" t="s">
        <v>47</v>
      </c>
      <c r="E1519">
        <v>9</v>
      </c>
      <c r="F1519" s="2">
        <v>260.73</v>
      </c>
      <c r="G1519" s="2">
        <f>Table14[[#This Row],[Unit Cost]]*Table14[[#This Row],[Quantity]]</f>
        <v>2346.5700000000002</v>
      </c>
      <c r="H1519" s="2">
        <v>296.75</v>
      </c>
      <c r="I1519" s="2">
        <f>Table14[[#This Row],[Unit Price]]*Table14[[#This Row],[Quantity]]</f>
        <v>2670.75</v>
      </c>
      <c r="J1519" s="4">
        <v>0</v>
      </c>
      <c r="K1519">
        <f>Table14[[#This Row],[Revenue]]*Table14[[#This Row],[Discount]]</f>
        <v>0</v>
      </c>
      <c r="L1519" s="2">
        <f>Table14[[#This Row],[Revenue]]-Table14[[#This Row],[Discount Amount]]</f>
        <v>2670.75</v>
      </c>
      <c r="M1519" s="2">
        <f>Table14[[#This Row],[Total_Revenue]]-Table14[[#This Row],[Total Cost]]</f>
        <v>324.17999999999984</v>
      </c>
      <c r="N1519" t="s">
        <v>14</v>
      </c>
      <c r="O1519" t="s">
        <v>27</v>
      </c>
      <c r="P1519" t="s">
        <v>20</v>
      </c>
    </row>
    <row r="1520" spans="1:16" x14ac:dyDescent="0.25">
      <c r="A1520" t="s">
        <v>1564</v>
      </c>
      <c r="B1520" s="1">
        <v>44991</v>
      </c>
      <c r="C1520" t="s">
        <v>12</v>
      </c>
      <c r="D1520" t="s">
        <v>13</v>
      </c>
      <c r="E1520">
        <v>3</v>
      </c>
      <c r="F1520" s="2">
        <v>294.61</v>
      </c>
      <c r="G1520" s="2">
        <f>Table14[[#This Row],[Unit Cost]]*Table14[[#This Row],[Quantity]]</f>
        <v>883.83</v>
      </c>
      <c r="H1520" s="2">
        <v>418.52</v>
      </c>
      <c r="I1520" s="2">
        <f>Table14[[#This Row],[Unit Price]]*Table14[[#This Row],[Quantity]]</f>
        <v>1255.56</v>
      </c>
      <c r="J1520" s="4">
        <v>0.15</v>
      </c>
      <c r="K1520">
        <f>Table14[[#This Row],[Revenue]]*Table14[[#This Row],[Discount]]</f>
        <v>188.33399999999997</v>
      </c>
      <c r="L1520" s="2">
        <f>Table14[[#This Row],[Revenue]]-Table14[[#This Row],[Discount Amount]]</f>
        <v>1067.2259999999999</v>
      </c>
      <c r="M1520" s="2">
        <f>Table14[[#This Row],[Total_Revenue]]-Table14[[#This Row],[Total Cost]]</f>
        <v>183.39599999999984</v>
      </c>
      <c r="N1520" t="s">
        <v>40</v>
      </c>
      <c r="O1520" t="s">
        <v>15</v>
      </c>
      <c r="P1520" t="s">
        <v>16</v>
      </c>
    </row>
    <row r="1521" spans="1:16" x14ac:dyDescent="0.25">
      <c r="A1521" t="s">
        <v>1565</v>
      </c>
      <c r="B1521" s="1">
        <v>45369</v>
      </c>
      <c r="C1521" t="s">
        <v>56</v>
      </c>
      <c r="D1521" t="s">
        <v>38</v>
      </c>
      <c r="E1521">
        <v>8</v>
      </c>
      <c r="F1521" s="2">
        <v>463.47</v>
      </c>
      <c r="G1521" s="2">
        <f>Table14[[#This Row],[Unit Cost]]*Table14[[#This Row],[Quantity]]</f>
        <v>3707.76</v>
      </c>
      <c r="H1521" s="2">
        <v>537.19000000000005</v>
      </c>
      <c r="I1521" s="2">
        <f>Table14[[#This Row],[Unit Price]]*Table14[[#This Row],[Quantity]]</f>
        <v>4297.5200000000004</v>
      </c>
      <c r="J1521" s="4">
        <v>0.1</v>
      </c>
      <c r="K1521">
        <f>Table14[[#This Row],[Revenue]]*Table14[[#This Row],[Discount]]</f>
        <v>429.75200000000007</v>
      </c>
      <c r="L1521" s="2">
        <f>Table14[[#This Row],[Revenue]]-Table14[[#This Row],[Discount Amount]]</f>
        <v>3867.7680000000005</v>
      </c>
      <c r="M1521" s="2">
        <f>Table14[[#This Row],[Total_Revenue]]-Table14[[#This Row],[Total Cost]]</f>
        <v>160.00800000000027</v>
      </c>
      <c r="N1521" t="s">
        <v>24</v>
      </c>
      <c r="O1521" t="s">
        <v>19</v>
      </c>
      <c r="P1521" t="s">
        <v>35</v>
      </c>
    </row>
    <row r="1522" spans="1:16" x14ac:dyDescent="0.25">
      <c r="A1522" t="s">
        <v>1566</v>
      </c>
      <c r="B1522" s="1">
        <v>45469</v>
      </c>
      <c r="C1522" t="s">
        <v>60</v>
      </c>
      <c r="D1522" t="s">
        <v>23</v>
      </c>
      <c r="E1522">
        <v>3</v>
      </c>
      <c r="F1522" s="2">
        <v>121.63</v>
      </c>
      <c r="G1522" s="2">
        <f>Table14[[#This Row],[Unit Cost]]*Table14[[#This Row],[Quantity]]</f>
        <v>364.89</v>
      </c>
      <c r="H1522" s="2">
        <v>198.71</v>
      </c>
      <c r="I1522" s="2">
        <f>Table14[[#This Row],[Unit Price]]*Table14[[#This Row],[Quantity]]</f>
        <v>596.13</v>
      </c>
      <c r="J1522" s="4">
        <v>0.1</v>
      </c>
      <c r="K1522">
        <f>Table14[[#This Row],[Revenue]]*Table14[[#This Row],[Discount]]</f>
        <v>59.613</v>
      </c>
      <c r="L1522" s="2">
        <f>Table14[[#This Row],[Revenue]]-Table14[[#This Row],[Discount Amount]]</f>
        <v>536.51700000000005</v>
      </c>
      <c r="M1522" s="2">
        <f>Table14[[#This Row],[Total_Revenue]]-Table14[[#This Row],[Total Cost]]</f>
        <v>171.62700000000007</v>
      </c>
      <c r="N1522" t="s">
        <v>40</v>
      </c>
      <c r="O1522" t="s">
        <v>32</v>
      </c>
      <c r="P1522" t="s">
        <v>16</v>
      </c>
    </row>
    <row r="1523" spans="1:16" x14ac:dyDescent="0.25">
      <c r="A1523" t="s">
        <v>1567</v>
      </c>
      <c r="B1523" s="1">
        <v>45086</v>
      </c>
      <c r="C1523" t="s">
        <v>60</v>
      </c>
      <c r="D1523" t="s">
        <v>23</v>
      </c>
      <c r="E1523">
        <v>8</v>
      </c>
      <c r="F1523" s="2">
        <v>311.52</v>
      </c>
      <c r="G1523" s="2">
        <f>Table14[[#This Row],[Unit Cost]]*Table14[[#This Row],[Quantity]]</f>
        <v>2492.16</v>
      </c>
      <c r="H1523" s="2">
        <v>411.52</v>
      </c>
      <c r="I1523" s="2">
        <f>Table14[[#This Row],[Unit Price]]*Table14[[#This Row],[Quantity]]</f>
        <v>3292.16</v>
      </c>
      <c r="J1523" s="4">
        <v>0</v>
      </c>
      <c r="K1523">
        <f>Table14[[#This Row],[Revenue]]*Table14[[#This Row],[Discount]]</f>
        <v>0</v>
      </c>
      <c r="L1523" s="2">
        <f>Table14[[#This Row],[Revenue]]-Table14[[#This Row],[Discount Amount]]</f>
        <v>3292.16</v>
      </c>
      <c r="M1523" s="2">
        <f>Table14[[#This Row],[Total_Revenue]]-Table14[[#This Row],[Total Cost]]</f>
        <v>800</v>
      </c>
      <c r="N1523" t="s">
        <v>40</v>
      </c>
      <c r="O1523" t="s">
        <v>15</v>
      </c>
      <c r="P1523" t="s">
        <v>35</v>
      </c>
    </row>
    <row r="1524" spans="1:16" x14ac:dyDescent="0.25">
      <c r="A1524" t="s">
        <v>1568</v>
      </c>
      <c r="B1524" s="1">
        <v>45431</v>
      </c>
      <c r="C1524" t="s">
        <v>54</v>
      </c>
      <c r="D1524" t="s">
        <v>38</v>
      </c>
      <c r="E1524">
        <v>4</v>
      </c>
      <c r="F1524" s="2">
        <v>7.49</v>
      </c>
      <c r="G1524" s="2">
        <f>Table14[[#This Row],[Unit Cost]]*Table14[[#This Row],[Quantity]]</f>
        <v>29.96</v>
      </c>
      <c r="H1524" s="2">
        <v>13.41</v>
      </c>
      <c r="I1524" s="2">
        <f>Table14[[#This Row],[Unit Price]]*Table14[[#This Row],[Quantity]]</f>
        <v>53.64</v>
      </c>
      <c r="J1524" s="4">
        <v>0</v>
      </c>
      <c r="K1524">
        <f>Table14[[#This Row],[Revenue]]*Table14[[#This Row],[Discount]]</f>
        <v>0</v>
      </c>
      <c r="L1524" s="2">
        <f>Table14[[#This Row],[Revenue]]-Table14[[#This Row],[Discount Amount]]</f>
        <v>53.64</v>
      </c>
      <c r="M1524" s="2">
        <f>Table14[[#This Row],[Total_Revenue]]-Table14[[#This Row],[Total Cost]]</f>
        <v>23.68</v>
      </c>
      <c r="N1524" t="s">
        <v>14</v>
      </c>
      <c r="O1524" t="s">
        <v>27</v>
      </c>
      <c r="P1524" t="s">
        <v>35</v>
      </c>
    </row>
    <row r="1525" spans="1:16" x14ac:dyDescent="0.25">
      <c r="A1525" t="s">
        <v>1569</v>
      </c>
      <c r="B1525" s="1">
        <v>44949</v>
      </c>
      <c r="C1525" t="s">
        <v>30</v>
      </c>
      <c r="D1525" t="s">
        <v>31</v>
      </c>
      <c r="E1525">
        <v>2</v>
      </c>
      <c r="F1525" s="2">
        <v>338.64</v>
      </c>
      <c r="G1525" s="2">
        <f>Table14[[#This Row],[Unit Cost]]*Table14[[#This Row],[Quantity]]</f>
        <v>677.28</v>
      </c>
      <c r="H1525" s="2">
        <v>583.79</v>
      </c>
      <c r="I1525" s="2">
        <f>Table14[[#This Row],[Unit Price]]*Table14[[#This Row],[Quantity]]</f>
        <v>1167.58</v>
      </c>
      <c r="J1525" s="4">
        <v>0.1</v>
      </c>
      <c r="K1525">
        <f>Table14[[#This Row],[Revenue]]*Table14[[#This Row],[Discount]]</f>
        <v>116.758</v>
      </c>
      <c r="L1525" s="2">
        <f>Table14[[#This Row],[Revenue]]-Table14[[#This Row],[Discount Amount]]</f>
        <v>1050.8219999999999</v>
      </c>
      <c r="M1525" s="2">
        <f>Table14[[#This Row],[Total_Revenue]]-Table14[[#This Row],[Total Cost]]</f>
        <v>373.54199999999992</v>
      </c>
      <c r="N1525" t="s">
        <v>24</v>
      </c>
      <c r="O1525" t="s">
        <v>52</v>
      </c>
      <c r="P1525" t="s">
        <v>35</v>
      </c>
    </row>
    <row r="1526" spans="1:16" x14ac:dyDescent="0.25">
      <c r="A1526" t="s">
        <v>1570</v>
      </c>
      <c r="B1526" s="1">
        <v>45458</v>
      </c>
      <c r="C1526" t="s">
        <v>22</v>
      </c>
      <c r="D1526" t="s">
        <v>23</v>
      </c>
      <c r="E1526">
        <v>1</v>
      </c>
      <c r="F1526" s="2">
        <v>204.1</v>
      </c>
      <c r="G1526" s="2">
        <f>Table14[[#This Row],[Unit Cost]]*Table14[[#This Row],[Quantity]]</f>
        <v>204.1</v>
      </c>
      <c r="H1526" s="2">
        <v>314.82</v>
      </c>
      <c r="I1526" s="2">
        <f>Table14[[#This Row],[Unit Price]]*Table14[[#This Row],[Quantity]]</f>
        <v>314.82</v>
      </c>
      <c r="J1526" s="4">
        <v>0</v>
      </c>
      <c r="K1526">
        <f>Table14[[#This Row],[Revenue]]*Table14[[#This Row],[Discount]]</f>
        <v>0</v>
      </c>
      <c r="L1526" s="2">
        <f>Table14[[#This Row],[Revenue]]-Table14[[#This Row],[Discount Amount]]</f>
        <v>314.82</v>
      </c>
      <c r="M1526" s="2">
        <f>Table14[[#This Row],[Total_Revenue]]-Table14[[#This Row],[Total Cost]]</f>
        <v>110.72</v>
      </c>
      <c r="N1526" t="s">
        <v>14</v>
      </c>
      <c r="O1526" t="s">
        <v>32</v>
      </c>
      <c r="P1526" t="s">
        <v>20</v>
      </c>
    </row>
    <row r="1527" spans="1:16" x14ac:dyDescent="0.25">
      <c r="A1527" t="s">
        <v>1571</v>
      </c>
      <c r="B1527" s="1">
        <v>45180</v>
      </c>
      <c r="C1527" t="s">
        <v>62</v>
      </c>
      <c r="D1527" t="s">
        <v>47</v>
      </c>
      <c r="E1527">
        <v>2</v>
      </c>
      <c r="F1527" s="2">
        <v>45.11</v>
      </c>
      <c r="G1527" s="2">
        <f>Table14[[#This Row],[Unit Cost]]*Table14[[#This Row],[Quantity]]</f>
        <v>90.22</v>
      </c>
      <c r="H1527" s="2">
        <v>55.24</v>
      </c>
      <c r="I1527" s="2">
        <f>Table14[[#This Row],[Unit Price]]*Table14[[#This Row],[Quantity]]</f>
        <v>110.48</v>
      </c>
      <c r="J1527" s="4">
        <v>0</v>
      </c>
      <c r="K1527">
        <f>Table14[[#This Row],[Revenue]]*Table14[[#This Row],[Discount]]</f>
        <v>0</v>
      </c>
      <c r="L1527" s="2">
        <f>Table14[[#This Row],[Revenue]]-Table14[[#This Row],[Discount Amount]]</f>
        <v>110.48</v>
      </c>
      <c r="M1527" s="2">
        <f>Table14[[#This Row],[Total_Revenue]]-Table14[[#This Row],[Total Cost]]</f>
        <v>20.260000000000005</v>
      </c>
      <c r="N1527" t="s">
        <v>18</v>
      </c>
      <c r="O1527" t="s">
        <v>52</v>
      </c>
      <c r="P1527" t="s">
        <v>16</v>
      </c>
    </row>
    <row r="1528" spans="1:16" x14ac:dyDescent="0.25">
      <c r="A1528" t="s">
        <v>1572</v>
      </c>
      <c r="B1528" s="1">
        <v>45004</v>
      </c>
      <c r="C1528" t="s">
        <v>22</v>
      </c>
      <c r="D1528" t="s">
        <v>23</v>
      </c>
      <c r="E1528">
        <v>7</v>
      </c>
      <c r="F1528" s="2">
        <v>423.6</v>
      </c>
      <c r="G1528" s="2">
        <f>Table14[[#This Row],[Unit Cost]]*Table14[[#This Row],[Quantity]]</f>
        <v>2965.2000000000003</v>
      </c>
      <c r="H1528" s="2">
        <v>683.98</v>
      </c>
      <c r="I1528" s="2">
        <f>Table14[[#This Row],[Unit Price]]*Table14[[#This Row],[Quantity]]</f>
        <v>4787.8600000000006</v>
      </c>
      <c r="J1528" s="4">
        <v>0.1</v>
      </c>
      <c r="K1528">
        <f>Table14[[#This Row],[Revenue]]*Table14[[#This Row],[Discount]]</f>
        <v>478.78600000000006</v>
      </c>
      <c r="L1528" s="2">
        <f>Table14[[#This Row],[Revenue]]-Table14[[#This Row],[Discount Amount]]</f>
        <v>4309.0740000000005</v>
      </c>
      <c r="M1528" s="2">
        <f>Table14[[#This Row],[Total_Revenue]]-Table14[[#This Row],[Total Cost]]</f>
        <v>1343.8740000000003</v>
      </c>
      <c r="N1528" t="s">
        <v>14</v>
      </c>
      <c r="O1528" t="s">
        <v>32</v>
      </c>
      <c r="P1528" t="s">
        <v>16</v>
      </c>
    </row>
    <row r="1529" spans="1:16" x14ac:dyDescent="0.25">
      <c r="A1529" t="s">
        <v>1573</v>
      </c>
      <c r="B1529" s="1">
        <v>45039</v>
      </c>
      <c r="C1529" t="s">
        <v>26</v>
      </c>
      <c r="D1529" t="s">
        <v>13</v>
      </c>
      <c r="E1529">
        <v>9</v>
      </c>
      <c r="F1529" s="2">
        <v>361.96</v>
      </c>
      <c r="G1529" s="2">
        <f>Table14[[#This Row],[Unit Cost]]*Table14[[#This Row],[Quantity]]</f>
        <v>3257.64</v>
      </c>
      <c r="H1529" s="2">
        <v>591.79999999999995</v>
      </c>
      <c r="I1529" s="2">
        <f>Table14[[#This Row],[Unit Price]]*Table14[[#This Row],[Quantity]]</f>
        <v>5326.2</v>
      </c>
      <c r="J1529" s="4">
        <v>0.1</v>
      </c>
      <c r="K1529">
        <f>Table14[[#This Row],[Revenue]]*Table14[[#This Row],[Discount]]</f>
        <v>532.62</v>
      </c>
      <c r="L1529" s="2">
        <f>Table14[[#This Row],[Revenue]]-Table14[[#This Row],[Discount Amount]]</f>
        <v>4793.58</v>
      </c>
      <c r="M1529" s="2">
        <f>Table14[[#This Row],[Total_Revenue]]-Table14[[#This Row],[Total Cost]]</f>
        <v>1535.94</v>
      </c>
      <c r="N1529" t="s">
        <v>24</v>
      </c>
      <c r="O1529" t="s">
        <v>15</v>
      </c>
      <c r="P1529" t="s">
        <v>20</v>
      </c>
    </row>
    <row r="1530" spans="1:16" x14ac:dyDescent="0.25">
      <c r="A1530" t="s">
        <v>1574</v>
      </c>
      <c r="B1530" s="1">
        <v>45571</v>
      </c>
      <c r="C1530" t="s">
        <v>54</v>
      </c>
      <c r="D1530" t="s">
        <v>38</v>
      </c>
      <c r="E1530">
        <v>7</v>
      </c>
      <c r="F1530" s="2">
        <v>221.34</v>
      </c>
      <c r="G1530" s="2">
        <f>Table14[[#This Row],[Unit Cost]]*Table14[[#This Row],[Quantity]]</f>
        <v>1549.38</v>
      </c>
      <c r="H1530" s="2">
        <v>339.62</v>
      </c>
      <c r="I1530" s="2">
        <f>Table14[[#This Row],[Unit Price]]*Table14[[#This Row],[Quantity]]</f>
        <v>2377.34</v>
      </c>
      <c r="J1530" s="4">
        <v>0.05</v>
      </c>
      <c r="K1530">
        <f>Table14[[#This Row],[Revenue]]*Table14[[#This Row],[Discount]]</f>
        <v>118.86700000000002</v>
      </c>
      <c r="L1530" s="2">
        <f>Table14[[#This Row],[Revenue]]-Table14[[#This Row],[Discount Amount]]</f>
        <v>2258.473</v>
      </c>
      <c r="M1530" s="2">
        <f>Table14[[#This Row],[Total_Revenue]]-Table14[[#This Row],[Total Cost]]</f>
        <v>709.09299999999985</v>
      </c>
      <c r="N1530" t="s">
        <v>18</v>
      </c>
      <c r="O1530" t="s">
        <v>15</v>
      </c>
      <c r="P1530" t="s">
        <v>35</v>
      </c>
    </row>
    <row r="1531" spans="1:16" x14ac:dyDescent="0.25">
      <c r="A1531" t="s">
        <v>1575</v>
      </c>
      <c r="B1531" s="1">
        <v>45384</v>
      </c>
      <c r="C1531" t="s">
        <v>46</v>
      </c>
      <c r="D1531" t="s">
        <v>47</v>
      </c>
      <c r="E1531">
        <v>4</v>
      </c>
      <c r="F1531" s="2">
        <v>481</v>
      </c>
      <c r="G1531" s="2">
        <f>Table14[[#This Row],[Unit Cost]]*Table14[[#This Row],[Quantity]]</f>
        <v>1924</v>
      </c>
      <c r="H1531" s="2">
        <v>687.79</v>
      </c>
      <c r="I1531" s="2">
        <f>Table14[[#This Row],[Unit Price]]*Table14[[#This Row],[Quantity]]</f>
        <v>2751.16</v>
      </c>
      <c r="J1531" s="4">
        <v>0</v>
      </c>
      <c r="K1531">
        <f>Table14[[#This Row],[Revenue]]*Table14[[#This Row],[Discount]]</f>
        <v>0</v>
      </c>
      <c r="L1531" s="2">
        <f>Table14[[#This Row],[Revenue]]-Table14[[#This Row],[Discount Amount]]</f>
        <v>2751.16</v>
      </c>
      <c r="M1531" s="2">
        <f>Table14[[#This Row],[Total_Revenue]]-Table14[[#This Row],[Total Cost]]</f>
        <v>827.15999999999985</v>
      </c>
      <c r="N1531" t="s">
        <v>40</v>
      </c>
      <c r="O1531" t="s">
        <v>27</v>
      </c>
      <c r="P1531" t="s">
        <v>20</v>
      </c>
    </row>
    <row r="1532" spans="1:16" x14ac:dyDescent="0.25">
      <c r="A1532" t="s">
        <v>1576</v>
      </c>
      <c r="B1532" s="1">
        <v>45228</v>
      </c>
      <c r="C1532" t="s">
        <v>56</v>
      </c>
      <c r="D1532" t="s">
        <v>38</v>
      </c>
      <c r="E1532">
        <v>4</v>
      </c>
      <c r="F1532" s="2">
        <v>225.99</v>
      </c>
      <c r="G1532" s="2">
        <f>Table14[[#This Row],[Unit Cost]]*Table14[[#This Row],[Quantity]]</f>
        <v>903.96</v>
      </c>
      <c r="H1532" s="2">
        <v>277.61</v>
      </c>
      <c r="I1532" s="2">
        <f>Table14[[#This Row],[Unit Price]]*Table14[[#This Row],[Quantity]]</f>
        <v>1110.44</v>
      </c>
      <c r="J1532" s="4">
        <v>0.1</v>
      </c>
      <c r="K1532">
        <f>Table14[[#This Row],[Revenue]]*Table14[[#This Row],[Discount]]</f>
        <v>111.04400000000001</v>
      </c>
      <c r="L1532" s="2">
        <f>Table14[[#This Row],[Revenue]]-Table14[[#This Row],[Discount Amount]]</f>
        <v>999.39600000000007</v>
      </c>
      <c r="M1532" s="2">
        <f>Table14[[#This Row],[Total_Revenue]]-Table14[[#This Row],[Total Cost]]</f>
        <v>95.436000000000035</v>
      </c>
      <c r="N1532" t="s">
        <v>14</v>
      </c>
      <c r="O1532" t="s">
        <v>19</v>
      </c>
      <c r="P1532" t="s">
        <v>16</v>
      </c>
    </row>
    <row r="1533" spans="1:16" x14ac:dyDescent="0.25">
      <c r="A1533" t="s">
        <v>1577</v>
      </c>
      <c r="B1533" s="1">
        <v>45582</v>
      </c>
      <c r="C1533" t="s">
        <v>49</v>
      </c>
      <c r="D1533" t="s">
        <v>47</v>
      </c>
      <c r="E1533">
        <v>2</v>
      </c>
      <c r="F1533" s="2">
        <v>432.19</v>
      </c>
      <c r="G1533" s="2">
        <f>Table14[[#This Row],[Unit Cost]]*Table14[[#This Row],[Quantity]]</f>
        <v>864.38</v>
      </c>
      <c r="H1533" s="2">
        <v>695.49</v>
      </c>
      <c r="I1533" s="2">
        <f>Table14[[#This Row],[Unit Price]]*Table14[[#This Row],[Quantity]]</f>
        <v>1390.98</v>
      </c>
      <c r="J1533" s="4">
        <v>0.05</v>
      </c>
      <c r="K1533">
        <f>Table14[[#This Row],[Revenue]]*Table14[[#This Row],[Discount]]</f>
        <v>69.549000000000007</v>
      </c>
      <c r="L1533" s="2">
        <f>Table14[[#This Row],[Revenue]]-Table14[[#This Row],[Discount Amount]]</f>
        <v>1321.431</v>
      </c>
      <c r="M1533" s="2">
        <f>Table14[[#This Row],[Total_Revenue]]-Table14[[#This Row],[Total Cost]]</f>
        <v>457.05100000000004</v>
      </c>
      <c r="N1533" t="s">
        <v>14</v>
      </c>
      <c r="O1533" t="s">
        <v>19</v>
      </c>
      <c r="P1533" t="s">
        <v>20</v>
      </c>
    </row>
    <row r="1534" spans="1:16" x14ac:dyDescent="0.25">
      <c r="A1534" t="s">
        <v>1578</v>
      </c>
      <c r="B1534" s="1">
        <v>45040</v>
      </c>
      <c r="C1534" t="s">
        <v>54</v>
      </c>
      <c r="D1534" t="s">
        <v>38</v>
      </c>
      <c r="E1534">
        <v>7</v>
      </c>
      <c r="F1534" s="2">
        <v>42.27</v>
      </c>
      <c r="G1534" s="2">
        <f>Table14[[#This Row],[Unit Cost]]*Table14[[#This Row],[Quantity]]</f>
        <v>295.89000000000004</v>
      </c>
      <c r="H1534" s="2">
        <v>57.71</v>
      </c>
      <c r="I1534" s="2">
        <f>Table14[[#This Row],[Unit Price]]*Table14[[#This Row],[Quantity]]</f>
        <v>403.97</v>
      </c>
      <c r="J1534" s="4">
        <v>0.05</v>
      </c>
      <c r="K1534">
        <f>Table14[[#This Row],[Revenue]]*Table14[[#This Row],[Discount]]</f>
        <v>20.198500000000003</v>
      </c>
      <c r="L1534" s="2">
        <f>Table14[[#This Row],[Revenue]]-Table14[[#This Row],[Discount Amount]]</f>
        <v>383.7715</v>
      </c>
      <c r="M1534" s="2">
        <f>Table14[[#This Row],[Total_Revenue]]-Table14[[#This Row],[Total Cost]]</f>
        <v>87.88149999999996</v>
      </c>
      <c r="N1534" t="s">
        <v>14</v>
      </c>
      <c r="O1534" t="s">
        <v>15</v>
      </c>
      <c r="P1534" t="s">
        <v>35</v>
      </c>
    </row>
    <row r="1535" spans="1:16" x14ac:dyDescent="0.25">
      <c r="A1535" t="s">
        <v>1579</v>
      </c>
      <c r="B1535" s="1">
        <v>45142</v>
      </c>
      <c r="C1535" t="s">
        <v>62</v>
      </c>
      <c r="D1535" t="s">
        <v>47</v>
      </c>
      <c r="E1535">
        <v>8</v>
      </c>
      <c r="F1535" s="2">
        <v>319.77999999999997</v>
      </c>
      <c r="G1535" s="2">
        <f>Table14[[#This Row],[Unit Cost]]*Table14[[#This Row],[Quantity]]</f>
        <v>2558.2399999999998</v>
      </c>
      <c r="H1535" s="2">
        <v>531.33000000000004</v>
      </c>
      <c r="I1535" s="2">
        <f>Table14[[#This Row],[Unit Price]]*Table14[[#This Row],[Quantity]]</f>
        <v>4250.6400000000003</v>
      </c>
      <c r="J1535" s="4">
        <v>0</v>
      </c>
      <c r="K1535">
        <f>Table14[[#This Row],[Revenue]]*Table14[[#This Row],[Discount]]</f>
        <v>0</v>
      </c>
      <c r="L1535" s="2">
        <f>Table14[[#This Row],[Revenue]]-Table14[[#This Row],[Discount Amount]]</f>
        <v>4250.6400000000003</v>
      </c>
      <c r="M1535" s="2">
        <f>Table14[[#This Row],[Total_Revenue]]-Table14[[#This Row],[Total Cost]]</f>
        <v>1692.4000000000005</v>
      </c>
      <c r="N1535" t="s">
        <v>18</v>
      </c>
      <c r="O1535" t="s">
        <v>27</v>
      </c>
      <c r="P1535" t="s">
        <v>16</v>
      </c>
    </row>
    <row r="1536" spans="1:16" x14ac:dyDescent="0.25">
      <c r="A1536" t="s">
        <v>1580</v>
      </c>
      <c r="B1536" s="1">
        <v>45497</v>
      </c>
      <c r="C1536" t="s">
        <v>46</v>
      </c>
      <c r="D1536" t="s">
        <v>47</v>
      </c>
      <c r="E1536">
        <v>3</v>
      </c>
      <c r="F1536" s="2">
        <v>468.23</v>
      </c>
      <c r="G1536" s="2">
        <f>Table14[[#This Row],[Unit Cost]]*Table14[[#This Row],[Quantity]]</f>
        <v>1404.69</v>
      </c>
      <c r="H1536" s="2">
        <v>746.37</v>
      </c>
      <c r="I1536" s="2">
        <f>Table14[[#This Row],[Unit Price]]*Table14[[#This Row],[Quantity]]</f>
        <v>2239.11</v>
      </c>
      <c r="J1536" s="4">
        <v>0.15</v>
      </c>
      <c r="K1536">
        <f>Table14[[#This Row],[Revenue]]*Table14[[#This Row],[Discount]]</f>
        <v>335.86650000000003</v>
      </c>
      <c r="L1536" s="2">
        <f>Table14[[#This Row],[Revenue]]-Table14[[#This Row],[Discount Amount]]</f>
        <v>1903.2435</v>
      </c>
      <c r="M1536" s="2">
        <f>Table14[[#This Row],[Total_Revenue]]-Table14[[#This Row],[Total Cost]]</f>
        <v>498.55349999999999</v>
      </c>
      <c r="N1536" t="s">
        <v>24</v>
      </c>
      <c r="O1536" t="s">
        <v>27</v>
      </c>
      <c r="P1536" t="s">
        <v>16</v>
      </c>
    </row>
    <row r="1537" spans="1:16" x14ac:dyDescent="0.25">
      <c r="A1537" t="s">
        <v>1581</v>
      </c>
      <c r="B1537" s="1">
        <v>45473</v>
      </c>
      <c r="C1537" t="s">
        <v>62</v>
      </c>
      <c r="D1537" t="s">
        <v>47</v>
      </c>
      <c r="E1537">
        <v>1</v>
      </c>
      <c r="F1537" s="2">
        <v>448.46</v>
      </c>
      <c r="G1537" s="2">
        <f>Table14[[#This Row],[Unit Cost]]*Table14[[#This Row],[Quantity]]</f>
        <v>448.46</v>
      </c>
      <c r="H1537" s="2">
        <v>505.47</v>
      </c>
      <c r="I1537" s="2">
        <f>Table14[[#This Row],[Unit Price]]*Table14[[#This Row],[Quantity]]</f>
        <v>505.47</v>
      </c>
      <c r="J1537" s="4">
        <v>0.05</v>
      </c>
      <c r="K1537">
        <f>Table14[[#This Row],[Revenue]]*Table14[[#This Row],[Discount]]</f>
        <v>25.273500000000002</v>
      </c>
      <c r="L1537" s="2">
        <f>Table14[[#This Row],[Revenue]]-Table14[[#This Row],[Discount Amount]]</f>
        <v>480.19650000000001</v>
      </c>
      <c r="M1537" s="2">
        <f>Table14[[#This Row],[Total_Revenue]]-Table14[[#This Row],[Total Cost]]</f>
        <v>31.736500000000035</v>
      </c>
      <c r="N1537" t="s">
        <v>18</v>
      </c>
      <c r="O1537" t="s">
        <v>32</v>
      </c>
      <c r="P1537" t="s">
        <v>16</v>
      </c>
    </row>
    <row r="1538" spans="1:16" x14ac:dyDescent="0.25">
      <c r="A1538" t="s">
        <v>1582</v>
      </c>
      <c r="B1538" s="1">
        <v>45503</v>
      </c>
      <c r="C1538" t="s">
        <v>26</v>
      </c>
      <c r="D1538" t="s">
        <v>13</v>
      </c>
      <c r="E1538">
        <v>7</v>
      </c>
      <c r="F1538" s="2">
        <v>64.77</v>
      </c>
      <c r="G1538" s="2">
        <f>Table14[[#This Row],[Unit Cost]]*Table14[[#This Row],[Quantity]]</f>
        <v>453.39</v>
      </c>
      <c r="H1538" s="2">
        <v>74.650000000000006</v>
      </c>
      <c r="I1538" s="2">
        <f>Table14[[#This Row],[Unit Price]]*Table14[[#This Row],[Quantity]]</f>
        <v>522.55000000000007</v>
      </c>
      <c r="J1538" s="4">
        <v>0</v>
      </c>
      <c r="K1538">
        <f>Table14[[#This Row],[Revenue]]*Table14[[#This Row],[Discount]]</f>
        <v>0</v>
      </c>
      <c r="L1538" s="2">
        <f>Table14[[#This Row],[Revenue]]-Table14[[#This Row],[Discount Amount]]</f>
        <v>522.55000000000007</v>
      </c>
      <c r="M1538" s="2">
        <f>Table14[[#This Row],[Total_Revenue]]-Table14[[#This Row],[Total Cost]]</f>
        <v>69.160000000000082</v>
      </c>
      <c r="N1538" t="s">
        <v>14</v>
      </c>
      <c r="O1538" t="s">
        <v>19</v>
      </c>
      <c r="P1538" t="s">
        <v>16</v>
      </c>
    </row>
    <row r="1539" spans="1:16" x14ac:dyDescent="0.25">
      <c r="A1539" t="s">
        <v>1583</v>
      </c>
      <c r="B1539" s="1">
        <v>45555</v>
      </c>
      <c r="C1539" t="s">
        <v>26</v>
      </c>
      <c r="D1539" t="s">
        <v>13</v>
      </c>
      <c r="E1539">
        <v>3</v>
      </c>
      <c r="F1539" s="2">
        <v>52.34</v>
      </c>
      <c r="G1539" s="2">
        <f>Table14[[#This Row],[Unit Cost]]*Table14[[#This Row],[Quantity]]</f>
        <v>157.02000000000001</v>
      </c>
      <c r="H1539" s="2">
        <v>86.89</v>
      </c>
      <c r="I1539" s="2">
        <f>Table14[[#This Row],[Unit Price]]*Table14[[#This Row],[Quantity]]</f>
        <v>260.67</v>
      </c>
      <c r="J1539" s="4">
        <v>0</v>
      </c>
      <c r="K1539">
        <f>Table14[[#This Row],[Revenue]]*Table14[[#This Row],[Discount]]</f>
        <v>0</v>
      </c>
      <c r="L1539" s="2">
        <f>Table14[[#This Row],[Revenue]]-Table14[[#This Row],[Discount Amount]]</f>
        <v>260.67</v>
      </c>
      <c r="M1539" s="2">
        <f>Table14[[#This Row],[Total_Revenue]]-Table14[[#This Row],[Total Cost]]</f>
        <v>103.65</v>
      </c>
      <c r="N1539" t="s">
        <v>24</v>
      </c>
      <c r="O1539" t="s">
        <v>27</v>
      </c>
      <c r="P1539" t="s">
        <v>16</v>
      </c>
    </row>
    <row r="1540" spans="1:16" x14ac:dyDescent="0.25">
      <c r="A1540" t="s">
        <v>1584</v>
      </c>
      <c r="B1540" s="1">
        <v>45575</v>
      </c>
      <c r="C1540" t="s">
        <v>49</v>
      </c>
      <c r="D1540" t="s">
        <v>47</v>
      </c>
      <c r="E1540">
        <v>9</v>
      </c>
      <c r="F1540" s="2">
        <v>498.42</v>
      </c>
      <c r="G1540" s="2">
        <f>Table14[[#This Row],[Unit Cost]]*Table14[[#This Row],[Quantity]]</f>
        <v>4485.78</v>
      </c>
      <c r="H1540" s="2">
        <v>857.92</v>
      </c>
      <c r="I1540" s="2">
        <f>Table14[[#This Row],[Unit Price]]*Table14[[#This Row],[Quantity]]</f>
        <v>7721.28</v>
      </c>
      <c r="J1540" s="4">
        <v>0</v>
      </c>
      <c r="K1540">
        <f>Table14[[#This Row],[Revenue]]*Table14[[#This Row],[Discount]]</f>
        <v>0</v>
      </c>
      <c r="L1540" s="2">
        <f>Table14[[#This Row],[Revenue]]-Table14[[#This Row],[Discount Amount]]</f>
        <v>7721.28</v>
      </c>
      <c r="M1540" s="2">
        <f>Table14[[#This Row],[Total_Revenue]]-Table14[[#This Row],[Total Cost]]</f>
        <v>3235.5</v>
      </c>
      <c r="N1540" t="s">
        <v>24</v>
      </c>
      <c r="O1540" t="s">
        <v>19</v>
      </c>
      <c r="P1540" t="s">
        <v>20</v>
      </c>
    </row>
    <row r="1541" spans="1:16" x14ac:dyDescent="0.25">
      <c r="A1541" t="s">
        <v>1585</v>
      </c>
      <c r="B1541" s="1">
        <v>45311</v>
      </c>
      <c r="C1541" t="s">
        <v>26</v>
      </c>
      <c r="D1541" t="s">
        <v>13</v>
      </c>
      <c r="E1541">
        <v>5</v>
      </c>
      <c r="F1541" s="2">
        <v>268.17</v>
      </c>
      <c r="G1541" s="2">
        <f>Table14[[#This Row],[Unit Cost]]*Table14[[#This Row],[Quantity]]</f>
        <v>1340.8500000000001</v>
      </c>
      <c r="H1541" s="2">
        <v>309.06</v>
      </c>
      <c r="I1541" s="2">
        <f>Table14[[#This Row],[Unit Price]]*Table14[[#This Row],[Quantity]]</f>
        <v>1545.3</v>
      </c>
      <c r="J1541" s="4">
        <v>0</v>
      </c>
      <c r="K1541">
        <f>Table14[[#This Row],[Revenue]]*Table14[[#This Row],[Discount]]</f>
        <v>0</v>
      </c>
      <c r="L1541" s="2">
        <f>Table14[[#This Row],[Revenue]]-Table14[[#This Row],[Discount Amount]]</f>
        <v>1545.3</v>
      </c>
      <c r="M1541" s="2">
        <f>Table14[[#This Row],[Total_Revenue]]-Table14[[#This Row],[Total Cost]]</f>
        <v>204.44999999999982</v>
      </c>
      <c r="N1541" t="s">
        <v>40</v>
      </c>
      <c r="O1541" t="s">
        <v>32</v>
      </c>
      <c r="P1541" t="s">
        <v>20</v>
      </c>
    </row>
    <row r="1542" spans="1:16" x14ac:dyDescent="0.25">
      <c r="A1542" t="s">
        <v>1586</v>
      </c>
      <c r="B1542" s="1">
        <v>45026</v>
      </c>
      <c r="C1542" t="s">
        <v>34</v>
      </c>
      <c r="D1542" t="s">
        <v>31</v>
      </c>
      <c r="E1542">
        <v>3</v>
      </c>
      <c r="F1542" s="2">
        <v>178.45</v>
      </c>
      <c r="G1542" s="2">
        <f>Table14[[#This Row],[Unit Cost]]*Table14[[#This Row],[Quantity]]</f>
        <v>535.34999999999991</v>
      </c>
      <c r="H1542" s="2">
        <v>236.64</v>
      </c>
      <c r="I1542" s="2">
        <f>Table14[[#This Row],[Unit Price]]*Table14[[#This Row],[Quantity]]</f>
        <v>709.92</v>
      </c>
      <c r="J1542" s="4">
        <v>0.05</v>
      </c>
      <c r="K1542">
        <f>Table14[[#This Row],[Revenue]]*Table14[[#This Row],[Discount]]</f>
        <v>35.496000000000002</v>
      </c>
      <c r="L1542" s="2">
        <f>Table14[[#This Row],[Revenue]]-Table14[[#This Row],[Discount Amount]]</f>
        <v>674.42399999999998</v>
      </c>
      <c r="M1542" s="2">
        <f>Table14[[#This Row],[Total_Revenue]]-Table14[[#This Row],[Total Cost]]</f>
        <v>139.07400000000007</v>
      </c>
      <c r="N1542" t="s">
        <v>40</v>
      </c>
      <c r="O1542" t="s">
        <v>27</v>
      </c>
      <c r="P1542" t="s">
        <v>20</v>
      </c>
    </row>
    <row r="1543" spans="1:16" x14ac:dyDescent="0.25">
      <c r="A1543" t="s">
        <v>1587</v>
      </c>
      <c r="B1543" s="1">
        <v>45374</v>
      </c>
      <c r="C1543" t="s">
        <v>54</v>
      </c>
      <c r="D1543" t="s">
        <v>38</v>
      </c>
      <c r="E1543">
        <v>9</v>
      </c>
      <c r="F1543" s="2">
        <v>398.12</v>
      </c>
      <c r="G1543" s="2">
        <f>Table14[[#This Row],[Unit Cost]]*Table14[[#This Row],[Quantity]]</f>
        <v>3583.08</v>
      </c>
      <c r="H1543" s="2">
        <v>678.43</v>
      </c>
      <c r="I1543" s="2">
        <f>Table14[[#This Row],[Unit Price]]*Table14[[#This Row],[Quantity]]</f>
        <v>6105.87</v>
      </c>
      <c r="J1543" s="4">
        <v>0</v>
      </c>
      <c r="K1543">
        <f>Table14[[#This Row],[Revenue]]*Table14[[#This Row],[Discount]]</f>
        <v>0</v>
      </c>
      <c r="L1543" s="2">
        <f>Table14[[#This Row],[Revenue]]-Table14[[#This Row],[Discount Amount]]</f>
        <v>6105.87</v>
      </c>
      <c r="M1543" s="2">
        <f>Table14[[#This Row],[Total_Revenue]]-Table14[[#This Row],[Total Cost]]</f>
        <v>2522.79</v>
      </c>
      <c r="N1543" t="s">
        <v>40</v>
      </c>
      <c r="O1543" t="s">
        <v>15</v>
      </c>
      <c r="P1543" t="s">
        <v>35</v>
      </c>
    </row>
    <row r="1544" spans="1:16" x14ac:dyDescent="0.25">
      <c r="A1544" t="s">
        <v>1588</v>
      </c>
      <c r="B1544" s="1">
        <v>45588</v>
      </c>
      <c r="C1544" t="s">
        <v>34</v>
      </c>
      <c r="D1544" t="s">
        <v>31</v>
      </c>
      <c r="E1544">
        <v>9</v>
      </c>
      <c r="F1544" s="2">
        <v>283.12</v>
      </c>
      <c r="G1544" s="2">
        <f>Table14[[#This Row],[Unit Cost]]*Table14[[#This Row],[Quantity]]</f>
        <v>2548.08</v>
      </c>
      <c r="H1544" s="2">
        <v>445.5</v>
      </c>
      <c r="I1544" s="2">
        <f>Table14[[#This Row],[Unit Price]]*Table14[[#This Row],[Quantity]]</f>
        <v>4009.5</v>
      </c>
      <c r="J1544" s="4">
        <v>0</v>
      </c>
      <c r="K1544">
        <f>Table14[[#This Row],[Revenue]]*Table14[[#This Row],[Discount]]</f>
        <v>0</v>
      </c>
      <c r="L1544" s="2">
        <f>Table14[[#This Row],[Revenue]]-Table14[[#This Row],[Discount Amount]]</f>
        <v>4009.5</v>
      </c>
      <c r="M1544" s="2">
        <f>Table14[[#This Row],[Total_Revenue]]-Table14[[#This Row],[Total Cost]]</f>
        <v>1461.42</v>
      </c>
      <c r="N1544" t="s">
        <v>24</v>
      </c>
      <c r="O1544" t="s">
        <v>15</v>
      </c>
      <c r="P1544" t="s">
        <v>35</v>
      </c>
    </row>
    <row r="1545" spans="1:16" x14ac:dyDescent="0.25">
      <c r="A1545" t="s">
        <v>1589</v>
      </c>
      <c r="B1545" s="1">
        <v>45397</v>
      </c>
      <c r="C1545" t="s">
        <v>46</v>
      </c>
      <c r="D1545" t="s">
        <v>47</v>
      </c>
      <c r="E1545">
        <v>9</v>
      </c>
      <c r="F1545" s="2">
        <v>113.47</v>
      </c>
      <c r="G1545" s="2">
        <f>Table14[[#This Row],[Unit Cost]]*Table14[[#This Row],[Quantity]]</f>
        <v>1021.23</v>
      </c>
      <c r="H1545" s="2">
        <v>169.27</v>
      </c>
      <c r="I1545" s="2">
        <f>Table14[[#This Row],[Unit Price]]*Table14[[#This Row],[Quantity]]</f>
        <v>1523.43</v>
      </c>
      <c r="J1545" s="4">
        <v>0.2</v>
      </c>
      <c r="K1545">
        <f>Table14[[#This Row],[Revenue]]*Table14[[#This Row],[Discount]]</f>
        <v>304.68600000000004</v>
      </c>
      <c r="L1545" s="2">
        <f>Table14[[#This Row],[Revenue]]-Table14[[#This Row],[Discount Amount]]</f>
        <v>1218.7440000000001</v>
      </c>
      <c r="M1545" s="2">
        <f>Table14[[#This Row],[Total_Revenue]]-Table14[[#This Row],[Total Cost]]</f>
        <v>197.51400000000012</v>
      </c>
      <c r="N1545" t="s">
        <v>18</v>
      </c>
      <c r="O1545" t="s">
        <v>15</v>
      </c>
      <c r="P1545" t="s">
        <v>16</v>
      </c>
    </row>
    <row r="1546" spans="1:16" x14ac:dyDescent="0.25">
      <c r="A1546" t="s">
        <v>1590</v>
      </c>
      <c r="B1546" s="1">
        <v>45561</v>
      </c>
      <c r="C1546" t="s">
        <v>42</v>
      </c>
      <c r="D1546" t="s">
        <v>23</v>
      </c>
      <c r="E1546">
        <v>3</v>
      </c>
      <c r="F1546" s="2">
        <v>269.66000000000003</v>
      </c>
      <c r="G1546" s="2">
        <f>Table14[[#This Row],[Unit Cost]]*Table14[[#This Row],[Quantity]]</f>
        <v>808.98</v>
      </c>
      <c r="H1546" s="2">
        <v>475.31</v>
      </c>
      <c r="I1546" s="2">
        <f>Table14[[#This Row],[Unit Price]]*Table14[[#This Row],[Quantity]]</f>
        <v>1425.93</v>
      </c>
      <c r="J1546" s="4">
        <v>0.2</v>
      </c>
      <c r="K1546">
        <f>Table14[[#This Row],[Revenue]]*Table14[[#This Row],[Discount]]</f>
        <v>285.18600000000004</v>
      </c>
      <c r="L1546" s="2">
        <f>Table14[[#This Row],[Revenue]]-Table14[[#This Row],[Discount Amount]]</f>
        <v>1140.7440000000001</v>
      </c>
      <c r="M1546" s="2">
        <f>Table14[[#This Row],[Total_Revenue]]-Table14[[#This Row],[Total Cost]]</f>
        <v>331.76400000000012</v>
      </c>
      <c r="N1546" t="s">
        <v>24</v>
      </c>
      <c r="O1546" t="s">
        <v>32</v>
      </c>
      <c r="P1546" t="s">
        <v>35</v>
      </c>
    </row>
    <row r="1547" spans="1:16" x14ac:dyDescent="0.25">
      <c r="A1547" t="s">
        <v>1591</v>
      </c>
      <c r="B1547" s="1">
        <v>45622</v>
      </c>
      <c r="C1547" t="s">
        <v>62</v>
      </c>
      <c r="D1547" t="s">
        <v>47</v>
      </c>
      <c r="E1547">
        <v>9</v>
      </c>
      <c r="F1547" s="2">
        <v>14.05</v>
      </c>
      <c r="G1547" s="2">
        <f>Table14[[#This Row],[Unit Cost]]*Table14[[#This Row],[Quantity]]</f>
        <v>126.45</v>
      </c>
      <c r="H1547" s="2">
        <v>20.84</v>
      </c>
      <c r="I1547" s="2">
        <f>Table14[[#This Row],[Unit Price]]*Table14[[#This Row],[Quantity]]</f>
        <v>187.56</v>
      </c>
      <c r="J1547" s="4">
        <v>0.05</v>
      </c>
      <c r="K1547">
        <f>Table14[[#This Row],[Revenue]]*Table14[[#This Row],[Discount]]</f>
        <v>9.3780000000000001</v>
      </c>
      <c r="L1547" s="2">
        <f>Table14[[#This Row],[Revenue]]-Table14[[#This Row],[Discount Amount]]</f>
        <v>178.18200000000002</v>
      </c>
      <c r="M1547" s="2">
        <f>Table14[[#This Row],[Total_Revenue]]-Table14[[#This Row],[Total Cost]]</f>
        <v>51.732000000000014</v>
      </c>
      <c r="N1547" t="s">
        <v>24</v>
      </c>
      <c r="O1547" t="s">
        <v>15</v>
      </c>
      <c r="P1547" t="s">
        <v>16</v>
      </c>
    </row>
    <row r="1548" spans="1:16" x14ac:dyDescent="0.25">
      <c r="A1548" t="s">
        <v>1592</v>
      </c>
      <c r="B1548" s="1">
        <v>45081</v>
      </c>
      <c r="C1548" t="s">
        <v>42</v>
      </c>
      <c r="D1548" t="s">
        <v>23</v>
      </c>
      <c r="E1548">
        <v>3</v>
      </c>
      <c r="F1548" s="2">
        <v>35.200000000000003</v>
      </c>
      <c r="G1548" s="2">
        <f>Table14[[#This Row],[Unit Cost]]*Table14[[#This Row],[Quantity]]</f>
        <v>105.60000000000001</v>
      </c>
      <c r="H1548" s="2">
        <v>54.1</v>
      </c>
      <c r="I1548" s="2">
        <f>Table14[[#This Row],[Unit Price]]*Table14[[#This Row],[Quantity]]</f>
        <v>162.30000000000001</v>
      </c>
      <c r="J1548" s="4">
        <v>0.15</v>
      </c>
      <c r="K1548">
        <f>Table14[[#This Row],[Revenue]]*Table14[[#This Row],[Discount]]</f>
        <v>24.345000000000002</v>
      </c>
      <c r="L1548" s="2">
        <f>Table14[[#This Row],[Revenue]]-Table14[[#This Row],[Discount Amount]]</f>
        <v>137.95500000000001</v>
      </c>
      <c r="M1548" s="2">
        <f>Table14[[#This Row],[Total_Revenue]]-Table14[[#This Row],[Total Cost]]</f>
        <v>32.355000000000004</v>
      </c>
      <c r="N1548" t="s">
        <v>18</v>
      </c>
      <c r="O1548" t="s">
        <v>19</v>
      </c>
      <c r="P1548" t="s">
        <v>35</v>
      </c>
    </row>
    <row r="1549" spans="1:16" x14ac:dyDescent="0.25">
      <c r="A1549" t="s">
        <v>1593</v>
      </c>
      <c r="B1549" s="1">
        <v>45180</v>
      </c>
      <c r="C1549" t="s">
        <v>62</v>
      </c>
      <c r="D1549" t="s">
        <v>47</v>
      </c>
      <c r="E1549">
        <v>6</v>
      </c>
      <c r="F1549" s="2">
        <v>133.4</v>
      </c>
      <c r="G1549" s="2">
        <f>Table14[[#This Row],[Unit Cost]]*Table14[[#This Row],[Quantity]]</f>
        <v>800.40000000000009</v>
      </c>
      <c r="H1549" s="2">
        <v>148.11000000000001</v>
      </c>
      <c r="I1549" s="2">
        <f>Table14[[#This Row],[Unit Price]]*Table14[[#This Row],[Quantity]]</f>
        <v>888.66000000000008</v>
      </c>
      <c r="J1549" s="4">
        <v>0.05</v>
      </c>
      <c r="K1549">
        <f>Table14[[#This Row],[Revenue]]*Table14[[#This Row],[Discount]]</f>
        <v>44.433000000000007</v>
      </c>
      <c r="L1549" s="2">
        <f>Table14[[#This Row],[Revenue]]-Table14[[#This Row],[Discount Amount]]</f>
        <v>844.22700000000009</v>
      </c>
      <c r="M1549" s="2">
        <f>Table14[[#This Row],[Total_Revenue]]-Table14[[#This Row],[Total Cost]]</f>
        <v>43.826999999999998</v>
      </c>
      <c r="N1549" t="s">
        <v>18</v>
      </c>
      <c r="O1549" t="s">
        <v>19</v>
      </c>
      <c r="P1549" t="s">
        <v>16</v>
      </c>
    </row>
    <row r="1550" spans="1:16" x14ac:dyDescent="0.25">
      <c r="A1550" t="s">
        <v>1594</v>
      </c>
      <c r="B1550" s="1">
        <v>45559</v>
      </c>
      <c r="C1550" t="s">
        <v>44</v>
      </c>
      <c r="D1550" t="s">
        <v>31</v>
      </c>
      <c r="E1550">
        <v>7</v>
      </c>
      <c r="F1550" s="2">
        <v>112.39</v>
      </c>
      <c r="G1550" s="2">
        <f>Table14[[#This Row],[Unit Cost]]*Table14[[#This Row],[Quantity]]</f>
        <v>786.73</v>
      </c>
      <c r="H1550" s="2">
        <v>150.99</v>
      </c>
      <c r="I1550" s="2">
        <f>Table14[[#This Row],[Unit Price]]*Table14[[#This Row],[Quantity]]</f>
        <v>1056.93</v>
      </c>
      <c r="J1550" s="4">
        <v>0.15</v>
      </c>
      <c r="K1550">
        <f>Table14[[#This Row],[Revenue]]*Table14[[#This Row],[Discount]]</f>
        <v>158.5395</v>
      </c>
      <c r="L1550" s="2">
        <f>Table14[[#This Row],[Revenue]]-Table14[[#This Row],[Discount Amount]]</f>
        <v>898.39050000000009</v>
      </c>
      <c r="M1550" s="2">
        <f>Table14[[#This Row],[Total_Revenue]]-Table14[[#This Row],[Total Cost]]</f>
        <v>111.66050000000007</v>
      </c>
      <c r="N1550" t="s">
        <v>40</v>
      </c>
      <c r="O1550" t="s">
        <v>52</v>
      </c>
      <c r="P1550" t="s">
        <v>16</v>
      </c>
    </row>
    <row r="1551" spans="1:16" x14ac:dyDescent="0.25">
      <c r="A1551" t="s">
        <v>1595</v>
      </c>
      <c r="B1551" s="1">
        <v>45185</v>
      </c>
      <c r="C1551" t="s">
        <v>42</v>
      </c>
      <c r="D1551" t="s">
        <v>23</v>
      </c>
      <c r="E1551">
        <v>1</v>
      </c>
      <c r="F1551" s="2">
        <v>442.36</v>
      </c>
      <c r="G1551" s="2">
        <f>Table14[[#This Row],[Unit Cost]]*Table14[[#This Row],[Quantity]]</f>
        <v>442.36</v>
      </c>
      <c r="H1551" s="2">
        <v>700.13</v>
      </c>
      <c r="I1551" s="2">
        <f>Table14[[#This Row],[Unit Price]]*Table14[[#This Row],[Quantity]]</f>
        <v>700.13</v>
      </c>
      <c r="J1551" s="4">
        <v>0.1</v>
      </c>
      <c r="K1551">
        <f>Table14[[#This Row],[Revenue]]*Table14[[#This Row],[Discount]]</f>
        <v>70.013000000000005</v>
      </c>
      <c r="L1551" s="2">
        <f>Table14[[#This Row],[Revenue]]-Table14[[#This Row],[Discount Amount]]</f>
        <v>630.11699999999996</v>
      </c>
      <c r="M1551" s="2">
        <f>Table14[[#This Row],[Total_Revenue]]-Table14[[#This Row],[Total Cost]]</f>
        <v>187.75699999999995</v>
      </c>
      <c r="N1551" t="s">
        <v>14</v>
      </c>
      <c r="O1551" t="s">
        <v>27</v>
      </c>
      <c r="P1551" t="s">
        <v>35</v>
      </c>
    </row>
    <row r="1552" spans="1:16" x14ac:dyDescent="0.25">
      <c r="A1552" t="s">
        <v>1596</v>
      </c>
      <c r="B1552" s="1">
        <v>45473</v>
      </c>
      <c r="C1552" t="s">
        <v>46</v>
      </c>
      <c r="D1552" t="s">
        <v>47</v>
      </c>
      <c r="E1552">
        <v>9</v>
      </c>
      <c r="F1552" s="2">
        <v>236.65</v>
      </c>
      <c r="G1552" s="2">
        <f>Table14[[#This Row],[Unit Cost]]*Table14[[#This Row],[Quantity]]</f>
        <v>2129.85</v>
      </c>
      <c r="H1552" s="2">
        <v>369.7</v>
      </c>
      <c r="I1552" s="2">
        <f>Table14[[#This Row],[Unit Price]]*Table14[[#This Row],[Quantity]]</f>
        <v>3327.2999999999997</v>
      </c>
      <c r="J1552" s="4">
        <v>0.15</v>
      </c>
      <c r="K1552">
        <f>Table14[[#This Row],[Revenue]]*Table14[[#This Row],[Discount]]</f>
        <v>499.09499999999991</v>
      </c>
      <c r="L1552" s="2">
        <f>Table14[[#This Row],[Revenue]]-Table14[[#This Row],[Discount Amount]]</f>
        <v>2828.2049999999999</v>
      </c>
      <c r="M1552" s="2">
        <f>Table14[[#This Row],[Total_Revenue]]-Table14[[#This Row],[Total Cost]]</f>
        <v>698.35500000000002</v>
      </c>
      <c r="N1552" t="s">
        <v>18</v>
      </c>
      <c r="O1552" t="s">
        <v>19</v>
      </c>
      <c r="P1552" t="s">
        <v>35</v>
      </c>
    </row>
    <row r="1553" spans="1:16" x14ac:dyDescent="0.25">
      <c r="A1553" t="s">
        <v>1597</v>
      </c>
      <c r="B1553" s="1">
        <v>45437</v>
      </c>
      <c r="C1553" t="s">
        <v>62</v>
      </c>
      <c r="D1553" t="s">
        <v>47</v>
      </c>
      <c r="E1553">
        <v>6</v>
      </c>
      <c r="F1553" s="2">
        <v>40.1</v>
      </c>
      <c r="G1553" s="2">
        <f>Table14[[#This Row],[Unit Cost]]*Table14[[#This Row],[Quantity]]</f>
        <v>240.60000000000002</v>
      </c>
      <c r="H1553" s="2">
        <v>60.43</v>
      </c>
      <c r="I1553" s="2">
        <f>Table14[[#This Row],[Unit Price]]*Table14[[#This Row],[Quantity]]</f>
        <v>362.58</v>
      </c>
      <c r="J1553" s="4">
        <v>0.1</v>
      </c>
      <c r="K1553">
        <f>Table14[[#This Row],[Revenue]]*Table14[[#This Row],[Discount]]</f>
        <v>36.258000000000003</v>
      </c>
      <c r="L1553" s="2">
        <f>Table14[[#This Row],[Revenue]]-Table14[[#This Row],[Discount Amount]]</f>
        <v>326.322</v>
      </c>
      <c r="M1553" s="2">
        <f>Table14[[#This Row],[Total_Revenue]]-Table14[[#This Row],[Total Cost]]</f>
        <v>85.72199999999998</v>
      </c>
      <c r="N1553" t="s">
        <v>14</v>
      </c>
      <c r="O1553" t="s">
        <v>15</v>
      </c>
      <c r="P1553" t="s">
        <v>20</v>
      </c>
    </row>
    <row r="1554" spans="1:16" x14ac:dyDescent="0.25">
      <c r="A1554" t="s">
        <v>1598</v>
      </c>
      <c r="B1554" s="1">
        <v>45242</v>
      </c>
      <c r="C1554" t="s">
        <v>49</v>
      </c>
      <c r="D1554" t="s">
        <v>47</v>
      </c>
      <c r="E1554">
        <v>5</v>
      </c>
      <c r="F1554" s="2">
        <v>393.18</v>
      </c>
      <c r="G1554" s="2">
        <f>Table14[[#This Row],[Unit Cost]]*Table14[[#This Row],[Quantity]]</f>
        <v>1965.9</v>
      </c>
      <c r="H1554" s="2">
        <v>465.26</v>
      </c>
      <c r="I1554" s="2">
        <f>Table14[[#This Row],[Unit Price]]*Table14[[#This Row],[Quantity]]</f>
        <v>2326.3000000000002</v>
      </c>
      <c r="J1554" s="4">
        <v>0</v>
      </c>
      <c r="K1554">
        <f>Table14[[#This Row],[Revenue]]*Table14[[#This Row],[Discount]]</f>
        <v>0</v>
      </c>
      <c r="L1554" s="2">
        <f>Table14[[#This Row],[Revenue]]-Table14[[#This Row],[Discount Amount]]</f>
        <v>2326.3000000000002</v>
      </c>
      <c r="M1554" s="2">
        <f>Table14[[#This Row],[Total_Revenue]]-Table14[[#This Row],[Total Cost]]</f>
        <v>360.40000000000009</v>
      </c>
      <c r="N1554" t="s">
        <v>24</v>
      </c>
      <c r="O1554" t="s">
        <v>52</v>
      </c>
      <c r="P1554" t="s">
        <v>35</v>
      </c>
    </row>
    <row r="1555" spans="1:16" x14ac:dyDescent="0.25">
      <c r="A1555" t="s">
        <v>1599</v>
      </c>
      <c r="B1555" s="1">
        <v>44954</v>
      </c>
      <c r="C1555" t="s">
        <v>37</v>
      </c>
      <c r="D1555" t="s">
        <v>38</v>
      </c>
      <c r="E1555">
        <v>8</v>
      </c>
      <c r="F1555" s="2">
        <v>33.270000000000003</v>
      </c>
      <c r="G1555" s="2">
        <f>Table14[[#This Row],[Unit Cost]]*Table14[[#This Row],[Quantity]]</f>
        <v>266.16000000000003</v>
      </c>
      <c r="H1555" s="2">
        <v>57.63</v>
      </c>
      <c r="I1555" s="2">
        <f>Table14[[#This Row],[Unit Price]]*Table14[[#This Row],[Quantity]]</f>
        <v>461.04</v>
      </c>
      <c r="J1555" s="4">
        <v>0</v>
      </c>
      <c r="K1555">
        <f>Table14[[#This Row],[Revenue]]*Table14[[#This Row],[Discount]]</f>
        <v>0</v>
      </c>
      <c r="L1555" s="2">
        <f>Table14[[#This Row],[Revenue]]-Table14[[#This Row],[Discount Amount]]</f>
        <v>461.04</v>
      </c>
      <c r="M1555" s="2">
        <f>Table14[[#This Row],[Total_Revenue]]-Table14[[#This Row],[Total Cost]]</f>
        <v>194.88</v>
      </c>
      <c r="N1555" t="s">
        <v>18</v>
      </c>
      <c r="O1555" t="s">
        <v>32</v>
      </c>
      <c r="P1555" t="s">
        <v>20</v>
      </c>
    </row>
    <row r="1556" spans="1:16" x14ac:dyDescent="0.25">
      <c r="A1556" t="s">
        <v>1600</v>
      </c>
      <c r="B1556" s="1">
        <v>45461</v>
      </c>
      <c r="C1556" t="s">
        <v>34</v>
      </c>
      <c r="D1556" t="s">
        <v>31</v>
      </c>
      <c r="E1556">
        <v>9</v>
      </c>
      <c r="F1556" s="2">
        <v>465.84</v>
      </c>
      <c r="G1556" s="2">
        <f>Table14[[#This Row],[Unit Cost]]*Table14[[#This Row],[Quantity]]</f>
        <v>4192.5599999999995</v>
      </c>
      <c r="H1556" s="2">
        <v>743.66</v>
      </c>
      <c r="I1556" s="2">
        <f>Table14[[#This Row],[Unit Price]]*Table14[[#This Row],[Quantity]]</f>
        <v>6692.94</v>
      </c>
      <c r="J1556" s="4">
        <v>0.1</v>
      </c>
      <c r="K1556">
        <f>Table14[[#This Row],[Revenue]]*Table14[[#This Row],[Discount]]</f>
        <v>669.29399999999998</v>
      </c>
      <c r="L1556" s="2">
        <f>Table14[[#This Row],[Revenue]]-Table14[[#This Row],[Discount Amount]]</f>
        <v>6023.6459999999997</v>
      </c>
      <c r="M1556" s="2">
        <f>Table14[[#This Row],[Total_Revenue]]-Table14[[#This Row],[Total Cost]]</f>
        <v>1831.0860000000002</v>
      </c>
      <c r="N1556" t="s">
        <v>14</v>
      </c>
      <c r="O1556" t="s">
        <v>32</v>
      </c>
      <c r="P1556" t="s">
        <v>16</v>
      </c>
    </row>
    <row r="1557" spans="1:16" x14ac:dyDescent="0.25">
      <c r="A1557" t="s">
        <v>1601</v>
      </c>
      <c r="B1557" s="1">
        <v>45516</v>
      </c>
      <c r="C1557" t="s">
        <v>12</v>
      </c>
      <c r="D1557" t="s">
        <v>13</v>
      </c>
      <c r="E1557">
        <v>7</v>
      </c>
      <c r="F1557" s="2">
        <v>107.49</v>
      </c>
      <c r="G1557" s="2">
        <f>Table14[[#This Row],[Unit Cost]]*Table14[[#This Row],[Quantity]]</f>
        <v>752.43</v>
      </c>
      <c r="H1557" s="2">
        <v>120.43</v>
      </c>
      <c r="I1557" s="2">
        <f>Table14[[#This Row],[Unit Price]]*Table14[[#This Row],[Quantity]]</f>
        <v>843.01</v>
      </c>
      <c r="J1557" s="4">
        <v>0.2</v>
      </c>
      <c r="K1557">
        <f>Table14[[#This Row],[Revenue]]*Table14[[#This Row],[Discount]]</f>
        <v>168.602</v>
      </c>
      <c r="L1557" s="2">
        <f>Table14[[#This Row],[Revenue]]-Table14[[#This Row],[Discount Amount]]</f>
        <v>674.40800000000002</v>
      </c>
      <c r="M1557" s="2">
        <f>Table14[[#This Row],[Total_Revenue]]-Table14[[#This Row],[Total Cost]]</f>
        <v>-78.021999999999935</v>
      </c>
      <c r="N1557" t="s">
        <v>14</v>
      </c>
      <c r="O1557" t="s">
        <v>32</v>
      </c>
      <c r="P1557" t="s">
        <v>16</v>
      </c>
    </row>
    <row r="1558" spans="1:16" x14ac:dyDescent="0.25">
      <c r="A1558" t="s">
        <v>1602</v>
      </c>
      <c r="B1558" s="1">
        <v>45029</v>
      </c>
      <c r="C1558" t="s">
        <v>30</v>
      </c>
      <c r="D1558" t="s">
        <v>31</v>
      </c>
      <c r="E1558">
        <v>9</v>
      </c>
      <c r="F1558" s="2">
        <v>275.61</v>
      </c>
      <c r="G1558" s="2">
        <f>Table14[[#This Row],[Unit Cost]]*Table14[[#This Row],[Quantity]]</f>
        <v>2480.4900000000002</v>
      </c>
      <c r="H1558" s="2">
        <v>313.66000000000003</v>
      </c>
      <c r="I1558" s="2">
        <f>Table14[[#This Row],[Unit Price]]*Table14[[#This Row],[Quantity]]</f>
        <v>2822.94</v>
      </c>
      <c r="J1558" s="4">
        <v>0.2</v>
      </c>
      <c r="K1558">
        <f>Table14[[#This Row],[Revenue]]*Table14[[#This Row],[Discount]]</f>
        <v>564.58800000000008</v>
      </c>
      <c r="L1558" s="2">
        <f>Table14[[#This Row],[Revenue]]-Table14[[#This Row],[Discount Amount]]</f>
        <v>2258.3519999999999</v>
      </c>
      <c r="M1558" s="2">
        <f>Table14[[#This Row],[Total_Revenue]]-Table14[[#This Row],[Total Cost]]</f>
        <v>-222.13800000000037</v>
      </c>
      <c r="N1558" t="s">
        <v>40</v>
      </c>
      <c r="O1558" t="s">
        <v>15</v>
      </c>
      <c r="P1558" t="s">
        <v>16</v>
      </c>
    </row>
    <row r="1559" spans="1:16" x14ac:dyDescent="0.25">
      <c r="A1559" t="s">
        <v>1603</v>
      </c>
      <c r="B1559" s="1">
        <v>45292</v>
      </c>
      <c r="C1559" t="s">
        <v>34</v>
      </c>
      <c r="D1559" t="s">
        <v>31</v>
      </c>
      <c r="E1559">
        <v>8</v>
      </c>
      <c r="F1559" s="2">
        <v>119.04</v>
      </c>
      <c r="G1559" s="2">
        <f>Table14[[#This Row],[Unit Cost]]*Table14[[#This Row],[Quantity]]</f>
        <v>952.32</v>
      </c>
      <c r="H1559" s="2">
        <v>198.62</v>
      </c>
      <c r="I1559" s="2">
        <f>Table14[[#This Row],[Unit Price]]*Table14[[#This Row],[Quantity]]</f>
        <v>1588.96</v>
      </c>
      <c r="J1559" s="4">
        <v>0</v>
      </c>
      <c r="K1559">
        <f>Table14[[#This Row],[Revenue]]*Table14[[#This Row],[Discount]]</f>
        <v>0</v>
      </c>
      <c r="L1559" s="2">
        <f>Table14[[#This Row],[Revenue]]-Table14[[#This Row],[Discount Amount]]</f>
        <v>1588.96</v>
      </c>
      <c r="M1559" s="2">
        <f>Table14[[#This Row],[Total_Revenue]]-Table14[[#This Row],[Total Cost]]</f>
        <v>636.64</v>
      </c>
      <c r="N1559" t="s">
        <v>40</v>
      </c>
      <c r="O1559" t="s">
        <v>32</v>
      </c>
      <c r="P1559" t="s">
        <v>16</v>
      </c>
    </row>
    <row r="1560" spans="1:16" x14ac:dyDescent="0.25">
      <c r="A1560" t="s">
        <v>1604</v>
      </c>
      <c r="B1560" s="1">
        <v>45633</v>
      </c>
      <c r="C1560" t="s">
        <v>26</v>
      </c>
      <c r="D1560" t="s">
        <v>13</v>
      </c>
      <c r="E1560">
        <v>1</v>
      </c>
      <c r="F1560" s="2">
        <v>332.54</v>
      </c>
      <c r="G1560" s="2">
        <f>Table14[[#This Row],[Unit Cost]]*Table14[[#This Row],[Quantity]]</f>
        <v>332.54</v>
      </c>
      <c r="H1560" s="2">
        <v>535.59</v>
      </c>
      <c r="I1560" s="2">
        <f>Table14[[#This Row],[Unit Price]]*Table14[[#This Row],[Quantity]]</f>
        <v>535.59</v>
      </c>
      <c r="J1560" s="4">
        <v>0.05</v>
      </c>
      <c r="K1560">
        <f>Table14[[#This Row],[Revenue]]*Table14[[#This Row],[Discount]]</f>
        <v>26.779500000000002</v>
      </c>
      <c r="L1560" s="2">
        <f>Table14[[#This Row],[Revenue]]-Table14[[#This Row],[Discount Amount]]</f>
        <v>508.81050000000005</v>
      </c>
      <c r="M1560" s="2">
        <f>Table14[[#This Row],[Total_Revenue]]-Table14[[#This Row],[Total Cost]]</f>
        <v>176.27050000000003</v>
      </c>
      <c r="N1560" t="s">
        <v>40</v>
      </c>
      <c r="O1560" t="s">
        <v>32</v>
      </c>
      <c r="P1560" t="s">
        <v>20</v>
      </c>
    </row>
    <row r="1561" spans="1:16" x14ac:dyDescent="0.25">
      <c r="A1561" t="s">
        <v>1605</v>
      </c>
      <c r="B1561" s="1">
        <v>44988</v>
      </c>
      <c r="C1561" t="s">
        <v>12</v>
      </c>
      <c r="D1561" t="s">
        <v>13</v>
      </c>
      <c r="E1561">
        <v>2</v>
      </c>
      <c r="F1561" s="2">
        <v>256.43</v>
      </c>
      <c r="G1561" s="2">
        <f>Table14[[#This Row],[Unit Cost]]*Table14[[#This Row],[Quantity]]</f>
        <v>512.86</v>
      </c>
      <c r="H1561" s="2">
        <v>417.99</v>
      </c>
      <c r="I1561" s="2">
        <f>Table14[[#This Row],[Unit Price]]*Table14[[#This Row],[Quantity]]</f>
        <v>835.98</v>
      </c>
      <c r="J1561" s="4">
        <v>0.15</v>
      </c>
      <c r="K1561">
        <f>Table14[[#This Row],[Revenue]]*Table14[[#This Row],[Discount]]</f>
        <v>125.39699999999999</v>
      </c>
      <c r="L1561" s="2">
        <f>Table14[[#This Row],[Revenue]]-Table14[[#This Row],[Discount Amount]]</f>
        <v>710.58300000000008</v>
      </c>
      <c r="M1561" s="2">
        <f>Table14[[#This Row],[Total_Revenue]]-Table14[[#This Row],[Total Cost]]</f>
        <v>197.72300000000007</v>
      </c>
      <c r="N1561" t="s">
        <v>18</v>
      </c>
      <c r="O1561" t="s">
        <v>27</v>
      </c>
      <c r="P1561" t="s">
        <v>16</v>
      </c>
    </row>
    <row r="1562" spans="1:16" x14ac:dyDescent="0.25">
      <c r="A1562" t="s">
        <v>1606</v>
      </c>
      <c r="B1562" s="1">
        <v>45382</v>
      </c>
      <c r="C1562" t="s">
        <v>12</v>
      </c>
      <c r="D1562" t="s">
        <v>13</v>
      </c>
      <c r="E1562">
        <v>2</v>
      </c>
      <c r="F1562" s="2">
        <v>232.37</v>
      </c>
      <c r="G1562" s="2">
        <f>Table14[[#This Row],[Unit Cost]]*Table14[[#This Row],[Quantity]]</f>
        <v>464.74</v>
      </c>
      <c r="H1562" s="2">
        <v>386.1</v>
      </c>
      <c r="I1562" s="2">
        <f>Table14[[#This Row],[Unit Price]]*Table14[[#This Row],[Quantity]]</f>
        <v>772.2</v>
      </c>
      <c r="J1562" s="4">
        <v>0.1</v>
      </c>
      <c r="K1562">
        <f>Table14[[#This Row],[Revenue]]*Table14[[#This Row],[Discount]]</f>
        <v>77.220000000000013</v>
      </c>
      <c r="L1562" s="2">
        <f>Table14[[#This Row],[Revenue]]-Table14[[#This Row],[Discount Amount]]</f>
        <v>694.98</v>
      </c>
      <c r="M1562" s="2">
        <f>Table14[[#This Row],[Total_Revenue]]-Table14[[#This Row],[Total Cost]]</f>
        <v>230.24</v>
      </c>
      <c r="N1562" t="s">
        <v>24</v>
      </c>
      <c r="O1562" t="s">
        <v>52</v>
      </c>
      <c r="P1562" t="s">
        <v>35</v>
      </c>
    </row>
    <row r="1563" spans="1:16" x14ac:dyDescent="0.25">
      <c r="A1563" t="s">
        <v>1607</v>
      </c>
      <c r="B1563" s="1">
        <v>45522</v>
      </c>
      <c r="C1563" t="s">
        <v>34</v>
      </c>
      <c r="D1563" t="s">
        <v>31</v>
      </c>
      <c r="E1563">
        <v>3</v>
      </c>
      <c r="F1563" s="2">
        <v>456.2</v>
      </c>
      <c r="G1563" s="2">
        <f>Table14[[#This Row],[Unit Cost]]*Table14[[#This Row],[Quantity]]</f>
        <v>1368.6</v>
      </c>
      <c r="H1563" s="2">
        <v>586.79999999999995</v>
      </c>
      <c r="I1563" s="2">
        <f>Table14[[#This Row],[Unit Price]]*Table14[[#This Row],[Quantity]]</f>
        <v>1760.3999999999999</v>
      </c>
      <c r="J1563" s="4">
        <v>0.15</v>
      </c>
      <c r="K1563">
        <f>Table14[[#This Row],[Revenue]]*Table14[[#This Row],[Discount]]</f>
        <v>264.05999999999995</v>
      </c>
      <c r="L1563" s="2">
        <f>Table14[[#This Row],[Revenue]]-Table14[[#This Row],[Discount Amount]]</f>
        <v>1496.34</v>
      </c>
      <c r="M1563" s="2">
        <f>Table14[[#This Row],[Total_Revenue]]-Table14[[#This Row],[Total Cost]]</f>
        <v>127.74000000000001</v>
      </c>
      <c r="N1563" t="s">
        <v>14</v>
      </c>
      <c r="O1563" t="s">
        <v>52</v>
      </c>
      <c r="P1563" t="s">
        <v>16</v>
      </c>
    </row>
    <row r="1564" spans="1:16" x14ac:dyDescent="0.25">
      <c r="A1564" t="s">
        <v>1608</v>
      </c>
      <c r="B1564" s="1">
        <v>45108</v>
      </c>
      <c r="C1564" t="s">
        <v>30</v>
      </c>
      <c r="D1564" t="s">
        <v>31</v>
      </c>
      <c r="E1564">
        <v>3</v>
      </c>
      <c r="F1564" s="2">
        <v>385.15</v>
      </c>
      <c r="G1564" s="2">
        <f>Table14[[#This Row],[Unit Cost]]*Table14[[#This Row],[Quantity]]</f>
        <v>1155.4499999999998</v>
      </c>
      <c r="H1564" s="2">
        <v>493.41</v>
      </c>
      <c r="I1564" s="2">
        <f>Table14[[#This Row],[Unit Price]]*Table14[[#This Row],[Quantity]]</f>
        <v>1480.23</v>
      </c>
      <c r="J1564" s="4">
        <v>0</v>
      </c>
      <c r="K1564">
        <f>Table14[[#This Row],[Revenue]]*Table14[[#This Row],[Discount]]</f>
        <v>0</v>
      </c>
      <c r="L1564" s="2">
        <f>Table14[[#This Row],[Revenue]]-Table14[[#This Row],[Discount Amount]]</f>
        <v>1480.23</v>
      </c>
      <c r="M1564" s="2">
        <f>Table14[[#This Row],[Total_Revenue]]-Table14[[#This Row],[Total Cost]]</f>
        <v>324.7800000000002</v>
      </c>
      <c r="N1564" t="s">
        <v>18</v>
      </c>
      <c r="O1564" t="s">
        <v>15</v>
      </c>
      <c r="P1564" t="s">
        <v>35</v>
      </c>
    </row>
    <row r="1565" spans="1:16" x14ac:dyDescent="0.25">
      <c r="A1565" t="s">
        <v>1609</v>
      </c>
      <c r="B1565" s="1">
        <v>45464</v>
      </c>
      <c r="C1565" t="s">
        <v>37</v>
      </c>
      <c r="D1565" t="s">
        <v>38</v>
      </c>
      <c r="E1565">
        <v>1</v>
      </c>
      <c r="F1565" s="2">
        <v>5.67</v>
      </c>
      <c r="G1565" s="2">
        <f>Table14[[#This Row],[Unit Cost]]*Table14[[#This Row],[Quantity]]</f>
        <v>5.67</v>
      </c>
      <c r="H1565" s="2">
        <v>7.43</v>
      </c>
      <c r="I1565" s="2">
        <f>Table14[[#This Row],[Unit Price]]*Table14[[#This Row],[Quantity]]</f>
        <v>7.43</v>
      </c>
      <c r="J1565" s="4">
        <v>0.15</v>
      </c>
      <c r="K1565">
        <f>Table14[[#This Row],[Revenue]]*Table14[[#This Row],[Discount]]</f>
        <v>1.1144999999999998</v>
      </c>
      <c r="L1565" s="2">
        <f>Table14[[#This Row],[Revenue]]-Table14[[#This Row],[Discount Amount]]</f>
        <v>6.3155000000000001</v>
      </c>
      <c r="M1565" s="2">
        <f>Table14[[#This Row],[Total_Revenue]]-Table14[[#This Row],[Total Cost]]</f>
        <v>0.64550000000000018</v>
      </c>
      <c r="N1565" t="s">
        <v>24</v>
      </c>
      <c r="O1565" t="s">
        <v>27</v>
      </c>
      <c r="P1565" t="s">
        <v>35</v>
      </c>
    </row>
    <row r="1566" spans="1:16" x14ac:dyDescent="0.25">
      <c r="A1566" t="s">
        <v>1610</v>
      </c>
      <c r="B1566" s="1">
        <v>45264</v>
      </c>
      <c r="C1566" t="s">
        <v>37</v>
      </c>
      <c r="D1566" t="s">
        <v>38</v>
      </c>
      <c r="E1566">
        <v>1</v>
      </c>
      <c r="F1566" s="2">
        <v>282.49</v>
      </c>
      <c r="G1566" s="2">
        <f>Table14[[#This Row],[Unit Cost]]*Table14[[#This Row],[Quantity]]</f>
        <v>282.49</v>
      </c>
      <c r="H1566" s="2">
        <v>481.24</v>
      </c>
      <c r="I1566" s="2">
        <f>Table14[[#This Row],[Unit Price]]*Table14[[#This Row],[Quantity]]</f>
        <v>481.24</v>
      </c>
      <c r="J1566" s="4">
        <v>0.2</v>
      </c>
      <c r="K1566">
        <f>Table14[[#This Row],[Revenue]]*Table14[[#This Row],[Discount]]</f>
        <v>96.248000000000005</v>
      </c>
      <c r="L1566" s="2">
        <f>Table14[[#This Row],[Revenue]]-Table14[[#This Row],[Discount Amount]]</f>
        <v>384.99200000000002</v>
      </c>
      <c r="M1566" s="2">
        <f>Table14[[#This Row],[Total_Revenue]]-Table14[[#This Row],[Total Cost]]</f>
        <v>102.50200000000001</v>
      </c>
      <c r="N1566" t="s">
        <v>24</v>
      </c>
      <c r="O1566" t="s">
        <v>32</v>
      </c>
      <c r="P1566" t="s">
        <v>16</v>
      </c>
    </row>
    <row r="1567" spans="1:16" x14ac:dyDescent="0.25">
      <c r="A1567" t="s">
        <v>1611</v>
      </c>
      <c r="B1567" s="1">
        <v>45437</v>
      </c>
      <c r="C1567" t="s">
        <v>46</v>
      </c>
      <c r="D1567" t="s">
        <v>47</v>
      </c>
      <c r="E1567">
        <v>9</v>
      </c>
      <c r="F1567" s="2">
        <v>493.94</v>
      </c>
      <c r="G1567" s="2">
        <f>Table14[[#This Row],[Unit Cost]]*Table14[[#This Row],[Quantity]]</f>
        <v>4445.46</v>
      </c>
      <c r="H1567" s="2">
        <v>614.74</v>
      </c>
      <c r="I1567" s="2">
        <f>Table14[[#This Row],[Unit Price]]*Table14[[#This Row],[Quantity]]</f>
        <v>5532.66</v>
      </c>
      <c r="J1567" s="4">
        <v>0.05</v>
      </c>
      <c r="K1567">
        <f>Table14[[#This Row],[Revenue]]*Table14[[#This Row],[Discount]]</f>
        <v>276.63299999999998</v>
      </c>
      <c r="L1567" s="2">
        <f>Table14[[#This Row],[Revenue]]-Table14[[#This Row],[Discount Amount]]</f>
        <v>5256.027</v>
      </c>
      <c r="M1567" s="2">
        <f>Table14[[#This Row],[Total_Revenue]]-Table14[[#This Row],[Total Cost]]</f>
        <v>810.56700000000001</v>
      </c>
      <c r="N1567" t="s">
        <v>24</v>
      </c>
      <c r="O1567" t="s">
        <v>32</v>
      </c>
      <c r="P1567" t="s">
        <v>16</v>
      </c>
    </row>
    <row r="1568" spans="1:16" x14ac:dyDescent="0.25">
      <c r="A1568" t="s">
        <v>1612</v>
      </c>
      <c r="B1568" s="1">
        <v>44958</v>
      </c>
      <c r="C1568" t="s">
        <v>49</v>
      </c>
      <c r="D1568" t="s">
        <v>47</v>
      </c>
      <c r="E1568">
        <v>5</v>
      </c>
      <c r="F1568" s="2">
        <v>209.49</v>
      </c>
      <c r="G1568" s="2">
        <f>Table14[[#This Row],[Unit Cost]]*Table14[[#This Row],[Quantity]]</f>
        <v>1047.45</v>
      </c>
      <c r="H1568" s="2">
        <v>280.25</v>
      </c>
      <c r="I1568" s="2">
        <f>Table14[[#This Row],[Unit Price]]*Table14[[#This Row],[Quantity]]</f>
        <v>1401.25</v>
      </c>
      <c r="J1568" s="4">
        <v>0</v>
      </c>
      <c r="K1568">
        <f>Table14[[#This Row],[Revenue]]*Table14[[#This Row],[Discount]]</f>
        <v>0</v>
      </c>
      <c r="L1568" s="2">
        <f>Table14[[#This Row],[Revenue]]-Table14[[#This Row],[Discount Amount]]</f>
        <v>1401.25</v>
      </c>
      <c r="M1568" s="2">
        <f>Table14[[#This Row],[Total_Revenue]]-Table14[[#This Row],[Total Cost]]</f>
        <v>353.79999999999995</v>
      </c>
      <c r="N1568" t="s">
        <v>14</v>
      </c>
      <c r="O1568" t="s">
        <v>19</v>
      </c>
      <c r="P1568" t="s">
        <v>20</v>
      </c>
    </row>
    <row r="1569" spans="1:16" x14ac:dyDescent="0.25">
      <c r="A1569" t="s">
        <v>1613</v>
      </c>
      <c r="B1569" s="1">
        <v>45005</v>
      </c>
      <c r="C1569" t="s">
        <v>54</v>
      </c>
      <c r="D1569" t="s">
        <v>38</v>
      </c>
      <c r="E1569">
        <v>7</v>
      </c>
      <c r="F1569" s="2">
        <v>76.05</v>
      </c>
      <c r="G1569" s="2">
        <f>Table14[[#This Row],[Unit Cost]]*Table14[[#This Row],[Quantity]]</f>
        <v>532.35</v>
      </c>
      <c r="H1569" s="2">
        <v>108.15</v>
      </c>
      <c r="I1569" s="2">
        <f>Table14[[#This Row],[Unit Price]]*Table14[[#This Row],[Quantity]]</f>
        <v>757.05000000000007</v>
      </c>
      <c r="J1569" s="4">
        <v>0</v>
      </c>
      <c r="K1569">
        <f>Table14[[#This Row],[Revenue]]*Table14[[#This Row],[Discount]]</f>
        <v>0</v>
      </c>
      <c r="L1569" s="2">
        <f>Table14[[#This Row],[Revenue]]-Table14[[#This Row],[Discount Amount]]</f>
        <v>757.05000000000007</v>
      </c>
      <c r="M1569" s="2">
        <f>Table14[[#This Row],[Total_Revenue]]-Table14[[#This Row],[Total Cost]]</f>
        <v>224.70000000000005</v>
      </c>
      <c r="N1569" t="s">
        <v>40</v>
      </c>
      <c r="O1569" t="s">
        <v>15</v>
      </c>
      <c r="P1569" t="s">
        <v>16</v>
      </c>
    </row>
    <row r="1570" spans="1:16" x14ac:dyDescent="0.25">
      <c r="A1570" t="s">
        <v>1614</v>
      </c>
      <c r="B1570" s="1">
        <v>45008</v>
      </c>
      <c r="C1570" t="s">
        <v>37</v>
      </c>
      <c r="D1570" t="s">
        <v>38</v>
      </c>
      <c r="E1570">
        <v>9</v>
      </c>
      <c r="F1570" s="2">
        <v>196.8</v>
      </c>
      <c r="G1570" s="2">
        <f>Table14[[#This Row],[Unit Cost]]*Table14[[#This Row],[Quantity]]</f>
        <v>1771.2</v>
      </c>
      <c r="H1570" s="2">
        <v>275.57</v>
      </c>
      <c r="I1570" s="2">
        <f>Table14[[#This Row],[Unit Price]]*Table14[[#This Row],[Quantity]]</f>
        <v>2480.13</v>
      </c>
      <c r="J1570" s="4">
        <v>0.1</v>
      </c>
      <c r="K1570">
        <f>Table14[[#This Row],[Revenue]]*Table14[[#This Row],[Discount]]</f>
        <v>248.01300000000003</v>
      </c>
      <c r="L1570" s="2">
        <f>Table14[[#This Row],[Revenue]]-Table14[[#This Row],[Discount Amount]]</f>
        <v>2232.1170000000002</v>
      </c>
      <c r="M1570" s="2">
        <f>Table14[[#This Row],[Total_Revenue]]-Table14[[#This Row],[Total Cost]]</f>
        <v>460.91700000000014</v>
      </c>
      <c r="N1570" t="s">
        <v>18</v>
      </c>
      <c r="O1570" t="s">
        <v>52</v>
      </c>
      <c r="P1570" t="s">
        <v>16</v>
      </c>
    </row>
    <row r="1571" spans="1:16" x14ac:dyDescent="0.25">
      <c r="A1571" t="s">
        <v>1615</v>
      </c>
      <c r="B1571" s="1">
        <v>45451</v>
      </c>
      <c r="C1571" t="s">
        <v>46</v>
      </c>
      <c r="D1571" t="s">
        <v>47</v>
      </c>
      <c r="E1571">
        <v>3</v>
      </c>
      <c r="F1571" s="2">
        <v>75.98</v>
      </c>
      <c r="G1571" s="2">
        <f>Table14[[#This Row],[Unit Cost]]*Table14[[#This Row],[Quantity]]</f>
        <v>227.94</v>
      </c>
      <c r="H1571" s="2">
        <v>88.66</v>
      </c>
      <c r="I1571" s="2">
        <f>Table14[[#This Row],[Unit Price]]*Table14[[#This Row],[Quantity]]</f>
        <v>265.98</v>
      </c>
      <c r="J1571" s="4">
        <v>0.05</v>
      </c>
      <c r="K1571">
        <f>Table14[[#This Row],[Revenue]]*Table14[[#This Row],[Discount]]</f>
        <v>13.299000000000001</v>
      </c>
      <c r="L1571" s="2">
        <f>Table14[[#This Row],[Revenue]]-Table14[[#This Row],[Discount Amount]]</f>
        <v>252.68100000000001</v>
      </c>
      <c r="M1571" s="2">
        <f>Table14[[#This Row],[Total_Revenue]]-Table14[[#This Row],[Total Cost]]</f>
        <v>24.741000000000014</v>
      </c>
      <c r="N1571" t="s">
        <v>18</v>
      </c>
      <c r="O1571" t="s">
        <v>27</v>
      </c>
      <c r="P1571" t="s">
        <v>16</v>
      </c>
    </row>
    <row r="1572" spans="1:16" x14ac:dyDescent="0.25">
      <c r="A1572" t="s">
        <v>1616</v>
      </c>
      <c r="B1572" s="1">
        <v>44973</v>
      </c>
      <c r="C1572" t="s">
        <v>49</v>
      </c>
      <c r="D1572" t="s">
        <v>47</v>
      </c>
      <c r="E1572">
        <v>3</v>
      </c>
      <c r="F1572" s="2">
        <v>401.1</v>
      </c>
      <c r="G1572" s="2">
        <f>Table14[[#This Row],[Unit Cost]]*Table14[[#This Row],[Quantity]]</f>
        <v>1203.3000000000002</v>
      </c>
      <c r="H1572" s="2">
        <v>625.94000000000005</v>
      </c>
      <c r="I1572" s="2">
        <f>Table14[[#This Row],[Unit Price]]*Table14[[#This Row],[Quantity]]</f>
        <v>1877.8200000000002</v>
      </c>
      <c r="J1572" s="4">
        <v>0</v>
      </c>
      <c r="K1572">
        <f>Table14[[#This Row],[Revenue]]*Table14[[#This Row],[Discount]]</f>
        <v>0</v>
      </c>
      <c r="L1572" s="2">
        <f>Table14[[#This Row],[Revenue]]-Table14[[#This Row],[Discount Amount]]</f>
        <v>1877.8200000000002</v>
      </c>
      <c r="M1572" s="2">
        <f>Table14[[#This Row],[Total_Revenue]]-Table14[[#This Row],[Total Cost]]</f>
        <v>674.52</v>
      </c>
      <c r="N1572" t="s">
        <v>24</v>
      </c>
      <c r="O1572" t="s">
        <v>52</v>
      </c>
      <c r="P1572" t="s">
        <v>16</v>
      </c>
    </row>
    <row r="1573" spans="1:16" x14ac:dyDescent="0.25">
      <c r="A1573" t="s">
        <v>1617</v>
      </c>
      <c r="B1573" s="1">
        <v>45097</v>
      </c>
      <c r="C1573" t="s">
        <v>62</v>
      </c>
      <c r="D1573" t="s">
        <v>47</v>
      </c>
      <c r="E1573">
        <v>6</v>
      </c>
      <c r="F1573" s="2">
        <v>374.36</v>
      </c>
      <c r="G1573" s="2">
        <f>Table14[[#This Row],[Unit Cost]]*Table14[[#This Row],[Quantity]]</f>
        <v>2246.16</v>
      </c>
      <c r="H1573" s="2">
        <v>607.09</v>
      </c>
      <c r="I1573" s="2">
        <f>Table14[[#This Row],[Unit Price]]*Table14[[#This Row],[Quantity]]</f>
        <v>3642.54</v>
      </c>
      <c r="J1573" s="4">
        <v>0.15</v>
      </c>
      <c r="K1573">
        <f>Table14[[#This Row],[Revenue]]*Table14[[#This Row],[Discount]]</f>
        <v>546.38099999999997</v>
      </c>
      <c r="L1573" s="2">
        <f>Table14[[#This Row],[Revenue]]-Table14[[#This Row],[Discount Amount]]</f>
        <v>3096.1590000000001</v>
      </c>
      <c r="M1573" s="2">
        <f>Table14[[#This Row],[Total_Revenue]]-Table14[[#This Row],[Total Cost]]</f>
        <v>849.99900000000025</v>
      </c>
      <c r="N1573" t="s">
        <v>18</v>
      </c>
      <c r="O1573" t="s">
        <v>27</v>
      </c>
      <c r="P1573" t="s">
        <v>16</v>
      </c>
    </row>
    <row r="1574" spans="1:16" x14ac:dyDescent="0.25">
      <c r="A1574" t="s">
        <v>1618</v>
      </c>
      <c r="B1574" s="1">
        <v>45550</v>
      </c>
      <c r="C1574" t="s">
        <v>37</v>
      </c>
      <c r="D1574" t="s">
        <v>38</v>
      </c>
      <c r="E1574">
        <v>1</v>
      </c>
      <c r="F1574" s="2">
        <v>119.48</v>
      </c>
      <c r="G1574" s="2">
        <f>Table14[[#This Row],[Unit Cost]]*Table14[[#This Row],[Quantity]]</f>
        <v>119.48</v>
      </c>
      <c r="H1574" s="2">
        <v>204.32</v>
      </c>
      <c r="I1574" s="2">
        <f>Table14[[#This Row],[Unit Price]]*Table14[[#This Row],[Quantity]]</f>
        <v>204.32</v>
      </c>
      <c r="J1574" s="4">
        <v>0.1</v>
      </c>
      <c r="K1574">
        <f>Table14[[#This Row],[Revenue]]*Table14[[#This Row],[Discount]]</f>
        <v>20.432000000000002</v>
      </c>
      <c r="L1574" s="2">
        <f>Table14[[#This Row],[Revenue]]-Table14[[#This Row],[Discount Amount]]</f>
        <v>183.88799999999998</v>
      </c>
      <c r="M1574" s="2">
        <f>Table14[[#This Row],[Total_Revenue]]-Table14[[#This Row],[Total Cost]]</f>
        <v>64.407999999999973</v>
      </c>
      <c r="N1574" t="s">
        <v>24</v>
      </c>
      <c r="O1574" t="s">
        <v>52</v>
      </c>
      <c r="P1574" t="s">
        <v>35</v>
      </c>
    </row>
    <row r="1575" spans="1:16" x14ac:dyDescent="0.25">
      <c r="A1575" t="s">
        <v>1619</v>
      </c>
      <c r="B1575" s="1">
        <v>45143</v>
      </c>
      <c r="C1575" t="s">
        <v>62</v>
      </c>
      <c r="D1575" t="s">
        <v>47</v>
      </c>
      <c r="E1575">
        <v>7</v>
      </c>
      <c r="F1575" s="2">
        <v>200.1</v>
      </c>
      <c r="G1575" s="2">
        <f>Table14[[#This Row],[Unit Cost]]*Table14[[#This Row],[Quantity]]</f>
        <v>1400.7</v>
      </c>
      <c r="H1575" s="2">
        <v>341.47</v>
      </c>
      <c r="I1575" s="2">
        <f>Table14[[#This Row],[Unit Price]]*Table14[[#This Row],[Quantity]]</f>
        <v>2390.29</v>
      </c>
      <c r="J1575" s="4">
        <v>0</v>
      </c>
      <c r="K1575">
        <f>Table14[[#This Row],[Revenue]]*Table14[[#This Row],[Discount]]</f>
        <v>0</v>
      </c>
      <c r="L1575" s="2">
        <f>Table14[[#This Row],[Revenue]]-Table14[[#This Row],[Discount Amount]]</f>
        <v>2390.29</v>
      </c>
      <c r="M1575" s="2">
        <f>Table14[[#This Row],[Total_Revenue]]-Table14[[#This Row],[Total Cost]]</f>
        <v>989.58999999999992</v>
      </c>
      <c r="N1575" t="s">
        <v>24</v>
      </c>
      <c r="O1575" t="s">
        <v>19</v>
      </c>
      <c r="P1575" t="s">
        <v>16</v>
      </c>
    </row>
    <row r="1576" spans="1:16" x14ac:dyDescent="0.25">
      <c r="A1576" t="s">
        <v>1620</v>
      </c>
      <c r="B1576" s="1">
        <v>45000</v>
      </c>
      <c r="C1576" t="s">
        <v>60</v>
      </c>
      <c r="D1576" t="s">
        <v>23</v>
      </c>
      <c r="E1576">
        <v>9</v>
      </c>
      <c r="F1576" s="2">
        <v>267.33999999999997</v>
      </c>
      <c r="G1576" s="2">
        <f>Table14[[#This Row],[Unit Cost]]*Table14[[#This Row],[Quantity]]</f>
        <v>2406.06</v>
      </c>
      <c r="H1576" s="2">
        <v>472.48</v>
      </c>
      <c r="I1576" s="2">
        <f>Table14[[#This Row],[Unit Price]]*Table14[[#This Row],[Quantity]]</f>
        <v>4252.32</v>
      </c>
      <c r="J1576" s="4">
        <v>0.1</v>
      </c>
      <c r="K1576">
        <f>Table14[[#This Row],[Revenue]]*Table14[[#This Row],[Discount]]</f>
        <v>425.23199999999997</v>
      </c>
      <c r="L1576" s="2">
        <f>Table14[[#This Row],[Revenue]]-Table14[[#This Row],[Discount Amount]]</f>
        <v>3827.0879999999997</v>
      </c>
      <c r="M1576" s="2">
        <f>Table14[[#This Row],[Total_Revenue]]-Table14[[#This Row],[Total Cost]]</f>
        <v>1421.0279999999998</v>
      </c>
      <c r="N1576" t="s">
        <v>14</v>
      </c>
      <c r="O1576" t="s">
        <v>27</v>
      </c>
      <c r="P1576" t="s">
        <v>20</v>
      </c>
    </row>
    <row r="1577" spans="1:16" x14ac:dyDescent="0.25">
      <c r="A1577" t="s">
        <v>1621</v>
      </c>
      <c r="B1577" s="1">
        <v>45331</v>
      </c>
      <c r="C1577" t="s">
        <v>30</v>
      </c>
      <c r="D1577" t="s">
        <v>31</v>
      </c>
      <c r="E1577">
        <v>9</v>
      </c>
      <c r="F1577" s="2">
        <v>86.49</v>
      </c>
      <c r="G1577" s="2">
        <f>Table14[[#This Row],[Unit Cost]]*Table14[[#This Row],[Quantity]]</f>
        <v>778.41</v>
      </c>
      <c r="H1577" s="2">
        <v>125.6</v>
      </c>
      <c r="I1577" s="2">
        <f>Table14[[#This Row],[Unit Price]]*Table14[[#This Row],[Quantity]]</f>
        <v>1130.3999999999999</v>
      </c>
      <c r="J1577" s="4">
        <v>0</v>
      </c>
      <c r="K1577">
        <f>Table14[[#This Row],[Revenue]]*Table14[[#This Row],[Discount]]</f>
        <v>0</v>
      </c>
      <c r="L1577" s="2">
        <f>Table14[[#This Row],[Revenue]]-Table14[[#This Row],[Discount Amount]]</f>
        <v>1130.3999999999999</v>
      </c>
      <c r="M1577" s="2">
        <f>Table14[[#This Row],[Total_Revenue]]-Table14[[#This Row],[Total Cost]]</f>
        <v>351.9899999999999</v>
      </c>
      <c r="N1577" t="s">
        <v>14</v>
      </c>
      <c r="O1577" t="s">
        <v>19</v>
      </c>
      <c r="P1577" t="s">
        <v>20</v>
      </c>
    </row>
    <row r="1578" spans="1:16" x14ac:dyDescent="0.25">
      <c r="A1578" t="s">
        <v>1622</v>
      </c>
      <c r="B1578" s="1">
        <v>45476</v>
      </c>
      <c r="C1578" t="s">
        <v>26</v>
      </c>
      <c r="D1578" t="s">
        <v>13</v>
      </c>
      <c r="E1578">
        <v>2</v>
      </c>
      <c r="F1578" s="2">
        <v>355.91</v>
      </c>
      <c r="G1578" s="2">
        <f>Table14[[#This Row],[Unit Cost]]*Table14[[#This Row],[Quantity]]</f>
        <v>711.82</v>
      </c>
      <c r="H1578" s="2">
        <v>450.85</v>
      </c>
      <c r="I1578" s="2">
        <f>Table14[[#This Row],[Unit Price]]*Table14[[#This Row],[Quantity]]</f>
        <v>901.7</v>
      </c>
      <c r="J1578" s="4">
        <v>0</v>
      </c>
      <c r="K1578">
        <f>Table14[[#This Row],[Revenue]]*Table14[[#This Row],[Discount]]</f>
        <v>0</v>
      </c>
      <c r="L1578" s="2">
        <f>Table14[[#This Row],[Revenue]]-Table14[[#This Row],[Discount Amount]]</f>
        <v>901.7</v>
      </c>
      <c r="M1578" s="2">
        <f>Table14[[#This Row],[Total_Revenue]]-Table14[[#This Row],[Total Cost]]</f>
        <v>189.88</v>
      </c>
      <c r="N1578" t="s">
        <v>40</v>
      </c>
      <c r="O1578" t="s">
        <v>52</v>
      </c>
      <c r="P1578" t="s">
        <v>20</v>
      </c>
    </row>
    <row r="1579" spans="1:16" x14ac:dyDescent="0.25">
      <c r="A1579" t="s">
        <v>1623</v>
      </c>
      <c r="B1579" s="1">
        <v>45017</v>
      </c>
      <c r="C1579" t="s">
        <v>34</v>
      </c>
      <c r="D1579" t="s">
        <v>31</v>
      </c>
      <c r="E1579">
        <v>9</v>
      </c>
      <c r="F1579" s="2">
        <v>394.03</v>
      </c>
      <c r="G1579" s="2">
        <f>Table14[[#This Row],[Unit Cost]]*Table14[[#This Row],[Quantity]]</f>
        <v>3546.2699999999995</v>
      </c>
      <c r="H1579" s="2">
        <v>644.32000000000005</v>
      </c>
      <c r="I1579" s="2">
        <f>Table14[[#This Row],[Unit Price]]*Table14[[#This Row],[Quantity]]</f>
        <v>5798.88</v>
      </c>
      <c r="J1579" s="4">
        <v>0.15</v>
      </c>
      <c r="K1579">
        <f>Table14[[#This Row],[Revenue]]*Table14[[#This Row],[Discount]]</f>
        <v>869.83199999999999</v>
      </c>
      <c r="L1579" s="2">
        <f>Table14[[#This Row],[Revenue]]-Table14[[#This Row],[Discount Amount]]</f>
        <v>4929.0479999999998</v>
      </c>
      <c r="M1579" s="2">
        <f>Table14[[#This Row],[Total_Revenue]]-Table14[[#This Row],[Total Cost]]</f>
        <v>1382.7780000000002</v>
      </c>
      <c r="N1579" t="s">
        <v>40</v>
      </c>
      <c r="O1579" t="s">
        <v>52</v>
      </c>
      <c r="P1579" t="s">
        <v>16</v>
      </c>
    </row>
    <row r="1580" spans="1:16" x14ac:dyDescent="0.25">
      <c r="A1580" t="s">
        <v>1624</v>
      </c>
      <c r="B1580" s="1">
        <v>45378</v>
      </c>
      <c r="C1580" t="s">
        <v>60</v>
      </c>
      <c r="D1580" t="s">
        <v>23</v>
      </c>
      <c r="E1580">
        <v>8</v>
      </c>
      <c r="F1580" s="2">
        <v>153.12</v>
      </c>
      <c r="G1580" s="2">
        <f>Table14[[#This Row],[Unit Cost]]*Table14[[#This Row],[Quantity]]</f>
        <v>1224.96</v>
      </c>
      <c r="H1580" s="2">
        <v>195.86</v>
      </c>
      <c r="I1580" s="2">
        <f>Table14[[#This Row],[Unit Price]]*Table14[[#This Row],[Quantity]]</f>
        <v>1566.88</v>
      </c>
      <c r="J1580" s="4">
        <v>0</v>
      </c>
      <c r="K1580">
        <f>Table14[[#This Row],[Revenue]]*Table14[[#This Row],[Discount]]</f>
        <v>0</v>
      </c>
      <c r="L1580" s="2">
        <f>Table14[[#This Row],[Revenue]]-Table14[[#This Row],[Discount Amount]]</f>
        <v>1566.88</v>
      </c>
      <c r="M1580" s="2">
        <f>Table14[[#This Row],[Total_Revenue]]-Table14[[#This Row],[Total Cost]]</f>
        <v>341.92000000000007</v>
      </c>
      <c r="N1580" t="s">
        <v>18</v>
      </c>
      <c r="O1580" t="s">
        <v>32</v>
      </c>
      <c r="P1580" t="s">
        <v>35</v>
      </c>
    </row>
    <row r="1581" spans="1:16" x14ac:dyDescent="0.25">
      <c r="A1581" t="s">
        <v>1625</v>
      </c>
      <c r="B1581" s="1">
        <v>45198</v>
      </c>
      <c r="C1581" t="s">
        <v>34</v>
      </c>
      <c r="D1581" t="s">
        <v>31</v>
      </c>
      <c r="E1581">
        <v>6</v>
      </c>
      <c r="F1581" s="2">
        <v>9.34</v>
      </c>
      <c r="G1581" s="2">
        <f>Table14[[#This Row],[Unit Cost]]*Table14[[#This Row],[Quantity]]</f>
        <v>56.04</v>
      </c>
      <c r="H1581" s="2">
        <v>12.42</v>
      </c>
      <c r="I1581" s="2">
        <f>Table14[[#This Row],[Unit Price]]*Table14[[#This Row],[Quantity]]</f>
        <v>74.52</v>
      </c>
      <c r="J1581" s="4">
        <v>0</v>
      </c>
      <c r="K1581">
        <f>Table14[[#This Row],[Revenue]]*Table14[[#This Row],[Discount]]</f>
        <v>0</v>
      </c>
      <c r="L1581" s="2">
        <f>Table14[[#This Row],[Revenue]]-Table14[[#This Row],[Discount Amount]]</f>
        <v>74.52</v>
      </c>
      <c r="M1581" s="2">
        <f>Table14[[#This Row],[Total_Revenue]]-Table14[[#This Row],[Total Cost]]</f>
        <v>18.479999999999997</v>
      </c>
      <c r="N1581" t="s">
        <v>40</v>
      </c>
      <c r="O1581" t="s">
        <v>27</v>
      </c>
      <c r="P1581" t="s">
        <v>16</v>
      </c>
    </row>
    <row r="1582" spans="1:16" x14ac:dyDescent="0.25">
      <c r="A1582" t="s">
        <v>1626</v>
      </c>
      <c r="B1582" s="1">
        <v>45018</v>
      </c>
      <c r="C1582" t="s">
        <v>42</v>
      </c>
      <c r="D1582" t="s">
        <v>23</v>
      </c>
      <c r="E1582">
        <v>2</v>
      </c>
      <c r="F1582" s="2">
        <v>352.18</v>
      </c>
      <c r="G1582" s="2">
        <f>Table14[[#This Row],[Unit Cost]]*Table14[[#This Row],[Quantity]]</f>
        <v>704.36</v>
      </c>
      <c r="H1582" s="2">
        <v>585.97</v>
      </c>
      <c r="I1582" s="2">
        <f>Table14[[#This Row],[Unit Price]]*Table14[[#This Row],[Quantity]]</f>
        <v>1171.94</v>
      </c>
      <c r="J1582" s="4">
        <v>0.15</v>
      </c>
      <c r="K1582">
        <f>Table14[[#This Row],[Revenue]]*Table14[[#This Row],[Discount]]</f>
        <v>175.791</v>
      </c>
      <c r="L1582" s="2">
        <f>Table14[[#This Row],[Revenue]]-Table14[[#This Row],[Discount Amount]]</f>
        <v>996.14900000000011</v>
      </c>
      <c r="M1582" s="2">
        <f>Table14[[#This Row],[Total_Revenue]]-Table14[[#This Row],[Total Cost]]</f>
        <v>291.7890000000001</v>
      </c>
      <c r="N1582" t="s">
        <v>40</v>
      </c>
      <c r="O1582" t="s">
        <v>27</v>
      </c>
      <c r="P1582" t="s">
        <v>20</v>
      </c>
    </row>
    <row r="1583" spans="1:16" x14ac:dyDescent="0.25">
      <c r="A1583" t="s">
        <v>1627</v>
      </c>
      <c r="B1583" s="1">
        <v>44993</v>
      </c>
      <c r="C1583" t="s">
        <v>34</v>
      </c>
      <c r="D1583" t="s">
        <v>31</v>
      </c>
      <c r="E1583">
        <v>6</v>
      </c>
      <c r="F1583" s="2">
        <v>264.08999999999997</v>
      </c>
      <c r="G1583" s="2">
        <f>Table14[[#This Row],[Unit Cost]]*Table14[[#This Row],[Quantity]]</f>
        <v>1584.54</v>
      </c>
      <c r="H1583" s="2">
        <v>293.77</v>
      </c>
      <c r="I1583" s="2">
        <f>Table14[[#This Row],[Unit Price]]*Table14[[#This Row],[Quantity]]</f>
        <v>1762.62</v>
      </c>
      <c r="J1583" s="4">
        <v>0.1</v>
      </c>
      <c r="K1583">
        <f>Table14[[#This Row],[Revenue]]*Table14[[#This Row],[Discount]]</f>
        <v>176.262</v>
      </c>
      <c r="L1583" s="2">
        <f>Table14[[#This Row],[Revenue]]-Table14[[#This Row],[Discount Amount]]</f>
        <v>1586.3579999999999</v>
      </c>
      <c r="M1583" s="2">
        <f>Table14[[#This Row],[Total_Revenue]]-Table14[[#This Row],[Total Cost]]</f>
        <v>1.8179999999999836</v>
      </c>
      <c r="N1583" t="s">
        <v>24</v>
      </c>
      <c r="O1583" t="s">
        <v>32</v>
      </c>
      <c r="P1583" t="s">
        <v>16</v>
      </c>
    </row>
    <row r="1584" spans="1:16" x14ac:dyDescent="0.25">
      <c r="A1584" t="s">
        <v>1628</v>
      </c>
      <c r="B1584" s="1">
        <v>45121</v>
      </c>
      <c r="C1584" t="s">
        <v>56</v>
      </c>
      <c r="D1584" t="s">
        <v>38</v>
      </c>
      <c r="E1584">
        <v>8</v>
      </c>
      <c r="F1584" s="2">
        <v>67.06</v>
      </c>
      <c r="G1584" s="2">
        <f>Table14[[#This Row],[Unit Cost]]*Table14[[#This Row],[Quantity]]</f>
        <v>536.48</v>
      </c>
      <c r="H1584" s="2">
        <v>86.34</v>
      </c>
      <c r="I1584" s="2">
        <f>Table14[[#This Row],[Unit Price]]*Table14[[#This Row],[Quantity]]</f>
        <v>690.72</v>
      </c>
      <c r="J1584" s="4">
        <v>0.1</v>
      </c>
      <c r="K1584">
        <f>Table14[[#This Row],[Revenue]]*Table14[[#This Row],[Discount]]</f>
        <v>69.072000000000003</v>
      </c>
      <c r="L1584" s="2">
        <f>Table14[[#This Row],[Revenue]]-Table14[[#This Row],[Discount Amount]]</f>
        <v>621.64800000000002</v>
      </c>
      <c r="M1584" s="2">
        <f>Table14[[#This Row],[Total_Revenue]]-Table14[[#This Row],[Total Cost]]</f>
        <v>85.168000000000006</v>
      </c>
      <c r="N1584" t="s">
        <v>14</v>
      </c>
      <c r="O1584" t="s">
        <v>27</v>
      </c>
      <c r="P1584" t="s">
        <v>20</v>
      </c>
    </row>
    <row r="1585" spans="1:16" x14ac:dyDescent="0.25">
      <c r="A1585" t="s">
        <v>1629</v>
      </c>
      <c r="B1585" s="1">
        <v>45196</v>
      </c>
      <c r="C1585" t="s">
        <v>54</v>
      </c>
      <c r="D1585" t="s">
        <v>38</v>
      </c>
      <c r="E1585">
        <v>9</v>
      </c>
      <c r="F1585" s="2">
        <v>11.76</v>
      </c>
      <c r="G1585" s="2">
        <f>Table14[[#This Row],[Unit Cost]]*Table14[[#This Row],[Quantity]]</f>
        <v>105.84</v>
      </c>
      <c r="H1585" s="2">
        <v>17.23</v>
      </c>
      <c r="I1585" s="2">
        <f>Table14[[#This Row],[Unit Price]]*Table14[[#This Row],[Quantity]]</f>
        <v>155.07</v>
      </c>
      <c r="J1585" s="4">
        <v>0.15</v>
      </c>
      <c r="K1585">
        <f>Table14[[#This Row],[Revenue]]*Table14[[#This Row],[Discount]]</f>
        <v>23.260499999999997</v>
      </c>
      <c r="L1585" s="2">
        <f>Table14[[#This Row],[Revenue]]-Table14[[#This Row],[Discount Amount]]</f>
        <v>131.80949999999999</v>
      </c>
      <c r="M1585" s="2">
        <f>Table14[[#This Row],[Total_Revenue]]-Table14[[#This Row],[Total Cost]]</f>
        <v>25.969499999999982</v>
      </c>
      <c r="N1585" t="s">
        <v>18</v>
      </c>
      <c r="O1585" t="s">
        <v>19</v>
      </c>
      <c r="P1585" t="s">
        <v>20</v>
      </c>
    </row>
    <row r="1586" spans="1:16" x14ac:dyDescent="0.25">
      <c r="A1586" t="s">
        <v>1630</v>
      </c>
      <c r="B1586" s="1">
        <v>45046</v>
      </c>
      <c r="C1586" t="s">
        <v>49</v>
      </c>
      <c r="D1586" t="s">
        <v>47</v>
      </c>
      <c r="E1586">
        <v>8</v>
      </c>
      <c r="F1586" s="2">
        <v>236.1</v>
      </c>
      <c r="G1586" s="2">
        <f>Table14[[#This Row],[Unit Cost]]*Table14[[#This Row],[Quantity]]</f>
        <v>1888.8</v>
      </c>
      <c r="H1586" s="2">
        <v>271.67</v>
      </c>
      <c r="I1586" s="2">
        <f>Table14[[#This Row],[Unit Price]]*Table14[[#This Row],[Quantity]]</f>
        <v>2173.36</v>
      </c>
      <c r="J1586" s="4">
        <v>0.05</v>
      </c>
      <c r="K1586">
        <f>Table14[[#This Row],[Revenue]]*Table14[[#This Row],[Discount]]</f>
        <v>108.66800000000001</v>
      </c>
      <c r="L1586" s="2">
        <f>Table14[[#This Row],[Revenue]]-Table14[[#This Row],[Discount Amount]]</f>
        <v>2064.692</v>
      </c>
      <c r="M1586" s="2">
        <f>Table14[[#This Row],[Total_Revenue]]-Table14[[#This Row],[Total Cost]]</f>
        <v>175.89200000000005</v>
      </c>
      <c r="N1586" t="s">
        <v>18</v>
      </c>
      <c r="O1586" t="s">
        <v>27</v>
      </c>
      <c r="P1586" t="s">
        <v>20</v>
      </c>
    </row>
    <row r="1587" spans="1:16" x14ac:dyDescent="0.25">
      <c r="A1587" t="s">
        <v>1631</v>
      </c>
      <c r="B1587" s="1">
        <v>45317</v>
      </c>
      <c r="C1587" t="s">
        <v>46</v>
      </c>
      <c r="D1587" t="s">
        <v>47</v>
      </c>
      <c r="E1587">
        <v>5</v>
      </c>
      <c r="F1587" s="2">
        <v>376.38</v>
      </c>
      <c r="G1587" s="2">
        <f>Table14[[#This Row],[Unit Cost]]*Table14[[#This Row],[Quantity]]</f>
        <v>1881.9</v>
      </c>
      <c r="H1587" s="2">
        <v>677.34</v>
      </c>
      <c r="I1587" s="2">
        <f>Table14[[#This Row],[Unit Price]]*Table14[[#This Row],[Quantity]]</f>
        <v>3386.7000000000003</v>
      </c>
      <c r="J1587" s="4">
        <v>0</v>
      </c>
      <c r="K1587">
        <f>Table14[[#This Row],[Revenue]]*Table14[[#This Row],[Discount]]</f>
        <v>0</v>
      </c>
      <c r="L1587" s="2">
        <f>Table14[[#This Row],[Revenue]]-Table14[[#This Row],[Discount Amount]]</f>
        <v>3386.7000000000003</v>
      </c>
      <c r="M1587" s="2">
        <f>Table14[[#This Row],[Total_Revenue]]-Table14[[#This Row],[Total Cost]]</f>
        <v>1504.8000000000002</v>
      </c>
      <c r="N1587" t="s">
        <v>40</v>
      </c>
      <c r="O1587" t="s">
        <v>27</v>
      </c>
      <c r="P1587" t="s">
        <v>20</v>
      </c>
    </row>
    <row r="1588" spans="1:16" x14ac:dyDescent="0.25">
      <c r="A1588" t="s">
        <v>1632</v>
      </c>
      <c r="B1588" s="1">
        <v>45253</v>
      </c>
      <c r="C1588" t="s">
        <v>34</v>
      </c>
      <c r="D1588" t="s">
        <v>31</v>
      </c>
      <c r="E1588">
        <v>3</v>
      </c>
      <c r="F1588" s="2">
        <v>357.77</v>
      </c>
      <c r="G1588" s="2">
        <f>Table14[[#This Row],[Unit Cost]]*Table14[[#This Row],[Quantity]]</f>
        <v>1073.31</v>
      </c>
      <c r="H1588" s="2">
        <v>519.53</v>
      </c>
      <c r="I1588" s="2">
        <f>Table14[[#This Row],[Unit Price]]*Table14[[#This Row],[Quantity]]</f>
        <v>1558.59</v>
      </c>
      <c r="J1588" s="4">
        <v>0</v>
      </c>
      <c r="K1588">
        <f>Table14[[#This Row],[Revenue]]*Table14[[#This Row],[Discount]]</f>
        <v>0</v>
      </c>
      <c r="L1588" s="2">
        <f>Table14[[#This Row],[Revenue]]-Table14[[#This Row],[Discount Amount]]</f>
        <v>1558.59</v>
      </c>
      <c r="M1588" s="2">
        <f>Table14[[#This Row],[Total_Revenue]]-Table14[[#This Row],[Total Cost]]</f>
        <v>485.28</v>
      </c>
      <c r="N1588" t="s">
        <v>24</v>
      </c>
      <c r="O1588" t="s">
        <v>19</v>
      </c>
      <c r="P1588" t="s">
        <v>20</v>
      </c>
    </row>
    <row r="1589" spans="1:16" x14ac:dyDescent="0.25">
      <c r="A1589" t="s">
        <v>1633</v>
      </c>
      <c r="B1589" s="1">
        <v>45613</v>
      </c>
      <c r="C1589" t="s">
        <v>62</v>
      </c>
      <c r="D1589" t="s">
        <v>47</v>
      </c>
      <c r="E1589">
        <v>3</v>
      </c>
      <c r="F1589" s="2">
        <v>174.01</v>
      </c>
      <c r="G1589" s="2">
        <f>Table14[[#This Row],[Unit Cost]]*Table14[[#This Row],[Quantity]]</f>
        <v>522.03</v>
      </c>
      <c r="H1589" s="2">
        <v>237.81</v>
      </c>
      <c r="I1589" s="2">
        <f>Table14[[#This Row],[Unit Price]]*Table14[[#This Row],[Quantity]]</f>
        <v>713.43000000000006</v>
      </c>
      <c r="J1589" s="4">
        <v>0.15</v>
      </c>
      <c r="K1589">
        <f>Table14[[#This Row],[Revenue]]*Table14[[#This Row],[Discount]]</f>
        <v>107.01450000000001</v>
      </c>
      <c r="L1589" s="2">
        <f>Table14[[#This Row],[Revenue]]-Table14[[#This Row],[Discount Amount]]</f>
        <v>606.41550000000007</v>
      </c>
      <c r="M1589" s="2">
        <f>Table14[[#This Row],[Total_Revenue]]-Table14[[#This Row],[Total Cost]]</f>
        <v>84.385500000000093</v>
      </c>
      <c r="N1589" t="s">
        <v>18</v>
      </c>
      <c r="O1589" t="s">
        <v>27</v>
      </c>
      <c r="P1589" t="s">
        <v>20</v>
      </c>
    </row>
    <row r="1590" spans="1:16" x14ac:dyDescent="0.25">
      <c r="A1590" t="s">
        <v>1634</v>
      </c>
      <c r="B1590" s="1">
        <v>45199</v>
      </c>
      <c r="C1590" t="s">
        <v>46</v>
      </c>
      <c r="D1590" t="s">
        <v>47</v>
      </c>
      <c r="E1590">
        <v>2</v>
      </c>
      <c r="F1590" s="2">
        <v>95.32</v>
      </c>
      <c r="G1590" s="2">
        <f>Table14[[#This Row],[Unit Cost]]*Table14[[#This Row],[Quantity]]</f>
        <v>190.64</v>
      </c>
      <c r="H1590" s="2">
        <v>140.58000000000001</v>
      </c>
      <c r="I1590" s="2">
        <f>Table14[[#This Row],[Unit Price]]*Table14[[#This Row],[Quantity]]</f>
        <v>281.16000000000003</v>
      </c>
      <c r="J1590" s="4">
        <v>0</v>
      </c>
      <c r="K1590">
        <f>Table14[[#This Row],[Revenue]]*Table14[[#This Row],[Discount]]</f>
        <v>0</v>
      </c>
      <c r="L1590" s="2">
        <f>Table14[[#This Row],[Revenue]]-Table14[[#This Row],[Discount Amount]]</f>
        <v>281.16000000000003</v>
      </c>
      <c r="M1590" s="2">
        <f>Table14[[#This Row],[Total_Revenue]]-Table14[[#This Row],[Total Cost]]</f>
        <v>90.520000000000039</v>
      </c>
      <c r="N1590" t="s">
        <v>18</v>
      </c>
      <c r="O1590" t="s">
        <v>32</v>
      </c>
      <c r="P1590" t="s">
        <v>16</v>
      </c>
    </row>
    <row r="1591" spans="1:16" x14ac:dyDescent="0.25">
      <c r="A1591" t="s">
        <v>1635</v>
      </c>
      <c r="B1591" s="1">
        <v>45312</v>
      </c>
      <c r="C1591" t="s">
        <v>44</v>
      </c>
      <c r="D1591" t="s">
        <v>31</v>
      </c>
      <c r="E1591">
        <v>6</v>
      </c>
      <c r="F1591" s="2">
        <v>447.33</v>
      </c>
      <c r="G1591" s="2">
        <f>Table14[[#This Row],[Unit Cost]]*Table14[[#This Row],[Quantity]]</f>
        <v>2683.98</v>
      </c>
      <c r="H1591" s="2">
        <v>699.3</v>
      </c>
      <c r="I1591" s="2">
        <f>Table14[[#This Row],[Unit Price]]*Table14[[#This Row],[Quantity]]</f>
        <v>4195.7999999999993</v>
      </c>
      <c r="J1591" s="4">
        <v>0.15</v>
      </c>
      <c r="K1591">
        <f>Table14[[#This Row],[Revenue]]*Table14[[#This Row],[Discount]]</f>
        <v>629.36999999999989</v>
      </c>
      <c r="L1591" s="2">
        <f>Table14[[#This Row],[Revenue]]-Table14[[#This Row],[Discount Amount]]</f>
        <v>3566.4299999999994</v>
      </c>
      <c r="M1591" s="2">
        <f>Table14[[#This Row],[Total_Revenue]]-Table14[[#This Row],[Total Cost]]</f>
        <v>882.44999999999936</v>
      </c>
      <c r="N1591" t="s">
        <v>18</v>
      </c>
      <c r="O1591" t="s">
        <v>52</v>
      </c>
      <c r="P1591" t="s">
        <v>35</v>
      </c>
    </row>
    <row r="1592" spans="1:16" x14ac:dyDescent="0.25">
      <c r="A1592" t="s">
        <v>1636</v>
      </c>
      <c r="B1592" s="1">
        <v>45375</v>
      </c>
      <c r="C1592" t="s">
        <v>62</v>
      </c>
      <c r="D1592" t="s">
        <v>47</v>
      </c>
      <c r="E1592">
        <v>3</v>
      </c>
      <c r="F1592" s="2">
        <v>189.2</v>
      </c>
      <c r="G1592" s="2">
        <f>Table14[[#This Row],[Unit Cost]]*Table14[[#This Row],[Quantity]]</f>
        <v>567.59999999999991</v>
      </c>
      <c r="H1592" s="2">
        <v>231.08</v>
      </c>
      <c r="I1592" s="2">
        <f>Table14[[#This Row],[Unit Price]]*Table14[[#This Row],[Quantity]]</f>
        <v>693.24</v>
      </c>
      <c r="J1592" s="4">
        <v>0</v>
      </c>
      <c r="K1592">
        <f>Table14[[#This Row],[Revenue]]*Table14[[#This Row],[Discount]]</f>
        <v>0</v>
      </c>
      <c r="L1592" s="2">
        <f>Table14[[#This Row],[Revenue]]-Table14[[#This Row],[Discount Amount]]</f>
        <v>693.24</v>
      </c>
      <c r="M1592" s="2">
        <f>Table14[[#This Row],[Total_Revenue]]-Table14[[#This Row],[Total Cost]]</f>
        <v>125.6400000000001</v>
      </c>
      <c r="N1592" t="s">
        <v>18</v>
      </c>
      <c r="O1592" t="s">
        <v>27</v>
      </c>
      <c r="P1592" t="s">
        <v>20</v>
      </c>
    </row>
    <row r="1593" spans="1:16" x14ac:dyDescent="0.25">
      <c r="A1593" t="s">
        <v>1637</v>
      </c>
      <c r="B1593" s="1">
        <v>45542</v>
      </c>
      <c r="C1593" t="s">
        <v>12</v>
      </c>
      <c r="D1593" t="s">
        <v>13</v>
      </c>
      <c r="E1593">
        <v>5</v>
      </c>
      <c r="F1593" s="2">
        <v>144.29</v>
      </c>
      <c r="G1593" s="2">
        <f>Table14[[#This Row],[Unit Cost]]*Table14[[#This Row],[Quantity]]</f>
        <v>721.44999999999993</v>
      </c>
      <c r="H1593" s="2">
        <v>237.95</v>
      </c>
      <c r="I1593" s="2">
        <f>Table14[[#This Row],[Unit Price]]*Table14[[#This Row],[Quantity]]</f>
        <v>1189.75</v>
      </c>
      <c r="J1593" s="4">
        <v>0.1</v>
      </c>
      <c r="K1593">
        <f>Table14[[#This Row],[Revenue]]*Table14[[#This Row],[Discount]]</f>
        <v>118.97500000000001</v>
      </c>
      <c r="L1593" s="2">
        <f>Table14[[#This Row],[Revenue]]-Table14[[#This Row],[Discount Amount]]</f>
        <v>1070.7750000000001</v>
      </c>
      <c r="M1593" s="2">
        <f>Table14[[#This Row],[Total_Revenue]]-Table14[[#This Row],[Total Cost]]</f>
        <v>349.32500000000016</v>
      </c>
      <c r="N1593" t="s">
        <v>18</v>
      </c>
      <c r="O1593" t="s">
        <v>19</v>
      </c>
      <c r="P1593" t="s">
        <v>16</v>
      </c>
    </row>
    <row r="1594" spans="1:16" x14ac:dyDescent="0.25">
      <c r="A1594" t="s">
        <v>1638</v>
      </c>
      <c r="B1594" s="1">
        <v>45435</v>
      </c>
      <c r="C1594" t="s">
        <v>49</v>
      </c>
      <c r="D1594" t="s">
        <v>47</v>
      </c>
      <c r="E1594">
        <v>3</v>
      </c>
      <c r="F1594" s="2">
        <v>57.99</v>
      </c>
      <c r="G1594" s="2">
        <f>Table14[[#This Row],[Unit Cost]]*Table14[[#This Row],[Quantity]]</f>
        <v>173.97</v>
      </c>
      <c r="H1594" s="2">
        <v>93.11</v>
      </c>
      <c r="I1594" s="2">
        <f>Table14[[#This Row],[Unit Price]]*Table14[[#This Row],[Quantity]]</f>
        <v>279.33</v>
      </c>
      <c r="J1594" s="4">
        <v>0.1</v>
      </c>
      <c r="K1594">
        <f>Table14[[#This Row],[Revenue]]*Table14[[#This Row],[Discount]]</f>
        <v>27.933</v>
      </c>
      <c r="L1594" s="2">
        <f>Table14[[#This Row],[Revenue]]-Table14[[#This Row],[Discount Amount]]</f>
        <v>251.39699999999999</v>
      </c>
      <c r="M1594" s="2">
        <f>Table14[[#This Row],[Total_Revenue]]-Table14[[#This Row],[Total Cost]]</f>
        <v>77.426999999999992</v>
      </c>
      <c r="N1594" t="s">
        <v>18</v>
      </c>
      <c r="O1594" t="s">
        <v>15</v>
      </c>
      <c r="P1594" t="s">
        <v>16</v>
      </c>
    </row>
    <row r="1595" spans="1:16" x14ac:dyDescent="0.25">
      <c r="A1595" t="s">
        <v>1639</v>
      </c>
      <c r="B1595" s="1">
        <v>45543</v>
      </c>
      <c r="C1595" t="s">
        <v>60</v>
      </c>
      <c r="D1595" t="s">
        <v>23</v>
      </c>
      <c r="E1595">
        <v>7</v>
      </c>
      <c r="F1595" s="2">
        <v>466.61</v>
      </c>
      <c r="G1595" s="2">
        <f>Table14[[#This Row],[Unit Cost]]*Table14[[#This Row],[Quantity]]</f>
        <v>3266.27</v>
      </c>
      <c r="H1595" s="2">
        <v>522.49</v>
      </c>
      <c r="I1595" s="2">
        <f>Table14[[#This Row],[Unit Price]]*Table14[[#This Row],[Quantity]]</f>
        <v>3657.4300000000003</v>
      </c>
      <c r="J1595" s="4">
        <v>0.05</v>
      </c>
      <c r="K1595">
        <f>Table14[[#This Row],[Revenue]]*Table14[[#This Row],[Discount]]</f>
        <v>182.87150000000003</v>
      </c>
      <c r="L1595" s="2">
        <f>Table14[[#This Row],[Revenue]]-Table14[[#This Row],[Discount Amount]]</f>
        <v>3474.5585000000001</v>
      </c>
      <c r="M1595" s="2">
        <f>Table14[[#This Row],[Total_Revenue]]-Table14[[#This Row],[Total Cost]]</f>
        <v>208.28850000000011</v>
      </c>
      <c r="N1595" t="s">
        <v>18</v>
      </c>
      <c r="O1595" t="s">
        <v>19</v>
      </c>
      <c r="P1595" t="s">
        <v>16</v>
      </c>
    </row>
    <row r="1596" spans="1:16" x14ac:dyDescent="0.25">
      <c r="A1596" t="s">
        <v>1640</v>
      </c>
      <c r="B1596" s="1">
        <v>45384</v>
      </c>
      <c r="C1596" t="s">
        <v>34</v>
      </c>
      <c r="D1596" t="s">
        <v>31</v>
      </c>
      <c r="E1596">
        <v>3</v>
      </c>
      <c r="F1596" s="2">
        <v>224.67</v>
      </c>
      <c r="G1596" s="2">
        <f>Table14[[#This Row],[Unit Cost]]*Table14[[#This Row],[Quantity]]</f>
        <v>674.01</v>
      </c>
      <c r="H1596" s="2">
        <v>277.86</v>
      </c>
      <c r="I1596" s="2">
        <f>Table14[[#This Row],[Unit Price]]*Table14[[#This Row],[Quantity]]</f>
        <v>833.58</v>
      </c>
      <c r="J1596" s="4">
        <v>0.05</v>
      </c>
      <c r="K1596">
        <f>Table14[[#This Row],[Revenue]]*Table14[[#This Row],[Discount]]</f>
        <v>41.679000000000002</v>
      </c>
      <c r="L1596" s="2">
        <f>Table14[[#This Row],[Revenue]]-Table14[[#This Row],[Discount Amount]]</f>
        <v>791.90100000000007</v>
      </c>
      <c r="M1596" s="2">
        <f>Table14[[#This Row],[Total_Revenue]]-Table14[[#This Row],[Total Cost]]</f>
        <v>117.89100000000008</v>
      </c>
      <c r="N1596" t="s">
        <v>24</v>
      </c>
      <c r="O1596" t="s">
        <v>52</v>
      </c>
      <c r="P1596" t="s">
        <v>20</v>
      </c>
    </row>
    <row r="1597" spans="1:16" x14ac:dyDescent="0.25">
      <c r="A1597" t="s">
        <v>1641</v>
      </c>
      <c r="B1597" s="1">
        <v>45092</v>
      </c>
      <c r="C1597" t="s">
        <v>26</v>
      </c>
      <c r="D1597" t="s">
        <v>13</v>
      </c>
      <c r="E1597">
        <v>3</v>
      </c>
      <c r="F1597" s="2">
        <v>131</v>
      </c>
      <c r="G1597" s="2">
        <f>Table14[[#This Row],[Unit Cost]]*Table14[[#This Row],[Quantity]]</f>
        <v>393</v>
      </c>
      <c r="H1597" s="2">
        <v>177.12</v>
      </c>
      <c r="I1597" s="2">
        <f>Table14[[#This Row],[Unit Price]]*Table14[[#This Row],[Quantity]]</f>
        <v>531.36</v>
      </c>
      <c r="J1597" s="4">
        <v>0</v>
      </c>
      <c r="K1597">
        <f>Table14[[#This Row],[Revenue]]*Table14[[#This Row],[Discount]]</f>
        <v>0</v>
      </c>
      <c r="L1597" s="2">
        <f>Table14[[#This Row],[Revenue]]-Table14[[#This Row],[Discount Amount]]</f>
        <v>531.36</v>
      </c>
      <c r="M1597" s="2">
        <f>Table14[[#This Row],[Total_Revenue]]-Table14[[#This Row],[Total Cost]]</f>
        <v>138.36000000000001</v>
      </c>
      <c r="N1597" t="s">
        <v>40</v>
      </c>
      <c r="O1597" t="s">
        <v>52</v>
      </c>
      <c r="P1597" t="s">
        <v>20</v>
      </c>
    </row>
    <row r="1598" spans="1:16" x14ac:dyDescent="0.25">
      <c r="A1598" t="s">
        <v>1642</v>
      </c>
      <c r="B1598" s="1">
        <v>45627</v>
      </c>
      <c r="C1598" t="s">
        <v>37</v>
      </c>
      <c r="D1598" t="s">
        <v>38</v>
      </c>
      <c r="E1598">
        <v>5</v>
      </c>
      <c r="F1598" s="2">
        <v>150.41999999999999</v>
      </c>
      <c r="G1598" s="2">
        <f>Table14[[#This Row],[Unit Cost]]*Table14[[#This Row],[Quantity]]</f>
        <v>752.09999999999991</v>
      </c>
      <c r="H1598" s="2">
        <v>179.3</v>
      </c>
      <c r="I1598" s="2">
        <f>Table14[[#This Row],[Unit Price]]*Table14[[#This Row],[Quantity]]</f>
        <v>896.5</v>
      </c>
      <c r="J1598" s="4">
        <v>0.1</v>
      </c>
      <c r="K1598">
        <f>Table14[[#This Row],[Revenue]]*Table14[[#This Row],[Discount]]</f>
        <v>89.65</v>
      </c>
      <c r="L1598" s="2">
        <f>Table14[[#This Row],[Revenue]]-Table14[[#This Row],[Discount Amount]]</f>
        <v>806.85</v>
      </c>
      <c r="M1598" s="2">
        <f>Table14[[#This Row],[Total_Revenue]]-Table14[[#This Row],[Total Cost]]</f>
        <v>54.750000000000114</v>
      </c>
      <c r="N1598" t="s">
        <v>18</v>
      </c>
      <c r="O1598" t="s">
        <v>15</v>
      </c>
      <c r="P1598" t="s">
        <v>16</v>
      </c>
    </row>
    <row r="1599" spans="1:16" x14ac:dyDescent="0.25">
      <c r="A1599" t="s">
        <v>1643</v>
      </c>
      <c r="B1599" s="1">
        <v>45392</v>
      </c>
      <c r="C1599" t="s">
        <v>42</v>
      </c>
      <c r="D1599" t="s">
        <v>23</v>
      </c>
      <c r="E1599">
        <v>7</v>
      </c>
      <c r="F1599" s="2">
        <v>307.76</v>
      </c>
      <c r="G1599" s="2">
        <f>Table14[[#This Row],[Unit Cost]]*Table14[[#This Row],[Quantity]]</f>
        <v>2154.3199999999997</v>
      </c>
      <c r="H1599" s="2">
        <v>376.55</v>
      </c>
      <c r="I1599" s="2">
        <f>Table14[[#This Row],[Unit Price]]*Table14[[#This Row],[Quantity]]</f>
        <v>2635.85</v>
      </c>
      <c r="J1599" s="4">
        <v>0.05</v>
      </c>
      <c r="K1599">
        <f>Table14[[#This Row],[Revenue]]*Table14[[#This Row],[Discount]]</f>
        <v>131.79249999999999</v>
      </c>
      <c r="L1599" s="2">
        <f>Table14[[#This Row],[Revenue]]-Table14[[#This Row],[Discount Amount]]</f>
        <v>2504.0574999999999</v>
      </c>
      <c r="M1599" s="2">
        <f>Table14[[#This Row],[Total_Revenue]]-Table14[[#This Row],[Total Cost]]</f>
        <v>349.73750000000018</v>
      </c>
      <c r="N1599" t="s">
        <v>24</v>
      </c>
      <c r="O1599" t="s">
        <v>32</v>
      </c>
      <c r="P1599" t="s">
        <v>20</v>
      </c>
    </row>
    <row r="1600" spans="1:16" x14ac:dyDescent="0.25">
      <c r="A1600" t="s">
        <v>1644</v>
      </c>
      <c r="B1600" s="1">
        <v>45021</v>
      </c>
      <c r="C1600" t="s">
        <v>49</v>
      </c>
      <c r="D1600" t="s">
        <v>47</v>
      </c>
      <c r="E1600">
        <v>5</v>
      </c>
      <c r="F1600" s="2">
        <v>184.82</v>
      </c>
      <c r="G1600" s="2">
        <f>Table14[[#This Row],[Unit Cost]]*Table14[[#This Row],[Quantity]]</f>
        <v>924.09999999999991</v>
      </c>
      <c r="H1600" s="2">
        <v>217.84</v>
      </c>
      <c r="I1600" s="2">
        <f>Table14[[#This Row],[Unit Price]]*Table14[[#This Row],[Quantity]]</f>
        <v>1089.2</v>
      </c>
      <c r="J1600" s="4">
        <v>0.2</v>
      </c>
      <c r="K1600">
        <f>Table14[[#This Row],[Revenue]]*Table14[[#This Row],[Discount]]</f>
        <v>217.84000000000003</v>
      </c>
      <c r="L1600" s="2">
        <f>Table14[[#This Row],[Revenue]]-Table14[[#This Row],[Discount Amount]]</f>
        <v>871.36</v>
      </c>
      <c r="M1600" s="2">
        <f>Table14[[#This Row],[Total_Revenue]]-Table14[[#This Row],[Total Cost]]</f>
        <v>-52.739999999999895</v>
      </c>
      <c r="N1600" t="s">
        <v>14</v>
      </c>
      <c r="O1600" t="s">
        <v>27</v>
      </c>
      <c r="P1600" t="s">
        <v>35</v>
      </c>
    </row>
    <row r="1601" spans="1:16" x14ac:dyDescent="0.25">
      <c r="A1601" t="s">
        <v>1645</v>
      </c>
      <c r="B1601" s="1">
        <v>45234</v>
      </c>
      <c r="C1601" t="s">
        <v>56</v>
      </c>
      <c r="D1601" t="s">
        <v>38</v>
      </c>
      <c r="E1601">
        <v>3</v>
      </c>
      <c r="F1601" s="2">
        <v>39.229999999999997</v>
      </c>
      <c r="G1601" s="2">
        <f>Table14[[#This Row],[Unit Cost]]*Table14[[#This Row],[Quantity]]</f>
        <v>117.69</v>
      </c>
      <c r="H1601" s="2">
        <v>49.77</v>
      </c>
      <c r="I1601" s="2">
        <f>Table14[[#This Row],[Unit Price]]*Table14[[#This Row],[Quantity]]</f>
        <v>149.31</v>
      </c>
      <c r="J1601" s="4">
        <v>0</v>
      </c>
      <c r="K1601">
        <f>Table14[[#This Row],[Revenue]]*Table14[[#This Row],[Discount]]</f>
        <v>0</v>
      </c>
      <c r="L1601" s="2">
        <f>Table14[[#This Row],[Revenue]]-Table14[[#This Row],[Discount Amount]]</f>
        <v>149.31</v>
      </c>
      <c r="M1601" s="2">
        <f>Table14[[#This Row],[Total_Revenue]]-Table14[[#This Row],[Total Cost]]</f>
        <v>31.620000000000005</v>
      </c>
      <c r="N1601" t="s">
        <v>40</v>
      </c>
      <c r="O1601" t="s">
        <v>15</v>
      </c>
      <c r="P1601" t="s">
        <v>16</v>
      </c>
    </row>
    <row r="1602" spans="1:16" x14ac:dyDescent="0.25">
      <c r="A1602" t="s">
        <v>1646</v>
      </c>
      <c r="B1602" s="1">
        <v>45245</v>
      </c>
      <c r="C1602" t="s">
        <v>62</v>
      </c>
      <c r="D1602" t="s">
        <v>47</v>
      </c>
      <c r="E1602">
        <v>8</v>
      </c>
      <c r="F1602" s="2">
        <v>32.799999999999997</v>
      </c>
      <c r="G1602" s="2">
        <f>Table14[[#This Row],[Unit Cost]]*Table14[[#This Row],[Quantity]]</f>
        <v>262.39999999999998</v>
      </c>
      <c r="H1602" s="2">
        <v>45.88</v>
      </c>
      <c r="I1602" s="2">
        <f>Table14[[#This Row],[Unit Price]]*Table14[[#This Row],[Quantity]]</f>
        <v>367.04</v>
      </c>
      <c r="J1602" s="4">
        <v>0</v>
      </c>
      <c r="K1602">
        <f>Table14[[#This Row],[Revenue]]*Table14[[#This Row],[Discount]]</f>
        <v>0</v>
      </c>
      <c r="L1602" s="2">
        <f>Table14[[#This Row],[Revenue]]-Table14[[#This Row],[Discount Amount]]</f>
        <v>367.04</v>
      </c>
      <c r="M1602" s="2">
        <f>Table14[[#This Row],[Total_Revenue]]-Table14[[#This Row],[Total Cost]]</f>
        <v>104.64000000000004</v>
      </c>
      <c r="N1602" t="s">
        <v>40</v>
      </c>
      <c r="O1602" t="s">
        <v>27</v>
      </c>
      <c r="P1602" t="s">
        <v>16</v>
      </c>
    </row>
    <row r="1603" spans="1:16" x14ac:dyDescent="0.25">
      <c r="A1603" t="s">
        <v>1647</v>
      </c>
      <c r="B1603" s="1">
        <v>45157</v>
      </c>
      <c r="C1603" t="s">
        <v>42</v>
      </c>
      <c r="D1603" t="s">
        <v>23</v>
      </c>
      <c r="E1603">
        <v>5</v>
      </c>
      <c r="F1603" s="2">
        <v>481.32</v>
      </c>
      <c r="G1603" s="2">
        <f>Table14[[#This Row],[Unit Cost]]*Table14[[#This Row],[Quantity]]</f>
        <v>2406.6</v>
      </c>
      <c r="H1603" s="2">
        <v>732.58</v>
      </c>
      <c r="I1603" s="2">
        <f>Table14[[#This Row],[Unit Price]]*Table14[[#This Row],[Quantity]]</f>
        <v>3662.9</v>
      </c>
      <c r="J1603" s="4">
        <v>0</v>
      </c>
      <c r="K1603">
        <f>Table14[[#This Row],[Revenue]]*Table14[[#This Row],[Discount]]</f>
        <v>0</v>
      </c>
      <c r="L1603" s="2">
        <f>Table14[[#This Row],[Revenue]]-Table14[[#This Row],[Discount Amount]]</f>
        <v>3662.9</v>
      </c>
      <c r="M1603" s="2">
        <f>Table14[[#This Row],[Total_Revenue]]-Table14[[#This Row],[Total Cost]]</f>
        <v>1256.3000000000002</v>
      </c>
      <c r="N1603" t="s">
        <v>24</v>
      </c>
      <c r="O1603" t="s">
        <v>27</v>
      </c>
      <c r="P1603" t="s">
        <v>16</v>
      </c>
    </row>
    <row r="1604" spans="1:16" x14ac:dyDescent="0.25">
      <c r="A1604" t="s">
        <v>1648</v>
      </c>
      <c r="B1604" s="1">
        <v>45388</v>
      </c>
      <c r="C1604" t="s">
        <v>60</v>
      </c>
      <c r="D1604" t="s">
        <v>23</v>
      </c>
      <c r="E1604">
        <v>3</v>
      </c>
      <c r="F1604" s="2">
        <v>12.51</v>
      </c>
      <c r="G1604" s="2">
        <f>Table14[[#This Row],[Unit Cost]]*Table14[[#This Row],[Quantity]]</f>
        <v>37.53</v>
      </c>
      <c r="H1604" s="2">
        <v>22.46</v>
      </c>
      <c r="I1604" s="2">
        <f>Table14[[#This Row],[Unit Price]]*Table14[[#This Row],[Quantity]]</f>
        <v>67.38</v>
      </c>
      <c r="J1604" s="4">
        <v>0</v>
      </c>
      <c r="K1604">
        <f>Table14[[#This Row],[Revenue]]*Table14[[#This Row],[Discount]]</f>
        <v>0</v>
      </c>
      <c r="L1604" s="2">
        <f>Table14[[#This Row],[Revenue]]-Table14[[#This Row],[Discount Amount]]</f>
        <v>67.38</v>
      </c>
      <c r="M1604" s="2">
        <f>Table14[[#This Row],[Total_Revenue]]-Table14[[#This Row],[Total Cost]]</f>
        <v>29.849999999999994</v>
      </c>
      <c r="N1604" t="s">
        <v>14</v>
      </c>
      <c r="O1604" t="s">
        <v>32</v>
      </c>
      <c r="P1604" t="s">
        <v>20</v>
      </c>
    </row>
    <row r="1605" spans="1:16" x14ac:dyDescent="0.25">
      <c r="A1605" t="s">
        <v>1649</v>
      </c>
      <c r="B1605" s="1">
        <v>45203</v>
      </c>
      <c r="C1605" t="s">
        <v>60</v>
      </c>
      <c r="D1605" t="s">
        <v>23</v>
      </c>
      <c r="E1605">
        <v>5</v>
      </c>
      <c r="F1605" s="2">
        <v>75.42</v>
      </c>
      <c r="G1605" s="2">
        <f>Table14[[#This Row],[Unit Cost]]*Table14[[#This Row],[Quantity]]</f>
        <v>377.1</v>
      </c>
      <c r="H1605" s="2">
        <v>122.41</v>
      </c>
      <c r="I1605" s="2">
        <f>Table14[[#This Row],[Unit Price]]*Table14[[#This Row],[Quantity]]</f>
        <v>612.04999999999995</v>
      </c>
      <c r="J1605" s="4">
        <v>0</v>
      </c>
      <c r="K1605">
        <f>Table14[[#This Row],[Revenue]]*Table14[[#This Row],[Discount]]</f>
        <v>0</v>
      </c>
      <c r="L1605" s="2">
        <f>Table14[[#This Row],[Revenue]]-Table14[[#This Row],[Discount Amount]]</f>
        <v>612.04999999999995</v>
      </c>
      <c r="M1605" s="2">
        <f>Table14[[#This Row],[Total_Revenue]]-Table14[[#This Row],[Total Cost]]</f>
        <v>234.94999999999993</v>
      </c>
      <c r="N1605" t="s">
        <v>14</v>
      </c>
      <c r="O1605" t="s">
        <v>32</v>
      </c>
      <c r="P1605" t="s">
        <v>20</v>
      </c>
    </row>
    <row r="1606" spans="1:16" x14ac:dyDescent="0.25">
      <c r="A1606" t="s">
        <v>1650</v>
      </c>
      <c r="B1606" s="1">
        <v>44964</v>
      </c>
      <c r="C1606" t="s">
        <v>46</v>
      </c>
      <c r="D1606" t="s">
        <v>47</v>
      </c>
      <c r="E1606">
        <v>4</v>
      </c>
      <c r="F1606" s="2">
        <v>253.86</v>
      </c>
      <c r="G1606" s="2">
        <f>Table14[[#This Row],[Unit Cost]]*Table14[[#This Row],[Quantity]]</f>
        <v>1015.44</v>
      </c>
      <c r="H1606" s="2">
        <v>439.68</v>
      </c>
      <c r="I1606" s="2">
        <f>Table14[[#This Row],[Unit Price]]*Table14[[#This Row],[Quantity]]</f>
        <v>1758.72</v>
      </c>
      <c r="J1606" s="4">
        <v>0</v>
      </c>
      <c r="K1606">
        <f>Table14[[#This Row],[Revenue]]*Table14[[#This Row],[Discount]]</f>
        <v>0</v>
      </c>
      <c r="L1606" s="2">
        <f>Table14[[#This Row],[Revenue]]-Table14[[#This Row],[Discount Amount]]</f>
        <v>1758.72</v>
      </c>
      <c r="M1606" s="2">
        <f>Table14[[#This Row],[Total_Revenue]]-Table14[[#This Row],[Total Cost]]</f>
        <v>743.28</v>
      </c>
      <c r="N1606" t="s">
        <v>14</v>
      </c>
      <c r="O1606" t="s">
        <v>27</v>
      </c>
      <c r="P1606" t="s">
        <v>35</v>
      </c>
    </row>
    <row r="1607" spans="1:16" x14ac:dyDescent="0.25">
      <c r="A1607" t="s">
        <v>1651</v>
      </c>
      <c r="B1607" s="1">
        <v>45483</v>
      </c>
      <c r="C1607" t="s">
        <v>30</v>
      </c>
      <c r="D1607" t="s">
        <v>31</v>
      </c>
      <c r="E1607">
        <v>5</v>
      </c>
      <c r="F1607" s="2">
        <v>258.58999999999997</v>
      </c>
      <c r="G1607" s="2">
        <f>Table14[[#This Row],[Unit Cost]]*Table14[[#This Row],[Quantity]]</f>
        <v>1292.9499999999998</v>
      </c>
      <c r="H1607" s="2">
        <v>354.45</v>
      </c>
      <c r="I1607" s="2">
        <f>Table14[[#This Row],[Unit Price]]*Table14[[#This Row],[Quantity]]</f>
        <v>1772.25</v>
      </c>
      <c r="J1607" s="4">
        <v>0.1</v>
      </c>
      <c r="K1607">
        <f>Table14[[#This Row],[Revenue]]*Table14[[#This Row],[Discount]]</f>
        <v>177.22500000000002</v>
      </c>
      <c r="L1607" s="2">
        <f>Table14[[#This Row],[Revenue]]-Table14[[#This Row],[Discount Amount]]</f>
        <v>1595.0250000000001</v>
      </c>
      <c r="M1607" s="2">
        <f>Table14[[#This Row],[Total_Revenue]]-Table14[[#This Row],[Total Cost]]</f>
        <v>302.07500000000027</v>
      </c>
      <c r="N1607" t="s">
        <v>18</v>
      </c>
      <c r="O1607" t="s">
        <v>15</v>
      </c>
      <c r="P1607" t="s">
        <v>20</v>
      </c>
    </row>
    <row r="1608" spans="1:16" x14ac:dyDescent="0.25">
      <c r="A1608" t="s">
        <v>1652</v>
      </c>
      <c r="B1608" s="1">
        <v>45410</v>
      </c>
      <c r="C1608" t="s">
        <v>22</v>
      </c>
      <c r="D1608" t="s">
        <v>23</v>
      </c>
      <c r="E1608">
        <v>4</v>
      </c>
      <c r="F1608" s="2">
        <v>53</v>
      </c>
      <c r="G1608" s="2">
        <f>Table14[[#This Row],[Unit Cost]]*Table14[[#This Row],[Quantity]]</f>
        <v>212</v>
      </c>
      <c r="H1608" s="2">
        <v>91.24</v>
      </c>
      <c r="I1608" s="2">
        <f>Table14[[#This Row],[Unit Price]]*Table14[[#This Row],[Quantity]]</f>
        <v>364.96</v>
      </c>
      <c r="J1608" s="4">
        <v>0</v>
      </c>
      <c r="K1608">
        <f>Table14[[#This Row],[Revenue]]*Table14[[#This Row],[Discount]]</f>
        <v>0</v>
      </c>
      <c r="L1608" s="2">
        <f>Table14[[#This Row],[Revenue]]-Table14[[#This Row],[Discount Amount]]</f>
        <v>364.96</v>
      </c>
      <c r="M1608" s="2">
        <f>Table14[[#This Row],[Total_Revenue]]-Table14[[#This Row],[Total Cost]]</f>
        <v>152.95999999999998</v>
      </c>
      <c r="N1608" t="s">
        <v>40</v>
      </c>
      <c r="O1608" t="s">
        <v>32</v>
      </c>
      <c r="P1608" t="s">
        <v>20</v>
      </c>
    </row>
    <row r="1609" spans="1:16" x14ac:dyDescent="0.25">
      <c r="A1609" t="s">
        <v>1653</v>
      </c>
      <c r="B1609" s="1">
        <v>45051</v>
      </c>
      <c r="C1609" t="s">
        <v>34</v>
      </c>
      <c r="D1609" t="s">
        <v>31</v>
      </c>
      <c r="E1609">
        <v>2</v>
      </c>
      <c r="F1609" s="2">
        <v>313.25</v>
      </c>
      <c r="G1609" s="2">
        <f>Table14[[#This Row],[Unit Cost]]*Table14[[#This Row],[Quantity]]</f>
        <v>626.5</v>
      </c>
      <c r="H1609" s="2">
        <v>561.33000000000004</v>
      </c>
      <c r="I1609" s="2">
        <f>Table14[[#This Row],[Unit Price]]*Table14[[#This Row],[Quantity]]</f>
        <v>1122.6600000000001</v>
      </c>
      <c r="J1609" s="4">
        <v>0.05</v>
      </c>
      <c r="K1609">
        <f>Table14[[#This Row],[Revenue]]*Table14[[#This Row],[Discount]]</f>
        <v>56.13300000000001</v>
      </c>
      <c r="L1609" s="2">
        <f>Table14[[#This Row],[Revenue]]-Table14[[#This Row],[Discount Amount]]</f>
        <v>1066.527</v>
      </c>
      <c r="M1609" s="2">
        <f>Table14[[#This Row],[Total_Revenue]]-Table14[[#This Row],[Total Cost]]</f>
        <v>440.02700000000004</v>
      </c>
      <c r="N1609" t="s">
        <v>18</v>
      </c>
      <c r="O1609" t="s">
        <v>27</v>
      </c>
      <c r="P1609" t="s">
        <v>16</v>
      </c>
    </row>
    <row r="1610" spans="1:16" x14ac:dyDescent="0.25">
      <c r="A1610" t="s">
        <v>1654</v>
      </c>
      <c r="B1610" s="1">
        <v>45065</v>
      </c>
      <c r="C1610" t="s">
        <v>44</v>
      </c>
      <c r="D1610" t="s">
        <v>31</v>
      </c>
      <c r="E1610">
        <v>3</v>
      </c>
      <c r="F1610" s="2">
        <v>166.42</v>
      </c>
      <c r="G1610" s="2">
        <f>Table14[[#This Row],[Unit Cost]]*Table14[[#This Row],[Quantity]]</f>
        <v>499.26</v>
      </c>
      <c r="H1610" s="2">
        <v>266.72000000000003</v>
      </c>
      <c r="I1610" s="2">
        <f>Table14[[#This Row],[Unit Price]]*Table14[[#This Row],[Quantity]]</f>
        <v>800.16000000000008</v>
      </c>
      <c r="J1610" s="4">
        <v>0.05</v>
      </c>
      <c r="K1610">
        <f>Table14[[#This Row],[Revenue]]*Table14[[#This Row],[Discount]]</f>
        <v>40.00800000000001</v>
      </c>
      <c r="L1610" s="2">
        <f>Table14[[#This Row],[Revenue]]-Table14[[#This Row],[Discount Amount]]</f>
        <v>760.15200000000004</v>
      </c>
      <c r="M1610" s="2">
        <f>Table14[[#This Row],[Total_Revenue]]-Table14[[#This Row],[Total Cost]]</f>
        <v>260.89200000000005</v>
      </c>
      <c r="N1610" t="s">
        <v>18</v>
      </c>
      <c r="O1610" t="s">
        <v>27</v>
      </c>
      <c r="P1610" t="s">
        <v>20</v>
      </c>
    </row>
    <row r="1611" spans="1:16" x14ac:dyDescent="0.25">
      <c r="A1611" t="s">
        <v>1655</v>
      </c>
      <c r="B1611" s="1">
        <v>45632</v>
      </c>
      <c r="C1611" t="s">
        <v>62</v>
      </c>
      <c r="D1611" t="s">
        <v>47</v>
      </c>
      <c r="E1611">
        <v>4</v>
      </c>
      <c r="F1611" s="2">
        <v>169.34</v>
      </c>
      <c r="G1611" s="2">
        <f>Table14[[#This Row],[Unit Cost]]*Table14[[#This Row],[Quantity]]</f>
        <v>677.36</v>
      </c>
      <c r="H1611" s="2">
        <v>254.31</v>
      </c>
      <c r="I1611" s="2">
        <f>Table14[[#This Row],[Unit Price]]*Table14[[#This Row],[Quantity]]</f>
        <v>1017.24</v>
      </c>
      <c r="J1611" s="4">
        <v>0</v>
      </c>
      <c r="K1611">
        <f>Table14[[#This Row],[Revenue]]*Table14[[#This Row],[Discount]]</f>
        <v>0</v>
      </c>
      <c r="L1611" s="2">
        <f>Table14[[#This Row],[Revenue]]-Table14[[#This Row],[Discount Amount]]</f>
        <v>1017.24</v>
      </c>
      <c r="M1611" s="2">
        <f>Table14[[#This Row],[Total_Revenue]]-Table14[[#This Row],[Total Cost]]</f>
        <v>339.88</v>
      </c>
      <c r="N1611" t="s">
        <v>40</v>
      </c>
      <c r="O1611" t="s">
        <v>32</v>
      </c>
      <c r="P1611" t="s">
        <v>35</v>
      </c>
    </row>
    <row r="1612" spans="1:16" x14ac:dyDescent="0.25">
      <c r="A1612" t="s">
        <v>1656</v>
      </c>
      <c r="B1612" s="1">
        <v>45265</v>
      </c>
      <c r="C1612" t="s">
        <v>54</v>
      </c>
      <c r="D1612" t="s">
        <v>38</v>
      </c>
      <c r="E1612">
        <v>6</v>
      </c>
      <c r="F1612" s="2">
        <v>472.17</v>
      </c>
      <c r="G1612" s="2">
        <f>Table14[[#This Row],[Unit Cost]]*Table14[[#This Row],[Quantity]]</f>
        <v>2833.02</v>
      </c>
      <c r="H1612" s="2">
        <v>603.55999999999995</v>
      </c>
      <c r="I1612" s="2">
        <f>Table14[[#This Row],[Unit Price]]*Table14[[#This Row],[Quantity]]</f>
        <v>3621.3599999999997</v>
      </c>
      <c r="J1612" s="4">
        <v>0</v>
      </c>
      <c r="K1612">
        <f>Table14[[#This Row],[Revenue]]*Table14[[#This Row],[Discount]]</f>
        <v>0</v>
      </c>
      <c r="L1612" s="2">
        <f>Table14[[#This Row],[Revenue]]-Table14[[#This Row],[Discount Amount]]</f>
        <v>3621.3599999999997</v>
      </c>
      <c r="M1612" s="2">
        <f>Table14[[#This Row],[Total_Revenue]]-Table14[[#This Row],[Total Cost]]</f>
        <v>788.33999999999969</v>
      </c>
      <c r="N1612" t="s">
        <v>18</v>
      </c>
      <c r="O1612" t="s">
        <v>52</v>
      </c>
      <c r="P1612" t="s">
        <v>20</v>
      </c>
    </row>
    <row r="1613" spans="1:16" x14ac:dyDescent="0.25">
      <c r="A1613" t="s">
        <v>1657</v>
      </c>
      <c r="B1613" s="1">
        <v>45574</v>
      </c>
      <c r="C1613" t="s">
        <v>42</v>
      </c>
      <c r="D1613" t="s">
        <v>23</v>
      </c>
      <c r="E1613">
        <v>9</v>
      </c>
      <c r="F1613" s="2">
        <v>458.32</v>
      </c>
      <c r="G1613" s="2">
        <f>Table14[[#This Row],[Unit Cost]]*Table14[[#This Row],[Quantity]]</f>
        <v>4124.88</v>
      </c>
      <c r="H1613" s="2">
        <v>691.81</v>
      </c>
      <c r="I1613" s="2">
        <f>Table14[[#This Row],[Unit Price]]*Table14[[#This Row],[Quantity]]</f>
        <v>6226.2899999999991</v>
      </c>
      <c r="J1613" s="4">
        <v>0</v>
      </c>
      <c r="K1613">
        <f>Table14[[#This Row],[Revenue]]*Table14[[#This Row],[Discount]]</f>
        <v>0</v>
      </c>
      <c r="L1613" s="2">
        <f>Table14[[#This Row],[Revenue]]-Table14[[#This Row],[Discount Amount]]</f>
        <v>6226.2899999999991</v>
      </c>
      <c r="M1613" s="2">
        <f>Table14[[#This Row],[Total_Revenue]]-Table14[[#This Row],[Total Cost]]</f>
        <v>2101.4099999999989</v>
      </c>
      <c r="N1613" t="s">
        <v>14</v>
      </c>
      <c r="O1613" t="s">
        <v>19</v>
      </c>
      <c r="P1613" t="s">
        <v>35</v>
      </c>
    </row>
    <row r="1614" spans="1:16" x14ac:dyDescent="0.25">
      <c r="A1614" t="s">
        <v>1658</v>
      </c>
      <c r="B1614" s="1">
        <v>45419</v>
      </c>
      <c r="C1614" t="s">
        <v>34</v>
      </c>
      <c r="D1614" t="s">
        <v>31</v>
      </c>
      <c r="E1614">
        <v>4</v>
      </c>
      <c r="F1614" s="2">
        <v>152.51</v>
      </c>
      <c r="G1614" s="2">
        <f>Table14[[#This Row],[Unit Cost]]*Table14[[#This Row],[Quantity]]</f>
        <v>610.04</v>
      </c>
      <c r="H1614" s="2">
        <v>179.21</v>
      </c>
      <c r="I1614" s="2">
        <f>Table14[[#This Row],[Unit Price]]*Table14[[#This Row],[Quantity]]</f>
        <v>716.84</v>
      </c>
      <c r="J1614" s="4">
        <v>0.2</v>
      </c>
      <c r="K1614">
        <f>Table14[[#This Row],[Revenue]]*Table14[[#This Row],[Discount]]</f>
        <v>143.36800000000002</v>
      </c>
      <c r="L1614" s="2">
        <f>Table14[[#This Row],[Revenue]]-Table14[[#This Row],[Discount Amount]]</f>
        <v>573.47199999999998</v>
      </c>
      <c r="M1614" s="2">
        <f>Table14[[#This Row],[Total_Revenue]]-Table14[[#This Row],[Total Cost]]</f>
        <v>-36.567999999999984</v>
      </c>
      <c r="N1614" t="s">
        <v>24</v>
      </c>
      <c r="O1614" t="s">
        <v>52</v>
      </c>
      <c r="P1614" t="s">
        <v>16</v>
      </c>
    </row>
    <row r="1615" spans="1:16" x14ac:dyDescent="0.25">
      <c r="A1615" t="s">
        <v>1659</v>
      </c>
      <c r="B1615" s="1">
        <v>45070</v>
      </c>
      <c r="C1615" t="s">
        <v>30</v>
      </c>
      <c r="D1615" t="s">
        <v>31</v>
      </c>
      <c r="E1615">
        <v>1</v>
      </c>
      <c r="F1615" s="2">
        <v>142.47</v>
      </c>
      <c r="G1615" s="2">
        <f>Table14[[#This Row],[Unit Cost]]*Table14[[#This Row],[Quantity]]</f>
        <v>142.47</v>
      </c>
      <c r="H1615" s="2">
        <v>187.22</v>
      </c>
      <c r="I1615" s="2">
        <f>Table14[[#This Row],[Unit Price]]*Table14[[#This Row],[Quantity]]</f>
        <v>187.22</v>
      </c>
      <c r="J1615" s="4">
        <v>0.05</v>
      </c>
      <c r="K1615">
        <f>Table14[[#This Row],[Revenue]]*Table14[[#This Row],[Discount]]</f>
        <v>9.3610000000000007</v>
      </c>
      <c r="L1615" s="2">
        <f>Table14[[#This Row],[Revenue]]-Table14[[#This Row],[Discount Amount]]</f>
        <v>177.85900000000001</v>
      </c>
      <c r="M1615" s="2">
        <f>Table14[[#This Row],[Total_Revenue]]-Table14[[#This Row],[Total Cost]]</f>
        <v>35.38900000000001</v>
      </c>
      <c r="N1615" t="s">
        <v>40</v>
      </c>
      <c r="O1615" t="s">
        <v>32</v>
      </c>
      <c r="P1615" t="s">
        <v>20</v>
      </c>
    </row>
    <row r="1616" spans="1:16" x14ac:dyDescent="0.25">
      <c r="A1616" t="s">
        <v>1660</v>
      </c>
      <c r="B1616" s="1">
        <v>45345</v>
      </c>
      <c r="C1616" t="s">
        <v>54</v>
      </c>
      <c r="D1616" t="s">
        <v>38</v>
      </c>
      <c r="E1616">
        <v>9</v>
      </c>
      <c r="F1616" s="2">
        <v>87.89</v>
      </c>
      <c r="G1616" s="2">
        <f>Table14[[#This Row],[Unit Cost]]*Table14[[#This Row],[Quantity]]</f>
        <v>791.01</v>
      </c>
      <c r="H1616" s="2">
        <v>105.32</v>
      </c>
      <c r="I1616" s="2">
        <f>Table14[[#This Row],[Unit Price]]*Table14[[#This Row],[Quantity]]</f>
        <v>947.87999999999988</v>
      </c>
      <c r="J1616" s="4">
        <v>0</v>
      </c>
      <c r="K1616">
        <f>Table14[[#This Row],[Revenue]]*Table14[[#This Row],[Discount]]</f>
        <v>0</v>
      </c>
      <c r="L1616" s="2">
        <f>Table14[[#This Row],[Revenue]]-Table14[[#This Row],[Discount Amount]]</f>
        <v>947.87999999999988</v>
      </c>
      <c r="M1616" s="2">
        <f>Table14[[#This Row],[Total_Revenue]]-Table14[[#This Row],[Total Cost]]</f>
        <v>156.86999999999989</v>
      </c>
      <c r="N1616" t="s">
        <v>40</v>
      </c>
      <c r="O1616" t="s">
        <v>52</v>
      </c>
      <c r="P1616" t="s">
        <v>20</v>
      </c>
    </row>
    <row r="1617" spans="1:16" x14ac:dyDescent="0.25">
      <c r="A1617" t="s">
        <v>1661</v>
      </c>
      <c r="B1617" s="1">
        <v>45256</v>
      </c>
      <c r="C1617" t="s">
        <v>34</v>
      </c>
      <c r="D1617" t="s">
        <v>31</v>
      </c>
      <c r="E1617">
        <v>5</v>
      </c>
      <c r="F1617" s="2">
        <v>8.6300000000000008</v>
      </c>
      <c r="G1617" s="2">
        <f>Table14[[#This Row],[Unit Cost]]*Table14[[#This Row],[Quantity]]</f>
        <v>43.150000000000006</v>
      </c>
      <c r="H1617" s="2">
        <v>11.3</v>
      </c>
      <c r="I1617" s="2">
        <f>Table14[[#This Row],[Unit Price]]*Table14[[#This Row],[Quantity]]</f>
        <v>56.5</v>
      </c>
      <c r="J1617" s="4">
        <v>0.15</v>
      </c>
      <c r="K1617">
        <f>Table14[[#This Row],[Revenue]]*Table14[[#This Row],[Discount]]</f>
        <v>8.4749999999999996</v>
      </c>
      <c r="L1617" s="2">
        <f>Table14[[#This Row],[Revenue]]-Table14[[#This Row],[Discount Amount]]</f>
        <v>48.024999999999999</v>
      </c>
      <c r="M1617" s="2">
        <f>Table14[[#This Row],[Total_Revenue]]-Table14[[#This Row],[Total Cost]]</f>
        <v>4.8749999999999929</v>
      </c>
      <c r="N1617" t="s">
        <v>24</v>
      </c>
      <c r="O1617" t="s">
        <v>32</v>
      </c>
      <c r="P1617" t="s">
        <v>20</v>
      </c>
    </row>
    <row r="1618" spans="1:16" x14ac:dyDescent="0.25">
      <c r="A1618" t="s">
        <v>1662</v>
      </c>
      <c r="B1618" s="1">
        <v>45298</v>
      </c>
      <c r="C1618" t="s">
        <v>30</v>
      </c>
      <c r="D1618" t="s">
        <v>31</v>
      </c>
      <c r="E1618">
        <v>2</v>
      </c>
      <c r="F1618" s="2">
        <v>260.08</v>
      </c>
      <c r="G1618" s="2">
        <f>Table14[[#This Row],[Unit Cost]]*Table14[[#This Row],[Quantity]]</f>
        <v>520.16</v>
      </c>
      <c r="H1618" s="2">
        <v>338.87</v>
      </c>
      <c r="I1618" s="2">
        <f>Table14[[#This Row],[Unit Price]]*Table14[[#This Row],[Quantity]]</f>
        <v>677.74</v>
      </c>
      <c r="J1618" s="4">
        <v>0.2</v>
      </c>
      <c r="K1618">
        <f>Table14[[#This Row],[Revenue]]*Table14[[#This Row],[Discount]]</f>
        <v>135.548</v>
      </c>
      <c r="L1618" s="2">
        <f>Table14[[#This Row],[Revenue]]-Table14[[#This Row],[Discount Amount]]</f>
        <v>542.19200000000001</v>
      </c>
      <c r="M1618" s="2">
        <f>Table14[[#This Row],[Total_Revenue]]-Table14[[#This Row],[Total Cost]]</f>
        <v>22.032000000000039</v>
      </c>
      <c r="N1618" t="s">
        <v>24</v>
      </c>
      <c r="O1618" t="s">
        <v>27</v>
      </c>
      <c r="P1618" t="s">
        <v>35</v>
      </c>
    </row>
    <row r="1619" spans="1:16" x14ac:dyDescent="0.25">
      <c r="A1619" t="s">
        <v>1663</v>
      </c>
      <c r="B1619" s="1">
        <v>45656</v>
      </c>
      <c r="C1619" t="s">
        <v>60</v>
      </c>
      <c r="D1619" t="s">
        <v>23</v>
      </c>
      <c r="E1619">
        <v>6</v>
      </c>
      <c r="F1619" s="2">
        <v>92.78</v>
      </c>
      <c r="G1619" s="2">
        <f>Table14[[#This Row],[Unit Cost]]*Table14[[#This Row],[Quantity]]</f>
        <v>556.68000000000006</v>
      </c>
      <c r="H1619" s="2">
        <v>127.43</v>
      </c>
      <c r="I1619" s="2">
        <f>Table14[[#This Row],[Unit Price]]*Table14[[#This Row],[Quantity]]</f>
        <v>764.58</v>
      </c>
      <c r="J1619" s="4">
        <v>0.15</v>
      </c>
      <c r="K1619">
        <f>Table14[[#This Row],[Revenue]]*Table14[[#This Row],[Discount]]</f>
        <v>114.687</v>
      </c>
      <c r="L1619" s="2">
        <f>Table14[[#This Row],[Revenue]]-Table14[[#This Row],[Discount Amount]]</f>
        <v>649.89300000000003</v>
      </c>
      <c r="M1619" s="2">
        <f>Table14[[#This Row],[Total_Revenue]]-Table14[[#This Row],[Total Cost]]</f>
        <v>93.212999999999965</v>
      </c>
      <c r="N1619" t="s">
        <v>18</v>
      </c>
      <c r="O1619" t="s">
        <v>19</v>
      </c>
      <c r="P1619" t="s">
        <v>35</v>
      </c>
    </row>
    <row r="1620" spans="1:16" x14ac:dyDescent="0.25">
      <c r="A1620" t="s">
        <v>1664</v>
      </c>
      <c r="B1620" s="1">
        <v>45352</v>
      </c>
      <c r="C1620" t="s">
        <v>42</v>
      </c>
      <c r="D1620" t="s">
        <v>23</v>
      </c>
      <c r="E1620">
        <v>5</v>
      </c>
      <c r="F1620" s="2">
        <v>30</v>
      </c>
      <c r="G1620" s="2">
        <f>Table14[[#This Row],[Unit Cost]]*Table14[[#This Row],[Quantity]]</f>
        <v>150</v>
      </c>
      <c r="H1620" s="2">
        <v>33.44</v>
      </c>
      <c r="I1620" s="2">
        <f>Table14[[#This Row],[Unit Price]]*Table14[[#This Row],[Quantity]]</f>
        <v>167.2</v>
      </c>
      <c r="J1620" s="4">
        <v>0.1</v>
      </c>
      <c r="K1620">
        <f>Table14[[#This Row],[Revenue]]*Table14[[#This Row],[Discount]]</f>
        <v>16.72</v>
      </c>
      <c r="L1620" s="2">
        <f>Table14[[#This Row],[Revenue]]-Table14[[#This Row],[Discount Amount]]</f>
        <v>150.47999999999999</v>
      </c>
      <c r="M1620" s="2">
        <f>Table14[[#This Row],[Total_Revenue]]-Table14[[#This Row],[Total Cost]]</f>
        <v>0.47999999999998977</v>
      </c>
      <c r="N1620" t="s">
        <v>14</v>
      </c>
      <c r="O1620" t="s">
        <v>52</v>
      </c>
      <c r="P1620" t="s">
        <v>20</v>
      </c>
    </row>
    <row r="1621" spans="1:16" x14ac:dyDescent="0.25">
      <c r="A1621" t="s">
        <v>1665</v>
      </c>
      <c r="B1621" s="1">
        <v>45492</v>
      </c>
      <c r="C1621" t="s">
        <v>44</v>
      </c>
      <c r="D1621" t="s">
        <v>31</v>
      </c>
      <c r="E1621">
        <v>8</v>
      </c>
      <c r="F1621" s="2">
        <v>140.82</v>
      </c>
      <c r="G1621" s="2">
        <f>Table14[[#This Row],[Unit Cost]]*Table14[[#This Row],[Quantity]]</f>
        <v>1126.56</v>
      </c>
      <c r="H1621" s="2">
        <v>225.45</v>
      </c>
      <c r="I1621" s="2">
        <f>Table14[[#This Row],[Unit Price]]*Table14[[#This Row],[Quantity]]</f>
        <v>1803.6</v>
      </c>
      <c r="J1621" s="4">
        <v>0.1</v>
      </c>
      <c r="K1621">
        <f>Table14[[#This Row],[Revenue]]*Table14[[#This Row],[Discount]]</f>
        <v>180.36</v>
      </c>
      <c r="L1621" s="2">
        <f>Table14[[#This Row],[Revenue]]-Table14[[#This Row],[Discount Amount]]</f>
        <v>1623.2399999999998</v>
      </c>
      <c r="M1621" s="2">
        <f>Table14[[#This Row],[Total_Revenue]]-Table14[[#This Row],[Total Cost]]</f>
        <v>496.67999999999984</v>
      </c>
      <c r="N1621" t="s">
        <v>24</v>
      </c>
      <c r="O1621" t="s">
        <v>32</v>
      </c>
      <c r="P1621" t="s">
        <v>35</v>
      </c>
    </row>
    <row r="1622" spans="1:16" x14ac:dyDescent="0.25">
      <c r="A1622" t="s">
        <v>1666</v>
      </c>
      <c r="B1622" s="1">
        <v>45367</v>
      </c>
      <c r="C1622" t="s">
        <v>34</v>
      </c>
      <c r="D1622" t="s">
        <v>31</v>
      </c>
      <c r="E1622">
        <v>1</v>
      </c>
      <c r="F1622" s="2">
        <v>404.99</v>
      </c>
      <c r="G1622" s="2">
        <f>Table14[[#This Row],[Unit Cost]]*Table14[[#This Row],[Quantity]]</f>
        <v>404.99</v>
      </c>
      <c r="H1622" s="2">
        <v>723.85</v>
      </c>
      <c r="I1622" s="2">
        <f>Table14[[#This Row],[Unit Price]]*Table14[[#This Row],[Quantity]]</f>
        <v>723.85</v>
      </c>
      <c r="J1622" s="4">
        <v>0.05</v>
      </c>
      <c r="K1622">
        <f>Table14[[#This Row],[Revenue]]*Table14[[#This Row],[Discount]]</f>
        <v>36.192500000000003</v>
      </c>
      <c r="L1622" s="2">
        <f>Table14[[#This Row],[Revenue]]-Table14[[#This Row],[Discount Amount]]</f>
        <v>687.65750000000003</v>
      </c>
      <c r="M1622" s="2">
        <f>Table14[[#This Row],[Total_Revenue]]-Table14[[#This Row],[Total Cost]]</f>
        <v>282.66750000000002</v>
      </c>
      <c r="N1622" t="s">
        <v>18</v>
      </c>
      <c r="O1622" t="s">
        <v>52</v>
      </c>
      <c r="P1622" t="s">
        <v>35</v>
      </c>
    </row>
    <row r="1623" spans="1:16" x14ac:dyDescent="0.25">
      <c r="A1623" t="s">
        <v>1667</v>
      </c>
      <c r="B1623" s="1">
        <v>45474</v>
      </c>
      <c r="C1623" t="s">
        <v>26</v>
      </c>
      <c r="D1623" t="s">
        <v>13</v>
      </c>
      <c r="E1623">
        <v>4</v>
      </c>
      <c r="F1623" s="2">
        <v>148.27000000000001</v>
      </c>
      <c r="G1623" s="2">
        <f>Table14[[#This Row],[Unit Cost]]*Table14[[#This Row],[Quantity]]</f>
        <v>593.08000000000004</v>
      </c>
      <c r="H1623" s="2">
        <v>174.02</v>
      </c>
      <c r="I1623" s="2">
        <f>Table14[[#This Row],[Unit Price]]*Table14[[#This Row],[Quantity]]</f>
        <v>696.08</v>
      </c>
      <c r="J1623" s="4">
        <v>0</v>
      </c>
      <c r="K1623">
        <f>Table14[[#This Row],[Revenue]]*Table14[[#This Row],[Discount]]</f>
        <v>0</v>
      </c>
      <c r="L1623" s="2">
        <f>Table14[[#This Row],[Revenue]]-Table14[[#This Row],[Discount Amount]]</f>
        <v>696.08</v>
      </c>
      <c r="M1623" s="2">
        <f>Table14[[#This Row],[Total_Revenue]]-Table14[[#This Row],[Total Cost]]</f>
        <v>103</v>
      </c>
      <c r="N1623" t="s">
        <v>24</v>
      </c>
      <c r="O1623" t="s">
        <v>52</v>
      </c>
      <c r="P1623" t="s">
        <v>20</v>
      </c>
    </row>
    <row r="1624" spans="1:16" x14ac:dyDescent="0.25">
      <c r="A1624" t="s">
        <v>1668</v>
      </c>
      <c r="B1624" s="1">
        <v>45200</v>
      </c>
      <c r="C1624" t="s">
        <v>46</v>
      </c>
      <c r="D1624" t="s">
        <v>47</v>
      </c>
      <c r="E1624">
        <v>2</v>
      </c>
      <c r="F1624" s="2">
        <v>224.2</v>
      </c>
      <c r="G1624" s="2">
        <f>Table14[[#This Row],[Unit Cost]]*Table14[[#This Row],[Quantity]]</f>
        <v>448.4</v>
      </c>
      <c r="H1624" s="2">
        <v>278.11</v>
      </c>
      <c r="I1624" s="2">
        <f>Table14[[#This Row],[Unit Price]]*Table14[[#This Row],[Quantity]]</f>
        <v>556.22</v>
      </c>
      <c r="J1624" s="4">
        <v>0</v>
      </c>
      <c r="K1624">
        <f>Table14[[#This Row],[Revenue]]*Table14[[#This Row],[Discount]]</f>
        <v>0</v>
      </c>
      <c r="L1624" s="2">
        <f>Table14[[#This Row],[Revenue]]-Table14[[#This Row],[Discount Amount]]</f>
        <v>556.22</v>
      </c>
      <c r="M1624" s="2">
        <f>Table14[[#This Row],[Total_Revenue]]-Table14[[#This Row],[Total Cost]]</f>
        <v>107.82000000000005</v>
      </c>
      <c r="N1624" t="s">
        <v>40</v>
      </c>
      <c r="O1624" t="s">
        <v>32</v>
      </c>
      <c r="P1624" t="s">
        <v>20</v>
      </c>
    </row>
    <row r="1625" spans="1:16" x14ac:dyDescent="0.25">
      <c r="A1625" t="s">
        <v>1669</v>
      </c>
      <c r="B1625" s="1">
        <v>45157</v>
      </c>
      <c r="C1625" t="s">
        <v>56</v>
      </c>
      <c r="D1625" t="s">
        <v>38</v>
      </c>
      <c r="E1625">
        <v>6</v>
      </c>
      <c r="F1625" s="2">
        <v>392.12</v>
      </c>
      <c r="G1625" s="2">
        <f>Table14[[#This Row],[Unit Cost]]*Table14[[#This Row],[Quantity]]</f>
        <v>2352.7200000000003</v>
      </c>
      <c r="H1625" s="2">
        <v>465.54</v>
      </c>
      <c r="I1625" s="2">
        <f>Table14[[#This Row],[Unit Price]]*Table14[[#This Row],[Quantity]]</f>
        <v>2793.2400000000002</v>
      </c>
      <c r="J1625" s="4">
        <v>0</v>
      </c>
      <c r="K1625">
        <f>Table14[[#This Row],[Revenue]]*Table14[[#This Row],[Discount]]</f>
        <v>0</v>
      </c>
      <c r="L1625" s="2">
        <f>Table14[[#This Row],[Revenue]]-Table14[[#This Row],[Discount Amount]]</f>
        <v>2793.2400000000002</v>
      </c>
      <c r="M1625" s="2">
        <f>Table14[[#This Row],[Total_Revenue]]-Table14[[#This Row],[Total Cost]]</f>
        <v>440.52</v>
      </c>
      <c r="N1625" t="s">
        <v>18</v>
      </c>
      <c r="O1625" t="s">
        <v>32</v>
      </c>
      <c r="P1625" t="s">
        <v>20</v>
      </c>
    </row>
    <row r="1626" spans="1:16" x14ac:dyDescent="0.25">
      <c r="A1626" t="s">
        <v>1670</v>
      </c>
      <c r="B1626" s="1">
        <v>45539</v>
      </c>
      <c r="C1626" t="s">
        <v>37</v>
      </c>
      <c r="D1626" t="s">
        <v>38</v>
      </c>
      <c r="E1626">
        <v>6</v>
      </c>
      <c r="F1626" s="2">
        <v>398</v>
      </c>
      <c r="G1626" s="2">
        <f>Table14[[#This Row],[Unit Cost]]*Table14[[#This Row],[Quantity]]</f>
        <v>2388</v>
      </c>
      <c r="H1626" s="2">
        <v>576.97</v>
      </c>
      <c r="I1626" s="2">
        <f>Table14[[#This Row],[Unit Price]]*Table14[[#This Row],[Quantity]]</f>
        <v>3461.82</v>
      </c>
      <c r="J1626" s="4">
        <v>0.2</v>
      </c>
      <c r="K1626">
        <f>Table14[[#This Row],[Revenue]]*Table14[[#This Row],[Discount]]</f>
        <v>692.36400000000003</v>
      </c>
      <c r="L1626" s="2">
        <f>Table14[[#This Row],[Revenue]]-Table14[[#This Row],[Discount Amount]]</f>
        <v>2769.4560000000001</v>
      </c>
      <c r="M1626" s="2">
        <f>Table14[[#This Row],[Total_Revenue]]-Table14[[#This Row],[Total Cost]]</f>
        <v>381.45600000000013</v>
      </c>
      <c r="N1626" t="s">
        <v>24</v>
      </c>
      <c r="O1626" t="s">
        <v>32</v>
      </c>
      <c r="P1626" t="s">
        <v>20</v>
      </c>
    </row>
    <row r="1627" spans="1:16" x14ac:dyDescent="0.25">
      <c r="A1627" t="s">
        <v>1671</v>
      </c>
      <c r="B1627" s="1">
        <v>45215</v>
      </c>
      <c r="C1627" t="s">
        <v>56</v>
      </c>
      <c r="D1627" t="s">
        <v>38</v>
      </c>
      <c r="E1627">
        <v>4</v>
      </c>
      <c r="F1627" s="2">
        <v>439.34</v>
      </c>
      <c r="G1627" s="2">
        <f>Table14[[#This Row],[Unit Cost]]*Table14[[#This Row],[Quantity]]</f>
        <v>1757.36</v>
      </c>
      <c r="H1627" s="2">
        <v>636.79</v>
      </c>
      <c r="I1627" s="2">
        <f>Table14[[#This Row],[Unit Price]]*Table14[[#This Row],[Quantity]]</f>
        <v>2547.16</v>
      </c>
      <c r="J1627" s="4">
        <v>0</v>
      </c>
      <c r="K1627">
        <f>Table14[[#This Row],[Revenue]]*Table14[[#This Row],[Discount]]</f>
        <v>0</v>
      </c>
      <c r="L1627" s="2">
        <f>Table14[[#This Row],[Revenue]]-Table14[[#This Row],[Discount Amount]]</f>
        <v>2547.16</v>
      </c>
      <c r="M1627" s="2">
        <f>Table14[[#This Row],[Total_Revenue]]-Table14[[#This Row],[Total Cost]]</f>
        <v>789.8</v>
      </c>
      <c r="N1627" t="s">
        <v>40</v>
      </c>
      <c r="O1627" t="s">
        <v>52</v>
      </c>
      <c r="P1627" t="s">
        <v>35</v>
      </c>
    </row>
    <row r="1628" spans="1:16" x14ac:dyDescent="0.25">
      <c r="A1628" t="s">
        <v>1672</v>
      </c>
      <c r="B1628" s="1">
        <v>45439</v>
      </c>
      <c r="C1628" t="s">
        <v>30</v>
      </c>
      <c r="D1628" t="s">
        <v>31</v>
      </c>
      <c r="E1628">
        <v>1</v>
      </c>
      <c r="F1628" s="2">
        <v>208.3</v>
      </c>
      <c r="G1628" s="2">
        <f>Table14[[#This Row],[Unit Cost]]*Table14[[#This Row],[Quantity]]</f>
        <v>208.3</v>
      </c>
      <c r="H1628" s="2">
        <v>305.35000000000002</v>
      </c>
      <c r="I1628" s="2">
        <f>Table14[[#This Row],[Unit Price]]*Table14[[#This Row],[Quantity]]</f>
        <v>305.35000000000002</v>
      </c>
      <c r="J1628" s="4">
        <v>0.2</v>
      </c>
      <c r="K1628">
        <f>Table14[[#This Row],[Revenue]]*Table14[[#This Row],[Discount]]</f>
        <v>61.070000000000007</v>
      </c>
      <c r="L1628" s="2">
        <f>Table14[[#This Row],[Revenue]]-Table14[[#This Row],[Discount Amount]]</f>
        <v>244.28000000000003</v>
      </c>
      <c r="M1628" s="2">
        <f>Table14[[#This Row],[Total_Revenue]]-Table14[[#This Row],[Total Cost]]</f>
        <v>35.980000000000018</v>
      </c>
      <c r="N1628" t="s">
        <v>18</v>
      </c>
      <c r="O1628" t="s">
        <v>52</v>
      </c>
      <c r="P1628" t="s">
        <v>20</v>
      </c>
    </row>
    <row r="1629" spans="1:16" x14ac:dyDescent="0.25">
      <c r="A1629" t="s">
        <v>1673</v>
      </c>
      <c r="B1629" s="1">
        <v>45025</v>
      </c>
      <c r="C1629" t="s">
        <v>46</v>
      </c>
      <c r="D1629" t="s">
        <v>47</v>
      </c>
      <c r="E1629">
        <v>3</v>
      </c>
      <c r="F1629" s="2">
        <v>201.49</v>
      </c>
      <c r="G1629" s="2">
        <f>Table14[[#This Row],[Unit Cost]]*Table14[[#This Row],[Quantity]]</f>
        <v>604.47</v>
      </c>
      <c r="H1629" s="2">
        <v>318.83999999999997</v>
      </c>
      <c r="I1629" s="2">
        <f>Table14[[#This Row],[Unit Price]]*Table14[[#This Row],[Quantity]]</f>
        <v>956.52</v>
      </c>
      <c r="J1629" s="4">
        <v>0.1</v>
      </c>
      <c r="K1629">
        <f>Table14[[#This Row],[Revenue]]*Table14[[#This Row],[Discount]]</f>
        <v>95.652000000000001</v>
      </c>
      <c r="L1629" s="2">
        <f>Table14[[#This Row],[Revenue]]-Table14[[#This Row],[Discount Amount]]</f>
        <v>860.86799999999994</v>
      </c>
      <c r="M1629" s="2">
        <f>Table14[[#This Row],[Total_Revenue]]-Table14[[#This Row],[Total Cost]]</f>
        <v>256.39799999999991</v>
      </c>
      <c r="N1629" t="s">
        <v>40</v>
      </c>
      <c r="O1629" t="s">
        <v>52</v>
      </c>
      <c r="P1629" t="s">
        <v>35</v>
      </c>
    </row>
    <row r="1630" spans="1:16" x14ac:dyDescent="0.25">
      <c r="A1630" t="s">
        <v>1674</v>
      </c>
      <c r="B1630" s="1">
        <v>44995</v>
      </c>
      <c r="C1630" t="s">
        <v>37</v>
      </c>
      <c r="D1630" t="s">
        <v>38</v>
      </c>
      <c r="E1630">
        <v>2</v>
      </c>
      <c r="F1630" s="2">
        <v>231.43</v>
      </c>
      <c r="G1630" s="2">
        <f>Table14[[#This Row],[Unit Cost]]*Table14[[#This Row],[Quantity]]</f>
        <v>462.86</v>
      </c>
      <c r="H1630" s="2">
        <v>363.49</v>
      </c>
      <c r="I1630" s="2">
        <f>Table14[[#This Row],[Unit Price]]*Table14[[#This Row],[Quantity]]</f>
        <v>726.98</v>
      </c>
      <c r="J1630" s="4">
        <v>0</v>
      </c>
      <c r="K1630">
        <f>Table14[[#This Row],[Revenue]]*Table14[[#This Row],[Discount]]</f>
        <v>0</v>
      </c>
      <c r="L1630" s="2">
        <f>Table14[[#This Row],[Revenue]]-Table14[[#This Row],[Discount Amount]]</f>
        <v>726.98</v>
      </c>
      <c r="M1630" s="2">
        <f>Table14[[#This Row],[Total_Revenue]]-Table14[[#This Row],[Total Cost]]</f>
        <v>264.12</v>
      </c>
      <c r="N1630" t="s">
        <v>40</v>
      </c>
      <c r="O1630" t="s">
        <v>19</v>
      </c>
      <c r="P1630" t="s">
        <v>35</v>
      </c>
    </row>
    <row r="1631" spans="1:16" x14ac:dyDescent="0.25">
      <c r="A1631" t="s">
        <v>1675</v>
      </c>
      <c r="B1631" s="1">
        <v>45590</v>
      </c>
      <c r="C1631" t="s">
        <v>56</v>
      </c>
      <c r="D1631" t="s">
        <v>38</v>
      </c>
      <c r="E1631">
        <v>2</v>
      </c>
      <c r="F1631" s="2">
        <v>456.9</v>
      </c>
      <c r="G1631" s="2">
        <f>Table14[[#This Row],[Unit Cost]]*Table14[[#This Row],[Quantity]]</f>
        <v>913.8</v>
      </c>
      <c r="H1631" s="2">
        <v>786.92</v>
      </c>
      <c r="I1631" s="2">
        <f>Table14[[#This Row],[Unit Price]]*Table14[[#This Row],[Quantity]]</f>
        <v>1573.84</v>
      </c>
      <c r="J1631" s="4">
        <v>0.05</v>
      </c>
      <c r="K1631">
        <f>Table14[[#This Row],[Revenue]]*Table14[[#This Row],[Discount]]</f>
        <v>78.692000000000007</v>
      </c>
      <c r="L1631" s="2">
        <f>Table14[[#This Row],[Revenue]]-Table14[[#This Row],[Discount Amount]]</f>
        <v>1495.1479999999999</v>
      </c>
      <c r="M1631" s="2">
        <f>Table14[[#This Row],[Total_Revenue]]-Table14[[#This Row],[Total Cost]]</f>
        <v>581.34799999999996</v>
      </c>
      <c r="N1631" t="s">
        <v>40</v>
      </c>
      <c r="O1631" t="s">
        <v>27</v>
      </c>
      <c r="P1631" t="s">
        <v>35</v>
      </c>
    </row>
    <row r="1632" spans="1:16" x14ac:dyDescent="0.25">
      <c r="A1632" t="s">
        <v>1676</v>
      </c>
      <c r="B1632" s="1">
        <v>45118</v>
      </c>
      <c r="C1632" t="s">
        <v>42</v>
      </c>
      <c r="D1632" t="s">
        <v>23</v>
      </c>
      <c r="E1632">
        <v>9</v>
      </c>
      <c r="F1632" s="2">
        <v>351.71</v>
      </c>
      <c r="G1632" s="2">
        <f>Table14[[#This Row],[Unit Cost]]*Table14[[#This Row],[Quantity]]</f>
        <v>3165.39</v>
      </c>
      <c r="H1632" s="2">
        <v>411.61</v>
      </c>
      <c r="I1632" s="2">
        <f>Table14[[#This Row],[Unit Price]]*Table14[[#This Row],[Quantity]]</f>
        <v>3704.4900000000002</v>
      </c>
      <c r="J1632" s="4">
        <v>0.05</v>
      </c>
      <c r="K1632">
        <f>Table14[[#This Row],[Revenue]]*Table14[[#This Row],[Discount]]</f>
        <v>185.22450000000003</v>
      </c>
      <c r="L1632" s="2">
        <f>Table14[[#This Row],[Revenue]]-Table14[[#This Row],[Discount Amount]]</f>
        <v>3519.2655000000004</v>
      </c>
      <c r="M1632" s="2">
        <f>Table14[[#This Row],[Total_Revenue]]-Table14[[#This Row],[Total Cost]]</f>
        <v>353.87550000000056</v>
      </c>
      <c r="N1632" t="s">
        <v>24</v>
      </c>
      <c r="O1632" t="s">
        <v>15</v>
      </c>
      <c r="P1632" t="s">
        <v>35</v>
      </c>
    </row>
    <row r="1633" spans="1:16" x14ac:dyDescent="0.25">
      <c r="A1633" t="s">
        <v>1677</v>
      </c>
      <c r="B1633" s="1">
        <v>45087</v>
      </c>
      <c r="C1633" t="s">
        <v>60</v>
      </c>
      <c r="D1633" t="s">
        <v>23</v>
      </c>
      <c r="E1633">
        <v>1</v>
      </c>
      <c r="F1633" s="2">
        <v>413.84</v>
      </c>
      <c r="G1633" s="2">
        <f>Table14[[#This Row],[Unit Cost]]*Table14[[#This Row],[Quantity]]</f>
        <v>413.84</v>
      </c>
      <c r="H1633" s="2">
        <v>710.56</v>
      </c>
      <c r="I1633" s="2">
        <f>Table14[[#This Row],[Unit Price]]*Table14[[#This Row],[Quantity]]</f>
        <v>710.56</v>
      </c>
      <c r="J1633" s="4">
        <v>0</v>
      </c>
      <c r="K1633">
        <f>Table14[[#This Row],[Revenue]]*Table14[[#This Row],[Discount]]</f>
        <v>0</v>
      </c>
      <c r="L1633" s="2">
        <f>Table14[[#This Row],[Revenue]]-Table14[[#This Row],[Discount Amount]]</f>
        <v>710.56</v>
      </c>
      <c r="M1633" s="2">
        <f>Table14[[#This Row],[Total_Revenue]]-Table14[[#This Row],[Total Cost]]</f>
        <v>296.71999999999997</v>
      </c>
      <c r="N1633" t="s">
        <v>18</v>
      </c>
      <c r="O1633" t="s">
        <v>27</v>
      </c>
      <c r="P1633" t="s">
        <v>16</v>
      </c>
    </row>
    <row r="1634" spans="1:16" x14ac:dyDescent="0.25">
      <c r="A1634" t="s">
        <v>1678</v>
      </c>
      <c r="B1634" s="1">
        <v>45572</v>
      </c>
      <c r="C1634" t="s">
        <v>49</v>
      </c>
      <c r="D1634" t="s">
        <v>47</v>
      </c>
      <c r="E1634">
        <v>8</v>
      </c>
      <c r="F1634" s="2">
        <v>121.82</v>
      </c>
      <c r="G1634" s="2">
        <f>Table14[[#This Row],[Unit Cost]]*Table14[[#This Row],[Quantity]]</f>
        <v>974.56</v>
      </c>
      <c r="H1634" s="2">
        <v>168.69</v>
      </c>
      <c r="I1634" s="2">
        <f>Table14[[#This Row],[Unit Price]]*Table14[[#This Row],[Quantity]]</f>
        <v>1349.52</v>
      </c>
      <c r="J1634" s="4">
        <v>0</v>
      </c>
      <c r="K1634">
        <f>Table14[[#This Row],[Revenue]]*Table14[[#This Row],[Discount]]</f>
        <v>0</v>
      </c>
      <c r="L1634" s="2">
        <f>Table14[[#This Row],[Revenue]]-Table14[[#This Row],[Discount Amount]]</f>
        <v>1349.52</v>
      </c>
      <c r="M1634" s="2">
        <f>Table14[[#This Row],[Total_Revenue]]-Table14[[#This Row],[Total Cost]]</f>
        <v>374.96000000000004</v>
      </c>
      <c r="N1634" t="s">
        <v>14</v>
      </c>
      <c r="O1634" t="s">
        <v>15</v>
      </c>
      <c r="P1634" t="s">
        <v>20</v>
      </c>
    </row>
    <row r="1635" spans="1:16" x14ac:dyDescent="0.25">
      <c r="A1635" t="s">
        <v>1679</v>
      </c>
      <c r="B1635" s="1">
        <v>45304</v>
      </c>
      <c r="C1635" t="s">
        <v>12</v>
      </c>
      <c r="D1635" t="s">
        <v>13</v>
      </c>
      <c r="E1635">
        <v>5</v>
      </c>
      <c r="F1635" s="2">
        <v>140.69</v>
      </c>
      <c r="G1635" s="2">
        <f>Table14[[#This Row],[Unit Cost]]*Table14[[#This Row],[Quantity]]</f>
        <v>703.45</v>
      </c>
      <c r="H1635" s="2">
        <v>177.15</v>
      </c>
      <c r="I1635" s="2">
        <f>Table14[[#This Row],[Unit Price]]*Table14[[#This Row],[Quantity]]</f>
        <v>885.75</v>
      </c>
      <c r="J1635" s="4">
        <v>0</v>
      </c>
      <c r="K1635">
        <f>Table14[[#This Row],[Revenue]]*Table14[[#This Row],[Discount]]</f>
        <v>0</v>
      </c>
      <c r="L1635" s="2">
        <f>Table14[[#This Row],[Revenue]]-Table14[[#This Row],[Discount Amount]]</f>
        <v>885.75</v>
      </c>
      <c r="M1635" s="2">
        <f>Table14[[#This Row],[Total_Revenue]]-Table14[[#This Row],[Total Cost]]</f>
        <v>182.29999999999995</v>
      </c>
      <c r="N1635" t="s">
        <v>18</v>
      </c>
      <c r="O1635" t="s">
        <v>27</v>
      </c>
      <c r="P1635" t="s">
        <v>20</v>
      </c>
    </row>
    <row r="1636" spans="1:16" x14ac:dyDescent="0.25">
      <c r="A1636" t="s">
        <v>1680</v>
      </c>
      <c r="B1636" s="1">
        <v>45260</v>
      </c>
      <c r="C1636" t="s">
        <v>54</v>
      </c>
      <c r="D1636" t="s">
        <v>38</v>
      </c>
      <c r="E1636">
        <v>5</v>
      </c>
      <c r="F1636" s="2">
        <v>201.39</v>
      </c>
      <c r="G1636" s="2">
        <f>Table14[[#This Row],[Unit Cost]]*Table14[[#This Row],[Quantity]]</f>
        <v>1006.9499999999999</v>
      </c>
      <c r="H1636" s="2">
        <v>283.61</v>
      </c>
      <c r="I1636" s="2">
        <f>Table14[[#This Row],[Unit Price]]*Table14[[#This Row],[Quantity]]</f>
        <v>1418.0500000000002</v>
      </c>
      <c r="J1636" s="4">
        <v>0</v>
      </c>
      <c r="K1636">
        <f>Table14[[#This Row],[Revenue]]*Table14[[#This Row],[Discount]]</f>
        <v>0</v>
      </c>
      <c r="L1636" s="2">
        <f>Table14[[#This Row],[Revenue]]-Table14[[#This Row],[Discount Amount]]</f>
        <v>1418.0500000000002</v>
      </c>
      <c r="M1636" s="2">
        <f>Table14[[#This Row],[Total_Revenue]]-Table14[[#This Row],[Total Cost]]</f>
        <v>411.10000000000025</v>
      </c>
      <c r="N1636" t="s">
        <v>40</v>
      </c>
      <c r="O1636" t="s">
        <v>52</v>
      </c>
      <c r="P1636" t="s">
        <v>16</v>
      </c>
    </row>
    <row r="1637" spans="1:16" x14ac:dyDescent="0.25">
      <c r="A1637" t="s">
        <v>1681</v>
      </c>
      <c r="B1637" s="1">
        <v>45143</v>
      </c>
      <c r="C1637" t="s">
        <v>54</v>
      </c>
      <c r="D1637" t="s">
        <v>38</v>
      </c>
      <c r="E1637">
        <v>2</v>
      </c>
      <c r="F1637" s="2">
        <v>29.58</v>
      </c>
      <c r="G1637" s="2">
        <f>Table14[[#This Row],[Unit Cost]]*Table14[[#This Row],[Quantity]]</f>
        <v>59.16</v>
      </c>
      <c r="H1637" s="2">
        <v>38.49</v>
      </c>
      <c r="I1637" s="2">
        <f>Table14[[#This Row],[Unit Price]]*Table14[[#This Row],[Quantity]]</f>
        <v>76.98</v>
      </c>
      <c r="J1637" s="4">
        <v>0</v>
      </c>
      <c r="K1637">
        <f>Table14[[#This Row],[Revenue]]*Table14[[#This Row],[Discount]]</f>
        <v>0</v>
      </c>
      <c r="L1637" s="2">
        <f>Table14[[#This Row],[Revenue]]-Table14[[#This Row],[Discount Amount]]</f>
        <v>76.98</v>
      </c>
      <c r="M1637" s="2">
        <f>Table14[[#This Row],[Total_Revenue]]-Table14[[#This Row],[Total Cost]]</f>
        <v>17.820000000000007</v>
      </c>
      <c r="N1637" t="s">
        <v>24</v>
      </c>
      <c r="O1637" t="s">
        <v>52</v>
      </c>
      <c r="P1637" t="s">
        <v>20</v>
      </c>
    </row>
    <row r="1638" spans="1:16" x14ac:dyDescent="0.25">
      <c r="A1638" t="s">
        <v>1682</v>
      </c>
      <c r="B1638" s="1">
        <v>45436</v>
      </c>
      <c r="C1638" t="s">
        <v>46</v>
      </c>
      <c r="D1638" t="s">
        <v>47</v>
      </c>
      <c r="E1638">
        <v>3</v>
      </c>
      <c r="F1638" s="2">
        <v>224.73</v>
      </c>
      <c r="G1638" s="2">
        <f>Table14[[#This Row],[Unit Cost]]*Table14[[#This Row],[Quantity]]</f>
        <v>674.18999999999994</v>
      </c>
      <c r="H1638" s="2">
        <v>401.53</v>
      </c>
      <c r="I1638" s="2">
        <f>Table14[[#This Row],[Unit Price]]*Table14[[#This Row],[Quantity]]</f>
        <v>1204.5899999999999</v>
      </c>
      <c r="J1638" s="4">
        <v>0.05</v>
      </c>
      <c r="K1638">
        <f>Table14[[#This Row],[Revenue]]*Table14[[#This Row],[Discount]]</f>
        <v>60.229500000000002</v>
      </c>
      <c r="L1638" s="2">
        <f>Table14[[#This Row],[Revenue]]-Table14[[#This Row],[Discount Amount]]</f>
        <v>1144.3605</v>
      </c>
      <c r="M1638" s="2">
        <f>Table14[[#This Row],[Total_Revenue]]-Table14[[#This Row],[Total Cost]]</f>
        <v>470.17050000000006</v>
      </c>
      <c r="N1638" t="s">
        <v>18</v>
      </c>
      <c r="O1638" t="s">
        <v>32</v>
      </c>
      <c r="P1638" t="s">
        <v>35</v>
      </c>
    </row>
    <row r="1639" spans="1:16" x14ac:dyDescent="0.25">
      <c r="A1639" t="s">
        <v>1683</v>
      </c>
      <c r="B1639" s="1">
        <v>44955</v>
      </c>
      <c r="C1639" t="s">
        <v>44</v>
      </c>
      <c r="D1639" t="s">
        <v>31</v>
      </c>
      <c r="E1639">
        <v>2</v>
      </c>
      <c r="F1639" s="2">
        <v>355.18</v>
      </c>
      <c r="G1639" s="2">
        <f>Table14[[#This Row],[Unit Cost]]*Table14[[#This Row],[Quantity]]</f>
        <v>710.36</v>
      </c>
      <c r="H1639" s="2">
        <v>555.9</v>
      </c>
      <c r="I1639" s="2">
        <f>Table14[[#This Row],[Unit Price]]*Table14[[#This Row],[Quantity]]</f>
        <v>1111.8</v>
      </c>
      <c r="J1639" s="4">
        <v>0</v>
      </c>
      <c r="K1639">
        <f>Table14[[#This Row],[Revenue]]*Table14[[#This Row],[Discount]]</f>
        <v>0</v>
      </c>
      <c r="L1639" s="2">
        <f>Table14[[#This Row],[Revenue]]-Table14[[#This Row],[Discount Amount]]</f>
        <v>1111.8</v>
      </c>
      <c r="M1639" s="2">
        <f>Table14[[#This Row],[Total_Revenue]]-Table14[[#This Row],[Total Cost]]</f>
        <v>401.43999999999994</v>
      </c>
      <c r="N1639" t="s">
        <v>18</v>
      </c>
      <c r="O1639" t="s">
        <v>15</v>
      </c>
      <c r="P1639" t="s">
        <v>35</v>
      </c>
    </row>
    <row r="1640" spans="1:16" x14ac:dyDescent="0.25">
      <c r="A1640" t="s">
        <v>1684</v>
      </c>
      <c r="B1640" s="1">
        <v>45340</v>
      </c>
      <c r="C1640" t="s">
        <v>60</v>
      </c>
      <c r="D1640" t="s">
        <v>23</v>
      </c>
      <c r="E1640">
        <v>1</v>
      </c>
      <c r="F1640" s="2">
        <v>307.05</v>
      </c>
      <c r="G1640" s="2">
        <f>Table14[[#This Row],[Unit Cost]]*Table14[[#This Row],[Quantity]]</f>
        <v>307.05</v>
      </c>
      <c r="H1640" s="2">
        <v>538.24</v>
      </c>
      <c r="I1640" s="2">
        <f>Table14[[#This Row],[Unit Price]]*Table14[[#This Row],[Quantity]]</f>
        <v>538.24</v>
      </c>
      <c r="J1640" s="4">
        <v>0.1</v>
      </c>
      <c r="K1640">
        <f>Table14[[#This Row],[Revenue]]*Table14[[#This Row],[Discount]]</f>
        <v>53.824000000000005</v>
      </c>
      <c r="L1640" s="2">
        <f>Table14[[#This Row],[Revenue]]-Table14[[#This Row],[Discount Amount]]</f>
        <v>484.416</v>
      </c>
      <c r="M1640" s="2">
        <f>Table14[[#This Row],[Total_Revenue]]-Table14[[#This Row],[Total Cost]]</f>
        <v>177.36599999999999</v>
      </c>
      <c r="N1640" t="s">
        <v>14</v>
      </c>
      <c r="O1640" t="s">
        <v>27</v>
      </c>
      <c r="P1640" t="s">
        <v>20</v>
      </c>
    </row>
    <row r="1641" spans="1:16" x14ac:dyDescent="0.25">
      <c r="A1641" t="s">
        <v>1685</v>
      </c>
      <c r="B1641" s="1">
        <v>45502</v>
      </c>
      <c r="C1641" t="s">
        <v>56</v>
      </c>
      <c r="D1641" t="s">
        <v>38</v>
      </c>
      <c r="E1641">
        <v>8</v>
      </c>
      <c r="F1641" s="2">
        <v>411.71</v>
      </c>
      <c r="G1641" s="2">
        <f>Table14[[#This Row],[Unit Cost]]*Table14[[#This Row],[Quantity]]</f>
        <v>3293.68</v>
      </c>
      <c r="H1641" s="2">
        <v>611.29999999999995</v>
      </c>
      <c r="I1641" s="2">
        <f>Table14[[#This Row],[Unit Price]]*Table14[[#This Row],[Quantity]]</f>
        <v>4890.3999999999996</v>
      </c>
      <c r="J1641" s="4">
        <v>0</v>
      </c>
      <c r="K1641">
        <f>Table14[[#This Row],[Revenue]]*Table14[[#This Row],[Discount]]</f>
        <v>0</v>
      </c>
      <c r="L1641" s="2">
        <f>Table14[[#This Row],[Revenue]]-Table14[[#This Row],[Discount Amount]]</f>
        <v>4890.3999999999996</v>
      </c>
      <c r="M1641" s="2">
        <f>Table14[[#This Row],[Total_Revenue]]-Table14[[#This Row],[Total Cost]]</f>
        <v>1596.7199999999998</v>
      </c>
      <c r="N1641" t="s">
        <v>14</v>
      </c>
      <c r="O1641" t="s">
        <v>32</v>
      </c>
      <c r="P1641" t="s">
        <v>20</v>
      </c>
    </row>
    <row r="1642" spans="1:16" x14ac:dyDescent="0.25">
      <c r="A1642" t="s">
        <v>1686</v>
      </c>
      <c r="B1642" s="1">
        <v>45312</v>
      </c>
      <c r="C1642" t="s">
        <v>30</v>
      </c>
      <c r="D1642" t="s">
        <v>31</v>
      </c>
      <c r="E1642">
        <v>7</v>
      </c>
      <c r="F1642" s="2">
        <v>51.17</v>
      </c>
      <c r="G1642" s="2">
        <f>Table14[[#This Row],[Unit Cost]]*Table14[[#This Row],[Quantity]]</f>
        <v>358.19</v>
      </c>
      <c r="H1642" s="2">
        <v>87.65</v>
      </c>
      <c r="I1642" s="2">
        <f>Table14[[#This Row],[Unit Price]]*Table14[[#This Row],[Quantity]]</f>
        <v>613.55000000000007</v>
      </c>
      <c r="J1642" s="4">
        <v>0.1</v>
      </c>
      <c r="K1642">
        <f>Table14[[#This Row],[Revenue]]*Table14[[#This Row],[Discount]]</f>
        <v>61.355000000000011</v>
      </c>
      <c r="L1642" s="2">
        <f>Table14[[#This Row],[Revenue]]-Table14[[#This Row],[Discount Amount]]</f>
        <v>552.19500000000005</v>
      </c>
      <c r="M1642" s="2">
        <f>Table14[[#This Row],[Total_Revenue]]-Table14[[#This Row],[Total Cost]]</f>
        <v>194.00500000000005</v>
      </c>
      <c r="N1642" t="s">
        <v>40</v>
      </c>
      <c r="O1642" t="s">
        <v>52</v>
      </c>
      <c r="P1642" t="s">
        <v>20</v>
      </c>
    </row>
    <row r="1643" spans="1:16" x14ac:dyDescent="0.25">
      <c r="A1643" t="s">
        <v>1687</v>
      </c>
      <c r="B1643" s="1">
        <v>45653</v>
      </c>
      <c r="C1643" t="s">
        <v>22</v>
      </c>
      <c r="D1643" t="s">
        <v>23</v>
      </c>
      <c r="E1643">
        <v>1</v>
      </c>
      <c r="F1643" s="2">
        <v>292.8</v>
      </c>
      <c r="G1643" s="2">
        <f>Table14[[#This Row],[Unit Cost]]*Table14[[#This Row],[Quantity]]</f>
        <v>292.8</v>
      </c>
      <c r="H1643" s="2">
        <v>481.48</v>
      </c>
      <c r="I1643" s="2">
        <f>Table14[[#This Row],[Unit Price]]*Table14[[#This Row],[Quantity]]</f>
        <v>481.48</v>
      </c>
      <c r="J1643" s="4">
        <v>0</v>
      </c>
      <c r="K1643">
        <f>Table14[[#This Row],[Revenue]]*Table14[[#This Row],[Discount]]</f>
        <v>0</v>
      </c>
      <c r="L1643" s="2">
        <f>Table14[[#This Row],[Revenue]]-Table14[[#This Row],[Discount Amount]]</f>
        <v>481.48</v>
      </c>
      <c r="M1643" s="2">
        <f>Table14[[#This Row],[Total_Revenue]]-Table14[[#This Row],[Total Cost]]</f>
        <v>188.68</v>
      </c>
      <c r="N1643" t="s">
        <v>14</v>
      </c>
      <c r="O1643" t="s">
        <v>15</v>
      </c>
      <c r="P1643" t="s">
        <v>16</v>
      </c>
    </row>
    <row r="1644" spans="1:16" x14ac:dyDescent="0.25">
      <c r="A1644" t="s">
        <v>1688</v>
      </c>
      <c r="B1644" s="1">
        <v>45213</v>
      </c>
      <c r="C1644" t="s">
        <v>62</v>
      </c>
      <c r="D1644" t="s">
        <v>47</v>
      </c>
      <c r="E1644">
        <v>3</v>
      </c>
      <c r="F1644" s="2">
        <v>146.80000000000001</v>
      </c>
      <c r="G1644" s="2">
        <f>Table14[[#This Row],[Unit Cost]]*Table14[[#This Row],[Quantity]]</f>
        <v>440.40000000000003</v>
      </c>
      <c r="H1644" s="2">
        <v>162.77000000000001</v>
      </c>
      <c r="I1644" s="2">
        <f>Table14[[#This Row],[Unit Price]]*Table14[[#This Row],[Quantity]]</f>
        <v>488.31000000000006</v>
      </c>
      <c r="J1644" s="4">
        <v>0.2</v>
      </c>
      <c r="K1644">
        <f>Table14[[#This Row],[Revenue]]*Table14[[#This Row],[Discount]]</f>
        <v>97.66200000000002</v>
      </c>
      <c r="L1644" s="2">
        <f>Table14[[#This Row],[Revenue]]-Table14[[#This Row],[Discount Amount]]</f>
        <v>390.64800000000002</v>
      </c>
      <c r="M1644" s="2">
        <f>Table14[[#This Row],[Total_Revenue]]-Table14[[#This Row],[Total Cost]]</f>
        <v>-49.75200000000001</v>
      </c>
      <c r="N1644" t="s">
        <v>24</v>
      </c>
      <c r="O1644" t="s">
        <v>27</v>
      </c>
      <c r="P1644" t="s">
        <v>20</v>
      </c>
    </row>
    <row r="1645" spans="1:16" x14ac:dyDescent="0.25">
      <c r="A1645" t="s">
        <v>1689</v>
      </c>
      <c r="B1645" s="1">
        <v>45460</v>
      </c>
      <c r="C1645" t="s">
        <v>62</v>
      </c>
      <c r="D1645" t="s">
        <v>47</v>
      </c>
      <c r="E1645">
        <v>9</v>
      </c>
      <c r="F1645" s="2">
        <v>167.07</v>
      </c>
      <c r="G1645" s="2">
        <f>Table14[[#This Row],[Unit Cost]]*Table14[[#This Row],[Quantity]]</f>
        <v>1503.6299999999999</v>
      </c>
      <c r="H1645" s="2">
        <v>225.29</v>
      </c>
      <c r="I1645" s="2">
        <f>Table14[[#This Row],[Unit Price]]*Table14[[#This Row],[Quantity]]</f>
        <v>2027.61</v>
      </c>
      <c r="J1645" s="4">
        <v>0</v>
      </c>
      <c r="K1645">
        <f>Table14[[#This Row],[Revenue]]*Table14[[#This Row],[Discount]]</f>
        <v>0</v>
      </c>
      <c r="L1645" s="2">
        <f>Table14[[#This Row],[Revenue]]-Table14[[#This Row],[Discount Amount]]</f>
        <v>2027.61</v>
      </c>
      <c r="M1645" s="2">
        <f>Table14[[#This Row],[Total_Revenue]]-Table14[[#This Row],[Total Cost]]</f>
        <v>523.98</v>
      </c>
      <c r="N1645" t="s">
        <v>40</v>
      </c>
      <c r="O1645" t="s">
        <v>52</v>
      </c>
      <c r="P1645" t="s">
        <v>16</v>
      </c>
    </row>
    <row r="1646" spans="1:16" x14ac:dyDescent="0.25">
      <c r="A1646" t="s">
        <v>1690</v>
      </c>
      <c r="B1646" s="1">
        <v>45494</v>
      </c>
      <c r="C1646" t="s">
        <v>56</v>
      </c>
      <c r="D1646" t="s">
        <v>38</v>
      </c>
      <c r="E1646">
        <v>3</v>
      </c>
      <c r="F1646" s="2">
        <v>179.18</v>
      </c>
      <c r="G1646" s="2">
        <f>Table14[[#This Row],[Unit Cost]]*Table14[[#This Row],[Quantity]]</f>
        <v>537.54</v>
      </c>
      <c r="H1646" s="2">
        <v>307.14999999999998</v>
      </c>
      <c r="I1646" s="2">
        <f>Table14[[#This Row],[Unit Price]]*Table14[[#This Row],[Quantity]]</f>
        <v>921.44999999999993</v>
      </c>
      <c r="J1646" s="4">
        <v>0</v>
      </c>
      <c r="K1646">
        <f>Table14[[#This Row],[Revenue]]*Table14[[#This Row],[Discount]]</f>
        <v>0</v>
      </c>
      <c r="L1646" s="2">
        <f>Table14[[#This Row],[Revenue]]-Table14[[#This Row],[Discount Amount]]</f>
        <v>921.44999999999993</v>
      </c>
      <c r="M1646" s="2">
        <f>Table14[[#This Row],[Total_Revenue]]-Table14[[#This Row],[Total Cost]]</f>
        <v>383.90999999999997</v>
      </c>
      <c r="N1646" t="s">
        <v>18</v>
      </c>
      <c r="O1646" t="s">
        <v>15</v>
      </c>
      <c r="P1646" t="s">
        <v>16</v>
      </c>
    </row>
    <row r="1647" spans="1:16" x14ac:dyDescent="0.25">
      <c r="A1647" t="s">
        <v>1691</v>
      </c>
      <c r="B1647" s="1">
        <v>45144</v>
      </c>
      <c r="C1647" t="s">
        <v>54</v>
      </c>
      <c r="D1647" t="s">
        <v>38</v>
      </c>
      <c r="E1647">
        <v>7</v>
      </c>
      <c r="F1647" s="2">
        <v>195.1</v>
      </c>
      <c r="G1647" s="2">
        <f>Table14[[#This Row],[Unit Cost]]*Table14[[#This Row],[Quantity]]</f>
        <v>1365.7</v>
      </c>
      <c r="H1647" s="2">
        <v>317.11</v>
      </c>
      <c r="I1647" s="2">
        <f>Table14[[#This Row],[Unit Price]]*Table14[[#This Row],[Quantity]]</f>
        <v>2219.77</v>
      </c>
      <c r="J1647" s="4">
        <v>0</v>
      </c>
      <c r="K1647">
        <f>Table14[[#This Row],[Revenue]]*Table14[[#This Row],[Discount]]</f>
        <v>0</v>
      </c>
      <c r="L1647" s="2">
        <f>Table14[[#This Row],[Revenue]]-Table14[[#This Row],[Discount Amount]]</f>
        <v>2219.77</v>
      </c>
      <c r="M1647" s="2">
        <f>Table14[[#This Row],[Total_Revenue]]-Table14[[#This Row],[Total Cost]]</f>
        <v>854.06999999999994</v>
      </c>
      <c r="N1647" t="s">
        <v>14</v>
      </c>
      <c r="O1647" t="s">
        <v>19</v>
      </c>
      <c r="P1647" t="s">
        <v>20</v>
      </c>
    </row>
    <row r="1648" spans="1:16" x14ac:dyDescent="0.25">
      <c r="A1648" t="s">
        <v>1692</v>
      </c>
      <c r="B1648" s="1">
        <v>45407</v>
      </c>
      <c r="C1648" t="s">
        <v>42</v>
      </c>
      <c r="D1648" t="s">
        <v>23</v>
      </c>
      <c r="E1648">
        <v>3</v>
      </c>
      <c r="F1648" s="2">
        <v>239.15</v>
      </c>
      <c r="G1648" s="2">
        <f>Table14[[#This Row],[Unit Cost]]*Table14[[#This Row],[Quantity]]</f>
        <v>717.45</v>
      </c>
      <c r="H1648" s="2">
        <v>278.10000000000002</v>
      </c>
      <c r="I1648" s="2">
        <f>Table14[[#This Row],[Unit Price]]*Table14[[#This Row],[Quantity]]</f>
        <v>834.30000000000007</v>
      </c>
      <c r="J1648" s="4">
        <v>0.15</v>
      </c>
      <c r="K1648">
        <f>Table14[[#This Row],[Revenue]]*Table14[[#This Row],[Discount]]</f>
        <v>125.14500000000001</v>
      </c>
      <c r="L1648" s="2">
        <f>Table14[[#This Row],[Revenue]]-Table14[[#This Row],[Discount Amount]]</f>
        <v>709.15500000000009</v>
      </c>
      <c r="M1648" s="2">
        <f>Table14[[#This Row],[Total_Revenue]]-Table14[[#This Row],[Total Cost]]</f>
        <v>-8.2949999999999591</v>
      </c>
      <c r="N1648" t="s">
        <v>18</v>
      </c>
      <c r="O1648" t="s">
        <v>27</v>
      </c>
      <c r="P1648" t="s">
        <v>35</v>
      </c>
    </row>
    <row r="1649" spans="1:16" x14ac:dyDescent="0.25">
      <c r="A1649" t="s">
        <v>1693</v>
      </c>
      <c r="B1649" s="1">
        <v>45109</v>
      </c>
      <c r="C1649" t="s">
        <v>37</v>
      </c>
      <c r="D1649" t="s">
        <v>38</v>
      </c>
      <c r="E1649">
        <v>3</v>
      </c>
      <c r="F1649" s="2">
        <v>402.01</v>
      </c>
      <c r="G1649" s="2">
        <f>Table14[[#This Row],[Unit Cost]]*Table14[[#This Row],[Quantity]]</f>
        <v>1206.03</v>
      </c>
      <c r="H1649" s="2">
        <v>586.98</v>
      </c>
      <c r="I1649" s="2">
        <f>Table14[[#This Row],[Unit Price]]*Table14[[#This Row],[Quantity]]</f>
        <v>1760.94</v>
      </c>
      <c r="J1649" s="4">
        <v>0.05</v>
      </c>
      <c r="K1649">
        <f>Table14[[#This Row],[Revenue]]*Table14[[#This Row],[Discount]]</f>
        <v>88.047000000000011</v>
      </c>
      <c r="L1649" s="2">
        <f>Table14[[#This Row],[Revenue]]-Table14[[#This Row],[Discount Amount]]</f>
        <v>1672.893</v>
      </c>
      <c r="M1649" s="2">
        <f>Table14[[#This Row],[Total_Revenue]]-Table14[[#This Row],[Total Cost]]</f>
        <v>466.86300000000006</v>
      </c>
      <c r="N1649" t="s">
        <v>14</v>
      </c>
      <c r="O1649" t="s">
        <v>15</v>
      </c>
      <c r="P1649" t="s">
        <v>20</v>
      </c>
    </row>
    <row r="1650" spans="1:16" x14ac:dyDescent="0.25">
      <c r="A1650" t="s">
        <v>1694</v>
      </c>
      <c r="B1650" s="1">
        <v>45312</v>
      </c>
      <c r="C1650" t="s">
        <v>37</v>
      </c>
      <c r="D1650" t="s">
        <v>38</v>
      </c>
      <c r="E1650">
        <v>2</v>
      </c>
      <c r="F1650" s="2">
        <v>452.1</v>
      </c>
      <c r="G1650" s="2">
        <f>Table14[[#This Row],[Unit Cost]]*Table14[[#This Row],[Quantity]]</f>
        <v>904.2</v>
      </c>
      <c r="H1650" s="2">
        <v>605.21</v>
      </c>
      <c r="I1650" s="2">
        <f>Table14[[#This Row],[Unit Price]]*Table14[[#This Row],[Quantity]]</f>
        <v>1210.42</v>
      </c>
      <c r="J1650" s="4">
        <v>0.05</v>
      </c>
      <c r="K1650">
        <f>Table14[[#This Row],[Revenue]]*Table14[[#This Row],[Discount]]</f>
        <v>60.521000000000008</v>
      </c>
      <c r="L1650" s="2">
        <f>Table14[[#This Row],[Revenue]]-Table14[[#This Row],[Discount Amount]]</f>
        <v>1149.8990000000001</v>
      </c>
      <c r="M1650" s="2">
        <f>Table14[[#This Row],[Total_Revenue]]-Table14[[#This Row],[Total Cost]]</f>
        <v>245.69900000000007</v>
      </c>
      <c r="N1650" t="s">
        <v>40</v>
      </c>
      <c r="O1650" t="s">
        <v>27</v>
      </c>
      <c r="P1650" t="s">
        <v>20</v>
      </c>
    </row>
    <row r="1651" spans="1:16" x14ac:dyDescent="0.25">
      <c r="A1651" t="s">
        <v>1695</v>
      </c>
      <c r="B1651" s="1">
        <v>45276</v>
      </c>
      <c r="C1651" t="s">
        <v>22</v>
      </c>
      <c r="D1651" t="s">
        <v>23</v>
      </c>
      <c r="E1651">
        <v>3</v>
      </c>
      <c r="F1651" s="2">
        <v>156.49</v>
      </c>
      <c r="G1651" s="2">
        <f>Table14[[#This Row],[Unit Cost]]*Table14[[#This Row],[Quantity]]</f>
        <v>469.47</v>
      </c>
      <c r="H1651" s="2">
        <v>279.37</v>
      </c>
      <c r="I1651" s="2">
        <f>Table14[[#This Row],[Unit Price]]*Table14[[#This Row],[Quantity]]</f>
        <v>838.11</v>
      </c>
      <c r="J1651" s="4">
        <v>0.05</v>
      </c>
      <c r="K1651">
        <f>Table14[[#This Row],[Revenue]]*Table14[[#This Row],[Discount]]</f>
        <v>41.905500000000004</v>
      </c>
      <c r="L1651" s="2">
        <f>Table14[[#This Row],[Revenue]]-Table14[[#This Row],[Discount Amount]]</f>
        <v>796.20450000000005</v>
      </c>
      <c r="M1651" s="2">
        <f>Table14[[#This Row],[Total_Revenue]]-Table14[[#This Row],[Total Cost]]</f>
        <v>326.73450000000003</v>
      </c>
      <c r="N1651" t="s">
        <v>24</v>
      </c>
      <c r="O1651" t="s">
        <v>52</v>
      </c>
      <c r="P1651" t="s">
        <v>35</v>
      </c>
    </row>
    <row r="1652" spans="1:16" x14ac:dyDescent="0.25">
      <c r="A1652" t="s">
        <v>1696</v>
      </c>
      <c r="B1652" s="1">
        <v>45291</v>
      </c>
      <c r="C1652" t="s">
        <v>12</v>
      </c>
      <c r="D1652" t="s">
        <v>13</v>
      </c>
      <c r="E1652">
        <v>9</v>
      </c>
      <c r="F1652" s="2">
        <v>17.190000000000001</v>
      </c>
      <c r="G1652" s="2">
        <f>Table14[[#This Row],[Unit Cost]]*Table14[[#This Row],[Quantity]]</f>
        <v>154.71</v>
      </c>
      <c r="H1652" s="2">
        <v>29.73</v>
      </c>
      <c r="I1652" s="2">
        <f>Table14[[#This Row],[Unit Price]]*Table14[[#This Row],[Quantity]]</f>
        <v>267.57</v>
      </c>
      <c r="J1652" s="4">
        <v>0.15</v>
      </c>
      <c r="K1652">
        <f>Table14[[#This Row],[Revenue]]*Table14[[#This Row],[Discount]]</f>
        <v>40.1355</v>
      </c>
      <c r="L1652" s="2">
        <f>Table14[[#This Row],[Revenue]]-Table14[[#This Row],[Discount Amount]]</f>
        <v>227.43449999999999</v>
      </c>
      <c r="M1652" s="2">
        <f>Table14[[#This Row],[Total_Revenue]]-Table14[[#This Row],[Total Cost]]</f>
        <v>72.724499999999978</v>
      </c>
      <c r="N1652" t="s">
        <v>14</v>
      </c>
      <c r="O1652" t="s">
        <v>27</v>
      </c>
      <c r="P1652" t="s">
        <v>16</v>
      </c>
    </row>
    <row r="1653" spans="1:16" x14ac:dyDescent="0.25">
      <c r="A1653" t="s">
        <v>1697</v>
      </c>
      <c r="B1653" s="1">
        <v>45565</v>
      </c>
      <c r="C1653" t="s">
        <v>54</v>
      </c>
      <c r="D1653" t="s">
        <v>38</v>
      </c>
      <c r="E1653">
        <v>8</v>
      </c>
      <c r="F1653" s="2">
        <v>369.28</v>
      </c>
      <c r="G1653" s="2">
        <f>Table14[[#This Row],[Unit Cost]]*Table14[[#This Row],[Quantity]]</f>
        <v>2954.24</v>
      </c>
      <c r="H1653" s="2">
        <v>634.41</v>
      </c>
      <c r="I1653" s="2">
        <f>Table14[[#This Row],[Unit Price]]*Table14[[#This Row],[Quantity]]</f>
        <v>5075.28</v>
      </c>
      <c r="J1653" s="4">
        <v>0.1</v>
      </c>
      <c r="K1653">
        <f>Table14[[#This Row],[Revenue]]*Table14[[#This Row],[Discount]]</f>
        <v>507.52800000000002</v>
      </c>
      <c r="L1653" s="2">
        <f>Table14[[#This Row],[Revenue]]-Table14[[#This Row],[Discount Amount]]</f>
        <v>4567.7519999999995</v>
      </c>
      <c r="M1653" s="2">
        <f>Table14[[#This Row],[Total_Revenue]]-Table14[[#This Row],[Total Cost]]</f>
        <v>1613.5119999999997</v>
      </c>
      <c r="N1653" t="s">
        <v>24</v>
      </c>
      <c r="O1653" t="s">
        <v>32</v>
      </c>
      <c r="P1653" t="s">
        <v>20</v>
      </c>
    </row>
    <row r="1654" spans="1:16" x14ac:dyDescent="0.25">
      <c r="A1654" t="s">
        <v>1698</v>
      </c>
      <c r="B1654" s="1">
        <v>45066</v>
      </c>
      <c r="C1654" t="s">
        <v>46</v>
      </c>
      <c r="D1654" t="s">
        <v>47</v>
      </c>
      <c r="E1654">
        <v>7</v>
      </c>
      <c r="F1654" s="2">
        <v>202.57</v>
      </c>
      <c r="G1654" s="2">
        <f>Table14[[#This Row],[Unit Cost]]*Table14[[#This Row],[Quantity]]</f>
        <v>1417.99</v>
      </c>
      <c r="H1654" s="2">
        <v>336.48</v>
      </c>
      <c r="I1654" s="2">
        <f>Table14[[#This Row],[Unit Price]]*Table14[[#This Row],[Quantity]]</f>
        <v>2355.36</v>
      </c>
      <c r="J1654" s="4">
        <v>0</v>
      </c>
      <c r="K1654">
        <f>Table14[[#This Row],[Revenue]]*Table14[[#This Row],[Discount]]</f>
        <v>0</v>
      </c>
      <c r="L1654" s="2">
        <f>Table14[[#This Row],[Revenue]]-Table14[[#This Row],[Discount Amount]]</f>
        <v>2355.36</v>
      </c>
      <c r="M1654" s="2">
        <f>Table14[[#This Row],[Total_Revenue]]-Table14[[#This Row],[Total Cost]]</f>
        <v>937.37000000000012</v>
      </c>
      <c r="N1654" t="s">
        <v>18</v>
      </c>
      <c r="O1654" t="s">
        <v>27</v>
      </c>
      <c r="P1654" t="s">
        <v>20</v>
      </c>
    </row>
    <row r="1655" spans="1:16" x14ac:dyDescent="0.25">
      <c r="A1655" t="s">
        <v>1699</v>
      </c>
      <c r="B1655" s="1">
        <v>44968</v>
      </c>
      <c r="C1655" t="s">
        <v>49</v>
      </c>
      <c r="D1655" t="s">
        <v>47</v>
      </c>
      <c r="E1655">
        <v>8</v>
      </c>
      <c r="F1655" s="2">
        <v>165.68</v>
      </c>
      <c r="G1655" s="2">
        <f>Table14[[#This Row],[Unit Cost]]*Table14[[#This Row],[Quantity]]</f>
        <v>1325.44</v>
      </c>
      <c r="H1655" s="2">
        <v>188.03</v>
      </c>
      <c r="I1655" s="2">
        <f>Table14[[#This Row],[Unit Price]]*Table14[[#This Row],[Quantity]]</f>
        <v>1504.24</v>
      </c>
      <c r="J1655" s="4">
        <v>0</v>
      </c>
      <c r="K1655">
        <f>Table14[[#This Row],[Revenue]]*Table14[[#This Row],[Discount]]</f>
        <v>0</v>
      </c>
      <c r="L1655" s="2">
        <f>Table14[[#This Row],[Revenue]]-Table14[[#This Row],[Discount Amount]]</f>
        <v>1504.24</v>
      </c>
      <c r="M1655" s="2">
        <f>Table14[[#This Row],[Total_Revenue]]-Table14[[#This Row],[Total Cost]]</f>
        <v>178.79999999999995</v>
      </c>
      <c r="N1655" t="s">
        <v>14</v>
      </c>
      <c r="O1655" t="s">
        <v>52</v>
      </c>
      <c r="P1655" t="s">
        <v>16</v>
      </c>
    </row>
    <row r="1656" spans="1:16" x14ac:dyDescent="0.25">
      <c r="A1656" t="s">
        <v>1700</v>
      </c>
      <c r="B1656" s="1">
        <v>45025</v>
      </c>
      <c r="C1656" t="s">
        <v>44</v>
      </c>
      <c r="D1656" t="s">
        <v>31</v>
      </c>
      <c r="E1656">
        <v>4</v>
      </c>
      <c r="F1656" s="2">
        <v>171.96</v>
      </c>
      <c r="G1656" s="2">
        <f>Table14[[#This Row],[Unit Cost]]*Table14[[#This Row],[Quantity]]</f>
        <v>687.84</v>
      </c>
      <c r="H1656" s="2">
        <v>192.13</v>
      </c>
      <c r="I1656" s="2">
        <f>Table14[[#This Row],[Unit Price]]*Table14[[#This Row],[Quantity]]</f>
        <v>768.52</v>
      </c>
      <c r="J1656" s="4">
        <v>0.05</v>
      </c>
      <c r="K1656">
        <f>Table14[[#This Row],[Revenue]]*Table14[[#This Row],[Discount]]</f>
        <v>38.426000000000002</v>
      </c>
      <c r="L1656" s="2">
        <f>Table14[[#This Row],[Revenue]]-Table14[[#This Row],[Discount Amount]]</f>
        <v>730.09399999999994</v>
      </c>
      <c r="M1656" s="2">
        <f>Table14[[#This Row],[Total_Revenue]]-Table14[[#This Row],[Total Cost]]</f>
        <v>42.253999999999905</v>
      </c>
      <c r="N1656" t="s">
        <v>18</v>
      </c>
      <c r="O1656" t="s">
        <v>19</v>
      </c>
      <c r="P1656" t="s">
        <v>16</v>
      </c>
    </row>
    <row r="1657" spans="1:16" x14ac:dyDescent="0.25">
      <c r="A1657" t="s">
        <v>1701</v>
      </c>
      <c r="B1657" s="1">
        <v>44974</v>
      </c>
      <c r="C1657" t="s">
        <v>22</v>
      </c>
      <c r="D1657" t="s">
        <v>23</v>
      </c>
      <c r="E1657">
        <v>9</v>
      </c>
      <c r="F1657" s="2">
        <v>157.86000000000001</v>
      </c>
      <c r="G1657" s="2">
        <f>Table14[[#This Row],[Unit Cost]]*Table14[[#This Row],[Quantity]]</f>
        <v>1420.7400000000002</v>
      </c>
      <c r="H1657" s="2">
        <v>183.75</v>
      </c>
      <c r="I1657" s="2">
        <f>Table14[[#This Row],[Unit Price]]*Table14[[#This Row],[Quantity]]</f>
        <v>1653.75</v>
      </c>
      <c r="J1657" s="4">
        <v>0.05</v>
      </c>
      <c r="K1657">
        <f>Table14[[#This Row],[Revenue]]*Table14[[#This Row],[Discount]]</f>
        <v>82.6875</v>
      </c>
      <c r="L1657" s="2">
        <f>Table14[[#This Row],[Revenue]]-Table14[[#This Row],[Discount Amount]]</f>
        <v>1571.0625</v>
      </c>
      <c r="M1657" s="2">
        <f>Table14[[#This Row],[Total_Revenue]]-Table14[[#This Row],[Total Cost]]</f>
        <v>150.32249999999976</v>
      </c>
      <c r="N1657" t="s">
        <v>14</v>
      </c>
      <c r="O1657" t="s">
        <v>19</v>
      </c>
      <c r="P1657" t="s">
        <v>20</v>
      </c>
    </row>
    <row r="1658" spans="1:16" x14ac:dyDescent="0.25">
      <c r="A1658" t="s">
        <v>1702</v>
      </c>
      <c r="B1658" s="1">
        <v>45400</v>
      </c>
      <c r="C1658" t="s">
        <v>12</v>
      </c>
      <c r="D1658" t="s">
        <v>13</v>
      </c>
      <c r="E1658">
        <v>4</v>
      </c>
      <c r="F1658" s="2">
        <v>334.8</v>
      </c>
      <c r="G1658" s="2">
        <f>Table14[[#This Row],[Unit Cost]]*Table14[[#This Row],[Quantity]]</f>
        <v>1339.2</v>
      </c>
      <c r="H1658" s="2">
        <v>543.21</v>
      </c>
      <c r="I1658" s="2">
        <f>Table14[[#This Row],[Unit Price]]*Table14[[#This Row],[Quantity]]</f>
        <v>2172.84</v>
      </c>
      <c r="J1658" s="4">
        <v>0</v>
      </c>
      <c r="K1658">
        <f>Table14[[#This Row],[Revenue]]*Table14[[#This Row],[Discount]]</f>
        <v>0</v>
      </c>
      <c r="L1658" s="2">
        <f>Table14[[#This Row],[Revenue]]-Table14[[#This Row],[Discount Amount]]</f>
        <v>2172.84</v>
      </c>
      <c r="M1658" s="2">
        <f>Table14[[#This Row],[Total_Revenue]]-Table14[[#This Row],[Total Cost]]</f>
        <v>833.6400000000001</v>
      </c>
      <c r="N1658" t="s">
        <v>14</v>
      </c>
      <c r="O1658" t="s">
        <v>27</v>
      </c>
      <c r="P1658" t="s">
        <v>20</v>
      </c>
    </row>
    <row r="1659" spans="1:16" x14ac:dyDescent="0.25">
      <c r="A1659" t="s">
        <v>1703</v>
      </c>
      <c r="B1659" s="1">
        <v>45218</v>
      </c>
      <c r="C1659" t="s">
        <v>12</v>
      </c>
      <c r="D1659" t="s">
        <v>13</v>
      </c>
      <c r="E1659">
        <v>1</v>
      </c>
      <c r="F1659" s="2">
        <v>33.369999999999997</v>
      </c>
      <c r="G1659" s="2">
        <f>Table14[[#This Row],[Unit Cost]]*Table14[[#This Row],[Quantity]]</f>
        <v>33.369999999999997</v>
      </c>
      <c r="H1659" s="2">
        <v>46.44</v>
      </c>
      <c r="I1659" s="2">
        <f>Table14[[#This Row],[Unit Price]]*Table14[[#This Row],[Quantity]]</f>
        <v>46.44</v>
      </c>
      <c r="J1659" s="4">
        <v>0</v>
      </c>
      <c r="K1659">
        <f>Table14[[#This Row],[Revenue]]*Table14[[#This Row],[Discount]]</f>
        <v>0</v>
      </c>
      <c r="L1659" s="2">
        <f>Table14[[#This Row],[Revenue]]-Table14[[#This Row],[Discount Amount]]</f>
        <v>46.44</v>
      </c>
      <c r="M1659" s="2">
        <f>Table14[[#This Row],[Total_Revenue]]-Table14[[#This Row],[Total Cost]]</f>
        <v>13.07</v>
      </c>
      <c r="N1659" t="s">
        <v>40</v>
      </c>
      <c r="O1659" t="s">
        <v>15</v>
      </c>
      <c r="P1659" t="s">
        <v>16</v>
      </c>
    </row>
    <row r="1660" spans="1:16" x14ac:dyDescent="0.25">
      <c r="A1660" t="s">
        <v>1704</v>
      </c>
      <c r="B1660" s="1">
        <v>44927</v>
      </c>
      <c r="C1660" t="s">
        <v>42</v>
      </c>
      <c r="D1660" t="s">
        <v>23</v>
      </c>
      <c r="E1660">
        <v>3</v>
      </c>
      <c r="F1660" s="2">
        <v>13.25</v>
      </c>
      <c r="G1660" s="2">
        <f>Table14[[#This Row],[Unit Cost]]*Table14[[#This Row],[Quantity]]</f>
        <v>39.75</v>
      </c>
      <c r="H1660" s="2">
        <v>14.83</v>
      </c>
      <c r="I1660" s="2">
        <f>Table14[[#This Row],[Unit Price]]*Table14[[#This Row],[Quantity]]</f>
        <v>44.49</v>
      </c>
      <c r="J1660" s="4">
        <v>0.15</v>
      </c>
      <c r="K1660">
        <f>Table14[[#This Row],[Revenue]]*Table14[[#This Row],[Discount]]</f>
        <v>6.6734999999999998</v>
      </c>
      <c r="L1660" s="2">
        <f>Table14[[#This Row],[Revenue]]-Table14[[#This Row],[Discount Amount]]</f>
        <v>37.816500000000005</v>
      </c>
      <c r="M1660" s="2">
        <f>Table14[[#This Row],[Total_Revenue]]-Table14[[#This Row],[Total Cost]]</f>
        <v>-1.9334999999999951</v>
      </c>
      <c r="N1660" t="s">
        <v>40</v>
      </c>
      <c r="O1660" t="s">
        <v>27</v>
      </c>
      <c r="P1660" t="s">
        <v>20</v>
      </c>
    </row>
    <row r="1661" spans="1:16" x14ac:dyDescent="0.25">
      <c r="A1661" t="s">
        <v>1705</v>
      </c>
      <c r="B1661" s="1">
        <v>45091</v>
      </c>
      <c r="C1661" t="s">
        <v>46</v>
      </c>
      <c r="D1661" t="s">
        <v>47</v>
      </c>
      <c r="E1661">
        <v>7</v>
      </c>
      <c r="F1661" s="2">
        <v>159.53</v>
      </c>
      <c r="G1661" s="2">
        <f>Table14[[#This Row],[Unit Cost]]*Table14[[#This Row],[Quantity]]</f>
        <v>1116.71</v>
      </c>
      <c r="H1661" s="2">
        <v>251.16</v>
      </c>
      <c r="I1661" s="2">
        <f>Table14[[#This Row],[Unit Price]]*Table14[[#This Row],[Quantity]]</f>
        <v>1758.12</v>
      </c>
      <c r="J1661" s="4">
        <v>0.05</v>
      </c>
      <c r="K1661">
        <f>Table14[[#This Row],[Revenue]]*Table14[[#This Row],[Discount]]</f>
        <v>87.906000000000006</v>
      </c>
      <c r="L1661" s="2">
        <f>Table14[[#This Row],[Revenue]]-Table14[[#This Row],[Discount Amount]]</f>
        <v>1670.2139999999999</v>
      </c>
      <c r="M1661" s="2">
        <f>Table14[[#This Row],[Total_Revenue]]-Table14[[#This Row],[Total Cost]]</f>
        <v>553.50399999999991</v>
      </c>
      <c r="N1661" t="s">
        <v>40</v>
      </c>
      <c r="O1661" t="s">
        <v>27</v>
      </c>
      <c r="P1661" t="s">
        <v>20</v>
      </c>
    </row>
    <row r="1662" spans="1:16" x14ac:dyDescent="0.25">
      <c r="A1662" t="s">
        <v>1706</v>
      </c>
      <c r="B1662" s="1">
        <v>45539</v>
      </c>
      <c r="C1662" t="s">
        <v>56</v>
      </c>
      <c r="D1662" t="s">
        <v>38</v>
      </c>
      <c r="E1662">
        <v>8</v>
      </c>
      <c r="F1662" s="2">
        <v>391.27</v>
      </c>
      <c r="G1662" s="2">
        <f>Table14[[#This Row],[Unit Cost]]*Table14[[#This Row],[Quantity]]</f>
        <v>3130.16</v>
      </c>
      <c r="H1662" s="2">
        <v>490.03</v>
      </c>
      <c r="I1662" s="2">
        <f>Table14[[#This Row],[Unit Price]]*Table14[[#This Row],[Quantity]]</f>
        <v>3920.24</v>
      </c>
      <c r="J1662" s="4">
        <v>0.15</v>
      </c>
      <c r="K1662">
        <f>Table14[[#This Row],[Revenue]]*Table14[[#This Row],[Discount]]</f>
        <v>588.03599999999994</v>
      </c>
      <c r="L1662" s="2">
        <f>Table14[[#This Row],[Revenue]]-Table14[[#This Row],[Discount Amount]]</f>
        <v>3332.2039999999997</v>
      </c>
      <c r="M1662" s="2">
        <f>Table14[[#This Row],[Total_Revenue]]-Table14[[#This Row],[Total Cost]]</f>
        <v>202.04399999999987</v>
      </c>
      <c r="N1662" t="s">
        <v>14</v>
      </c>
      <c r="O1662" t="s">
        <v>15</v>
      </c>
      <c r="P1662" t="s">
        <v>16</v>
      </c>
    </row>
    <row r="1663" spans="1:16" x14ac:dyDescent="0.25">
      <c r="A1663" t="s">
        <v>1707</v>
      </c>
      <c r="B1663" s="1">
        <v>45532</v>
      </c>
      <c r="C1663" t="s">
        <v>37</v>
      </c>
      <c r="D1663" t="s">
        <v>38</v>
      </c>
      <c r="E1663">
        <v>9</v>
      </c>
      <c r="F1663" s="2">
        <v>233.98</v>
      </c>
      <c r="G1663" s="2">
        <f>Table14[[#This Row],[Unit Cost]]*Table14[[#This Row],[Quantity]]</f>
        <v>2105.8199999999997</v>
      </c>
      <c r="H1663" s="2">
        <v>329.93</v>
      </c>
      <c r="I1663" s="2">
        <f>Table14[[#This Row],[Unit Price]]*Table14[[#This Row],[Quantity]]</f>
        <v>2969.37</v>
      </c>
      <c r="J1663" s="4">
        <v>0</v>
      </c>
      <c r="K1663">
        <f>Table14[[#This Row],[Revenue]]*Table14[[#This Row],[Discount]]</f>
        <v>0</v>
      </c>
      <c r="L1663" s="2">
        <f>Table14[[#This Row],[Revenue]]-Table14[[#This Row],[Discount Amount]]</f>
        <v>2969.37</v>
      </c>
      <c r="M1663" s="2">
        <f>Table14[[#This Row],[Total_Revenue]]-Table14[[#This Row],[Total Cost]]</f>
        <v>863.55000000000018</v>
      </c>
      <c r="N1663" t="s">
        <v>40</v>
      </c>
      <c r="O1663" t="s">
        <v>27</v>
      </c>
      <c r="P1663" t="s">
        <v>16</v>
      </c>
    </row>
    <row r="1664" spans="1:16" x14ac:dyDescent="0.25">
      <c r="A1664" t="s">
        <v>1708</v>
      </c>
      <c r="B1664" s="1">
        <v>45043</v>
      </c>
      <c r="C1664" t="s">
        <v>12</v>
      </c>
      <c r="D1664" t="s">
        <v>13</v>
      </c>
      <c r="E1664">
        <v>1</v>
      </c>
      <c r="F1664" s="2">
        <v>475.66</v>
      </c>
      <c r="G1664" s="2">
        <f>Table14[[#This Row],[Unit Cost]]*Table14[[#This Row],[Quantity]]</f>
        <v>475.66</v>
      </c>
      <c r="H1664" s="2">
        <v>761.15</v>
      </c>
      <c r="I1664" s="2">
        <f>Table14[[#This Row],[Unit Price]]*Table14[[#This Row],[Quantity]]</f>
        <v>761.15</v>
      </c>
      <c r="J1664" s="4">
        <v>0</v>
      </c>
      <c r="K1664">
        <f>Table14[[#This Row],[Revenue]]*Table14[[#This Row],[Discount]]</f>
        <v>0</v>
      </c>
      <c r="L1664" s="2">
        <f>Table14[[#This Row],[Revenue]]-Table14[[#This Row],[Discount Amount]]</f>
        <v>761.15</v>
      </c>
      <c r="M1664" s="2">
        <f>Table14[[#This Row],[Total_Revenue]]-Table14[[#This Row],[Total Cost]]</f>
        <v>285.48999999999995</v>
      </c>
      <c r="N1664" t="s">
        <v>24</v>
      </c>
      <c r="O1664" t="s">
        <v>27</v>
      </c>
      <c r="P1664" t="s">
        <v>35</v>
      </c>
    </row>
    <row r="1665" spans="1:16" x14ac:dyDescent="0.25">
      <c r="A1665" t="s">
        <v>1709</v>
      </c>
      <c r="B1665" s="1">
        <v>45599</v>
      </c>
      <c r="C1665" t="s">
        <v>42</v>
      </c>
      <c r="D1665" t="s">
        <v>23</v>
      </c>
      <c r="E1665">
        <v>2</v>
      </c>
      <c r="F1665" s="2">
        <v>431.94</v>
      </c>
      <c r="G1665" s="2">
        <f>Table14[[#This Row],[Unit Cost]]*Table14[[#This Row],[Quantity]]</f>
        <v>863.88</v>
      </c>
      <c r="H1665" s="2">
        <v>491.37</v>
      </c>
      <c r="I1665" s="2">
        <f>Table14[[#This Row],[Unit Price]]*Table14[[#This Row],[Quantity]]</f>
        <v>982.74</v>
      </c>
      <c r="J1665" s="4">
        <v>0.15</v>
      </c>
      <c r="K1665">
        <f>Table14[[#This Row],[Revenue]]*Table14[[#This Row],[Discount]]</f>
        <v>147.411</v>
      </c>
      <c r="L1665" s="2">
        <f>Table14[[#This Row],[Revenue]]-Table14[[#This Row],[Discount Amount]]</f>
        <v>835.32899999999995</v>
      </c>
      <c r="M1665" s="2">
        <f>Table14[[#This Row],[Total_Revenue]]-Table14[[#This Row],[Total Cost]]</f>
        <v>-28.551000000000045</v>
      </c>
      <c r="N1665" t="s">
        <v>18</v>
      </c>
      <c r="O1665" t="s">
        <v>15</v>
      </c>
      <c r="P1665" t="s">
        <v>16</v>
      </c>
    </row>
    <row r="1666" spans="1:16" x14ac:dyDescent="0.25">
      <c r="A1666" t="s">
        <v>1710</v>
      </c>
      <c r="B1666" s="1">
        <v>45194</v>
      </c>
      <c r="C1666" t="s">
        <v>22</v>
      </c>
      <c r="D1666" t="s">
        <v>23</v>
      </c>
      <c r="E1666">
        <v>3</v>
      </c>
      <c r="F1666" s="2">
        <v>119.52</v>
      </c>
      <c r="G1666" s="2">
        <f>Table14[[#This Row],[Unit Cost]]*Table14[[#This Row],[Quantity]]</f>
        <v>358.56</v>
      </c>
      <c r="H1666" s="2">
        <v>211.61</v>
      </c>
      <c r="I1666" s="2">
        <f>Table14[[#This Row],[Unit Price]]*Table14[[#This Row],[Quantity]]</f>
        <v>634.83000000000004</v>
      </c>
      <c r="J1666" s="4">
        <v>0</v>
      </c>
      <c r="K1666">
        <f>Table14[[#This Row],[Revenue]]*Table14[[#This Row],[Discount]]</f>
        <v>0</v>
      </c>
      <c r="L1666" s="2">
        <f>Table14[[#This Row],[Revenue]]-Table14[[#This Row],[Discount Amount]]</f>
        <v>634.83000000000004</v>
      </c>
      <c r="M1666" s="2">
        <f>Table14[[#This Row],[Total_Revenue]]-Table14[[#This Row],[Total Cost]]</f>
        <v>276.27000000000004</v>
      </c>
      <c r="N1666" t="s">
        <v>40</v>
      </c>
      <c r="O1666" t="s">
        <v>19</v>
      </c>
      <c r="P1666" t="s">
        <v>35</v>
      </c>
    </row>
    <row r="1667" spans="1:16" x14ac:dyDescent="0.25">
      <c r="A1667" t="s">
        <v>1711</v>
      </c>
      <c r="B1667" s="1">
        <v>45381</v>
      </c>
      <c r="C1667" t="s">
        <v>26</v>
      </c>
      <c r="D1667" t="s">
        <v>13</v>
      </c>
      <c r="E1667">
        <v>3</v>
      </c>
      <c r="F1667" s="2">
        <v>370.68</v>
      </c>
      <c r="G1667" s="2">
        <f>Table14[[#This Row],[Unit Cost]]*Table14[[#This Row],[Quantity]]</f>
        <v>1112.04</v>
      </c>
      <c r="H1667" s="2">
        <v>637.86</v>
      </c>
      <c r="I1667" s="2">
        <f>Table14[[#This Row],[Unit Price]]*Table14[[#This Row],[Quantity]]</f>
        <v>1913.58</v>
      </c>
      <c r="J1667" s="4">
        <v>0</v>
      </c>
      <c r="K1667">
        <f>Table14[[#This Row],[Revenue]]*Table14[[#This Row],[Discount]]</f>
        <v>0</v>
      </c>
      <c r="L1667" s="2">
        <f>Table14[[#This Row],[Revenue]]-Table14[[#This Row],[Discount Amount]]</f>
        <v>1913.58</v>
      </c>
      <c r="M1667" s="2">
        <f>Table14[[#This Row],[Total_Revenue]]-Table14[[#This Row],[Total Cost]]</f>
        <v>801.54</v>
      </c>
      <c r="N1667" t="s">
        <v>40</v>
      </c>
      <c r="O1667" t="s">
        <v>15</v>
      </c>
      <c r="P1667" t="s">
        <v>35</v>
      </c>
    </row>
    <row r="1668" spans="1:16" x14ac:dyDescent="0.25">
      <c r="A1668" t="s">
        <v>1712</v>
      </c>
      <c r="B1668" s="1">
        <v>45344</v>
      </c>
      <c r="C1668" t="s">
        <v>12</v>
      </c>
      <c r="D1668" t="s">
        <v>13</v>
      </c>
      <c r="E1668">
        <v>5</v>
      </c>
      <c r="F1668" s="2">
        <v>28.81</v>
      </c>
      <c r="G1668" s="2">
        <f>Table14[[#This Row],[Unit Cost]]*Table14[[#This Row],[Quantity]]</f>
        <v>144.04999999999998</v>
      </c>
      <c r="H1668" s="2">
        <v>34.22</v>
      </c>
      <c r="I1668" s="2">
        <f>Table14[[#This Row],[Unit Price]]*Table14[[#This Row],[Quantity]]</f>
        <v>171.1</v>
      </c>
      <c r="J1668" s="4">
        <v>0</v>
      </c>
      <c r="K1668">
        <f>Table14[[#This Row],[Revenue]]*Table14[[#This Row],[Discount]]</f>
        <v>0</v>
      </c>
      <c r="L1668" s="2">
        <f>Table14[[#This Row],[Revenue]]-Table14[[#This Row],[Discount Amount]]</f>
        <v>171.1</v>
      </c>
      <c r="M1668" s="2">
        <f>Table14[[#This Row],[Total_Revenue]]-Table14[[#This Row],[Total Cost]]</f>
        <v>27.050000000000011</v>
      </c>
      <c r="N1668" t="s">
        <v>14</v>
      </c>
      <c r="O1668" t="s">
        <v>15</v>
      </c>
      <c r="P1668" t="s">
        <v>16</v>
      </c>
    </row>
    <row r="1669" spans="1:16" x14ac:dyDescent="0.25">
      <c r="A1669" t="s">
        <v>1713</v>
      </c>
      <c r="B1669" s="1">
        <v>45348</v>
      </c>
      <c r="C1669" t="s">
        <v>49</v>
      </c>
      <c r="D1669" t="s">
        <v>47</v>
      </c>
      <c r="E1669">
        <v>6</v>
      </c>
      <c r="F1669" s="2">
        <v>438.72</v>
      </c>
      <c r="G1669" s="2">
        <f>Table14[[#This Row],[Unit Cost]]*Table14[[#This Row],[Quantity]]</f>
        <v>2632.32</v>
      </c>
      <c r="H1669" s="2">
        <v>560.03</v>
      </c>
      <c r="I1669" s="2">
        <f>Table14[[#This Row],[Unit Price]]*Table14[[#This Row],[Quantity]]</f>
        <v>3360.18</v>
      </c>
      <c r="J1669" s="4">
        <v>0.05</v>
      </c>
      <c r="K1669">
        <f>Table14[[#This Row],[Revenue]]*Table14[[#This Row],[Discount]]</f>
        <v>168.00900000000001</v>
      </c>
      <c r="L1669" s="2">
        <f>Table14[[#This Row],[Revenue]]-Table14[[#This Row],[Discount Amount]]</f>
        <v>3192.1709999999998</v>
      </c>
      <c r="M1669" s="2">
        <f>Table14[[#This Row],[Total_Revenue]]-Table14[[#This Row],[Total Cost]]</f>
        <v>559.85099999999966</v>
      </c>
      <c r="N1669" t="s">
        <v>18</v>
      </c>
      <c r="O1669" t="s">
        <v>27</v>
      </c>
      <c r="P1669" t="s">
        <v>20</v>
      </c>
    </row>
    <row r="1670" spans="1:16" x14ac:dyDescent="0.25">
      <c r="A1670" t="s">
        <v>1714</v>
      </c>
      <c r="B1670" s="1">
        <v>45122</v>
      </c>
      <c r="C1670" t="s">
        <v>30</v>
      </c>
      <c r="D1670" t="s">
        <v>31</v>
      </c>
      <c r="E1670">
        <v>1</v>
      </c>
      <c r="F1670" s="2">
        <v>443.82</v>
      </c>
      <c r="G1670" s="2">
        <f>Table14[[#This Row],[Unit Cost]]*Table14[[#This Row],[Quantity]]</f>
        <v>443.82</v>
      </c>
      <c r="H1670" s="2">
        <v>706.4</v>
      </c>
      <c r="I1670" s="2">
        <f>Table14[[#This Row],[Unit Price]]*Table14[[#This Row],[Quantity]]</f>
        <v>706.4</v>
      </c>
      <c r="J1670" s="4">
        <v>0</v>
      </c>
      <c r="K1670">
        <f>Table14[[#This Row],[Revenue]]*Table14[[#This Row],[Discount]]</f>
        <v>0</v>
      </c>
      <c r="L1670" s="2">
        <f>Table14[[#This Row],[Revenue]]-Table14[[#This Row],[Discount Amount]]</f>
        <v>706.4</v>
      </c>
      <c r="M1670" s="2">
        <f>Table14[[#This Row],[Total_Revenue]]-Table14[[#This Row],[Total Cost]]</f>
        <v>262.58</v>
      </c>
      <c r="N1670" t="s">
        <v>14</v>
      </c>
      <c r="O1670" t="s">
        <v>52</v>
      </c>
      <c r="P1670" t="s">
        <v>16</v>
      </c>
    </row>
    <row r="1671" spans="1:16" x14ac:dyDescent="0.25">
      <c r="A1671" t="s">
        <v>1715</v>
      </c>
      <c r="B1671" s="1">
        <v>45209</v>
      </c>
      <c r="C1671" t="s">
        <v>42</v>
      </c>
      <c r="D1671" t="s">
        <v>23</v>
      </c>
      <c r="E1671">
        <v>3</v>
      </c>
      <c r="F1671" s="2">
        <v>159.4</v>
      </c>
      <c r="G1671" s="2">
        <f>Table14[[#This Row],[Unit Cost]]*Table14[[#This Row],[Quantity]]</f>
        <v>478.20000000000005</v>
      </c>
      <c r="H1671" s="2">
        <v>266.64999999999998</v>
      </c>
      <c r="I1671" s="2">
        <f>Table14[[#This Row],[Unit Price]]*Table14[[#This Row],[Quantity]]</f>
        <v>799.94999999999993</v>
      </c>
      <c r="J1671" s="4">
        <v>0</v>
      </c>
      <c r="K1671">
        <f>Table14[[#This Row],[Revenue]]*Table14[[#This Row],[Discount]]</f>
        <v>0</v>
      </c>
      <c r="L1671" s="2">
        <f>Table14[[#This Row],[Revenue]]-Table14[[#This Row],[Discount Amount]]</f>
        <v>799.94999999999993</v>
      </c>
      <c r="M1671" s="2">
        <f>Table14[[#This Row],[Total_Revenue]]-Table14[[#This Row],[Total Cost]]</f>
        <v>321.74999999999989</v>
      </c>
      <c r="N1671" t="s">
        <v>40</v>
      </c>
      <c r="O1671" t="s">
        <v>27</v>
      </c>
      <c r="P1671" t="s">
        <v>35</v>
      </c>
    </row>
    <row r="1672" spans="1:16" x14ac:dyDescent="0.25">
      <c r="A1672" t="s">
        <v>1716</v>
      </c>
      <c r="B1672" s="1">
        <v>45618</v>
      </c>
      <c r="C1672" t="s">
        <v>37</v>
      </c>
      <c r="D1672" t="s">
        <v>38</v>
      </c>
      <c r="E1672">
        <v>6</v>
      </c>
      <c r="F1672" s="2">
        <v>443.53</v>
      </c>
      <c r="G1672" s="2">
        <f>Table14[[#This Row],[Unit Cost]]*Table14[[#This Row],[Quantity]]</f>
        <v>2661.18</v>
      </c>
      <c r="H1672" s="2">
        <v>772.77</v>
      </c>
      <c r="I1672" s="2">
        <f>Table14[[#This Row],[Unit Price]]*Table14[[#This Row],[Quantity]]</f>
        <v>4636.62</v>
      </c>
      <c r="J1672" s="4">
        <v>0.15</v>
      </c>
      <c r="K1672">
        <f>Table14[[#This Row],[Revenue]]*Table14[[#This Row],[Discount]]</f>
        <v>695.49299999999994</v>
      </c>
      <c r="L1672" s="2">
        <f>Table14[[#This Row],[Revenue]]-Table14[[#This Row],[Discount Amount]]</f>
        <v>3941.127</v>
      </c>
      <c r="M1672" s="2">
        <f>Table14[[#This Row],[Total_Revenue]]-Table14[[#This Row],[Total Cost]]</f>
        <v>1279.9470000000001</v>
      </c>
      <c r="N1672" t="s">
        <v>14</v>
      </c>
      <c r="O1672" t="s">
        <v>52</v>
      </c>
      <c r="P1672" t="s">
        <v>16</v>
      </c>
    </row>
    <row r="1673" spans="1:16" x14ac:dyDescent="0.25">
      <c r="A1673" t="s">
        <v>1717</v>
      </c>
      <c r="B1673" s="1">
        <v>45643</v>
      </c>
      <c r="C1673" t="s">
        <v>54</v>
      </c>
      <c r="D1673" t="s">
        <v>38</v>
      </c>
      <c r="E1673">
        <v>7</v>
      </c>
      <c r="F1673" s="2">
        <v>139.96</v>
      </c>
      <c r="G1673" s="2">
        <f>Table14[[#This Row],[Unit Cost]]*Table14[[#This Row],[Quantity]]</f>
        <v>979.72</v>
      </c>
      <c r="H1673" s="2">
        <v>171.09</v>
      </c>
      <c r="I1673" s="2">
        <f>Table14[[#This Row],[Unit Price]]*Table14[[#This Row],[Quantity]]</f>
        <v>1197.6300000000001</v>
      </c>
      <c r="J1673" s="4">
        <v>0</v>
      </c>
      <c r="K1673">
        <f>Table14[[#This Row],[Revenue]]*Table14[[#This Row],[Discount]]</f>
        <v>0</v>
      </c>
      <c r="L1673" s="2">
        <f>Table14[[#This Row],[Revenue]]-Table14[[#This Row],[Discount Amount]]</f>
        <v>1197.6300000000001</v>
      </c>
      <c r="M1673" s="2">
        <f>Table14[[#This Row],[Total_Revenue]]-Table14[[#This Row],[Total Cost]]</f>
        <v>217.91000000000008</v>
      </c>
      <c r="N1673" t="s">
        <v>14</v>
      </c>
      <c r="O1673" t="s">
        <v>19</v>
      </c>
      <c r="P1673" t="s">
        <v>20</v>
      </c>
    </row>
    <row r="1674" spans="1:16" x14ac:dyDescent="0.25">
      <c r="A1674" t="s">
        <v>1718</v>
      </c>
      <c r="B1674" s="1">
        <v>45314</v>
      </c>
      <c r="C1674" t="s">
        <v>56</v>
      </c>
      <c r="D1674" t="s">
        <v>38</v>
      </c>
      <c r="E1674">
        <v>8</v>
      </c>
      <c r="F1674" s="2">
        <v>432.25</v>
      </c>
      <c r="G1674" s="2">
        <f>Table14[[#This Row],[Unit Cost]]*Table14[[#This Row],[Quantity]]</f>
        <v>3458</v>
      </c>
      <c r="H1674" s="2">
        <v>739.2</v>
      </c>
      <c r="I1674" s="2">
        <f>Table14[[#This Row],[Unit Price]]*Table14[[#This Row],[Quantity]]</f>
        <v>5913.6</v>
      </c>
      <c r="J1674" s="4">
        <v>0</v>
      </c>
      <c r="K1674">
        <f>Table14[[#This Row],[Revenue]]*Table14[[#This Row],[Discount]]</f>
        <v>0</v>
      </c>
      <c r="L1674" s="2">
        <f>Table14[[#This Row],[Revenue]]-Table14[[#This Row],[Discount Amount]]</f>
        <v>5913.6</v>
      </c>
      <c r="M1674" s="2">
        <f>Table14[[#This Row],[Total_Revenue]]-Table14[[#This Row],[Total Cost]]</f>
        <v>2455.6000000000004</v>
      </c>
      <c r="N1674" t="s">
        <v>14</v>
      </c>
      <c r="O1674" t="s">
        <v>15</v>
      </c>
      <c r="P1674" t="s">
        <v>35</v>
      </c>
    </row>
    <row r="1675" spans="1:16" x14ac:dyDescent="0.25">
      <c r="A1675" t="s">
        <v>1719</v>
      </c>
      <c r="B1675" s="1">
        <v>45568</v>
      </c>
      <c r="C1675" t="s">
        <v>62</v>
      </c>
      <c r="D1675" t="s">
        <v>47</v>
      </c>
      <c r="E1675">
        <v>6</v>
      </c>
      <c r="F1675" s="2">
        <v>128.5</v>
      </c>
      <c r="G1675" s="2">
        <f>Table14[[#This Row],[Unit Cost]]*Table14[[#This Row],[Quantity]]</f>
        <v>771</v>
      </c>
      <c r="H1675" s="2">
        <v>142.41999999999999</v>
      </c>
      <c r="I1675" s="2">
        <f>Table14[[#This Row],[Unit Price]]*Table14[[#This Row],[Quantity]]</f>
        <v>854.52</v>
      </c>
      <c r="J1675" s="4">
        <v>0</v>
      </c>
      <c r="K1675">
        <f>Table14[[#This Row],[Revenue]]*Table14[[#This Row],[Discount]]</f>
        <v>0</v>
      </c>
      <c r="L1675" s="2">
        <f>Table14[[#This Row],[Revenue]]-Table14[[#This Row],[Discount Amount]]</f>
        <v>854.52</v>
      </c>
      <c r="M1675" s="2">
        <f>Table14[[#This Row],[Total_Revenue]]-Table14[[#This Row],[Total Cost]]</f>
        <v>83.519999999999982</v>
      </c>
      <c r="N1675" t="s">
        <v>24</v>
      </c>
      <c r="O1675" t="s">
        <v>27</v>
      </c>
      <c r="P1675" t="s">
        <v>35</v>
      </c>
    </row>
    <row r="1676" spans="1:16" x14ac:dyDescent="0.25">
      <c r="A1676" t="s">
        <v>1720</v>
      </c>
      <c r="B1676" s="1">
        <v>45052</v>
      </c>
      <c r="C1676" t="s">
        <v>22</v>
      </c>
      <c r="D1676" t="s">
        <v>23</v>
      </c>
      <c r="E1676">
        <v>1</v>
      </c>
      <c r="F1676" s="2">
        <v>364.43</v>
      </c>
      <c r="G1676" s="2">
        <f>Table14[[#This Row],[Unit Cost]]*Table14[[#This Row],[Quantity]]</f>
        <v>364.43</v>
      </c>
      <c r="H1676" s="2">
        <v>646.9</v>
      </c>
      <c r="I1676" s="2">
        <f>Table14[[#This Row],[Unit Price]]*Table14[[#This Row],[Quantity]]</f>
        <v>646.9</v>
      </c>
      <c r="J1676" s="4">
        <v>0.15</v>
      </c>
      <c r="K1676">
        <f>Table14[[#This Row],[Revenue]]*Table14[[#This Row],[Discount]]</f>
        <v>97.034999999999997</v>
      </c>
      <c r="L1676" s="2">
        <f>Table14[[#This Row],[Revenue]]-Table14[[#This Row],[Discount Amount]]</f>
        <v>549.86500000000001</v>
      </c>
      <c r="M1676" s="2">
        <f>Table14[[#This Row],[Total_Revenue]]-Table14[[#This Row],[Total Cost]]</f>
        <v>185.435</v>
      </c>
      <c r="N1676" t="s">
        <v>14</v>
      </c>
      <c r="O1676" t="s">
        <v>52</v>
      </c>
      <c r="P1676" t="s">
        <v>35</v>
      </c>
    </row>
    <row r="1677" spans="1:16" x14ac:dyDescent="0.25">
      <c r="A1677" t="s">
        <v>1721</v>
      </c>
      <c r="B1677" s="1">
        <v>45490</v>
      </c>
      <c r="C1677" t="s">
        <v>46</v>
      </c>
      <c r="D1677" t="s">
        <v>47</v>
      </c>
      <c r="E1677">
        <v>3</v>
      </c>
      <c r="F1677" s="2">
        <v>391.58</v>
      </c>
      <c r="G1677" s="2">
        <f>Table14[[#This Row],[Unit Cost]]*Table14[[#This Row],[Quantity]]</f>
        <v>1174.74</v>
      </c>
      <c r="H1677" s="2">
        <v>523.45000000000005</v>
      </c>
      <c r="I1677" s="2">
        <f>Table14[[#This Row],[Unit Price]]*Table14[[#This Row],[Quantity]]</f>
        <v>1570.3500000000001</v>
      </c>
      <c r="J1677" s="4">
        <v>0</v>
      </c>
      <c r="K1677">
        <f>Table14[[#This Row],[Revenue]]*Table14[[#This Row],[Discount]]</f>
        <v>0</v>
      </c>
      <c r="L1677" s="2">
        <f>Table14[[#This Row],[Revenue]]-Table14[[#This Row],[Discount Amount]]</f>
        <v>1570.3500000000001</v>
      </c>
      <c r="M1677" s="2">
        <f>Table14[[#This Row],[Total_Revenue]]-Table14[[#This Row],[Total Cost]]</f>
        <v>395.61000000000013</v>
      </c>
      <c r="N1677" t="s">
        <v>24</v>
      </c>
      <c r="O1677" t="s">
        <v>52</v>
      </c>
      <c r="P1677" t="s">
        <v>20</v>
      </c>
    </row>
    <row r="1678" spans="1:16" x14ac:dyDescent="0.25">
      <c r="A1678" t="s">
        <v>1722</v>
      </c>
      <c r="B1678" s="1">
        <v>45328</v>
      </c>
      <c r="C1678" t="s">
        <v>49</v>
      </c>
      <c r="D1678" t="s">
        <v>47</v>
      </c>
      <c r="E1678">
        <v>4</v>
      </c>
      <c r="F1678" s="2">
        <v>57.18</v>
      </c>
      <c r="G1678" s="2">
        <f>Table14[[#This Row],[Unit Cost]]*Table14[[#This Row],[Quantity]]</f>
        <v>228.72</v>
      </c>
      <c r="H1678" s="2">
        <v>67.02</v>
      </c>
      <c r="I1678" s="2">
        <f>Table14[[#This Row],[Unit Price]]*Table14[[#This Row],[Quantity]]</f>
        <v>268.08</v>
      </c>
      <c r="J1678" s="4">
        <v>0</v>
      </c>
      <c r="K1678">
        <f>Table14[[#This Row],[Revenue]]*Table14[[#This Row],[Discount]]</f>
        <v>0</v>
      </c>
      <c r="L1678" s="2">
        <f>Table14[[#This Row],[Revenue]]-Table14[[#This Row],[Discount Amount]]</f>
        <v>268.08</v>
      </c>
      <c r="M1678" s="2">
        <f>Table14[[#This Row],[Total_Revenue]]-Table14[[#This Row],[Total Cost]]</f>
        <v>39.359999999999985</v>
      </c>
      <c r="N1678" t="s">
        <v>40</v>
      </c>
      <c r="O1678" t="s">
        <v>15</v>
      </c>
      <c r="P1678" t="s">
        <v>20</v>
      </c>
    </row>
    <row r="1679" spans="1:16" x14ac:dyDescent="0.25">
      <c r="A1679" t="s">
        <v>1723</v>
      </c>
      <c r="B1679" s="1">
        <v>45007</v>
      </c>
      <c r="C1679" t="s">
        <v>44</v>
      </c>
      <c r="D1679" t="s">
        <v>31</v>
      </c>
      <c r="E1679">
        <v>4</v>
      </c>
      <c r="F1679" s="2">
        <v>470.41</v>
      </c>
      <c r="G1679" s="2">
        <f>Table14[[#This Row],[Unit Cost]]*Table14[[#This Row],[Quantity]]</f>
        <v>1881.64</v>
      </c>
      <c r="H1679" s="2">
        <v>563.33000000000004</v>
      </c>
      <c r="I1679" s="2">
        <f>Table14[[#This Row],[Unit Price]]*Table14[[#This Row],[Quantity]]</f>
        <v>2253.3200000000002</v>
      </c>
      <c r="J1679" s="4">
        <v>0</v>
      </c>
      <c r="K1679">
        <f>Table14[[#This Row],[Revenue]]*Table14[[#This Row],[Discount]]</f>
        <v>0</v>
      </c>
      <c r="L1679" s="2">
        <f>Table14[[#This Row],[Revenue]]-Table14[[#This Row],[Discount Amount]]</f>
        <v>2253.3200000000002</v>
      </c>
      <c r="M1679" s="2">
        <f>Table14[[#This Row],[Total_Revenue]]-Table14[[#This Row],[Total Cost]]</f>
        <v>371.68000000000006</v>
      </c>
      <c r="N1679" t="s">
        <v>14</v>
      </c>
      <c r="O1679" t="s">
        <v>52</v>
      </c>
      <c r="P1679" t="s">
        <v>35</v>
      </c>
    </row>
    <row r="1680" spans="1:16" x14ac:dyDescent="0.25">
      <c r="A1680" t="s">
        <v>1724</v>
      </c>
      <c r="B1680" s="1">
        <v>45480</v>
      </c>
      <c r="C1680" t="s">
        <v>42</v>
      </c>
      <c r="D1680" t="s">
        <v>23</v>
      </c>
      <c r="E1680">
        <v>4</v>
      </c>
      <c r="F1680" s="2">
        <v>452.11</v>
      </c>
      <c r="G1680" s="2">
        <f>Table14[[#This Row],[Unit Cost]]*Table14[[#This Row],[Quantity]]</f>
        <v>1808.44</v>
      </c>
      <c r="H1680" s="2">
        <v>650.45000000000005</v>
      </c>
      <c r="I1680" s="2">
        <f>Table14[[#This Row],[Unit Price]]*Table14[[#This Row],[Quantity]]</f>
        <v>2601.8000000000002</v>
      </c>
      <c r="J1680" s="4">
        <v>0.1</v>
      </c>
      <c r="K1680">
        <f>Table14[[#This Row],[Revenue]]*Table14[[#This Row],[Discount]]</f>
        <v>260.18</v>
      </c>
      <c r="L1680" s="2">
        <f>Table14[[#This Row],[Revenue]]-Table14[[#This Row],[Discount Amount]]</f>
        <v>2341.6200000000003</v>
      </c>
      <c r="M1680" s="2">
        <f>Table14[[#This Row],[Total_Revenue]]-Table14[[#This Row],[Total Cost]]</f>
        <v>533.18000000000029</v>
      </c>
      <c r="N1680" t="s">
        <v>24</v>
      </c>
      <c r="O1680" t="s">
        <v>19</v>
      </c>
      <c r="P1680" t="s">
        <v>16</v>
      </c>
    </row>
    <row r="1681" spans="1:16" x14ac:dyDescent="0.25">
      <c r="A1681" t="s">
        <v>1725</v>
      </c>
      <c r="B1681" s="1">
        <v>45639</v>
      </c>
      <c r="C1681" t="s">
        <v>60</v>
      </c>
      <c r="D1681" t="s">
        <v>23</v>
      </c>
      <c r="E1681">
        <v>5</v>
      </c>
      <c r="F1681" s="2">
        <v>431.93</v>
      </c>
      <c r="G1681" s="2">
        <f>Table14[[#This Row],[Unit Cost]]*Table14[[#This Row],[Quantity]]</f>
        <v>2159.65</v>
      </c>
      <c r="H1681" s="2">
        <v>644.38</v>
      </c>
      <c r="I1681" s="2">
        <f>Table14[[#This Row],[Unit Price]]*Table14[[#This Row],[Quantity]]</f>
        <v>3221.9</v>
      </c>
      <c r="J1681" s="4">
        <v>0</v>
      </c>
      <c r="K1681">
        <f>Table14[[#This Row],[Revenue]]*Table14[[#This Row],[Discount]]</f>
        <v>0</v>
      </c>
      <c r="L1681" s="2">
        <f>Table14[[#This Row],[Revenue]]-Table14[[#This Row],[Discount Amount]]</f>
        <v>3221.9</v>
      </c>
      <c r="M1681" s="2">
        <f>Table14[[#This Row],[Total_Revenue]]-Table14[[#This Row],[Total Cost]]</f>
        <v>1062.25</v>
      </c>
      <c r="N1681" t="s">
        <v>14</v>
      </c>
      <c r="O1681" t="s">
        <v>19</v>
      </c>
      <c r="P1681" t="s">
        <v>35</v>
      </c>
    </row>
    <row r="1682" spans="1:16" x14ac:dyDescent="0.25">
      <c r="A1682" t="s">
        <v>1726</v>
      </c>
      <c r="B1682" s="1">
        <v>45318</v>
      </c>
      <c r="C1682" t="s">
        <v>44</v>
      </c>
      <c r="D1682" t="s">
        <v>31</v>
      </c>
      <c r="E1682">
        <v>4</v>
      </c>
      <c r="F1682" s="2">
        <v>375.34</v>
      </c>
      <c r="G1682" s="2">
        <f>Table14[[#This Row],[Unit Cost]]*Table14[[#This Row],[Quantity]]</f>
        <v>1501.36</v>
      </c>
      <c r="H1682" s="2">
        <v>600.59</v>
      </c>
      <c r="I1682" s="2">
        <f>Table14[[#This Row],[Unit Price]]*Table14[[#This Row],[Quantity]]</f>
        <v>2402.36</v>
      </c>
      <c r="J1682" s="4">
        <v>0.1</v>
      </c>
      <c r="K1682">
        <f>Table14[[#This Row],[Revenue]]*Table14[[#This Row],[Discount]]</f>
        <v>240.23600000000002</v>
      </c>
      <c r="L1682" s="2">
        <f>Table14[[#This Row],[Revenue]]-Table14[[#This Row],[Discount Amount]]</f>
        <v>2162.1240000000003</v>
      </c>
      <c r="M1682" s="2">
        <f>Table14[[#This Row],[Total_Revenue]]-Table14[[#This Row],[Total Cost]]</f>
        <v>660.76400000000035</v>
      </c>
      <c r="N1682" t="s">
        <v>40</v>
      </c>
      <c r="O1682" t="s">
        <v>19</v>
      </c>
      <c r="P1682" t="s">
        <v>20</v>
      </c>
    </row>
    <row r="1683" spans="1:16" x14ac:dyDescent="0.25">
      <c r="A1683" t="s">
        <v>1727</v>
      </c>
      <c r="B1683" s="1">
        <v>45571</v>
      </c>
      <c r="C1683" t="s">
        <v>34</v>
      </c>
      <c r="D1683" t="s">
        <v>31</v>
      </c>
      <c r="E1683">
        <v>1</v>
      </c>
      <c r="F1683" s="2">
        <v>157.4</v>
      </c>
      <c r="G1683" s="2">
        <f>Table14[[#This Row],[Unit Cost]]*Table14[[#This Row],[Quantity]]</f>
        <v>157.4</v>
      </c>
      <c r="H1683" s="2">
        <v>266.63</v>
      </c>
      <c r="I1683" s="2">
        <f>Table14[[#This Row],[Unit Price]]*Table14[[#This Row],[Quantity]]</f>
        <v>266.63</v>
      </c>
      <c r="J1683" s="4">
        <v>0</v>
      </c>
      <c r="K1683">
        <f>Table14[[#This Row],[Revenue]]*Table14[[#This Row],[Discount]]</f>
        <v>0</v>
      </c>
      <c r="L1683" s="2">
        <f>Table14[[#This Row],[Revenue]]-Table14[[#This Row],[Discount Amount]]</f>
        <v>266.63</v>
      </c>
      <c r="M1683" s="2">
        <f>Table14[[#This Row],[Total_Revenue]]-Table14[[#This Row],[Total Cost]]</f>
        <v>109.22999999999999</v>
      </c>
      <c r="N1683" t="s">
        <v>18</v>
      </c>
      <c r="O1683" t="s">
        <v>52</v>
      </c>
      <c r="P1683" t="s">
        <v>20</v>
      </c>
    </row>
    <row r="1684" spans="1:16" x14ac:dyDescent="0.25">
      <c r="A1684" t="s">
        <v>1728</v>
      </c>
      <c r="B1684" s="1">
        <v>44961</v>
      </c>
      <c r="C1684" t="s">
        <v>22</v>
      </c>
      <c r="D1684" t="s">
        <v>23</v>
      </c>
      <c r="E1684">
        <v>3</v>
      </c>
      <c r="F1684" s="2">
        <v>327.69</v>
      </c>
      <c r="G1684" s="2">
        <f>Table14[[#This Row],[Unit Cost]]*Table14[[#This Row],[Quantity]]</f>
        <v>983.06999999999994</v>
      </c>
      <c r="H1684" s="2">
        <v>372.11</v>
      </c>
      <c r="I1684" s="2">
        <f>Table14[[#This Row],[Unit Price]]*Table14[[#This Row],[Quantity]]</f>
        <v>1116.33</v>
      </c>
      <c r="J1684" s="4">
        <v>0.1</v>
      </c>
      <c r="K1684">
        <f>Table14[[#This Row],[Revenue]]*Table14[[#This Row],[Discount]]</f>
        <v>111.633</v>
      </c>
      <c r="L1684" s="2">
        <f>Table14[[#This Row],[Revenue]]-Table14[[#This Row],[Discount Amount]]</f>
        <v>1004.6969999999999</v>
      </c>
      <c r="M1684" s="2">
        <f>Table14[[#This Row],[Total_Revenue]]-Table14[[#This Row],[Total Cost]]</f>
        <v>21.626999999999953</v>
      </c>
      <c r="N1684" t="s">
        <v>14</v>
      </c>
      <c r="O1684" t="s">
        <v>32</v>
      </c>
      <c r="P1684" t="s">
        <v>20</v>
      </c>
    </row>
    <row r="1685" spans="1:16" x14ac:dyDescent="0.25">
      <c r="A1685" t="s">
        <v>1729</v>
      </c>
      <c r="B1685" s="1">
        <v>45004</v>
      </c>
      <c r="C1685" t="s">
        <v>26</v>
      </c>
      <c r="D1685" t="s">
        <v>13</v>
      </c>
      <c r="E1685">
        <v>2</v>
      </c>
      <c r="F1685" s="2">
        <v>415.55</v>
      </c>
      <c r="G1685" s="2">
        <f>Table14[[#This Row],[Unit Cost]]*Table14[[#This Row],[Quantity]]</f>
        <v>831.1</v>
      </c>
      <c r="H1685" s="2">
        <v>732.82</v>
      </c>
      <c r="I1685" s="2">
        <f>Table14[[#This Row],[Unit Price]]*Table14[[#This Row],[Quantity]]</f>
        <v>1465.64</v>
      </c>
      <c r="J1685" s="4">
        <v>0.05</v>
      </c>
      <c r="K1685">
        <f>Table14[[#This Row],[Revenue]]*Table14[[#This Row],[Discount]]</f>
        <v>73.282000000000011</v>
      </c>
      <c r="L1685" s="2">
        <f>Table14[[#This Row],[Revenue]]-Table14[[#This Row],[Discount Amount]]</f>
        <v>1392.3580000000002</v>
      </c>
      <c r="M1685" s="2">
        <f>Table14[[#This Row],[Total_Revenue]]-Table14[[#This Row],[Total Cost]]</f>
        <v>561.25800000000015</v>
      </c>
      <c r="N1685" t="s">
        <v>40</v>
      </c>
      <c r="O1685" t="s">
        <v>52</v>
      </c>
      <c r="P1685" t="s">
        <v>16</v>
      </c>
    </row>
    <row r="1686" spans="1:16" x14ac:dyDescent="0.25">
      <c r="A1686" t="s">
        <v>1730</v>
      </c>
      <c r="B1686" s="1">
        <v>45113</v>
      </c>
      <c r="C1686" t="s">
        <v>34</v>
      </c>
      <c r="D1686" t="s">
        <v>31</v>
      </c>
      <c r="E1686">
        <v>9</v>
      </c>
      <c r="F1686" s="2">
        <v>212.83</v>
      </c>
      <c r="G1686" s="2">
        <f>Table14[[#This Row],[Unit Cost]]*Table14[[#This Row],[Quantity]]</f>
        <v>1915.47</v>
      </c>
      <c r="H1686" s="2">
        <v>262.33999999999997</v>
      </c>
      <c r="I1686" s="2">
        <f>Table14[[#This Row],[Unit Price]]*Table14[[#This Row],[Quantity]]</f>
        <v>2361.06</v>
      </c>
      <c r="J1686" s="4">
        <v>0</v>
      </c>
      <c r="K1686">
        <f>Table14[[#This Row],[Revenue]]*Table14[[#This Row],[Discount]]</f>
        <v>0</v>
      </c>
      <c r="L1686" s="2">
        <f>Table14[[#This Row],[Revenue]]-Table14[[#This Row],[Discount Amount]]</f>
        <v>2361.06</v>
      </c>
      <c r="M1686" s="2">
        <f>Table14[[#This Row],[Total_Revenue]]-Table14[[#This Row],[Total Cost]]</f>
        <v>445.58999999999992</v>
      </c>
      <c r="N1686" t="s">
        <v>14</v>
      </c>
      <c r="O1686" t="s">
        <v>32</v>
      </c>
      <c r="P1686" t="s">
        <v>16</v>
      </c>
    </row>
    <row r="1687" spans="1:16" x14ac:dyDescent="0.25">
      <c r="A1687" t="s">
        <v>1731</v>
      </c>
      <c r="B1687" s="1">
        <v>45527</v>
      </c>
      <c r="C1687" t="s">
        <v>22</v>
      </c>
      <c r="D1687" t="s">
        <v>23</v>
      </c>
      <c r="E1687">
        <v>6</v>
      </c>
      <c r="F1687" s="2">
        <v>471.06</v>
      </c>
      <c r="G1687" s="2">
        <f>Table14[[#This Row],[Unit Cost]]*Table14[[#This Row],[Quantity]]</f>
        <v>2826.36</v>
      </c>
      <c r="H1687" s="2">
        <v>741.45</v>
      </c>
      <c r="I1687" s="2">
        <f>Table14[[#This Row],[Unit Price]]*Table14[[#This Row],[Quantity]]</f>
        <v>4448.7000000000007</v>
      </c>
      <c r="J1687" s="4">
        <v>0.05</v>
      </c>
      <c r="K1687">
        <f>Table14[[#This Row],[Revenue]]*Table14[[#This Row],[Discount]]</f>
        <v>222.43500000000006</v>
      </c>
      <c r="L1687" s="2">
        <f>Table14[[#This Row],[Revenue]]-Table14[[#This Row],[Discount Amount]]</f>
        <v>4226.2650000000003</v>
      </c>
      <c r="M1687" s="2">
        <f>Table14[[#This Row],[Total_Revenue]]-Table14[[#This Row],[Total Cost]]</f>
        <v>1399.9050000000002</v>
      </c>
      <c r="N1687" t="s">
        <v>18</v>
      </c>
      <c r="O1687" t="s">
        <v>19</v>
      </c>
      <c r="P1687" t="s">
        <v>20</v>
      </c>
    </row>
    <row r="1688" spans="1:16" x14ac:dyDescent="0.25">
      <c r="A1688" t="s">
        <v>1732</v>
      </c>
      <c r="B1688" s="1">
        <v>45307</v>
      </c>
      <c r="C1688" t="s">
        <v>37</v>
      </c>
      <c r="D1688" t="s">
        <v>38</v>
      </c>
      <c r="E1688">
        <v>7</v>
      </c>
      <c r="F1688" s="2">
        <v>399.34</v>
      </c>
      <c r="G1688" s="2">
        <f>Table14[[#This Row],[Unit Cost]]*Table14[[#This Row],[Quantity]]</f>
        <v>2795.3799999999997</v>
      </c>
      <c r="H1688" s="2">
        <v>696.77</v>
      </c>
      <c r="I1688" s="2">
        <f>Table14[[#This Row],[Unit Price]]*Table14[[#This Row],[Quantity]]</f>
        <v>4877.3899999999994</v>
      </c>
      <c r="J1688" s="4">
        <v>0</v>
      </c>
      <c r="K1688">
        <f>Table14[[#This Row],[Revenue]]*Table14[[#This Row],[Discount]]</f>
        <v>0</v>
      </c>
      <c r="L1688" s="2">
        <f>Table14[[#This Row],[Revenue]]-Table14[[#This Row],[Discount Amount]]</f>
        <v>4877.3899999999994</v>
      </c>
      <c r="M1688" s="2">
        <f>Table14[[#This Row],[Total_Revenue]]-Table14[[#This Row],[Total Cost]]</f>
        <v>2082.0099999999998</v>
      </c>
      <c r="N1688" t="s">
        <v>24</v>
      </c>
      <c r="O1688" t="s">
        <v>27</v>
      </c>
      <c r="P1688" t="s">
        <v>16</v>
      </c>
    </row>
    <row r="1689" spans="1:16" x14ac:dyDescent="0.25">
      <c r="A1689" t="s">
        <v>1733</v>
      </c>
      <c r="B1689" s="1">
        <v>45416</v>
      </c>
      <c r="C1689" t="s">
        <v>46</v>
      </c>
      <c r="D1689" t="s">
        <v>47</v>
      </c>
      <c r="E1689">
        <v>2</v>
      </c>
      <c r="F1689" s="2">
        <v>453.59</v>
      </c>
      <c r="G1689" s="2">
        <f>Table14[[#This Row],[Unit Cost]]*Table14[[#This Row],[Quantity]]</f>
        <v>907.18</v>
      </c>
      <c r="H1689" s="2">
        <v>601.57000000000005</v>
      </c>
      <c r="I1689" s="2">
        <f>Table14[[#This Row],[Unit Price]]*Table14[[#This Row],[Quantity]]</f>
        <v>1203.1400000000001</v>
      </c>
      <c r="J1689" s="4">
        <v>0</v>
      </c>
      <c r="K1689">
        <f>Table14[[#This Row],[Revenue]]*Table14[[#This Row],[Discount]]</f>
        <v>0</v>
      </c>
      <c r="L1689" s="2">
        <f>Table14[[#This Row],[Revenue]]-Table14[[#This Row],[Discount Amount]]</f>
        <v>1203.1400000000001</v>
      </c>
      <c r="M1689" s="2">
        <f>Table14[[#This Row],[Total_Revenue]]-Table14[[#This Row],[Total Cost]]</f>
        <v>295.96000000000015</v>
      </c>
      <c r="N1689" t="s">
        <v>24</v>
      </c>
      <c r="O1689" t="s">
        <v>15</v>
      </c>
      <c r="P1689" t="s">
        <v>35</v>
      </c>
    </row>
    <row r="1690" spans="1:16" x14ac:dyDescent="0.25">
      <c r="A1690" t="s">
        <v>1734</v>
      </c>
      <c r="B1690" s="1">
        <v>45429</v>
      </c>
      <c r="C1690" t="s">
        <v>22</v>
      </c>
      <c r="D1690" t="s">
        <v>23</v>
      </c>
      <c r="E1690">
        <v>1</v>
      </c>
      <c r="F1690" s="2">
        <v>336.33</v>
      </c>
      <c r="G1690" s="2">
        <f>Table14[[#This Row],[Unit Cost]]*Table14[[#This Row],[Quantity]]</f>
        <v>336.33</v>
      </c>
      <c r="H1690" s="2">
        <v>530.66999999999996</v>
      </c>
      <c r="I1690" s="2">
        <f>Table14[[#This Row],[Unit Price]]*Table14[[#This Row],[Quantity]]</f>
        <v>530.66999999999996</v>
      </c>
      <c r="J1690" s="4">
        <v>0.1</v>
      </c>
      <c r="K1690">
        <f>Table14[[#This Row],[Revenue]]*Table14[[#This Row],[Discount]]</f>
        <v>53.067</v>
      </c>
      <c r="L1690" s="2">
        <f>Table14[[#This Row],[Revenue]]-Table14[[#This Row],[Discount Amount]]</f>
        <v>477.60299999999995</v>
      </c>
      <c r="M1690" s="2">
        <f>Table14[[#This Row],[Total_Revenue]]-Table14[[#This Row],[Total Cost]]</f>
        <v>141.27299999999997</v>
      </c>
      <c r="N1690" t="s">
        <v>18</v>
      </c>
      <c r="O1690" t="s">
        <v>52</v>
      </c>
      <c r="P1690" t="s">
        <v>35</v>
      </c>
    </row>
    <row r="1691" spans="1:16" x14ac:dyDescent="0.25">
      <c r="A1691" t="s">
        <v>1735</v>
      </c>
      <c r="B1691" s="1">
        <v>45060</v>
      </c>
      <c r="C1691" t="s">
        <v>22</v>
      </c>
      <c r="D1691" t="s">
        <v>23</v>
      </c>
      <c r="E1691">
        <v>1</v>
      </c>
      <c r="F1691" s="2">
        <v>235.73</v>
      </c>
      <c r="G1691" s="2">
        <f>Table14[[#This Row],[Unit Cost]]*Table14[[#This Row],[Quantity]]</f>
        <v>235.73</v>
      </c>
      <c r="H1691" s="2">
        <v>337.61</v>
      </c>
      <c r="I1691" s="2">
        <f>Table14[[#This Row],[Unit Price]]*Table14[[#This Row],[Quantity]]</f>
        <v>337.61</v>
      </c>
      <c r="J1691" s="4">
        <v>0</v>
      </c>
      <c r="K1691">
        <f>Table14[[#This Row],[Revenue]]*Table14[[#This Row],[Discount]]</f>
        <v>0</v>
      </c>
      <c r="L1691" s="2">
        <f>Table14[[#This Row],[Revenue]]-Table14[[#This Row],[Discount Amount]]</f>
        <v>337.61</v>
      </c>
      <c r="M1691" s="2">
        <f>Table14[[#This Row],[Total_Revenue]]-Table14[[#This Row],[Total Cost]]</f>
        <v>101.88000000000002</v>
      </c>
      <c r="N1691" t="s">
        <v>40</v>
      </c>
      <c r="O1691" t="s">
        <v>15</v>
      </c>
      <c r="P1691" t="s">
        <v>20</v>
      </c>
    </row>
    <row r="1692" spans="1:16" x14ac:dyDescent="0.25">
      <c r="A1692" t="s">
        <v>1736</v>
      </c>
      <c r="B1692" s="1">
        <v>45289</v>
      </c>
      <c r="C1692" t="s">
        <v>30</v>
      </c>
      <c r="D1692" t="s">
        <v>31</v>
      </c>
      <c r="E1692">
        <v>6</v>
      </c>
      <c r="F1692" s="2">
        <v>135.05000000000001</v>
      </c>
      <c r="G1692" s="2">
        <f>Table14[[#This Row],[Unit Cost]]*Table14[[#This Row],[Quantity]]</f>
        <v>810.30000000000007</v>
      </c>
      <c r="H1692" s="2">
        <v>155.47999999999999</v>
      </c>
      <c r="I1692" s="2">
        <f>Table14[[#This Row],[Unit Price]]*Table14[[#This Row],[Quantity]]</f>
        <v>932.87999999999988</v>
      </c>
      <c r="J1692" s="4">
        <v>0</v>
      </c>
      <c r="K1692">
        <f>Table14[[#This Row],[Revenue]]*Table14[[#This Row],[Discount]]</f>
        <v>0</v>
      </c>
      <c r="L1692" s="2">
        <f>Table14[[#This Row],[Revenue]]-Table14[[#This Row],[Discount Amount]]</f>
        <v>932.87999999999988</v>
      </c>
      <c r="M1692" s="2">
        <f>Table14[[#This Row],[Total_Revenue]]-Table14[[#This Row],[Total Cost]]</f>
        <v>122.57999999999981</v>
      </c>
      <c r="N1692" t="s">
        <v>40</v>
      </c>
      <c r="O1692" t="s">
        <v>32</v>
      </c>
      <c r="P1692" t="s">
        <v>35</v>
      </c>
    </row>
    <row r="1693" spans="1:16" x14ac:dyDescent="0.25">
      <c r="A1693" t="s">
        <v>1737</v>
      </c>
      <c r="B1693" s="1">
        <v>44981</v>
      </c>
      <c r="C1693" t="s">
        <v>30</v>
      </c>
      <c r="D1693" t="s">
        <v>31</v>
      </c>
      <c r="E1693">
        <v>9</v>
      </c>
      <c r="F1693" s="2">
        <v>365.79</v>
      </c>
      <c r="G1693" s="2">
        <f>Table14[[#This Row],[Unit Cost]]*Table14[[#This Row],[Quantity]]</f>
        <v>3292.11</v>
      </c>
      <c r="H1693" s="2">
        <v>574.65</v>
      </c>
      <c r="I1693" s="2">
        <f>Table14[[#This Row],[Unit Price]]*Table14[[#This Row],[Quantity]]</f>
        <v>5171.8499999999995</v>
      </c>
      <c r="J1693" s="4">
        <v>0.15</v>
      </c>
      <c r="K1693">
        <f>Table14[[#This Row],[Revenue]]*Table14[[#This Row],[Discount]]</f>
        <v>775.77749999999992</v>
      </c>
      <c r="L1693" s="2">
        <f>Table14[[#This Row],[Revenue]]-Table14[[#This Row],[Discount Amount]]</f>
        <v>4396.0724999999993</v>
      </c>
      <c r="M1693" s="2">
        <f>Table14[[#This Row],[Total_Revenue]]-Table14[[#This Row],[Total Cost]]</f>
        <v>1103.9624999999992</v>
      </c>
      <c r="N1693" t="s">
        <v>24</v>
      </c>
      <c r="O1693" t="s">
        <v>15</v>
      </c>
      <c r="P1693" t="s">
        <v>20</v>
      </c>
    </row>
    <row r="1694" spans="1:16" x14ac:dyDescent="0.25">
      <c r="A1694" t="s">
        <v>1738</v>
      </c>
      <c r="B1694" s="1">
        <v>45490</v>
      </c>
      <c r="C1694" t="s">
        <v>56</v>
      </c>
      <c r="D1694" t="s">
        <v>38</v>
      </c>
      <c r="E1694">
        <v>4</v>
      </c>
      <c r="F1694" s="2">
        <v>328.53</v>
      </c>
      <c r="G1694" s="2">
        <f>Table14[[#This Row],[Unit Cost]]*Table14[[#This Row],[Quantity]]</f>
        <v>1314.12</v>
      </c>
      <c r="H1694" s="2">
        <v>374.77</v>
      </c>
      <c r="I1694" s="2">
        <f>Table14[[#This Row],[Unit Price]]*Table14[[#This Row],[Quantity]]</f>
        <v>1499.08</v>
      </c>
      <c r="J1694" s="4">
        <v>0</v>
      </c>
      <c r="K1694">
        <f>Table14[[#This Row],[Revenue]]*Table14[[#This Row],[Discount]]</f>
        <v>0</v>
      </c>
      <c r="L1694" s="2">
        <f>Table14[[#This Row],[Revenue]]-Table14[[#This Row],[Discount Amount]]</f>
        <v>1499.08</v>
      </c>
      <c r="M1694" s="2">
        <f>Table14[[#This Row],[Total_Revenue]]-Table14[[#This Row],[Total Cost]]</f>
        <v>184.96000000000004</v>
      </c>
      <c r="N1694" t="s">
        <v>24</v>
      </c>
      <c r="O1694" t="s">
        <v>32</v>
      </c>
      <c r="P1694" t="s">
        <v>16</v>
      </c>
    </row>
    <row r="1695" spans="1:16" x14ac:dyDescent="0.25">
      <c r="A1695" t="s">
        <v>1739</v>
      </c>
      <c r="B1695" s="1">
        <v>44947</v>
      </c>
      <c r="C1695" t="s">
        <v>12</v>
      </c>
      <c r="D1695" t="s">
        <v>13</v>
      </c>
      <c r="E1695">
        <v>3</v>
      </c>
      <c r="F1695" s="2">
        <v>25.54</v>
      </c>
      <c r="G1695" s="2">
        <f>Table14[[#This Row],[Unit Cost]]*Table14[[#This Row],[Quantity]]</f>
        <v>76.62</v>
      </c>
      <c r="H1695" s="2">
        <v>32.79</v>
      </c>
      <c r="I1695" s="2">
        <f>Table14[[#This Row],[Unit Price]]*Table14[[#This Row],[Quantity]]</f>
        <v>98.37</v>
      </c>
      <c r="J1695" s="4">
        <v>0.05</v>
      </c>
      <c r="K1695">
        <f>Table14[[#This Row],[Revenue]]*Table14[[#This Row],[Discount]]</f>
        <v>4.9185000000000008</v>
      </c>
      <c r="L1695" s="2">
        <f>Table14[[#This Row],[Revenue]]-Table14[[#This Row],[Discount Amount]]</f>
        <v>93.45150000000001</v>
      </c>
      <c r="M1695" s="2">
        <f>Table14[[#This Row],[Total_Revenue]]-Table14[[#This Row],[Total Cost]]</f>
        <v>16.831500000000005</v>
      </c>
      <c r="N1695" t="s">
        <v>18</v>
      </c>
      <c r="O1695" t="s">
        <v>52</v>
      </c>
      <c r="P1695" t="s">
        <v>35</v>
      </c>
    </row>
    <row r="1696" spans="1:16" x14ac:dyDescent="0.25">
      <c r="A1696" t="s">
        <v>1740</v>
      </c>
      <c r="B1696" s="1">
        <v>45599</v>
      </c>
      <c r="C1696" t="s">
        <v>56</v>
      </c>
      <c r="D1696" t="s">
        <v>38</v>
      </c>
      <c r="E1696">
        <v>6</v>
      </c>
      <c r="F1696" s="2">
        <v>259.02999999999997</v>
      </c>
      <c r="G1696" s="2">
        <f>Table14[[#This Row],[Unit Cost]]*Table14[[#This Row],[Quantity]]</f>
        <v>1554.1799999999998</v>
      </c>
      <c r="H1696" s="2">
        <v>323</v>
      </c>
      <c r="I1696" s="2">
        <f>Table14[[#This Row],[Unit Price]]*Table14[[#This Row],[Quantity]]</f>
        <v>1938</v>
      </c>
      <c r="J1696" s="4">
        <v>0</v>
      </c>
      <c r="K1696">
        <f>Table14[[#This Row],[Revenue]]*Table14[[#This Row],[Discount]]</f>
        <v>0</v>
      </c>
      <c r="L1696" s="2">
        <f>Table14[[#This Row],[Revenue]]-Table14[[#This Row],[Discount Amount]]</f>
        <v>1938</v>
      </c>
      <c r="M1696" s="2">
        <f>Table14[[#This Row],[Total_Revenue]]-Table14[[#This Row],[Total Cost]]</f>
        <v>383.82000000000016</v>
      </c>
      <c r="N1696" t="s">
        <v>18</v>
      </c>
      <c r="O1696" t="s">
        <v>52</v>
      </c>
      <c r="P1696" t="s">
        <v>20</v>
      </c>
    </row>
    <row r="1697" spans="1:16" x14ac:dyDescent="0.25">
      <c r="A1697" t="s">
        <v>1741</v>
      </c>
      <c r="B1697" s="1">
        <v>45222</v>
      </c>
      <c r="C1697" t="s">
        <v>49</v>
      </c>
      <c r="D1697" t="s">
        <v>47</v>
      </c>
      <c r="E1697">
        <v>1</v>
      </c>
      <c r="F1697" s="2">
        <v>409.72</v>
      </c>
      <c r="G1697" s="2">
        <f>Table14[[#This Row],[Unit Cost]]*Table14[[#This Row],[Quantity]]</f>
        <v>409.72</v>
      </c>
      <c r="H1697" s="2">
        <v>457.46</v>
      </c>
      <c r="I1697" s="2">
        <f>Table14[[#This Row],[Unit Price]]*Table14[[#This Row],[Quantity]]</f>
        <v>457.46</v>
      </c>
      <c r="J1697" s="4">
        <v>0</v>
      </c>
      <c r="K1697">
        <f>Table14[[#This Row],[Revenue]]*Table14[[#This Row],[Discount]]</f>
        <v>0</v>
      </c>
      <c r="L1697" s="2">
        <f>Table14[[#This Row],[Revenue]]-Table14[[#This Row],[Discount Amount]]</f>
        <v>457.46</v>
      </c>
      <c r="M1697" s="2">
        <f>Table14[[#This Row],[Total_Revenue]]-Table14[[#This Row],[Total Cost]]</f>
        <v>47.739999999999952</v>
      </c>
      <c r="N1697" t="s">
        <v>18</v>
      </c>
      <c r="O1697" t="s">
        <v>15</v>
      </c>
      <c r="P1697" t="s">
        <v>35</v>
      </c>
    </row>
    <row r="1698" spans="1:16" x14ac:dyDescent="0.25">
      <c r="A1698" t="s">
        <v>1742</v>
      </c>
      <c r="B1698" s="1">
        <v>45471</v>
      </c>
      <c r="C1698" t="s">
        <v>54</v>
      </c>
      <c r="D1698" t="s">
        <v>38</v>
      </c>
      <c r="E1698">
        <v>7</v>
      </c>
      <c r="F1698" s="2">
        <v>215.84</v>
      </c>
      <c r="G1698" s="2">
        <f>Table14[[#This Row],[Unit Cost]]*Table14[[#This Row],[Quantity]]</f>
        <v>1510.88</v>
      </c>
      <c r="H1698" s="2">
        <v>346.1</v>
      </c>
      <c r="I1698" s="2">
        <f>Table14[[#This Row],[Unit Price]]*Table14[[#This Row],[Quantity]]</f>
        <v>2422.7000000000003</v>
      </c>
      <c r="J1698" s="4">
        <v>0</v>
      </c>
      <c r="K1698">
        <f>Table14[[#This Row],[Revenue]]*Table14[[#This Row],[Discount]]</f>
        <v>0</v>
      </c>
      <c r="L1698" s="2">
        <f>Table14[[#This Row],[Revenue]]-Table14[[#This Row],[Discount Amount]]</f>
        <v>2422.7000000000003</v>
      </c>
      <c r="M1698" s="2">
        <f>Table14[[#This Row],[Total_Revenue]]-Table14[[#This Row],[Total Cost]]</f>
        <v>911.82000000000016</v>
      </c>
      <c r="N1698" t="s">
        <v>40</v>
      </c>
      <c r="O1698" t="s">
        <v>52</v>
      </c>
      <c r="P1698" t="s">
        <v>35</v>
      </c>
    </row>
    <row r="1699" spans="1:16" x14ac:dyDescent="0.25">
      <c r="A1699" t="s">
        <v>1743</v>
      </c>
      <c r="B1699" s="1">
        <v>45546</v>
      </c>
      <c r="C1699" t="s">
        <v>30</v>
      </c>
      <c r="D1699" t="s">
        <v>31</v>
      </c>
      <c r="E1699">
        <v>9</v>
      </c>
      <c r="F1699" s="2">
        <v>200.07</v>
      </c>
      <c r="G1699" s="2">
        <f>Table14[[#This Row],[Unit Cost]]*Table14[[#This Row],[Quantity]]</f>
        <v>1800.6299999999999</v>
      </c>
      <c r="H1699" s="2">
        <v>260.52999999999997</v>
      </c>
      <c r="I1699" s="2">
        <f>Table14[[#This Row],[Unit Price]]*Table14[[#This Row],[Quantity]]</f>
        <v>2344.7699999999995</v>
      </c>
      <c r="J1699" s="4">
        <v>0.1</v>
      </c>
      <c r="K1699">
        <f>Table14[[#This Row],[Revenue]]*Table14[[#This Row],[Discount]]</f>
        <v>234.47699999999998</v>
      </c>
      <c r="L1699" s="2">
        <f>Table14[[#This Row],[Revenue]]-Table14[[#This Row],[Discount Amount]]</f>
        <v>2110.2929999999997</v>
      </c>
      <c r="M1699" s="2">
        <f>Table14[[#This Row],[Total_Revenue]]-Table14[[#This Row],[Total Cost]]</f>
        <v>309.66299999999978</v>
      </c>
      <c r="N1699" t="s">
        <v>24</v>
      </c>
      <c r="O1699" t="s">
        <v>32</v>
      </c>
      <c r="P1699" t="s">
        <v>16</v>
      </c>
    </row>
    <row r="1700" spans="1:16" x14ac:dyDescent="0.25">
      <c r="A1700" t="s">
        <v>1744</v>
      </c>
      <c r="B1700" s="1">
        <v>45165</v>
      </c>
      <c r="C1700" t="s">
        <v>60</v>
      </c>
      <c r="D1700" t="s">
        <v>23</v>
      </c>
      <c r="E1700">
        <v>1</v>
      </c>
      <c r="F1700" s="2">
        <v>16</v>
      </c>
      <c r="G1700" s="2">
        <f>Table14[[#This Row],[Unit Cost]]*Table14[[#This Row],[Quantity]]</f>
        <v>16</v>
      </c>
      <c r="H1700" s="2">
        <v>25.76</v>
      </c>
      <c r="I1700" s="2">
        <f>Table14[[#This Row],[Unit Price]]*Table14[[#This Row],[Quantity]]</f>
        <v>25.76</v>
      </c>
      <c r="J1700" s="4">
        <v>0</v>
      </c>
      <c r="K1700">
        <f>Table14[[#This Row],[Revenue]]*Table14[[#This Row],[Discount]]</f>
        <v>0</v>
      </c>
      <c r="L1700" s="2">
        <f>Table14[[#This Row],[Revenue]]-Table14[[#This Row],[Discount Amount]]</f>
        <v>25.76</v>
      </c>
      <c r="M1700" s="2">
        <f>Table14[[#This Row],[Total_Revenue]]-Table14[[#This Row],[Total Cost]]</f>
        <v>9.7600000000000016</v>
      </c>
      <c r="N1700" t="s">
        <v>24</v>
      </c>
      <c r="O1700" t="s">
        <v>15</v>
      </c>
      <c r="P1700" t="s">
        <v>20</v>
      </c>
    </row>
    <row r="1701" spans="1:16" x14ac:dyDescent="0.25">
      <c r="A1701" t="s">
        <v>1745</v>
      </c>
      <c r="B1701" s="1">
        <v>45206</v>
      </c>
      <c r="C1701" t="s">
        <v>54</v>
      </c>
      <c r="D1701" t="s">
        <v>38</v>
      </c>
      <c r="E1701">
        <v>9</v>
      </c>
      <c r="F1701" s="2">
        <v>153.34</v>
      </c>
      <c r="G1701" s="2">
        <f>Table14[[#This Row],[Unit Cost]]*Table14[[#This Row],[Quantity]]</f>
        <v>1380.06</v>
      </c>
      <c r="H1701" s="2">
        <v>238.05</v>
      </c>
      <c r="I1701" s="2">
        <f>Table14[[#This Row],[Unit Price]]*Table14[[#This Row],[Quantity]]</f>
        <v>2142.4500000000003</v>
      </c>
      <c r="J1701" s="4">
        <v>0</v>
      </c>
      <c r="K1701">
        <f>Table14[[#This Row],[Revenue]]*Table14[[#This Row],[Discount]]</f>
        <v>0</v>
      </c>
      <c r="L1701" s="2">
        <f>Table14[[#This Row],[Revenue]]-Table14[[#This Row],[Discount Amount]]</f>
        <v>2142.4500000000003</v>
      </c>
      <c r="M1701" s="2">
        <f>Table14[[#This Row],[Total_Revenue]]-Table14[[#This Row],[Total Cost]]</f>
        <v>762.39000000000033</v>
      </c>
      <c r="N1701" t="s">
        <v>24</v>
      </c>
      <c r="O1701" t="s">
        <v>27</v>
      </c>
      <c r="P1701" t="s">
        <v>20</v>
      </c>
    </row>
    <row r="1702" spans="1:16" x14ac:dyDescent="0.25">
      <c r="B1702" s="1"/>
      <c r="G1702" s="2">
        <f>SUBTOTAL(109,Table14[Total Cost])</f>
        <v>2085257.7099999986</v>
      </c>
      <c r="L1702" s="2">
        <f>SUM(L2:L1701)</f>
        <v>2845957.6359999985</v>
      </c>
      <c r="M1702" s="2"/>
    </row>
    <row r="1704" spans="1:16" x14ac:dyDescent="0.25">
      <c r="I1704" s="2" t="s">
        <v>1781</v>
      </c>
      <c r="J1704" s="20">
        <f>(Table14[[#Totals],[Total_Revenue]]-Table14[[#Totals],[Total Cost]])/Table14[[#Totals],[Total_Revenue]]</f>
        <v>0.26729137369351913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0DFA-4A0F-4231-8704-9EA49B3D92D9}">
  <dimension ref="A1:Y55"/>
  <sheetViews>
    <sheetView tabSelected="1" topLeftCell="B1" workbookViewId="0">
      <selection activeCell="L14" sqref="L14"/>
    </sheetView>
  </sheetViews>
  <sheetFormatPr defaultRowHeight="15" x14ac:dyDescent="0.25"/>
  <cols>
    <col min="1" max="1" width="13.140625" bestFit="1" customWidth="1"/>
    <col min="2" max="2" width="15.5703125" bestFit="1" customWidth="1"/>
    <col min="3" max="3" width="12.5703125" bestFit="1" customWidth="1"/>
    <col min="4" max="4" width="16.5703125" bestFit="1" customWidth="1"/>
    <col min="5" max="5" width="14.42578125" customWidth="1"/>
    <col min="6" max="6" width="21.140625" bestFit="1" customWidth="1"/>
    <col min="7" max="7" width="12.5703125" bestFit="1" customWidth="1"/>
    <col min="8" max="8" width="15.42578125" bestFit="1" customWidth="1"/>
    <col min="9" max="9" width="21.140625" bestFit="1" customWidth="1"/>
    <col min="10" max="10" width="12.5703125" bestFit="1" customWidth="1"/>
    <col min="11" max="11" width="6.5703125" bestFit="1" customWidth="1"/>
    <col min="12" max="12" width="14.140625" bestFit="1" customWidth="1"/>
    <col min="13" max="13" width="21.140625" bestFit="1" customWidth="1"/>
    <col min="14" max="14" width="12.5703125" bestFit="1" customWidth="1"/>
    <col min="16" max="16" width="13.140625" bestFit="1" customWidth="1"/>
    <col min="17" max="17" width="21.140625" bestFit="1" customWidth="1"/>
    <col min="18" max="18" width="12.5703125" bestFit="1" customWidth="1"/>
    <col min="19" max="19" width="6.140625" bestFit="1" customWidth="1"/>
    <col min="20" max="20" width="13.140625" bestFit="1" customWidth="1"/>
    <col min="21" max="21" width="21.140625" bestFit="1" customWidth="1"/>
    <col min="22" max="22" width="11.28515625" bestFit="1" customWidth="1"/>
    <col min="23" max="23" width="14.140625" bestFit="1" customWidth="1"/>
    <col min="24" max="24" width="16.5703125" bestFit="1" customWidth="1"/>
    <col min="25" max="25" width="21.140625" bestFit="1" customWidth="1"/>
  </cols>
  <sheetData>
    <row r="1" spans="1:25" x14ac:dyDescent="0.25">
      <c r="A1" t="s">
        <v>1758</v>
      </c>
      <c r="D1" t="s">
        <v>1759</v>
      </c>
      <c r="G1" t="s">
        <v>1761</v>
      </c>
      <c r="L1" t="s">
        <v>1780</v>
      </c>
      <c r="P1" t="s">
        <v>1762</v>
      </c>
      <c r="T1" t="s">
        <v>1763</v>
      </c>
      <c r="W1" t="s">
        <v>1778</v>
      </c>
    </row>
    <row r="2" spans="1:25" x14ac:dyDescent="0.25">
      <c r="A2" s="5" t="s">
        <v>1752</v>
      </c>
      <c r="B2" t="s">
        <v>1751</v>
      </c>
      <c r="D2" s="5" t="s">
        <v>1752</v>
      </c>
      <c r="E2" t="s">
        <v>1756</v>
      </c>
      <c r="G2" s="5" t="s">
        <v>1752</v>
      </c>
      <c r="H2" t="s">
        <v>1760</v>
      </c>
      <c r="I2" t="s">
        <v>1751</v>
      </c>
      <c r="J2" t="s">
        <v>1756</v>
      </c>
      <c r="L2" s="5" t="s">
        <v>1752</v>
      </c>
      <c r="M2" t="s">
        <v>1751</v>
      </c>
      <c r="N2" t="s">
        <v>1756</v>
      </c>
      <c r="P2" s="5" t="s">
        <v>1752</v>
      </c>
      <c r="Q2" t="s">
        <v>1751</v>
      </c>
      <c r="R2" t="s">
        <v>1756</v>
      </c>
      <c r="T2" s="5" t="s">
        <v>1752</v>
      </c>
      <c r="U2" t="s">
        <v>1751</v>
      </c>
      <c r="W2" s="5" t="s">
        <v>1752</v>
      </c>
      <c r="X2" t="s">
        <v>1757</v>
      </c>
    </row>
    <row r="3" spans="1:25" x14ac:dyDescent="0.25">
      <c r="A3" s="6" t="s">
        <v>23</v>
      </c>
      <c r="B3" s="22">
        <v>640166.57950000023</v>
      </c>
      <c r="D3" s="6" t="s">
        <v>23</v>
      </c>
      <c r="E3" s="22">
        <v>171988.53950000001</v>
      </c>
      <c r="G3" s="6" t="s">
        <v>49</v>
      </c>
      <c r="H3">
        <v>647</v>
      </c>
      <c r="I3" s="22">
        <v>232261.85600000003</v>
      </c>
      <c r="J3" s="22">
        <v>65362.635999999984</v>
      </c>
      <c r="L3" s="6" t="s">
        <v>35</v>
      </c>
      <c r="M3" s="22">
        <v>1002767.1879999995</v>
      </c>
      <c r="N3" s="22">
        <v>275082.91800000006</v>
      </c>
      <c r="P3" s="6" t="s">
        <v>14</v>
      </c>
      <c r="Q3" s="22">
        <v>757513.59100000025</v>
      </c>
      <c r="R3" s="22">
        <v>203556.08100000001</v>
      </c>
      <c r="T3" s="6" t="s">
        <v>27</v>
      </c>
      <c r="U3" s="22">
        <v>662422.45700000029</v>
      </c>
      <c r="W3" s="6" t="s">
        <v>20</v>
      </c>
      <c r="X3">
        <v>583</v>
      </c>
    </row>
    <row r="4" spans="1:25" x14ac:dyDescent="0.25">
      <c r="A4" s="6" t="s">
        <v>47</v>
      </c>
      <c r="B4" s="22">
        <v>630588.95199999982</v>
      </c>
      <c r="D4" s="6" t="s">
        <v>38</v>
      </c>
      <c r="E4" s="22">
        <v>166807.29</v>
      </c>
      <c r="G4" s="6" t="s">
        <v>30</v>
      </c>
      <c r="H4">
        <v>659</v>
      </c>
      <c r="I4" s="22">
        <v>213736.83799999993</v>
      </c>
      <c r="J4" s="22">
        <v>58827.747999999978</v>
      </c>
      <c r="L4" s="6" t="s">
        <v>20</v>
      </c>
      <c r="M4" s="22">
        <v>952807.39749999996</v>
      </c>
      <c r="N4" s="22">
        <v>247650.65750000026</v>
      </c>
      <c r="P4" s="6" t="s">
        <v>18</v>
      </c>
      <c r="Q4" s="22">
        <v>709271.32099999941</v>
      </c>
      <c r="R4" s="22">
        <v>183847.85100000017</v>
      </c>
      <c r="T4" s="6" t="s">
        <v>32</v>
      </c>
      <c r="U4" s="22">
        <v>602920.37450000003</v>
      </c>
      <c r="W4" s="6" t="s">
        <v>16</v>
      </c>
      <c r="X4">
        <v>564</v>
      </c>
    </row>
    <row r="5" spans="1:25" x14ac:dyDescent="0.25">
      <c r="A5" s="6" t="s">
        <v>38</v>
      </c>
      <c r="B5" s="22">
        <v>623805.69999999995</v>
      </c>
      <c r="D5" s="6" t="s">
        <v>47</v>
      </c>
      <c r="E5" s="22">
        <v>166636.182</v>
      </c>
      <c r="G5" s="6" t="s">
        <v>60</v>
      </c>
      <c r="H5">
        <v>616</v>
      </c>
      <c r="I5" s="22">
        <v>218079.5895</v>
      </c>
      <c r="J5" s="22">
        <v>58789.749500000034</v>
      </c>
      <c r="L5" s="6" t="s">
        <v>16</v>
      </c>
      <c r="M5" s="22">
        <v>890383.05049999978</v>
      </c>
      <c r="N5" s="22">
        <v>237966.35050000003</v>
      </c>
      <c r="P5" s="6" t="s">
        <v>40</v>
      </c>
      <c r="Q5" s="22">
        <v>692968.79750000022</v>
      </c>
      <c r="R5" s="22">
        <v>185110.97750000001</v>
      </c>
      <c r="T5" s="6" t="s">
        <v>15</v>
      </c>
      <c r="U5" s="22">
        <v>546488.19249999966</v>
      </c>
      <c r="W5" s="6" t="s">
        <v>35</v>
      </c>
      <c r="X5">
        <v>553</v>
      </c>
    </row>
    <row r="6" spans="1:25" x14ac:dyDescent="0.25">
      <c r="A6" s="6" t="s">
        <v>31</v>
      </c>
      <c r="B6" s="22">
        <v>618481.63350000035</v>
      </c>
      <c r="D6" s="6" t="s">
        <v>31</v>
      </c>
      <c r="E6" s="22">
        <v>165403.3035000001</v>
      </c>
      <c r="G6" s="6" t="s">
        <v>54</v>
      </c>
      <c r="H6">
        <v>747</v>
      </c>
      <c r="I6" s="22">
        <v>217967.0910000001</v>
      </c>
      <c r="J6" s="22">
        <v>58680.040999999997</v>
      </c>
      <c r="L6" s="6" t="s">
        <v>1753</v>
      </c>
      <c r="M6" s="22">
        <v>2845957.635999999</v>
      </c>
      <c r="N6" s="22">
        <v>760699.92600000044</v>
      </c>
      <c r="P6" s="6" t="s">
        <v>24</v>
      </c>
      <c r="Q6" s="22">
        <v>686203.92649999983</v>
      </c>
      <c r="R6" s="22">
        <v>188185.01649999997</v>
      </c>
      <c r="T6" s="6" t="s">
        <v>19</v>
      </c>
      <c r="U6" s="22">
        <v>532166.56450000033</v>
      </c>
      <c r="W6" s="6" t="s">
        <v>1753</v>
      </c>
      <c r="X6">
        <v>1700</v>
      </c>
    </row>
    <row r="7" spans="1:25" x14ac:dyDescent="0.25">
      <c r="A7" s="6" t="s">
        <v>13</v>
      </c>
      <c r="B7" s="22">
        <v>332914.77099999989</v>
      </c>
      <c r="D7" s="6" t="s">
        <v>13</v>
      </c>
      <c r="E7" s="22">
        <v>89864.611000000034</v>
      </c>
      <c r="G7" s="6" t="s">
        <v>22</v>
      </c>
      <c r="H7">
        <v>630</v>
      </c>
      <c r="I7" s="22">
        <v>211997.5719999999</v>
      </c>
      <c r="J7" s="22">
        <v>58264.412000000011</v>
      </c>
      <c r="P7" s="6" t="s">
        <v>1753</v>
      </c>
      <c r="Q7" s="22">
        <v>2845957.6359999999</v>
      </c>
      <c r="R7" s="22">
        <v>760699.92600000009</v>
      </c>
      <c r="T7" s="6" t="s">
        <v>52</v>
      </c>
      <c r="U7" s="22">
        <v>501960.04750000028</v>
      </c>
    </row>
    <row r="8" spans="1:25" x14ac:dyDescent="0.25">
      <c r="A8" s="6" t="s">
        <v>1753</v>
      </c>
      <c r="B8" s="22">
        <v>2845957.6359999999</v>
      </c>
      <c r="D8" s="6" t="s">
        <v>1753</v>
      </c>
      <c r="E8" s="22">
        <v>760699.92600000021</v>
      </c>
      <c r="G8" s="6" t="s">
        <v>44</v>
      </c>
      <c r="H8">
        <v>612</v>
      </c>
      <c r="I8" s="22">
        <v>209665.65549999994</v>
      </c>
      <c r="J8" s="22">
        <v>56623.395500000013</v>
      </c>
      <c r="T8" s="6" t="s">
        <v>1753</v>
      </c>
      <c r="U8" s="22">
        <v>2845957.6360000009</v>
      </c>
    </row>
    <row r="9" spans="1:25" x14ac:dyDescent="0.25">
      <c r="G9" s="6" t="s">
        <v>56</v>
      </c>
      <c r="H9">
        <v>648</v>
      </c>
      <c r="I9" s="22">
        <v>208745.5245</v>
      </c>
      <c r="J9" s="22">
        <v>55909.904500000004</v>
      </c>
    </row>
    <row r="10" spans="1:25" x14ac:dyDescent="0.25">
      <c r="G10" s="6" t="s">
        <v>42</v>
      </c>
      <c r="H10">
        <v>611</v>
      </c>
      <c r="I10" s="22">
        <v>210089.41800000001</v>
      </c>
      <c r="J10" s="22">
        <v>54934.37799999999</v>
      </c>
    </row>
    <row r="11" spans="1:25" x14ac:dyDescent="0.25">
      <c r="G11" s="6" t="s">
        <v>62</v>
      </c>
      <c r="H11">
        <v>624</v>
      </c>
      <c r="I11" s="22">
        <v>211125.08550000004</v>
      </c>
      <c r="J11" s="22">
        <v>53601.755499999999</v>
      </c>
    </row>
    <row r="12" spans="1:25" x14ac:dyDescent="0.25">
      <c r="G12" s="6" t="s">
        <v>37</v>
      </c>
      <c r="H12">
        <v>548</v>
      </c>
      <c r="I12" s="22">
        <v>197093.08449999994</v>
      </c>
      <c r="J12" s="22">
        <v>52217.344499999992</v>
      </c>
    </row>
    <row r="13" spans="1:25" x14ac:dyDescent="0.25">
      <c r="G13" s="6" t="s">
        <v>34</v>
      </c>
      <c r="H13">
        <v>559</v>
      </c>
      <c r="I13" s="22">
        <v>195079.14</v>
      </c>
      <c r="J13" s="22">
        <v>49952.160000000011</v>
      </c>
    </row>
    <row r="14" spans="1:25" x14ac:dyDescent="0.25">
      <c r="G14" s="6" t="s">
        <v>46</v>
      </c>
      <c r="H14">
        <v>578</v>
      </c>
      <c r="I14" s="22">
        <v>187202.01050000003</v>
      </c>
      <c r="J14" s="22">
        <v>47671.790500000017</v>
      </c>
      <c r="X14" s="5" t="s">
        <v>1752</v>
      </c>
      <c r="Y14" t="s">
        <v>1751</v>
      </c>
    </row>
    <row r="15" spans="1:25" x14ac:dyDescent="0.25">
      <c r="G15" s="6" t="s">
        <v>26</v>
      </c>
      <c r="H15">
        <v>567</v>
      </c>
      <c r="I15" s="22">
        <v>178209.75099999996</v>
      </c>
      <c r="J15" s="22">
        <v>45826.71100000001</v>
      </c>
      <c r="X15" s="6" t="s">
        <v>49</v>
      </c>
      <c r="Y15" s="22">
        <v>232261.85600000003</v>
      </c>
    </row>
    <row r="16" spans="1:25" x14ac:dyDescent="0.25">
      <c r="G16" s="6" t="s">
        <v>12</v>
      </c>
      <c r="H16">
        <v>456</v>
      </c>
      <c r="I16" s="22">
        <v>154705.02000000002</v>
      </c>
      <c r="J16" s="22">
        <v>44037.900000000009</v>
      </c>
      <c r="X16" s="6" t="s">
        <v>60</v>
      </c>
      <c r="Y16" s="22">
        <v>218079.5895</v>
      </c>
    </row>
    <row r="17" spans="1:25" x14ac:dyDescent="0.25">
      <c r="G17" s="6" t="s">
        <v>1753</v>
      </c>
      <c r="H17">
        <v>8502</v>
      </c>
      <c r="I17" s="22">
        <v>2845957.6359999999</v>
      </c>
      <c r="J17" s="22">
        <v>760699.92600000009</v>
      </c>
      <c r="X17" s="6" t="s">
        <v>54</v>
      </c>
      <c r="Y17" s="22">
        <v>217967.0910000001</v>
      </c>
    </row>
    <row r="18" spans="1:25" x14ac:dyDescent="0.25">
      <c r="X18" s="6" t="s">
        <v>30</v>
      </c>
      <c r="Y18" s="22">
        <v>213736.83799999993</v>
      </c>
    </row>
    <row r="19" spans="1:25" x14ac:dyDescent="0.25">
      <c r="X19" s="6" t="s">
        <v>22</v>
      </c>
      <c r="Y19" s="22">
        <v>211997.5719999999</v>
      </c>
    </row>
    <row r="20" spans="1:25" x14ac:dyDescent="0.25">
      <c r="A20" s="5" t="s">
        <v>1752</v>
      </c>
      <c r="B20" t="s">
        <v>1755</v>
      </c>
      <c r="C20" t="s">
        <v>1756</v>
      </c>
      <c r="E20" s="5" t="s">
        <v>1752</v>
      </c>
      <c r="F20" t="s">
        <v>1751</v>
      </c>
      <c r="G20" t="s">
        <v>1756</v>
      </c>
      <c r="I20" s="5" t="s">
        <v>1752</v>
      </c>
      <c r="J20" t="s">
        <v>1757</v>
      </c>
      <c r="Q20" s="5" t="s">
        <v>1757</v>
      </c>
      <c r="R20" s="5" t="s">
        <v>1754</v>
      </c>
      <c r="X20" s="6" t="s">
        <v>62</v>
      </c>
      <c r="Y20" s="22">
        <v>211125.08550000004</v>
      </c>
    </row>
    <row r="21" spans="1:25" x14ac:dyDescent="0.25">
      <c r="A21" s="6" t="s">
        <v>1766</v>
      </c>
      <c r="B21" s="22">
        <v>282963.34999999992</v>
      </c>
      <c r="C21" s="22">
        <v>75948.964500000016</v>
      </c>
      <c r="E21" s="6" t="s">
        <v>1764</v>
      </c>
      <c r="F21" s="22">
        <v>1439683.764</v>
      </c>
      <c r="G21" s="22">
        <v>391579.88400000025</v>
      </c>
      <c r="I21" s="6" t="s">
        <v>1766</v>
      </c>
      <c r="J21" s="7">
        <v>157</v>
      </c>
      <c r="Q21" s="5" t="s">
        <v>1752</v>
      </c>
      <c r="R21" t="s">
        <v>24</v>
      </c>
      <c r="S21" t="s">
        <v>40</v>
      </c>
      <c r="T21" t="s">
        <v>14</v>
      </c>
      <c r="U21" t="s">
        <v>18</v>
      </c>
      <c r="V21" t="s">
        <v>1753</v>
      </c>
      <c r="X21" s="6" t="s">
        <v>42</v>
      </c>
      <c r="Y21" s="22">
        <v>210089.41800000001</v>
      </c>
    </row>
    <row r="22" spans="1:25" x14ac:dyDescent="0.25">
      <c r="A22" s="6" t="s">
        <v>1767</v>
      </c>
      <c r="B22" s="22">
        <v>279308.43999999994</v>
      </c>
      <c r="C22" s="22">
        <v>73033.375999999989</v>
      </c>
      <c r="E22" s="6" t="s">
        <v>1765</v>
      </c>
      <c r="F22" s="22">
        <v>1406273.871999999</v>
      </c>
      <c r="G22" s="22">
        <v>369120.04200000019</v>
      </c>
      <c r="I22" s="6" t="s">
        <v>1770</v>
      </c>
      <c r="J22" s="7">
        <v>155</v>
      </c>
      <c r="Q22" s="6" t="s">
        <v>1764</v>
      </c>
      <c r="R22">
        <v>200</v>
      </c>
      <c r="S22">
        <v>217</v>
      </c>
      <c r="T22">
        <v>219</v>
      </c>
      <c r="U22">
        <v>241</v>
      </c>
      <c r="V22">
        <v>877</v>
      </c>
      <c r="X22" s="6" t="s">
        <v>44</v>
      </c>
      <c r="Y22" s="22">
        <v>209665.65549999994</v>
      </c>
    </row>
    <row r="23" spans="1:25" x14ac:dyDescent="0.25">
      <c r="A23" s="6" t="s">
        <v>1768</v>
      </c>
      <c r="B23" s="22">
        <v>243082.21999999997</v>
      </c>
      <c r="C23" s="22">
        <v>62522.056999999986</v>
      </c>
      <c r="E23" s="6" t="s">
        <v>1753</v>
      </c>
      <c r="F23" s="22">
        <v>2845957.635999999</v>
      </c>
      <c r="G23" s="22">
        <v>760699.92600000044</v>
      </c>
      <c r="I23" s="6" t="s">
        <v>1769</v>
      </c>
      <c r="J23" s="7">
        <v>152</v>
      </c>
      <c r="Q23" s="6" t="s">
        <v>1765</v>
      </c>
      <c r="R23">
        <v>195</v>
      </c>
      <c r="S23">
        <v>204</v>
      </c>
      <c r="T23">
        <v>217</v>
      </c>
      <c r="U23">
        <v>207</v>
      </c>
      <c r="V23">
        <v>823</v>
      </c>
      <c r="X23" s="6" t="s">
        <v>56</v>
      </c>
      <c r="Y23" s="22">
        <v>208745.5245</v>
      </c>
    </row>
    <row r="24" spans="1:25" x14ac:dyDescent="0.25">
      <c r="A24" s="6" t="s">
        <v>1769</v>
      </c>
      <c r="B24" s="22">
        <v>248818.05999999985</v>
      </c>
      <c r="C24" s="22">
        <v>59423.726500000033</v>
      </c>
      <c r="I24" s="6" t="s">
        <v>1775</v>
      </c>
      <c r="J24" s="7">
        <v>149</v>
      </c>
      <c r="Q24" s="6" t="s">
        <v>1753</v>
      </c>
      <c r="R24">
        <v>395</v>
      </c>
      <c r="S24">
        <v>421</v>
      </c>
      <c r="T24">
        <v>436</v>
      </c>
      <c r="U24">
        <v>448</v>
      </c>
      <c r="V24">
        <v>1700</v>
      </c>
      <c r="X24" s="6" t="s">
        <v>37</v>
      </c>
      <c r="Y24" s="22">
        <v>197093.08449999994</v>
      </c>
    </row>
    <row r="25" spans="1:25" x14ac:dyDescent="0.25">
      <c r="A25" s="6" t="s">
        <v>1770</v>
      </c>
      <c r="B25" s="22">
        <v>258517.49000000011</v>
      </c>
      <c r="C25" s="22">
        <v>63787.923500000004</v>
      </c>
      <c r="F25" s="21" t="s">
        <v>1747</v>
      </c>
      <c r="G25" s="21" t="s">
        <v>1782</v>
      </c>
      <c r="I25" s="6" t="s">
        <v>1767</v>
      </c>
      <c r="J25" s="7">
        <v>148</v>
      </c>
      <c r="X25" s="6" t="s">
        <v>34</v>
      </c>
      <c r="Y25" s="22">
        <v>195079.14</v>
      </c>
    </row>
    <row r="26" spans="1:25" x14ac:dyDescent="0.25">
      <c r="A26" s="6" t="s">
        <v>1771</v>
      </c>
      <c r="B26" s="22">
        <v>219453.05999999994</v>
      </c>
      <c r="C26" s="22">
        <v>51223.796999999991</v>
      </c>
      <c r="E26">
        <v>2023</v>
      </c>
      <c r="F26" s="22">
        <v>1439683.76</v>
      </c>
      <c r="G26" s="22">
        <v>1048103.9</v>
      </c>
      <c r="I26" s="6" t="s">
        <v>1777</v>
      </c>
      <c r="J26" s="7">
        <v>143</v>
      </c>
      <c r="X26" s="6" t="s">
        <v>46</v>
      </c>
      <c r="Y26" s="22">
        <v>187202.01050000003</v>
      </c>
    </row>
    <row r="27" spans="1:25" x14ac:dyDescent="0.25">
      <c r="A27" s="6" t="s">
        <v>1772</v>
      </c>
      <c r="B27" s="22">
        <v>257868.11999999997</v>
      </c>
      <c r="C27" s="22">
        <v>62055.900000000031</v>
      </c>
      <c r="E27">
        <v>2024</v>
      </c>
      <c r="F27" s="22">
        <v>1406273.87</v>
      </c>
      <c r="G27" s="22">
        <v>1037153.8</v>
      </c>
      <c r="I27" s="6" t="s">
        <v>1776</v>
      </c>
      <c r="J27" s="7">
        <v>141</v>
      </c>
      <c r="X27" s="6" t="s">
        <v>26</v>
      </c>
      <c r="Y27" s="22">
        <v>178209.75099999996</v>
      </c>
    </row>
    <row r="28" spans="1:25" x14ac:dyDescent="0.25">
      <c r="A28" s="6" t="s">
        <v>1773</v>
      </c>
      <c r="B28" s="22">
        <v>230820.89000000004</v>
      </c>
      <c r="C28" s="22">
        <v>62583.217499999992</v>
      </c>
      <c r="E28" s="21" t="s">
        <v>1783</v>
      </c>
      <c r="F28" s="4">
        <f>(F26-G26)/F26</f>
        <v>0.27199019040125866</v>
      </c>
      <c r="G28" s="21">
        <v>2023</v>
      </c>
      <c r="I28" s="6" t="s">
        <v>1773</v>
      </c>
      <c r="J28" s="7">
        <v>139</v>
      </c>
      <c r="X28" s="6" t="s">
        <v>12</v>
      </c>
      <c r="Y28" s="22">
        <v>154705.02000000002</v>
      </c>
    </row>
    <row r="29" spans="1:25" x14ac:dyDescent="0.25">
      <c r="A29" s="6" t="s">
        <v>1774</v>
      </c>
      <c r="B29" s="22">
        <v>237966.43000000005</v>
      </c>
      <c r="C29" s="22">
        <v>59506.027500000011</v>
      </c>
      <c r="F29" s="4">
        <f>(F27-G27)/F27</f>
        <v>0.26248092770151521</v>
      </c>
      <c r="G29" s="21">
        <v>2024</v>
      </c>
      <c r="I29" s="6" t="s">
        <v>1772</v>
      </c>
      <c r="J29" s="7">
        <v>138</v>
      </c>
      <c r="T29" s="5" t="s">
        <v>1752</v>
      </c>
      <c r="U29" t="s">
        <v>1756</v>
      </c>
      <c r="X29" s="6" t="s">
        <v>1753</v>
      </c>
      <c r="Y29" s="22">
        <v>2845957.6359999999</v>
      </c>
    </row>
    <row r="30" spans="1:25" x14ac:dyDescent="0.25">
      <c r="A30" s="6" t="s">
        <v>1775</v>
      </c>
      <c r="B30" s="22">
        <v>246026.27999999991</v>
      </c>
      <c r="C30" s="22">
        <v>63019.582499999982</v>
      </c>
      <c r="E30" s="19"/>
      <c r="I30" s="6" t="s">
        <v>1774</v>
      </c>
      <c r="J30" s="7">
        <v>131</v>
      </c>
      <c r="T30" s="6" t="s">
        <v>49</v>
      </c>
      <c r="U30" s="22">
        <v>65362.635999999984</v>
      </c>
    </row>
    <row r="31" spans="1:25" x14ac:dyDescent="0.25">
      <c r="A31" s="6" t="s">
        <v>1776</v>
      </c>
      <c r="B31" s="22">
        <v>256747.29000000007</v>
      </c>
      <c r="C31" s="22">
        <v>69088.863500000007</v>
      </c>
      <c r="E31" s="7" t="s">
        <v>1784</v>
      </c>
      <c r="F31" s="4">
        <f>(F27-F26)/F26</f>
        <v>-2.3206408885240115E-2</v>
      </c>
      <c r="G31" s="4">
        <f>(GETPIVOTDATA("Sum of Profit",$E$20,"Years (Order Date)",2024)-GETPIVOTDATA("Sum of Profit",$E$20,"Years (Order Date)",2023))/GETPIVOTDATA("Sum of Profit",$E$20,"Years (Order Date)",2023)</f>
        <v>-5.7356986192886372E-2</v>
      </c>
      <c r="I31" s="6" t="s">
        <v>1771</v>
      </c>
      <c r="J31" s="7">
        <v>124</v>
      </c>
      <c r="T31" s="6" t="s">
        <v>30</v>
      </c>
      <c r="U31" s="22">
        <v>58827.747999999978</v>
      </c>
    </row>
    <row r="32" spans="1:25" x14ac:dyDescent="0.25">
      <c r="A32" s="6" t="s">
        <v>1777</v>
      </c>
      <c r="B32" s="22">
        <v>242303.69000000003</v>
      </c>
      <c r="C32" s="22">
        <v>58506.490499999978</v>
      </c>
      <c r="E32" t="s">
        <v>1785</v>
      </c>
      <c r="F32" s="4">
        <f>(F29-F28)/F28</f>
        <v>-3.4961785517759775E-2</v>
      </c>
      <c r="I32" s="6" t="s">
        <v>1768</v>
      </c>
      <c r="J32" s="7">
        <v>123</v>
      </c>
      <c r="T32" s="6" t="s">
        <v>60</v>
      </c>
      <c r="U32" s="22">
        <v>58789.749500000034</v>
      </c>
    </row>
    <row r="33" spans="1:21" x14ac:dyDescent="0.25">
      <c r="A33" s="6" t="s">
        <v>1753</v>
      </c>
      <c r="B33" s="22">
        <v>3003875.3199999994</v>
      </c>
      <c r="C33" s="22">
        <v>760699.92599999998</v>
      </c>
      <c r="I33" s="6" t="s">
        <v>1753</v>
      </c>
      <c r="J33" s="7">
        <v>1700</v>
      </c>
      <c r="T33" s="6" t="s">
        <v>54</v>
      </c>
      <c r="U33" s="22">
        <v>58680.040999999997</v>
      </c>
    </row>
    <row r="34" spans="1:21" x14ac:dyDescent="0.25">
      <c r="T34" s="6" t="s">
        <v>22</v>
      </c>
      <c r="U34" s="22">
        <v>58264.412000000011</v>
      </c>
    </row>
    <row r="35" spans="1:21" x14ac:dyDescent="0.25">
      <c r="T35" s="6" t="s">
        <v>44</v>
      </c>
      <c r="U35" s="22">
        <v>56623.395500000013</v>
      </c>
    </row>
    <row r="36" spans="1:21" x14ac:dyDescent="0.25">
      <c r="T36" s="6" t="s">
        <v>56</v>
      </c>
      <c r="U36" s="22">
        <v>55909.904500000004</v>
      </c>
    </row>
    <row r="37" spans="1:21" x14ac:dyDescent="0.25">
      <c r="T37" s="6" t="s">
        <v>42</v>
      </c>
      <c r="U37" s="22">
        <v>54934.37799999999</v>
      </c>
    </row>
    <row r="38" spans="1:21" x14ac:dyDescent="0.25">
      <c r="A38" s="10"/>
      <c r="B38" s="11"/>
      <c r="C38" s="12"/>
      <c r="T38" s="6" t="s">
        <v>62</v>
      </c>
      <c r="U38" s="22">
        <v>53601.755499999999</v>
      </c>
    </row>
    <row r="39" spans="1:21" x14ac:dyDescent="0.25">
      <c r="A39" s="13"/>
      <c r="B39" s="14"/>
      <c r="C39" s="15"/>
      <c r="T39" s="6" t="s">
        <v>37</v>
      </c>
      <c r="U39" s="22">
        <v>52217.344499999992</v>
      </c>
    </row>
    <row r="40" spans="1:21" x14ac:dyDescent="0.25">
      <c r="A40" s="13"/>
      <c r="B40" s="14"/>
      <c r="C40" s="15"/>
      <c r="T40" s="6" t="s">
        <v>34</v>
      </c>
      <c r="U40" s="22">
        <v>49952.160000000011</v>
      </c>
    </row>
    <row r="41" spans="1:21" x14ac:dyDescent="0.25">
      <c r="A41" s="13"/>
      <c r="B41" s="14"/>
      <c r="C41" s="15"/>
      <c r="T41" s="6" t="s">
        <v>46</v>
      </c>
      <c r="U41" s="22">
        <v>47671.790500000017</v>
      </c>
    </row>
    <row r="42" spans="1:21" x14ac:dyDescent="0.25">
      <c r="A42" s="13"/>
      <c r="B42" s="14"/>
      <c r="C42" s="15"/>
      <c r="T42" s="6" t="s">
        <v>26</v>
      </c>
      <c r="U42" s="22">
        <v>45826.71100000001</v>
      </c>
    </row>
    <row r="43" spans="1:21" x14ac:dyDescent="0.25">
      <c r="A43" s="13"/>
      <c r="B43" s="14"/>
      <c r="C43" s="15"/>
      <c r="T43" s="6" t="s">
        <v>12</v>
      </c>
      <c r="U43" s="22">
        <v>44037.900000000009</v>
      </c>
    </row>
    <row r="44" spans="1:21" x14ac:dyDescent="0.25">
      <c r="A44" s="13"/>
      <c r="B44" s="14"/>
      <c r="C44" s="15"/>
      <c r="T44" s="6" t="s">
        <v>1753</v>
      </c>
      <c r="U44" s="22">
        <v>760699.92600000009</v>
      </c>
    </row>
    <row r="45" spans="1:21" x14ac:dyDescent="0.25">
      <c r="A45" s="13"/>
      <c r="B45" s="14"/>
      <c r="C45" s="15"/>
      <c r="F45" t="s">
        <v>1779</v>
      </c>
    </row>
    <row r="46" spans="1:21" x14ac:dyDescent="0.25">
      <c r="A46" s="13"/>
      <c r="B46" s="14"/>
      <c r="C46" s="15"/>
      <c r="F46" t="s">
        <v>1751</v>
      </c>
      <c r="G46" t="s">
        <v>1756</v>
      </c>
      <c r="H46" t="s">
        <v>1760</v>
      </c>
      <c r="I46" t="s">
        <v>1757</v>
      </c>
    </row>
    <row r="47" spans="1:21" x14ac:dyDescent="0.25">
      <c r="A47" s="13"/>
      <c r="B47" s="14"/>
      <c r="C47" s="15"/>
      <c r="F47" s="22">
        <v>2845957.6359999985</v>
      </c>
      <c r="G47" s="22">
        <v>760699.92599999916</v>
      </c>
      <c r="H47">
        <v>8502</v>
      </c>
      <c r="I47">
        <v>1700</v>
      </c>
    </row>
    <row r="48" spans="1:21" x14ac:dyDescent="0.25">
      <c r="A48" s="13"/>
      <c r="B48" s="14"/>
      <c r="C48" s="15"/>
    </row>
    <row r="49" spans="1:3" x14ac:dyDescent="0.25">
      <c r="A49" s="13"/>
      <c r="B49" s="14"/>
      <c r="C49" s="15"/>
    </row>
    <row r="50" spans="1:3" x14ac:dyDescent="0.25">
      <c r="A50" s="13"/>
      <c r="B50" s="14"/>
      <c r="C50" s="15"/>
    </row>
    <row r="51" spans="1:3" x14ac:dyDescent="0.25">
      <c r="A51" s="13"/>
      <c r="B51" s="14"/>
      <c r="C51" s="15"/>
    </row>
    <row r="52" spans="1:3" x14ac:dyDescent="0.25">
      <c r="A52" s="13"/>
      <c r="B52" s="14"/>
      <c r="C52" s="15"/>
    </row>
    <row r="53" spans="1:3" x14ac:dyDescent="0.25">
      <c r="A53" s="13"/>
      <c r="B53" s="14"/>
      <c r="C53" s="15"/>
    </row>
    <row r="54" spans="1:3" x14ac:dyDescent="0.25">
      <c r="A54" s="13"/>
      <c r="B54" s="14"/>
      <c r="C54" s="15"/>
    </row>
    <row r="55" spans="1:3" x14ac:dyDescent="0.25">
      <c r="A55" s="16"/>
      <c r="B55" s="17"/>
      <c r="C55" s="18"/>
    </row>
  </sheetData>
  <conditionalFormatting pivot="1" sqref="H3:H16">
    <cfRule type="top10" dxfId="15" priority="8" rank="10"/>
  </conditionalFormatting>
  <conditionalFormatting pivot="1" sqref="H3:H16">
    <cfRule type="colorScale" priority="5">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E73A-B6F8-4752-B3B0-6219C7982DB7}">
  <dimension ref="A1"/>
  <sheetViews>
    <sheetView showGridLines="0" topLeftCell="A2" workbookViewId="0">
      <selection activeCell="A9" sqref="A9"/>
    </sheetView>
  </sheetViews>
  <sheetFormatPr defaultRowHeight="15" x14ac:dyDescent="0.25"/>
  <cols>
    <col min="1" max="1" width="9.140625" style="8" customWidth="1"/>
    <col min="2" max="12" width="9.140625" style="8"/>
    <col min="13" max="13" width="9.140625" style="8" customWidth="1"/>
    <col min="14" max="14" width="13.140625" style="8" bestFit="1" customWidth="1"/>
    <col min="15" max="15" width="15.42578125" style="8" bestFit="1" customWidth="1"/>
    <col min="16" max="16" width="21.140625" style="8" bestFit="1" customWidth="1"/>
    <col min="17" max="18" width="12.5703125" style="8" bestFit="1" customWidth="1"/>
    <col min="19" max="16384" width="9.140625" style="8"/>
  </cols>
  <sheetData/>
  <phoneticPr fontId="18" type="noConversion"/>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95E51-E130-4A0C-A921-FCD8FDDA661F}">
  <dimension ref="A1"/>
  <sheetViews>
    <sheetView showGridLines="0" zoomScaleNormal="100" workbookViewId="0">
      <selection activeCell="A18" sqref="A18"/>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10E2-D94B-4984-9277-448E70F1E847}">
  <dimension ref="A1"/>
  <sheetViews>
    <sheetView showGridLines="0" workbookViewId="0">
      <selection activeCell="A10" sqref="A10"/>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g V Y k 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I F W J 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V i R b K I p H u A 4 A A A A R A A A A E w A c A E Z v c m 1 1 b G F z L 1 N l Y 3 R p b 2 4 x L m 0 g o h g A K K A U A A A A A A A A A A A A A A A A A A A A A A A A A A A A K 0 5 N L s n M z 1 M I h t C G 1 g B Q S w E C L Q A U A A I A C A C B V i R b 6 6 s 4 S 6 U A A A D 3 A A A A E g A A A A A A A A A A A A A A A A A A A A A A Q 2 9 u Z m l n L 1 B h Y 2 t h Z 2 U u e G 1 s U E s B A i 0 A F A A C A A g A g V Y k W w / K 6 a u k A A A A 6 Q A A A B M A A A A A A A A A A A A A A A A A 8 Q A A A F t D b 2 5 0 Z W 5 0 X 1 R 5 c G V z X S 5 4 b W x Q S w E C L Q A U A A I A C A C B V i R 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B 7 I n Y 0 o s k K + u A d y M m T 2 + A A A A A A C A A A A A A A Q Z g A A A A E A A C A A A A B L v R d l S M G F g S o r a H m X h i o m q t q k d j j r c S d P u H E / W W M P Z w A A A A A O g A A A A A I A A C A A A A C G Y P J i H f K k / T u a y s g v v j 7 R m v e 8 F t P B + k / O e e J 7 w J P L f 1 A A A A D j w 6 c + n G E 5 D R i M N k W R R 4 r F F q f n x h G R N R Y i c P Y H + H H q C m F q C U f 4 R x + N Y 9 p 0 4 H u 0 l + P q C B E d J a N 9 N 2 r R 5 q 3 t r 1 6 m x z u r a G t Q A + D 5 1 W 1 f N R a X A k A A A A B E q p y B 4 z l T C f s e e d z 2 k 8 e E M t y 9 J h n j K j U W B Y X G W p u U z 9 Q z w 6 w N m A T z J O 8 v W + L z S A / O D B f E U H / h t h R u D q W I h o / x < / D a t a M a s h u p > 
</file>

<file path=customXml/itemProps1.xml><?xml version="1.0" encoding="utf-8"?>
<ds:datastoreItem xmlns:ds="http://schemas.openxmlformats.org/officeDocument/2006/customXml" ds:itemID="{4F0D29FE-D273-4CC0-8CA3-8E6C1129CC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retail_messy_dataset</vt:lpstr>
      <vt:lpstr>Cleaned_data</vt:lpstr>
      <vt:lpstr>Pivot</vt:lpstr>
      <vt:lpstr>Category&amp;Product</vt:lpstr>
      <vt:lpstr>Customer&amp;Market Insight</vt:lpstr>
      <vt:lpstr>Time Series&amp;Trend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Tasiemobi Obayi</cp:lastModifiedBy>
  <dcterms:created xsi:type="dcterms:W3CDTF">2025-09-04T09:03:14Z</dcterms:created>
  <dcterms:modified xsi:type="dcterms:W3CDTF">2025-09-25T06:15:42Z</dcterms:modified>
</cp:coreProperties>
</file>