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30" i="1" l="1"/>
  <c r="E30" i="1"/>
  <c r="H34" i="1" l="1"/>
  <c r="H40" i="1"/>
  <c r="E40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2" i="1"/>
  <c r="H33" i="1"/>
  <c r="H3" i="1"/>
  <c r="H44" i="1" l="1"/>
  <c r="H45" i="1" s="1"/>
  <c r="F36" i="1"/>
  <c r="E35" i="1"/>
  <c r="C36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2" i="1"/>
  <c r="E33" i="1"/>
  <c r="E34" i="1"/>
  <c r="E3" i="1"/>
  <c r="E36" i="1" l="1"/>
</calcChain>
</file>

<file path=xl/sharedStrings.xml><?xml version="1.0" encoding="utf-8"?>
<sst xmlns="http://schemas.openxmlformats.org/spreadsheetml/2006/main" count="50" uniqueCount="50">
  <si>
    <t>Projekt-Thema analysieren</t>
  </si>
  <si>
    <t>Lastenheft erstellen</t>
  </si>
  <si>
    <t>Projektziele definieren</t>
  </si>
  <si>
    <t>Grobkonzept erstellen</t>
  </si>
  <si>
    <t>Pflichtenheft erstellen</t>
  </si>
  <si>
    <t>interner Komunikations &amp; Dateiablageplan</t>
  </si>
  <si>
    <t>Wahl des Vorgehensmodels</t>
  </si>
  <si>
    <t>Stakeholderanalyse durchführen</t>
  </si>
  <si>
    <t>Vorgänge/ Arbeitspakete definieren</t>
  </si>
  <si>
    <t>Projektdefinition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</si>
  <si>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</si>
  <si>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</si>
  <si>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</si>
  <si>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</si>
  <si>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</si>
  <si>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</si>
  <si>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</si>
  <si>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</si>
  <si>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Technischers Grobkonzept erstellen</t>
  </si>
  <si>
    <t>Serverkonfiguration planen</t>
  </si>
  <si>
    <t>Projektdurchführung</t>
  </si>
  <si>
    <t>Server- / Clientkonfigurierung</t>
  </si>
  <si>
    <t>Testen</t>
  </si>
  <si>
    <t>Wirtschaftlichkeitsnachbetrachtung abschließen</t>
  </si>
  <si>
    <t>Abnahme mit Kunden durchführen (Abnahmeprotokoll)</t>
  </si>
  <si>
    <t>Gesammtreview</t>
  </si>
  <si>
    <t>Projektabschluss</t>
  </si>
  <si>
    <t>Qualitätssicherung durchführen</t>
  </si>
  <si>
    <t>QM-Plan erstellen</t>
  </si>
  <si>
    <t>Auftragsbeschreibung erfassen / Interview</t>
  </si>
  <si>
    <t>Wirtschaftlichkeitsanalyse durchführen</t>
  </si>
  <si>
    <t xml:space="preserve">Warten auf Dohms </t>
  </si>
  <si>
    <t>Fragenkatalog</t>
  </si>
  <si>
    <t>Server- /Client Installation</t>
  </si>
  <si>
    <t>Puffer</t>
  </si>
  <si>
    <t>Anzahl der Mitarbeiter</t>
  </si>
  <si>
    <t>Personenstunden</t>
  </si>
  <si>
    <t>Dauer in Stunden SOLL</t>
  </si>
  <si>
    <t>Dauer in Stunden IST</t>
  </si>
  <si>
    <t>Stundensatz (€)</t>
  </si>
  <si>
    <t>Stundensatz (€)/Mitarbeiter</t>
  </si>
  <si>
    <t>Materialkosten</t>
  </si>
  <si>
    <t>Selbstkosten</t>
  </si>
  <si>
    <t>Kalkulierter Gewinn</t>
  </si>
  <si>
    <t>Fremdleistungen (externer Berater, externe Firmen)</t>
  </si>
  <si>
    <t>Konzeptdokumentation erstellen</t>
  </si>
  <si>
    <t>SIP Trunk</t>
  </si>
  <si>
    <t>32 Lizenzen</t>
  </si>
  <si>
    <t>Projektgesamtkosten netto</t>
  </si>
  <si>
    <t>Projektgesamtkosten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</si>
</sst>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7" borderId="16" applyNumberFormat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7" xfId="0" applyBorder="1"/>
    <xf numFmtId="0" fontId="0" fillId="4" borderId="3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7" xfId="0" applyFill="1" applyBorder="1"/>
    <xf numFmtId="0" fontId="0" fillId="0" borderId="1" xfId="0" applyBorder="1" applyAlignment="1">
      <alignment horizontal="center"/>
    </xf>
    <xf numFmtId="0" fontId="0" fillId="4" borderId="6" xfId="0" applyFill="1" applyBorder="1"/>
    <xf numFmtId="0" fontId="0" fillId="0" borderId="3" xfId="0" applyBorder="1" applyAlignment="1">
      <alignment horizontal="center"/>
    </xf>
    <xf numFmtId="0" fontId="0" fillId="2" borderId="10" xfId="0" applyFill="1" applyBorder="1"/>
    <xf numFmtId="0" fontId="0" fillId="4" borderId="8" xfId="0" applyFill="1" applyBorder="1"/>
    <xf numFmtId="0" fontId="0" fillId="5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ill="1" applyBorder="1"/>
    <xf numFmtId="0" fontId="0" fillId="2" borderId="15" xfId="0" applyFill="1" applyBorder="1" applyAlignment="1">
      <alignment horizontal="center"/>
    </xf>
    <xf numFmtId="0" fontId="0" fillId="0" borderId="0" xfId="0" applyFont="1"/>
    <xf numFmtId="0" fontId="0" fillId="0" borderId="17" xfId="0" applyFill="1" applyBorder="1"/>
    <xf numFmtId="0" fontId="0" fillId="0" borderId="0" xfId="0" applyFill="1" applyBorder="1"/>
    <xf numFmtId="0" fontId="0" fillId="0" borderId="0" xfId="0"/>
    <xf numFmtId="0" fontId="3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4" xfId="0" applyBorder="1"/>
    <xf numFmtId="0" fontId="0" fillId="10" borderId="1" xfId="0" applyFill="1" applyBorder="1"/>
    <xf numFmtId="0" fontId="0" fillId="4" borderId="0" xfId="0" applyFill="1" applyBorder="1"/>
    <xf numFmtId="0" fontId="0" fillId="0" borderId="18" xfId="0" applyBorder="1" applyAlignment="1">
      <alignment horizontal="center"/>
    </xf>
    <xf numFmtId="0" fontId="0" fillId="0" borderId="9" xfId="0" applyBorder="1"/>
    <xf numFmtId="0" fontId="0" fillId="5" borderId="9" xfId="0" applyFill="1" applyBorder="1"/>
    <xf numFmtId="0" fontId="0" fillId="3" borderId="9" xfId="0" applyFill="1" applyBorder="1" applyAlignment="1">
      <alignment horizontal="center" vertical="center" textRotation="90"/>
    </xf>
    <xf numFmtId="0" fontId="0" fillId="10" borderId="18" xfId="0" applyFill="1" applyBorder="1"/>
    <xf numFmtId="0" fontId="0" fillId="10" borderId="4" xfId="0" applyFill="1" applyBorder="1"/>
    <xf numFmtId="0" fontId="0" fillId="3" borderId="14" xfId="0" applyFill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6" fontId="0" fillId="0" borderId="0" xfId="0" applyNumberFormat="1"/>
    <xf numFmtId="6" fontId="0" fillId="8" borderId="0" xfId="0" applyNumberFormat="1" applyFill="1"/>
    <xf numFmtId="164" fontId="0" fillId="0" borderId="0" xfId="0" applyNumberFormat="1"/>
    <xf numFmtId="164" fontId="2" fillId="9" borderId="16" xfId="1" applyNumberFormat="1" applyFill="1"/>
    <xf numFmtId="164" fontId="0" fillId="0" borderId="0" xfId="0" applyNumberFormat="1" applyFill="1" applyBorder="1"/>
    <xf numFmtId="164" fontId="3" fillId="8" borderId="0" xfId="0" applyNumberFormat="1" applyFont="1" applyFill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25" zoomScaleNormal="100" workbookViewId="0">
      <selection activeCell="H43" sqref="H43"/>
    </sheetView>
  </sheetViews>
  <sheetFormatPr baseColWidth="10" defaultColWidth="9.140625" defaultRowHeight="15" x14ac:dyDescent="0.25"/>
  <cols>
    <col min="1" max="1" width="51.28515625" bestFit="1" customWidth="1"/>
    <col min="2" max="2" width="7" customWidth="1"/>
    <col min="3" max="3" width="16.42578125" bestFit="1" customWidth="1"/>
    <col min="4" max="4" width="21.28515625" bestFit="1" customWidth="1"/>
    <col min="5" max="5" width="20.85546875" bestFit="1" customWidth="1"/>
    <col min="6" max="6" width="19.42578125" bestFit="1" customWidth="1"/>
    <col min="7" max="7" width="26" bestFit="1" customWidth="1"/>
    <col min="8" max="8" width="14.7109375" bestFit="1" customWidth="1"/>
    <col min="9" max="9" width="21.28515625" bestFit="1" customWidth="1"/>
  </cols>
  <sheetData>
    <row r="1" spans="1:13" ht="15.75" thickBot="1" x14ac:dyDescent="0.3">
      <c r="C1" s="4" t="s">
        <v>36</v>
      </c>
      <c r="D1" s="4" t="s">
        <v>35</v>
      </c>
      <c r="E1" s="4" t="s">
        <v>37</v>
      </c>
      <c r="F1" s="4" t="s">
        <v>38</v>
      </c>
      <c r="G1" s="30" t="s">
        <v>40</v>
      </c>
      <c r="H1" s="30" t="s">
        <v>39</v>
      </c>
    </row>
    <row r="2" spans="1:13" ht="15.75" thickBot="1" x14ac:dyDescent="0.3">
      <c r="A2" s="5" t="s">
        <v>9</v>
      </c>
      <c r="B2" s="14"/>
      <c r="C2" s="14"/>
      <c r="D2" s="23"/>
      <c r="E2" s="22"/>
      <c r="F2" s="27"/>
    </row>
    <row r="3" spans="1:13" x14ac:dyDescent="0.25">
      <c r="A3" s="7" t="s">
        <v>0</v>
      </c>
      <c r="C3" s="13">
        <v>1</v>
      </c>
      <c r="D3" s="2">
        <v>5</v>
      </c>
      <c r="E3" s="20">
        <f t="shared" ref="E3:E40" si="0">C3*D3</f>
        <v>5</v>
      </c>
      <c r="F3" s="16">
        <v>5</v>
      </c>
      <c r="G3" s="52">
        <v>18.75</v>
      </c>
      <c r="H3" s="52">
        <f>G3*F3</f>
        <v>93.75</v>
      </c>
    </row>
    <row r="4" spans="1:13" x14ac:dyDescent="0.25">
      <c r="A4" s="8" t="s">
        <v>5</v>
      </c>
      <c r="C4" s="11">
        <v>0.5</v>
      </c>
      <c r="D4" s="1">
        <v>1</v>
      </c>
      <c r="E4" s="16">
        <f t="shared" si="0"/>
        <v>0.5</v>
      </c>
      <c r="F4" s="16">
        <v>0.5</v>
      </c>
      <c r="G4" s="52">
        <v>18.75</v>
      </c>
      <c r="H4" s="52">
        <f t="shared" ref="H4:H40" si="1">G4*F4</f>
        <v>9.375</v>
      </c>
    </row>
    <row r="5" spans="1:13" x14ac:dyDescent="0.25">
      <c r="A5" s="9" t="s">
        <v>6</v>
      </c>
      <c r="C5" s="11">
        <v>0.5</v>
      </c>
      <c r="D5" s="1">
        <v>2</v>
      </c>
      <c r="E5" s="16">
        <f t="shared" si="0"/>
        <v>1</v>
      </c>
      <c r="F5" s="16">
        <v>1</v>
      </c>
      <c r="G5" s="52">
        <v>18.75</v>
      </c>
      <c r="H5" s="52">
        <f t="shared" si="1"/>
        <v>18.75</v>
      </c>
    </row>
    <row r="6" spans="1:13" x14ac:dyDescent="0.25">
      <c r="A6" s="8" t="s">
        <v>32</v>
      </c>
      <c r="C6" s="11">
        <v>1.5</v>
      </c>
      <c r="D6" s="1">
        <v>4</v>
      </c>
      <c r="E6" s="16">
        <f t="shared" si="0"/>
        <v>6</v>
      </c>
      <c r="F6" s="39">
        <v>5</v>
      </c>
      <c r="G6" s="52">
        <v>18.75</v>
      </c>
      <c r="H6" s="52">
        <f t="shared" si="1"/>
        <v>93.75</v>
      </c>
      <c r="J6" s="29"/>
    </row>
    <row r="7" spans="1:13" x14ac:dyDescent="0.25">
      <c r="A7" s="8" t="s">
        <v>3</v>
      </c>
      <c r="C7" s="11">
        <v>1</v>
      </c>
      <c r="D7" s="1">
        <v>5</v>
      </c>
      <c r="E7" s="16">
        <f t="shared" si="0"/>
        <v>5</v>
      </c>
      <c r="F7" s="16">
        <v>5</v>
      </c>
      <c r="G7" s="52">
        <v>18.75</v>
      </c>
      <c r="H7" s="52">
        <f t="shared" si="1"/>
        <v>93.75</v>
      </c>
    </row>
    <row r="8" spans="1:13" x14ac:dyDescent="0.25">
      <c r="A8" s="8" t="s">
        <v>29</v>
      </c>
      <c r="C8" s="11">
        <v>1</v>
      </c>
      <c r="D8" s="1">
        <v>2</v>
      </c>
      <c r="E8" s="16">
        <f t="shared" si="0"/>
        <v>2</v>
      </c>
      <c r="F8" s="16">
        <v>2</v>
      </c>
      <c r="G8" s="52">
        <v>111.25</v>
      </c>
      <c r="H8" s="52">
        <f t="shared" si="1"/>
        <v>222.5</v>
      </c>
    </row>
    <row r="9" spans="1:13" x14ac:dyDescent="0.25">
      <c r="A9" s="8" t="s">
        <v>1</v>
      </c>
      <c r="C9" s="11">
        <v>0.5</v>
      </c>
      <c r="D9" s="1">
        <v>2</v>
      </c>
      <c r="E9" s="16">
        <f t="shared" si="0"/>
        <v>1</v>
      </c>
      <c r="F9" s="16">
        <v>1</v>
      </c>
      <c r="G9" s="52">
        <v>18.75</v>
      </c>
      <c r="H9" s="52">
        <f t="shared" si="1"/>
        <v>18.75</v>
      </c>
    </row>
    <row r="10" spans="1:13" x14ac:dyDescent="0.25">
      <c r="A10" s="8" t="s">
        <v>2</v>
      </c>
      <c r="C10" s="11">
        <v>0.5</v>
      </c>
      <c r="D10" s="1">
        <v>2</v>
      </c>
      <c r="E10" s="16">
        <f t="shared" si="0"/>
        <v>1</v>
      </c>
      <c r="F10" s="16">
        <v>1</v>
      </c>
      <c r="G10" s="52">
        <v>18.75</v>
      </c>
      <c r="H10" s="52">
        <f t="shared" si="1"/>
        <v>18.75</v>
      </c>
    </row>
    <row r="11" spans="1:13" x14ac:dyDescent="0.25">
      <c r="A11" s="10" t="s">
        <v>30</v>
      </c>
      <c r="C11" s="11">
        <v>0.5</v>
      </c>
      <c r="D11" s="1">
        <v>2</v>
      </c>
      <c r="E11" s="16">
        <f t="shared" si="0"/>
        <v>1</v>
      </c>
      <c r="F11" s="16">
        <v>1</v>
      </c>
      <c r="G11" s="52">
        <v>18.75</v>
      </c>
      <c r="H11" s="52">
        <f t="shared" si="1"/>
        <v>18.75</v>
      </c>
    </row>
    <row r="12" spans="1:13" x14ac:dyDescent="0.25">
      <c r="A12" s="10" t="s">
        <v>4</v>
      </c>
      <c r="C12" s="11">
        <v>1.5</v>
      </c>
      <c r="D12" s="1">
        <v>3</v>
      </c>
      <c r="E12" s="16">
        <f t="shared" si="0"/>
        <v>4.5</v>
      </c>
      <c r="F12" s="33">
        <v>9</v>
      </c>
      <c r="G12" s="52">
        <v>18.75</v>
      </c>
      <c r="H12" s="52">
        <f t="shared" si="1"/>
        <v>168.75</v>
      </c>
      <c r="M12" t="s">
        <v>31</v>
      </c>
    </row>
    <row r="13" spans="1:13" x14ac:dyDescent="0.25">
      <c r="A13" s="8" t="s">
        <v>7</v>
      </c>
      <c r="C13" s="11">
        <v>0.5</v>
      </c>
      <c r="D13" s="1">
        <v>1</v>
      </c>
      <c r="E13" s="16">
        <f t="shared" si="0"/>
        <v>0.5</v>
      </c>
      <c r="F13" s="16">
        <v>0.5</v>
      </c>
      <c r="G13" s="52">
        <v>18.75</v>
      </c>
      <c r="H13" s="52">
        <f t="shared" si="1"/>
        <v>9.375</v>
      </c>
    </row>
    <row r="14" spans="1:13" ht="15.75" thickBot="1" x14ac:dyDescent="0.3">
      <c r="A14" s="8" t="s">
        <v>8</v>
      </c>
      <c r="C14" s="24">
        <v>1</v>
      </c>
      <c r="D14" s="4">
        <v>3</v>
      </c>
      <c r="E14" s="21">
        <f t="shared" si="0"/>
        <v>3</v>
      </c>
      <c r="F14" s="46">
        <v>1</v>
      </c>
      <c r="G14" s="52">
        <v>18.75</v>
      </c>
      <c r="H14" s="52">
        <f t="shared" si="1"/>
        <v>18.75</v>
      </c>
    </row>
    <row r="15" spans="1:13" ht="15.75" thickBot="1" x14ac:dyDescent="0.3">
      <c r="A15" s="3" t="s">
        <v>10</v>
      </c>
      <c r="B15" s="47" t="s">
        <v>27</v>
      </c>
      <c r="C15" s="25"/>
      <c r="D15" s="22"/>
      <c r="E15" s="22"/>
      <c r="F15" s="27"/>
      <c r="G15" s="52"/>
      <c r="H15" s="52"/>
    </row>
    <row r="16" spans="1:13" x14ac:dyDescent="0.25">
      <c r="A16" s="12" t="s">
        <v>11</v>
      </c>
      <c r="B16" s="48"/>
      <c r="C16" s="17">
        <v>0.5</v>
      </c>
      <c r="D16" s="2">
        <v>1</v>
      </c>
      <c r="E16" s="20">
        <f t="shared" si="0"/>
        <v>0.5</v>
      </c>
      <c r="F16" s="20">
        <v>0.5</v>
      </c>
      <c r="G16" s="52">
        <v>18.75</v>
      </c>
      <c r="H16" s="52">
        <f t="shared" si="1"/>
        <v>9.375</v>
      </c>
    </row>
    <row r="17" spans="1:8" x14ac:dyDescent="0.25">
      <c r="A17" s="10" t="s">
        <v>12</v>
      </c>
      <c r="B17" s="48"/>
      <c r="C17" s="18">
        <v>0.5</v>
      </c>
      <c r="D17" s="1">
        <v>1</v>
      </c>
      <c r="E17" s="16">
        <f t="shared" si="0"/>
        <v>0.5</v>
      </c>
      <c r="F17" s="16">
        <v>0.5</v>
      </c>
      <c r="G17" s="52">
        <v>18.75</v>
      </c>
      <c r="H17" s="52">
        <f t="shared" si="1"/>
        <v>9.375</v>
      </c>
    </row>
    <row r="18" spans="1:8" x14ac:dyDescent="0.25">
      <c r="A18" s="10" t="s">
        <v>13</v>
      </c>
      <c r="B18" s="48"/>
      <c r="C18" s="18">
        <v>1</v>
      </c>
      <c r="D18" s="1">
        <v>2</v>
      </c>
      <c r="E18" s="16">
        <f t="shared" si="0"/>
        <v>2</v>
      </c>
      <c r="F18" s="33">
        <v>3</v>
      </c>
      <c r="G18" s="52">
        <v>18.75</v>
      </c>
      <c r="H18" s="52">
        <f t="shared" si="1"/>
        <v>56.25</v>
      </c>
    </row>
    <row r="19" spans="1:8" x14ac:dyDescent="0.25">
      <c r="A19" s="10" t="s">
        <v>14</v>
      </c>
      <c r="B19" s="48"/>
      <c r="C19" s="18">
        <v>0.5</v>
      </c>
      <c r="D19" s="1">
        <v>1</v>
      </c>
      <c r="E19" s="16">
        <f t="shared" si="0"/>
        <v>0.5</v>
      </c>
      <c r="F19" s="16">
        <v>0.5</v>
      </c>
      <c r="G19" s="52">
        <v>18.75</v>
      </c>
      <c r="H19" s="52">
        <f t="shared" si="1"/>
        <v>9.375</v>
      </c>
    </row>
    <row r="20" spans="1:8" x14ac:dyDescent="0.25">
      <c r="A20" s="10" t="s">
        <v>15</v>
      </c>
      <c r="B20" s="48"/>
      <c r="C20" s="18">
        <v>3</v>
      </c>
      <c r="D20" s="1">
        <v>2</v>
      </c>
      <c r="E20" s="16">
        <f t="shared" si="0"/>
        <v>6</v>
      </c>
      <c r="F20" s="33">
        <v>10</v>
      </c>
      <c r="G20" s="52">
        <v>18.75</v>
      </c>
      <c r="H20" s="52">
        <f t="shared" si="1"/>
        <v>187.5</v>
      </c>
    </row>
    <row r="21" spans="1:8" x14ac:dyDescent="0.25">
      <c r="A21" s="10" t="s">
        <v>16</v>
      </c>
      <c r="B21" s="48"/>
      <c r="C21" s="18">
        <v>1</v>
      </c>
      <c r="D21" s="1">
        <v>2</v>
      </c>
      <c r="E21" s="16">
        <f t="shared" si="0"/>
        <v>2</v>
      </c>
      <c r="F21" s="16">
        <v>2</v>
      </c>
      <c r="G21" s="52">
        <v>18.75</v>
      </c>
      <c r="H21" s="52">
        <f t="shared" si="1"/>
        <v>37.5</v>
      </c>
    </row>
    <row r="22" spans="1:8" x14ac:dyDescent="0.25">
      <c r="A22" s="10" t="s">
        <v>17</v>
      </c>
      <c r="B22" s="48"/>
      <c r="C22" s="18">
        <v>1.5</v>
      </c>
      <c r="D22" s="1">
        <v>1</v>
      </c>
      <c r="E22" s="16">
        <f t="shared" si="0"/>
        <v>1.5</v>
      </c>
      <c r="F22" s="16">
        <v>1.5</v>
      </c>
      <c r="G22" s="52">
        <v>18.75</v>
      </c>
      <c r="H22" s="52">
        <f t="shared" si="1"/>
        <v>28.125</v>
      </c>
    </row>
    <row r="23" spans="1:8" x14ac:dyDescent="0.25">
      <c r="A23" s="6" t="s">
        <v>28</v>
      </c>
      <c r="B23" s="48"/>
      <c r="C23" s="18">
        <v>2</v>
      </c>
      <c r="D23" s="1">
        <v>2</v>
      </c>
      <c r="E23" s="16">
        <f t="shared" si="0"/>
        <v>4</v>
      </c>
      <c r="F23" s="16">
        <v>4</v>
      </c>
      <c r="G23" s="52">
        <v>18.75</v>
      </c>
      <c r="H23" s="52">
        <f t="shared" si="1"/>
        <v>75</v>
      </c>
    </row>
    <row r="24" spans="1:8" x14ac:dyDescent="0.25">
      <c r="A24" s="10" t="s">
        <v>18</v>
      </c>
      <c r="B24" s="48"/>
      <c r="C24" s="18">
        <v>1.5</v>
      </c>
      <c r="D24" s="1">
        <v>2</v>
      </c>
      <c r="E24" s="16">
        <f t="shared" si="0"/>
        <v>3</v>
      </c>
      <c r="F24" s="33">
        <v>5</v>
      </c>
      <c r="G24" s="52">
        <v>18.75</v>
      </c>
      <c r="H24" s="52">
        <f t="shared" si="1"/>
        <v>93.75</v>
      </c>
    </row>
    <row r="25" spans="1:8" ht="15.75" thickBot="1" x14ac:dyDescent="0.3">
      <c r="A25" s="15" t="s">
        <v>19</v>
      </c>
      <c r="B25" s="48"/>
      <c r="C25" s="26">
        <v>1.5</v>
      </c>
      <c r="D25" s="4">
        <v>2</v>
      </c>
      <c r="E25" s="21">
        <f t="shared" si="0"/>
        <v>3</v>
      </c>
      <c r="F25" s="21">
        <v>3</v>
      </c>
      <c r="G25" s="52">
        <v>18.75</v>
      </c>
      <c r="H25" s="52">
        <f t="shared" si="1"/>
        <v>56.25</v>
      </c>
    </row>
    <row r="26" spans="1:8" ht="15.75" thickBot="1" x14ac:dyDescent="0.3">
      <c r="A26" s="3" t="s">
        <v>20</v>
      </c>
      <c r="B26" s="49"/>
      <c r="C26" s="25"/>
      <c r="D26" s="22"/>
      <c r="E26" s="22"/>
      <c r="F26" s="27"/>
      <c r="G26" s="52"/>
      <c r="H26" s="52"/>
    </row>
    <row r="27" spans="1:8" x14ac:dyDescent="0.25">
      <c r="A27" s="10" t="s">
        <v>33</v>
      </c>
      <c r="B27" s="48"/>
      <c r="C27" s="17">
        <v>3</v>
      </c>
      <c r="D27" s="2">
        <v>4</v>
      </c>
      <c r="E27" s="20">
        <f t="shared" si="0"/>
        <v>12</v>
      </c>
      <c r="F27" s="20">
        <v>12</v>
      </c>
      <c r="G27" s="52">
        <v>18.75</v>
      </c>
      <c r="H27" s="52">
        <f t="shared" si="1"/>
        <v>225</v>
      </c>
    </row>
    <row r="28" spans="1:8" x14ac:dyDescent="0.25">
      <c r="A28" s="10" t="s">
        <v>21</v>
      </c>
      <c r="B28" s="48"/>
      <c r="C28" s="18">
        <v>4</v>
      </c>
      <c r="D28" s="1">
        <v>4</v>
      </c>
      <c r="E28" s="16">
        <f t="shared" si="0"/>
        <v>16</v>
      </c>
      <c r="F28" s="33">
        <v>18</v>
      </c>
      <c r="G28" s="52">
        <v>18.75</v>
      </c>
      <c r="H28" s="52">
        <f t="shared" si="1"/>
        <v>337.5</v>
      </c>
    </row>
    <row r="29" spans="1:8" x14ac:dyDescent="0.25">
      <c r="A29" s="10" t="s">
        <v>22</v>
      </c>
      <c r="B29" s="48"/>
      <c r="C29" s="26">
        <v>7</v>
      </c>
      <c r="D29" s="4">
        <v>5</v>
      </c>
      <c r="E29" s="21">
        <f t="shared" si="0"/>
        <v>35</v>
      </c>
      <c r="F29" s="21">
        <v>35</v>
      </c>
      <c r="G29" s="52">
        <v>18.75</v>
      </c>
      <c r="H29" s="52">
        <f t="shared" si="1"/>
        <v>656.25</v>
      </c>
    </row>
    <row r="30" spans="1:8" s="32" customFormat="1" ht="15.75" thickBot="1" x14ac:dyDescent="0.3">
      <c r="A30" s="40" t="s">
        <v>45</v>
      </c>
      <c r="B30" s="44"/>
      <c r="C30" s="41">
        <v>2</v>
      </c>
      <c r="D30" s="42">
        <v>3</v>
      </c>
      <c r="E30" s="43">
        <f t="shared" si="0"/>
        <v>6</v>
      </c>
      <c r="F30" s="45">
        <v>3</v>
      </c>
      <c r="G30" s="52">
        <v>18.75</v>
      </c>
      <c r="H30" s="52">
        <f>G30*F30</f>
        <v>56.25</v>
      </c>
    </row>
    <row r="31" spans="1:8" ht="15.75" thickBot="1" x14ac:dyDescent="0.3">
      <c r="A31" s="5" t="s">
        <v>26</v>
      </c>
      <c r="B31" s="22"/>
      <c r="C31" s="28"/>
      <c r="D31" s="22"/>
      <c r="E31" s="22"/>
      <c r="F31" s="27"/>
      <c r="G31" s="52"/>
      <c r="H31" s="52"/>
    </row>
    <row r="32" spans="1:8" x14ac:dyDescent="0.25">
      <c r="A32" s="1" t="s">
        <v>23</v>
      </c>
      <c r="C32" s="18">
        <v>3</v>
      </c>
      <c r="D32" s="1">
        <v>2</v>
      </c>
      <c r="E32" s="16">
        <f t="shared" si="0"/>
        <v>6</v>
      </c>
      <c r="F32" s="16">
        <v>6</v>
      </c>
      <c r="G32" s="52">
        <v>18.75</v>
      </c>
      <c r="H32" s="52">
        <f t="shared" si="1"/>
        <v>112.5</v>
      </c>
    </row>
    <row r="33" spans="1:9" x14ac:dyDescent="0.25">
      <c r="A33" s="1" t="s">
        <v>24</v>
      </c>
      <c r="C33" s="18">
        <v>1.5</v>
      </c>
      <c r="D33" s="1">
        <v>2</v>
      </c>
      <c r="E33" s="16">
        <f t="shared" si="0"/>
        <v>3</v>
      </c>
      <c r="F33" s="16">
        <v>3</v>
      </c>
      <c r="G33" s="52">
        <v>111.25</v>
      </c>
      <c r="H33" s="52">
        <f t="shared" si="1"/>
        <v>333.75</v>
      </c>
      <c r="I33" s="32"/>
    </row>
    <row r="34" spans="1:9" x14ac:dyDescent="0.25">
      <c r="A34" s="1" t="s">
        <v>25</v>
      </c>
      <c r="C34" s="18">
        <v>1</v>
      </c>
      <c r="D34" s="1">
        <v>5</v>
      </c>
      <c r="E34" s="16">
        <f t="shared" si="0"/>
        <v>5</v>
      </c>
      <c r="F34" s="16">
        <v>5</v>
      </c>
      <c r="G34" s="52">
        <v>18.75</v>
      </c>
      <c r="H34" s="52">
        <f t="shared" si="1"/>
        <v>93.75</v>
      </c>
    </row>
    <row r="35" spans="1:9" x14ac:dyDescent="0.25">
      <c r="A35" s="1" t="s">
        <v>34</v>
      </c>
      <c r="C35" s="19">
        <v>1.5</v>
      </c>
      <c r="D35" s="1">
        <v>5</v>
      </c>
      <c r="E35" s="21">
        <f t="shared" si="0"/>
        <v>7.5</v>
      </c>
      <c r="F35" s="16">
        <v>0</v>
      </c>
      <c r="G35" s="54">
        <v>0</v>
      </c>
      <c r="H35" s="52"/>
    </row>
    <row r="36" spans="1:9" x14ac:dyDescent="0.25">
      <c r="C36">
        <f>SUM(C3:C35)</f>
        <v>46</v>
      </c>
      <c r="E36" s="38">
        <f>SUM(E3:E35)</f>
        <v>144</v>
      </c>
      <c r="F36">
        <f>SUM(F3:F35)</f>
        <v>144</v>
      </c>
      <c r="H36" s="32"/>
    </row>
    <row r="37" spans="1:9" x14ac:dyDescent="0.25">
      <c r="A37" t="s">
        <v>41</v>
      </c>
      <c r="E37" s="31"/>
      <c r="F37" s="37"/>
      <c r="H37" s="32"/>
    </row>
    <row r="38" spans="1:9" s="32" customFormat="1" x14ac:dyDescent="0.25">
      <c r="A38" s="32" t="s">
        <v>46</v>
      </c>
      <c r="E38" s="31"/>
      <c r="F38" s="37"/>
      <c r="H38" s="50">
        <v>3000</v>
      </c>
    </row>
    <row r="39" spans="1:9" s="32" customFormat="1" x14ac:dyDescent="0.25">
      <c r="A39" s="31" t="s">
        <v>47</v>
      </c>
      <c r="E39" s="31"/>
      <c r="F39" s="37"/>
      <c r="H39" s="50">
        <v>1195</v>
      </c>
    </row>
    <row r="40" spans="1:9" x14ac:dyDescent="0.25">
      <c r="A40" t="s">
        <v>44</v>
      </c>
      <c r="C40" s="36">
        <v>0.5</v>
      </c>
      <c r="D40">
        <v>1</v>
      </c>
      <c r="E40" s="31">
        <f t="shared" si="0"/>
        <v>0.5</v>
      </c>
      <c r="F40" s="31">
        <v>0.5</v>
      </c>
      <c r="G40">
        <v>80</v>
      </c>
      <c r="H40" s="52">
        <f t="shared" si="1"/>
        <v>40</v>
      </c>
    </row>
    <row r="41" spans="1:9" x14ac:dyDescent="0.25">
      <c r="A41" s="35" t="s">
        <v>42</v>
      </c>
      <c r="B41" s="35"/>
      <c r="C41" s="35"/>
      <c r="D41" s="35"/>
      <c r="E41" s="35"/>
      <c r="F41" s="35"/>
      <c r="G41" s="35"/>
      <c r="H41" s="53">
        <f>SUM(H3:H35)</f>
        <v>3162.5</v>
      </c>
    </row>
    <row r="42" spans="1:9" x14ac:dyDescent="0.25">
      <c r="A42" t="s">
        <v>43</v>
      </c>
      <c r="H42" s="52">
        <f>H41*0.07</f>
        <v>221.37500000000003</v>
      </c>
    </row>
    <row r="43" spans="1:9" s="32" customFormat="1" x14ac:dyDescent="0.25">
      <c r="H43" s="52"/>
    </row>
    <row r="44" spans="1:9" x14ac:dyDescent="0.25">
      <c r="A44" s="34" t="s">
        <v>48</v>
      </c>
      <c r="B44" s="34"/>
      <c r="C44" s="34"/>
      <c r="D44" s="34"/>
      <c r="E44" s="34"/>
      <c r="F44" s="34"/>
      <c r="G44" s="34"/>
      <c r="H44" s="51">
        <f>SUM(H38:H42)</f>
        <v>7618.875</v>
      </c>
    </row>
    <row r="45" spans="1:9" x14ac:dyDescent="0.25">
      <c r="A45" s="34" t="s">
        <v>49</v>
      </c>
      <c r="B45" s="34"/>
      <c r="C45" s="34"/>
      <c r="D45" s="34"/>
      <c r="E45" s="34"/>
      <c r="F45" s="34"/>
      <c r="G45" s="34"/>
      <c r="H45" s="55">
        <f>H44 *1.19</f>
        <v>9066.4612500000003</v>
      </c>
    </row>
  </sheetData>
  <mergeCells count="1">
    <mergeCell ref="B15:B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2018-11-26T11:44:34Z</dcterms:modified>
</cp:coreProperties>
</file>