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L:\Web postings 2024\"/>
    </mc:Choice>
  </mc:AlternateContent>
  <xr:revisionPtr revIDLastSave="0" documentId="13_ncr:1_{7AB6CEC8-46D3-4D9D-8405-E9AB25F0B4C1}" xr6:coauthVersionLast="47" xr6:coauthVersionMax="47" xr10:uidLastSave="{00000000-0000-0000-0000-000000000000}"/>
  <bookViews>
    <workbookView xWindow="-108" yWindow="-108" windowWidth="23256" windowHeight="11568" tabRatio="752" activeTab="12" xr2:uid="{00000000-000D-0000-FFFF-FFFF00000000}"/>
  </bookViews>
  <sheets>
    <sheet name="2023" sheetId="14" r:id="rId1"/>
    <sheet name="2021" sheetId="11" r:id="rId2"/>
    <sheet name="2020" sheetId="10" r:id="rId3"/>
    <sheet name="2019" sheetId="9" r:id="rId4"/>
    <sheet name="2018" sheetId="8" r:id="rId5"/>
    <sheet name="2017" sheetId="1" r:id="rId6"/>
    <sheet name="freq 94-98" sheetId="3" r:id="rId7"/>
    <sheet name="freq 99-03" sheetId="4" r:id="rId8"/>
    <sheet name="freq 04-08" sheetId="5" r:id="rId9"/>
    <sheet name="freq 09-13" sheetId="6" r:id="rId10"/>
    <sheet name="freq 14-18" sheetId="7" r:id="rId11"/>
    <sheet name="freq_ck" sheetId="2" r:id="rId12"/>
    <sheet name="Sheet2" sheetId="13" r:id="rId13"/>
    <sheet name="Sheet1" sheetId="12" r:id="rId1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2" i="2" l="1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18" i="2"/>
  <c r="AR11" i="2"/>
  <c r="AR12" i="2"/>
  <c r="AR13" i="2"/>
  <c r="AR14" i="2"/>
  <c r="AR15" i="2"/>
  <c r="AR16" i="2"/>
  <c r="AR17" i="2"/>
  <c r="AR10" i="2"/>
  <c r="AR5" i="2"/>
  <c r="AR6" i="2"/>
  <c r="AR7" i="2"/>
  <c r="AR8" i="2"/>
  <c r="AR9" i="2"/>
  <c r="AR3" i="2"/>
  <c r="AR4" i="2"/>
  <c r="AR2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35" i="2"/>
  <c r="AQ36" i="2"/>
  <c r="AQ37" i="2"/>
  <c r="AQ38" i="2"/>
  <c r="AQ39" i="2"/>
  <c r="AQ40" i="2"/>
  <c r="AQ41" i="2"/>
  <c r="AQ42" i="2"/>
  <c r="AQ43" i="2"/>
  <c r="AQ34" i="2"/>
  <c r="AQ25" i="2"/>
  <c r="AQ26" i="2"/>
  <c r="AQ27" i="2"/>
  <c r="AQ28" i="2"/>
  <c r="AQ23" i="2"/>
  <c r="AQ22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6" i="2"/>
  <c r="AQ5" i="2"/>
  <c r="AQ4" i="2"/>
  <c r="AQ3" i="2"/>
  <c r="AQ24" i="2"/>
  <c r="AQ2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3" i="2"/>
  <c r="AP4" i="2"/>
  <c r="AP5" i="2"/>
  <c r="AP2" i="2"/>
  <c r="AT45" i="2" l="1"/>
  <c r="F61" i="11"/>
  <c r="G61" i="11" s="1"/>
  <c r="F60" i="11"/>
  <c r="G60" i="11" s="1"/>
  <c r="F59" i="11"/>
  <c r="G59" i="11" s="1"/>
  <c r="F58" i="11"/>
  <c r="G58" i="11" s="1"/>
  <c r="F57" i="11"/>
  <c r="G57" i="11" s="1"/>
  <c r="F56" i="11"/>
  <c r="G56" i="11" s="1"/>
  <c r="F55" i="11"/>
  <c r="G55" i="11" s="1"/>
  <c r="F54" i="11"/>
  <c r="G54" i="11" s="1"/>
  <c r="F53" i="11"/>
  <c r="G53" i="11" s="1"/>
  <c r="F52" i="11"/>
  <c r="G52" i="11" s="1"/>
  <c r="F51" i="11"/>
  <c r="G51" i="11" s="1"/>
  <c r="F50" i="11"/>
  <c r="G50" i="11" s="1"/>
  <c r="F49" i="11"/>
  <c r="G49" i="11" s="1"/>
  <c r="F44" i="11"/>
  <c r="G44" i="11" s="1"/>
  <c r="F43" i="11"/>
  <c r="G43" i="11" s="1"/>
  <c r="F42" i="11"/>
  <c r="G42" i="11" s="1"/>
  <c r="F41" i="11"/>
  <c r="G41" i="11" s="1"/>
  <c r="F40" i="11"/>
  <c r="G40" i="11" s="1"/>
  <c r="F39" i="11"/>
  <c r="G39" i="11" s="1"/>
  <c r="F38" i="11"/>
  <c r="G38" i="11" s="1"/>
  <c r="F37" i="11"/>
  <c r="G37" i="11" s="1"/>
  <c r="F36" i="11"/>
  <c r="G36" i="11" s="1"/>
  <c r="F35" i="11"/>
  <c r="G35" i="11" s="1"/>
  <c r="F34" i="11"/>
  <c r="G34" i="11" s="1"/>
  <c r="F31" i="11"/>
  <c r="G31" i="11" s="1"/>
  <c r="F30" i="11"/>
  <c r="G30" i="11" s="1"/>
  <c r="F29" i="11"/>
  <c r="G29" i="11" s="1"/>
  <c r="F28" i="11"/>
  <c r="G28" i="11" s="1"/>
  <c r="F27" i="11"/>
  <c r="G27" i="11" s="1"/>
  <c r="F26" i="11"/>
  <c r="G26" i="11" s="1"/>
  <c r="F25" i="11"/>
  <c r="G25" i="11" s="1"/>
  <c r="F24" i="11"/>
  <c r="G24" i="11" s="1"/>
  <c r="F23" i="11"/>
  <c r="G23" i="11" s="1"/>
  <c r="F22" i="11"/>
  <c r="G22" i="11" s="1"/>
  <c r="F21" i="11"/>
  <c r="G21" i="11" s="1"/>
  <c r="F20" i="11"/>
  <c r="G20" i="11" s="1"/>
  <c r="F19" i="11"/>
  <c r="G19" i="11" s="1"/>
  <c r="F18" i="11"/>
  <c r="G18" i="11" s="1"/>
  <c r="F17" i="11"/>
  <c r="G17" i="11" s="1"/>
  <c r="F16" i="11"/>
  <c r="G16" i="11" s="1"/>
  <c r="F15" i="11"/>
  <c r="G15" i="11" s="1"/>
  <c r="F14" i="11"/>
  <c r="G14" i="11" s="1"/>
  <c r="F13" i="11"/>
  <c r="G13" i="11" s="1"/>
  <c r="F12" i="11"/>
  <c r="G12" i="11" s="1"/>
  <c r="F11" i="11"/>
  <c r="G11" i="11" s="1"/>
  <c r="F10" i="11"/>
  <c r="G10" i="11" s="1"/>
  <c r="F9" i="11"/>
  <c r="G9" i="11" s="1"/>
  <c r="F8" i="11"/>
  <c r="G8" i="11" s="1"/>
  <c r="F7" i="11"/>
  <c r="G7" i="11" s="1"/>
  <c r="F6" i="11"/>
  <c r="G6" i="11" s="1"/>
  <c r="F5" i="11"/>
  <c r="G5" i="11" s="1"/>
  <c r="F4" i="11"/>
  <c r="G4" i="11" s="1"/>
  <c r="F3" i="11"/>
  <c r="G3" i="11" s="1"/>
  <c r="F2" i="11"/>
  <c r="G2" i="11" s="1"/>
  <c r="F47" i="10"/>
  <c r="G47" i="10" s="1"/>
  <c r="F48" i="10"/>
  <c r="G48" i="10" s="1"/>
  <c r="F49" i="10"/>
  <c r="G49" i="10" s="1"/>
  <c r="F50" i="10"/>
  <c r="G50" i="10" s="1"/>
  <c r="F51" i="10"/>
  <c r="G51" i="10" s="1"/>
  <c r="F52" i="10"/>
  <c r="G52" i="10" s="1"/>
  <c r="F53" i="10"/>
  <c r="G53" i="10" s="1"/>
  <c r="F54" i="10"/>
  <c r="G54" i="10" s="1"/>
  <c r="F55" i="10"/>
  <c r="G55" i="10" s="1"/>
  <c r="F56" i="10"/>
  <c r="G56" i="10" s="1"/>
  <c r="F57" i="10"/>
  <c r="G57" i="10" s="1"/>
  <c r="F58" i="10"/>
  <c r="G58" i="10" s="1"/>
  <c r="F59" i="10"/>
  <c r="G59" i="10" s="1"/>
  <c r="F12" i="10"/>
  <c r="G12" i="10" s="1"/>
  <c r="F13" i="10"/>
  <c r="G13" i="10" s="1"/>
  <c r="F14" i="10"/>
  <c r="G14" i="10" s="1"/>
  <c r="F15" i="10"/>
  <c r="G15" i="10" s="1"/>
  <c r="F16" i="10"/>
  <c r="G16" i="10" s="1"/>
  <c r="F17" i="10"/>
  <c r="G17" i="10" s="1"/>
  <c r="F18" i="10"/>
  <c r="G18" i="10" s="1"/>
  <c r="F19" i="10"/>
  <c r="G19" i="10" s="1"/>
  <c r="F20" i="10"/>
  <c r="G20" i="10" s="1"/>
  <c r="F21" i="10"/>
  <c r="G21" i="10" s="1"/>
  <c r="F22" i="10"/>
  <c r="G22" i="10" s="1"/>
  <c r="F23" i="10"/>
  <c r="G23" i="10" s="1"/>
  <c r="F24" i="10"/>
  <c r="G24" i="10" s="1"/>
  <c r="F25" i="10"/>
  <c r="G25" i="10" s="1"/>
  <c r="F26" i="10"/>
  <c r="G26" i="10" s="1"/>
  <c r="F27" i="10"/>
  <c r="G27" i="10" s="1"/>
  <c r="F28" i="10"/>
  <c r="G28" i="10" s="1"/>
  <c r="F29" i="10"/>
  <c r="G29" i="10" s="1"/>
  <c r="F30" i="10"/>
  <c r="G30" i="10" s="1"/>
  <c r="F31" i="10"/>
  <c r="G31" i="10" s="1"/>
  <c r="F32" i="10"/>
  <c r="G32" i="10" s="1"/>
  <c r="F33" i="10"/>
  <c r="G33" i="10" s="1"/>
  <c r="F34" i="10"/>
  <c r="G34" i="10" s="1"/>
  <c r="F35" i="10"/>
  <c r="G35" i="10" s="1"/>
  <c r="F36" i="10"/>
  <c r="G36" i="10" s="1"/>
  <c r="F37" i="10"/>
  <c r="G37" i="10" s="1"/>
  <c r="F38" i="10"/>
  <c r="G38" i="10" s="1"/>
  <c r="F39" i="10"/>
  <c r="G39" i="10" s="1"/>
  <c r="F40" i="10"/>
  <c r="G40" i="10" s="1"/>
  <c r="F41" i="10"/>
  <c r="G41" i="10" s="1"/>
  <c r="F42" i="10"/>
  <c r="G42" i="10" s="1"/>
  <c r="F4" i="10"/>
  <c r="G4" i="10" s="1"/>
  <c r="F5" i="10"/>
  <c r="G5" i="10" s="1"/>
  <c r="F6" i="10"/>
  <c r="G6" i="10" s="1"/>
  <c r="F7" i="10"/>
  <c r="G7" i="10" s="1"/>
  <c r="F8" i="10"/>
  <c r="G8" i="10" s="1"/>
  <c r="F9" i="10"/>
  <c r="G9" i="10" s="1"/>
  <c r="F10" i="10"/>
  <c r="G10" i="10" s="1"/>
  <c r="F11" i="10"/>
  <c r="G11" i="10" s="1"/>
  <c r="F3" i="10"/>
  <c r="G3" i="10" s="1"/>
  <c r="F2" i="10"/>
  <c r="G2" i="10" s="1"/>
  <c r="F4" i="7" l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3" i="7"/>
  <c r="F2" i="7"/>
  <c r="F49" i="6" l="1"/>
  <c r="F50" i="6"/>
  <c r="F51" i="6"/>
  <c r="F52" i="6"/>
  <c r="F53" i="6"/>
  <c r="F54" i="6"/>
  <c r="F55" i="6"/>
  <c r="F56" i="6"/>
  <c r="F57" i="6"/>
  <c r="F58" i="6"/>
  <c r="F59" i="6"/>
  <c r="F60" i="6"/>
  <c r="F61" i="6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50" i="3"/>
  <c r="F51" i="3"/>
  <c r="F52" i="3"/>
  <c r="F53" i="3"/>
  <c r="F54" i="3"/>
  <c r="F55" i="3"/>
  <c r="F56" i="3"/>
  <c r="F57" i="3"/>
  <c r="F58" i="3"/>
  <c r="F59" i="3"/>
  <c r="F60" i="3"/>
  <c r="F61" i="3"/>
  <c r="F49" i="3"/>
  <c r="F48" i="6" l="1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AT20" i="2" l="1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6" i="2"/>
  <c r="AT37" i="2"/>
  <c r="AT39" i="2"/>
  <c r="AT40" i="2"/>
  <c r="AT41" i="2"/>
  <c r="AT42" i="2"/>
  <c r="AT43" i="2"/>
  <c r="AT44" i="2"/>
  <c r="AT55" i="2"/>
  <c r="AT57" i="2"/>
  <c r="AT49" i="2"/>
  <c r="AT50" i="2"/>
  <c r="AT51" i="2"/>
  <c r="AT52" i="2"/>
  <c r="AT53" i="2"/>
  <c r="AT54" i="2"/>
  <c r="AT56" i="2"/>
  <c r="AT58" i="2"/>
  <c r="AT59" i="2"/>
  <c r="AT60" i="2"/>
  <c r="AT61" i="2"/>
  <c r="AT38" i="2"/>
  <c r="AT35" i="2"/>
  <c r="AT19" i="2"/>
  <c r="AT18" i="2"/>
  <c r="AT17" i="2"/>
  <c r="AT16" i="2"/>
  <c r="AT15" i="2"/>
  <c r="AT14" i="2"/>
  <c r="AT13" i="2"/>
  <c r="AT12" i="2"/>
  <c r="AT11" i="2"/>
  <c r="AT10" i="2"/>
  <c r="AT9" i="2"/>
  <c r="AT8" i="2"/>
  <c r="AT7" i="2"/>
  <c r="AT6" i="2"/>
  <c r="AT5" i="2"/>
  <c r="AT4" i="2"/>
  <c r="AT3" i="2"/>
</calcChain>
</file>

<file path=xl/sharedStrings.xml><?xml version="1.0" encoding="utf-8"?>
<sst xmlns="http://schemas.openxmlformats.org/spreadsheetml/2006/main" count="2941" uniqueCount="113">
  <si>
    <t>STATION_NA</t>
  </si>
  <si>
    <t>LATITUDE</t>
  </si>
  <si>
    <t>LONGITUDE</t>
  </si>
  <si>
    <t>94-21 Freq</t>
  </si>
  <si>
    <t># years sampled</t>
  </si>
  <si>
    <t>94-21 Percent</t>
  </si>
  <si>
    <t>percentage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</si>
  <si>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</si>
  <si>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</si>
  <si>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</si>
  <si>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</si>
  <si>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</si>
  <si>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</si>
  <si>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</si>
  <si>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</si>
  <si>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</si>
  <si>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</si>
  <si>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</si>
  <si>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</si>
  <si>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</si>
  <si>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</si>
  <si>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</si>
  <si>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</si>
  <si>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</si>
  <si>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</si>
  <si>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</si>
  <si>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</si>
  <si>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</si>
  <si>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</si>
  <si>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</si>
  <si>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</si>
  <si>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</si>
  <si>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</si>
  <si>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</si>
  <si>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</si>
  <si>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</si>
  <si>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</si>
  <si>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A4</t>
  </si>
  <si>
    <t>B3</t>
  </si>
  <si>
    <t>C1</t>
  </si>
  <si>
    <t>C2</t>
  </si>
  <si>
    <t>D3</t>
  </si>
  <si>
    <t>E1</t>
  </si>
  <si>
    <t>F2</t>
  </si>
  <si>
    <t>F3</t>
  </si>
  <si>
    <t>H2</t>
  </si>
  <si>
    <t>H4</t>
  </si>
  <si>
    <t>H6</t>
  </si>
  <si>
    <t>I2</t>
  </si>
  <si>
    <t>J2</t>
  </si>
  <si>
    <t>K2</t>
  </si>
  <si>
    <t>M3</t>
  </si>
  <si>
    <t>A1</t>
  </si>
  <si>
    <t xml:space="preserve"> A2M</t>
  </si>
  <si>
    <t xml:space="preserve"> A3</t>
  </si>
  <si>
    <t xml:space="preserve"> A4</t>
  </si>
  <si>
    <t xml:space="preserve"> A5</t>
  </si>
  <si>
    <t xml:space="preserve"> B1S</t>
  </si>
  <si>
    <t xml:space="preserve"> B2</t>
  </si>
  <si>
    <t xml:space="preserve"> B3M</t>
  </si>
  <si>
    <t xml:space="preserve"> B4</t>
  </si>
  <si>
    <t xml:space="preserve"> H-A3</t>
  </si>
  <si>
    <t xml:space="preserve"> H-B</t>
  </si>
  <si>
    <t xml:space="preserve"> H-C</t>
  </si>
  <si>
    <t xml:space="preserve"> H-C1</t>
  </si>
  <si>
    <t>94-20 Freq</t>
  </si>
  <si>
    <t>94-20 Percent</t>
  </si>
  <si>
    <t>94-19 Freq</t>
  </si>
  <si>
    <t>94-19 Percent</t>
  </si>
  <si>
    <t>94-18 Freq</t>
  </si>
  <si>
    <t>94-18 Percent</t>
  </si>
  <si>
    <t>94-17 Freq</t>
  </si>
  <si>
    <t>2017 Percent</t>
  </si>
  <si>
    <t>frequency</t>
  </si>
  <si>
    <t>Years Sampled</t>
  </si>
  <si>
    <t>Percent</t>
  </si>
  <si>
    <t>94-98</t>
  </si>
  <si>
    <t>94, 95, 98</t>
  </si>
  <si>
    <t>95-98</t>
  </si>
  <si>
    <t>97-98</t>
  </si>
  <si>
    <t>Station</t>
  </si>
  <si>
    <t>Frequency</t>
  </si>
  <si>
    <t>99-03</t>
  </si>
  <si>
    <t>99-01, 03</t>
  </si>
  <si>
    <t>99-01</t>
  </si>
  <si>
    <t>04-08</t>
  </si>
  <si>
    <t>04, 06-08</t>
  </si>
  <si>
    <t>09-13</t>
  </si>
  <si>
    <t>09, 11-13</t>
  </si>
  <si>
    <t>09-10, 12-13</t>
  </si>
  <si>
    <t>09, 11-12</t>
  </si>
  <si>
    <t>09-11</t>
  </si>
  <si>
    <t>09, 12</t>
  </si>
  <si>
    <t>No Sample</t>
  </si>
  <si>
    <t>None</t>
  </si>
  <si>
    <t>14-18</t>
  </si>
  <si>
    <t>14,17</t>
  </si>
  <si>
    <t>no sample</t>
  </si>
  <si>
    <t>Tot</t>
  </si>
  <si>
    <t>tot</t>
  </si>
  <si>
    <t>94-22 Percent</t>
  </si>
  <si>
    <t>y</t>
  </si>
  <si>
    <t>Y</t>
  </si>
  <si>
    <t>N</t>
  </si>
  <si>
    <t>n</t>
  </si>
  <si>
    <t>No sample</t>
  </si>
  <si>
    <t>N/D</t>
  </si>
  <si>
    <t>94-23 Freq</t>
  </si>
  <si>
    <t>94-23 Percent</t>
  </si>
  <si>
    <t>94-24 Freq</t>
  </si>
  <si>
    <t>94-24 Percent</t>
  </si>
  <si>
    <t>NS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</si>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</sst>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A0A8F8"/>
        <bgColor indexed="64"/>
      </patternFill>
    </fill>
    <fill>
      <patternFill patternType="solid">
        <fgColor rgb="FFFF7C8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08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applyNumberFormat="1" applyFill="1"/>
    <xf numFmtId="164" fontId="0" fillId="0" borderId="0" xfId="0" applyNumberFormat="1" applyFill="1"/>
    <xf numFmtId="0" fontId="0" fillId="0" borderId="0" xfId="0" applyFill="1"/>
    <xf numFmtId="49" fontId="1" fillId="5" borderId="0" xfId="0" applyNumberFormat="1" applyFont="1" applyFill="1" applyAlignment="1">
      <alignment horizontal="right" shrinkToFit="1"/>
    </xf>
    <xf numFmtId="49" fontId="0" fillId="5" borderId="0" xfId="0" applyNumberFormat="1" applyFill="1" applyAlignment="1">
      <alignment horizontal="right" shrinkToFit="1"/>
    </xf>
    <xf numFmtId="0" fontId="0" fillId="5" borderId="0" xfId="0" applyNumberFormat="1" applyFill="1" applyAlignment="1">
      <alignment horizontal="right" shrinkToFit="1"/>
    </xf>
    <xf numFmtId="0" fontId="0" fillId="5" borderId="0" xfId="0" applyFill="1" applyAlignment="1">
      <alignment horizontal="right" shrinkToFit="1"/>
    </xf>
    <xf numFmtId="0" fontId="0" fillId="5" borderId="0" xfId="0" applyFill="1" applyAlignment="1">
      <alignment horizontal="right"/>
    </xf>
    <xf numFmtId="0" fontId="0" fillId="0" borderId="0" xfId="0" applyBorder="1"/>
    <xf numFmtId="0" fontId="0" fillId="4" borderId="0" xfId="0" applyFill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0" fillId="6" borderId="0" xfId="0" applyFill="1" applyBorder="1" applyAlignment="1">
      <alignment horizontal="center" vertical="center" shrinkToFit="1"/>
    </xf>
    <xf numFmtId="0" fontId="0" fillId="6" borderId="0" xfId="0" applyFill="1" applyBorder="1" applyAlignment="1">
      <alignment shrinkToFit="1"/>
    </xf>
    <xf numFmtId="0" fontId="0" fillId="7" borderId="0" xfId="0" applyFill="1" applyBorder="1" applyAlignment="1">
      <alignment horizontal="center" vertical="center" shrinkToFit="1"/>
    </xf>
    <xf numFmtId="0" fontId="0" fillId="7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8" borderId="0" xfId="0" applyFill="1" applyBorder="1"/>
    <xf numFmtId="0" fontId="0" fillId="3" borderId="0" xfId="0" applyFill="1" applyBorder="1"/>
    <xf numFmtId="0" fontId="0" fillId="4" borderId="0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1" fillId="4" borderId="0" xfId="0" applyFont="1" applyFill="1" applyBorder="1" applyAlignment="1">
      <alignment horizontal="center" shrinkToFit="1"/>
    </xf>
    <xf numFmtId="0" fontId="1" fillId="4" borderId="0" xfId="0" applyFont="1" applyFill="1" applyBorder="1" applyAlignment="1">
      <alignment shrinkToFit="1"/>
    </xf>
    <xf numFmtId="0" fontId="1" fillId="6" borderId="0" xfId="0" applyFont="1" applyFill="1" applyBorder="1" applyAlignment="1">
      <alignment horizontal="center" shrinkToFit="1"/>
    </xf>
    <xf numFmtId="0" fontId="1" fillId="6" borderId="0" xfId="0" applyFont="1" applyFill="1" applyBorder="1" applyAlignment="1">
      <alignment horizontal="center" vertical="center" shrinkToFit="1"/>
    </xf>
    <xf numFmtId="0" fontId="1" fillId="6" borderId="0" xfId="0" applyFont="1" applyFill="1" applyBorder="1" applyAlignment="1">
      <alignment shrinkToFit="1"/>
    </xf>
    <xf numFmtId="0" fontId="1" fillId="7" borderId="0" xfId="0" applyFont="1" applyFill="1" applyBorder="1" applyAlignment="1">
      <alignment horizontal="center" vertical="center" shrinkToFit="1"/>
    </xf>
    <xf numFmtId="0" fontId="1" fillId="7" borderId="0" xfId="0" applyFont="1" applyFill="1" applyBorder="1" applyAlignment="1">
      <alignment horizontal="center" shrinkToFit="1"/>
    </xf>
    <xf numFmtId="0" fontId="1" fillId="7" borderId="0" xfId="0" applyFont="1" applyFill="1" applyBorder="1" applyAlignment="1">
      <alignment shrinkToFit="1"/>
    </xf>
    <xf numFmtId="0" fontId="1" fillId="2" borderId="0" xfId="0" applyFont="1" applyFill="1" applyBorder="1" applyAlignment="1">
      <alignment horizontal="center" shrinkToFit="1"/>
    </xf>
    <xf numFmtId="0" fontId="0" fillId="0" borderId="0" xfId="0" applyFill="1" applyBorder="1"/>
    <xf numFmtId="0" fontId="0" fillId="2" borderId="0" xfId="0" applyFill="1" applyBorder="1" applyAlignment="1">
      <alignment horizontal="center" vertical="center" shrinkToFit="1"/>
    </xf>
    <xf numFmtId="0" fontId="0" fillId="4" borderId="0" xfId="0" applyFill="1" applyBorder="1"/>
    <xf numFmtId="0" fontId="0" fillId="9" borderId="0" xfId="0" applyFill="1" applyBorder="1"/>
    <xf numFmtId="0" fontId="0" fillId="9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0" xfId="0" applyFill="1" applyBorder="1"/>
    <xf numFmtId="0" fontId="0" fillId="2" borderId="0" xfId="0" applyFill="1" applyBorder="1"/>
    <xf numFmtId="0" fontId="0" fillId="0" borderId="0" xfId="0" applyFont="1" applyBorder="1" applyAlignment="1">
      <alignment horizontal="left" vertical="top"/>
    </xf>
    <xf numFmtId="0" fontId="0" fillId="4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 vertical="center"/>
    </xf>
    <xf numFmtId="0" fontId="0" fillId="0" borderId="1" xfId="0" applyBorder="1"/>
    <xf numFmtId="0" fontId="0" fillId="4" borderId="1" xfId="0" applyFill="1" applyBorder="1" applyAlignment="1">
      <alignment horizontal="center" shrinkToFit="1"/>
    </xf>
    <xf numFmtId="0" fontId="0" fillId="6" borderId="1" xfId="0" applyFill="1" applyBorder="1" applyAlignment="1">
      <alignment horizontal="center" shrinkToFit="1"/>
    </xf>
    <xf numFmtId="0" fontId="0" fillId="6" borderId="1" xfId="0" applyFill="1" applyBorder="1" applyAlignment="1">
      <alignment horizontal="center" vertical="center" shrinkToFit="1"/>
    </xf>
    <xf numFmtId="0" fontId="0" fillId="6" borderId="1" xfId="0" applyFill="1" applyBorder="1" applyAlignment="1">
      <alignment shrinkToFit="1"/>
    </xf>
    <xf numFmtId="0" fontId="0" fillId="7" borderId="1" xfId="0" applyFill="1" applyBorder="1" applyAlignment="1">
      <alignment horizontal="center" vertical="center" shrinkToFit="1"/>
    </xf>
    <xf numFmtId="0" fontId="0" fillId="7" borderId="1" xfId="0" applyFill="1" applyBorder="1" applyAlignment="1">
      <alignment horizontal="center" shrinkToFit="1"/>
    </xf>
    <xf numFmtId="0" fontId="0" fillId="2" borderId="1" xfId="0" applyFill="1" applyBorder="1" applyAlignment="1">
      <alignment horizontal="center" shrinkToFit="1"/>
    </xf>
    <xf numFmtId="0" fontId="0" fillId="8" borderId="1" xfId="0" applyFill="1" applyBorder="1" applyAlignment="1">
      <alignment horizontal="center" shrinkToFit="1"/>
    </xf>
    <xf numFmtId="0" fontId="3" fillId="10" borderId="2" xfId="1" applyFont="1" applyFill="1" applyBorder="1" applyAlignment="1">
      <alignment horizontal="center"/>
    </xf>
    <xf numFmtId="0" fontId="3" fillId="10" borderId="3" xfId="1" applyFont="1" applyFill="1" applyBorder="1" applyAlignment="1">
      <alignment horizontal="center"/>
    </xf>
    <xf numFmtId="0" fontId="3" fillId="10" borderId="4" xfId="1" applyFont="1" applyFill="1" applyBorder="1" applyAlignment="1">
      <alignment horizontal="center"/>
    </xf>
    <xf numFmtId="0" fontId="3" fillId="0" borderId="5" xfId="1" applyFont="1" applyFill="1" applyBorder="1" applyAlignment="1">
      <alignment wrapText="1"/>
    </xf>
    <xf numFmtId="0" fontId="3" fillId="0" borderId="5" xfId="1" applyFont="1" applyFill="1" applyBorder="1" applyAlignment="1">
      <alignment horizontal="right" wrapText="1"/>
    </xf>
    <xf numFmtId="165" fontId="3" fillId="0" borderId="5" xfId="2" applyNumberFormat="1" applyFont="1" applyFill="1" applyBorder="1" applyAlignment="1">
      <alignment horizontal="right" wrapText="1"/>
    </xf>
    <xf numFmtId="49" fontId="0" fillId="0" borderId="0" xfId="0" applyNumberFormat="1"/>
    <xf numFmtId="0" fontId="1" fillId="8" borderId="1" xfId="0" applyFont="1" applyFill="1" applyBorder="1"/>
    <xf numFmtId="0" fontId="1" fillId="8" borderId="0" xfId="0" applyFont="1" applyFill="1" applyBorder="1"/>
    <xf numFmtId="0" fontId="1" fillId="8" borderId="0" xfId="0" applyFont="1" applyFill="1" applyBorder="1" applyAlignment="1">
      <alignment horizontal="center" vertical="center"/>
    </xf>
    <xf numFmtId="0" fontId="1" fillId="0" borderId="0" xfId="0" applyFont="1" applyBorder="1"/>
    <xf numFmtId="0" fontId="1" fillId="0" borderId="1" xfId="0" applyFont="1" applyBorder="1"/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/>
    <xf numFmtId="0" fontId="1" fillId="11" borderId="0" xfId="0" applyFont="1" applyFill="1" applyBorder="1"/>
    <xf numFmtId="0" fontId="1" fillId="11" borderId="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/>
    </xf>
    <xf numFmtId="0" fontId="1" fillId="11" borderId="0" xfId="0" applyFont="1" applyFill="1" applyBorder="1" applyAlignment="1">
      <alignment horizontal="center"/>
    </xf>
    <xf numFmtId="166" fontId="0" fillId="0" borderId="0" xfId="0" applyNumberFormat="1"/>
    <xf numFmtId="2" fontId="0" fillId="0" borderId="0" xfId="0" applyNumberFormat="1"/>
    <xf numFmtId="0" fontId="1" fillId="11" borderId="0" xfId="0" applyFont="1" applyFill="1" applyBorder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2" fontId="4" fillId="0" borderId="0" xfId="0" applyNumberFormat="1" applyFont="1"/>
    <xf numFmtId="49" fontId="0" fillId="0" borderId="0" xfId="0" applyNumberFormat="1" applyFill="1"/>
    <xf numFmtId="49" fontId="0" fillId="0" borderId="0" xfId="0" applyNumberFormat="1" applyFont="1" applyBorder="1" applyAlignment="1">
      <alignment horizontal="left" vertical="top"/>
    </xf>
    <xf numFmtId="49" fontId="0" fillId="0" borderId="0" xfId="0" applyNumberFormat="1" applyFont="1" applyFill="1" applyBorder="1" applyAlignment="1">
      <alignment horizontal="left" vertical="top"/>
    </xf>
    <xf numFmtId="0" fontId="1" fillId="3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right" vertical="center"/>
    </xf>
    <xf numFmtId="0" fontId="0" fillId="9" borderId="0" xfId="0" applyFill="1" applyBorder="1" applyAlignment="1">
      <alignment horizontal="right" vertical="center"/>
    </xf>
    <xf numFmtId="1" fontId="1" fillId="3" borderId="0" xfId="0" applyNumberFormat="1" applyFont="1" applyFill="1" applyBorder="1" applyAlignment="1">
      <alignment horizontal="right"/>
    </xf>
    <xf numFmtId="0" fontId="1" fillId="11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 shrinkToFit="1"/>
    </xf>
    <xf numFmtId="0" fontId="1" fillId="0" borderId="1" xfId="0" applyFont="1" applyBorder="1" applyAlignment="1">
      <alignment horizontal="right"/>
    </xf>
    <xf numFmtId="0" fontId="1" fillId="11" borderId="0" xfId="0" applyFont="1" applyFill="1" applyBorder="1" applyAlignment="1">
      <alignment horizontal="right"/>
    </xf>
    <xf numFmtId="0" fontId="1" fillId="2" borderId="0" xfId="0" applyFont="1" applyFill="1" applyBorder="1" applyAlignment="1">
      <alignment horizontal="right" shrinkToFit="1"/>
    </xf>
    <xf numFmtId="0" fontId="1" fillId="2" borderId="0" xfId="0" applyFont="1" applyFill="1" applyBorder="1" applyAlignment="1">
      <alignment horizontal="right" vertical="center" shrinkToFit="1"/>
    </xf>
    <xf numFmtId="1" fontId="1" fillId="3" borderId="0" xfId="0" applyNumberFormat="1" applyFont="1" applyFill="1" applyBorder="1" applyAlignment="1">
      <alignment horizontal="right" vertical="center"/>
    </xf>
    <xf numFmtId="0" fontId="1" fillId="0" borderId="0" xfId="0" applyFont="1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/>
    </xf>
    <xf numFmtId="49" fontId="0" fillId="0" borderId="1" xfId="0" applyNumberFormat="1" applyFill="1" applyBorder="1" applyAlignment="1">
      <alignment horizontal="left"/>
    </xf>
    <xf numFmtId="49" fontId="0" fillId="0" borderId="0" xfId="0" applyNumberFormat="1" applyFill="1" applyBorder="1" applyAlignment="1">
      <alignment horizontal="left"/>
    </xf>
    <xf numFmtId="49" fontId="0" fillId="0" borderId="0" xfId="0" applyNumberFormat="1" applyFill="1" applyBorder="1" applyAlignment="1">
      <alignment horizontal="left" vertical="center"/>
    </xf>
    <xf numFmtId="0" fontId="1" fillId="11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right"/>
    </xf>
    <xf numFmtId="0" fontId="1" fillId="12" borderId="0" xfId="0" applyFont="1" applyFill="1" applyBorder="1" applyAlignment="1">
      <alignment horizontal="right"/>
    </xf>
    <xf numFmtId="0" fontId="1" fillId="12" borderId="0" xfId="0" applyFont="1" applyFill="1" applyBorder="1" applyAlignment="1">
      <alignment horizontal="right" vertical="center"/>
    </xf>
  </cellXfs>
  <cellStyles count="3">
    <cellStyle name="Normal" xfId="0" builtinId="0"/>
    <cellStyle name="Normal_frequency" xfId="1" xr:uid="{00000000-0005-0000-0000-000001000000}"/>
    <cellStyle name="Normal_frequency 94-99" xfId="2" xr:uid="{00000000-0005-0000-0000-000002000000}"/>
  </cellStyles>
  <dxfs count="0"/>
  <tableStyles count="0" defaultTableStyle="TableStyleMedium2" defaultPivotStyle="PivotStyleLight16"/>
  <colors>
    <mruColors>
      <color rgb="FFFF7C80"/>
      <color rgb="FF0000FF"/>
      <color rgb="FF66FFCC"/>
      <color rgb="FFA0A8F8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Percentage of Years Station H</a:t>
            </a:r>
            <a:r>
              <a:rPr lang="en-US" sz="1600" b="1" baseline="0">
                <a:solidFill>
                  <a:schemeClr val="tx1"/>
                </a:solidFill>
              </a:rPr>
              <a:t>as Been Hypoxic between 19</a:t>
            </a:r>
            <a:r>
              <a:rPr lang="en-US" sz="1600" b="1">
                <a:solidFill>
                  <a:schemeClr val="tx1"/>
                </a:solidFill>
              </a:rPr>
              <a:t>94-2022 </a:t>
            </a:r>
          </a:p>
        </c:rich>
      </c:tx>
      <c:layout>
        <c:manualLayout>
          <c:xMode val="edge"/>
          <c:yMode val="edge"/>
          <c:x val="0.25639872344008097"/>
          <c:y val="1.2393490392361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94-22 Percent</c:v>
                </c:pt>
              </c:strCache>
            </c:strRef>
          </c:tx>
          <c:spPr>
            <a:ln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B4B2-4425-A3F1-B51B5D16890C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B4B2-4425-A3F1-B51B5D16890C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0-B4B2-4425-A3F1-B51B5D16890C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2-B4B2-4425-A3F1-B51B5D16890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E-B4B2-4425-A3F1-B51B5D16890C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B4B2-4425-A3F1-B51B5D16890C}"/>
              </c:ext>
            </c:extLst>
          </c:dPt>
          <c:dPt>
            <c:idx val="6"/>
            <c:invertIfNegative val="0"/>
            <c:bubble3D val="0"/>
            <c:spPr>
              <a:solidFill>
                <a:srgbClr val="0070C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0-B4B2-4425-A3F1-B51B5D16890C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C-B4B2-4425-A3F1-B51B5D16890C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B4B2-4425-A3F1-B51B5D16890C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C1EA-43AF-98CB-0AC03950443D}"/>
              </c:ext>
            </c:extLst>
          </c:dPt>
          <c:dPt>
            <c:idx val="10"/>
            <c:invertIfNegative val="0"/>
            <c:bubble3D val="0"/>
            <c:spPr>
              <a:solidFill>
                <a:srgbClr val="66FFCC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B4B2-4425-A3F1-B51B5D16890C}"/>
              </c:ext>
            </c:extLst>
          </c:dPt>
          <c:dPt>
            <c:idx val="11"/>
            <c:invertIfNegative val="0"/>
            <c:bubble3D val="0"/>
            <c:spPr>
              <a:solidFill>
                <a:srgbClr val="66FFCC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8-B4B2-4425-A3F1-B51B5D16890C}"/>
              </c:ext>
            </c:extLst>
          </c:dPt>
          <c:dPt>
            <c:idx val="12"/>
            <c:invertIfNegative val="0"/>
            <c:bubble3D val="0"/>
            <c:spPr>
              <a:solidFill>
                <a:srgbClr val="92D05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4-B4B2-4425-A3F1-B51B5D16890C}"/>
              </c:ext>
            </c:extLst>
          </c:dPt>
          <c:dPt>
            <c:idx val="13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B4B2-4425-A3F1-B51B5D16890C}"/>
              </c:ext>
            </c:extLst>
          </c:dPt>
          <c:dPt>
            <c:idx val="14"/>
            <c:invertIfNegative val="0"/>
            <c:bubble3D val="0"/>
            <c:spPr>
              <a:solidFill>
                <a:srgbClr val="0070C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1-B4B2-4425-A3F1-B51B5D16890C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C1EA-43AF-98CB-0AC03950443D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C1EA-43AF-98CB-0AC03950443D}"/>
              </c:ext>
            </c:extLst>
          </c:dPt>
          <c:dPt>
            <c:idx val="17"/>
            <c:invertIfNegative val="0"/>
            <c:bubble3D val="0"/>
            <c:spPr>
              <a:solidFill>
                <a:srgbClr val="0070C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2-B4B2-4425-A3F1-B51B5D16890C}"/>
              </c:ext>
            </c:extLst>
          </c:dPt>
          <c:dPt>
            <c:idx val="18"/>
            <c:invertIfNegative val="0"/>
            <c:bubble3D val="0"/>
            <c:spPr>
              <a:solidFill>
                <a:srgbClr val="66FFCC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B4B2-4425-A3F1-B51B5D16890C}"/>
              </c:ext>
            </c:extLst>
          </c:dPt>
          <c:dPt>
            <c:idx val="19"/>
            <c:invertIfNegative val="0"/>
            <c:bubble3D val="0"/>
            <c:spPr>
              <a:solidFill>
                <a:srgbClr val="0070C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3-B4B2-4425-A3F1-B51B5D16890C}"/>
              </c:ext>
            </c:extLst>
          </c:dPt>
          <c:dPt>
            <c:idx val="20"/>
            <c:invertIfNegative val="0"/>
            <c:bubble3D val="0"/>
            <c:spPr>
              <a:solidFill>
                <a:srgbClr val="0000FF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4-B4B2-4425-A3F1-B51B5D16890C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C1EA-43AF-98CB-0AC03950443D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B4B2-4425-A3F1-B51B5D16890C}"/>
              </c:ext>
            </c:extLst>
          </c:dPt>
          <c:dPt>
            <c:idx val="23"/>
            <c:invertIfNegative val="0"/>
            <c:bubble3D val="0"/>
            <c:spPr>
              <a:solidFill>
                <a:srgbClr val="0000FF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5-B4B2-4425-A3F1-B51B5D16890C}"/>
              </c:ext>
            </c:extLst>
          </c:dPt>
          <c:dPt>
            <c:idx val="24"/>
            <c:invertIfNegative val="0"/>
            <c:bubble3D val="0"/>
            <c:spPr>
              <a:solidFill>
                <a:srgbClr val="0000FF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6-B4B2-4425-A3F1-B51B5D16890C}"/>
              </c:ext>
            </c:extLst>
          </c:dPt>
          <c:dPt>
            <c:idx val="25"/>
            <c:invertIfNegative val="0"/>
            <c:bubble3D val="0"/>
            <c:spPr>
              <a:solidFill>
                <a:srgbClr val="0000FF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7-B4B2-4425-A3F1-B51B5D16890C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C1EA-43AF-98CB-0AC03950443D}"/>
              </c:ext>
            </c:extLst>
          </c:dPt>
          <c:dPt>
            <c:idx val="27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C1EA-43AF-98CB-0AC03950443D}"/>
              </c:ext>
            </c:extLst>
          </c:dPt>
          <c:dPt>
            <c:idx val="28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C1EA-43AF-98CB-0AC03950443D}"/>
              </c:ext>
            </c:extLst>
          </c:dPt>
          <c:dPt>
            <c:idx val="29"/>
            <c:invertIfNegative val="0"/>
            <c:bubble3D val="0"/>
            <c:spPr>
              <a:solidFill>
                <a:srgbClr val="0000FF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8-B4B2-4425-A3F1-B51B5D16890C}"/>
              </c:ext>
            </c:extLst>
          </c:dPt>
          <c:dPt>
            <c:idx val="30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C1EA-43AF-98CB-0AC03950443D}"/>
              </c:ext>
            </c:extLst>
          </c:dPt>
          <c:dPt>
            <c:idx val="31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C1EA-43AF-98CB-0AC03950443D}"/>
              </c:ext>
            </c:extLst>
          </c:dPt>
          <c:dPt>
            <c:idx val="32"/>
            <c:invertIfNegative val="0"/>
            <c:bubble3D val="0"/>
            <c:spPr>
              <a:solidFill>
                <a:srgbClr val="FF0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B4B2-4425-A3F1-B51B5D16890C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B4B2-4425-A3F1-B51B5D16890C}"/>
              </c:ext>
            </c:extLst>
          </c:dPt>
          <c:dPt>
            <c:idx val="34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B4B2-4425-A3F1-B51B5D16890C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B4B2-4425-A3F1-B51B5D16890C}"/>
              </c:ext>
            </c:extLst>
          </c:dPt>
          <c:dPt>
            <c:idx val="36"/>
            <c:invertIfNegative val="0"/>
            <c:bubble3D val="0"/>
            <c:spPr>
              <a:solidFill>
                <a:srgbClr val="92D05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B4B2-4425-A3F1-B51B5D16890C}"/>
              </c:ext>
            </c:extLst>
          </c:dPt>
          <c:dPt>
            <c:idx val="37"/>
            <c:invertIfNegative val="0"/>
            <c:bubble3D val="0"/>
            <c:spPr>
              <a:solidFill>
                <a:srgbClr val="92D05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6-B4B2-4425-A3F1-B51B5D16890C}"/>
              </c:ext>
            </c:extLst>
          </c:dPt>
          <c:dPt>
            <c:idx val="38"/>
            <c:invertIfNegative val="0"/>
            <c:bubble3D val="0"/>
            <c:spPr>
              <a:solidFill>
                <a:srgbClr val="00B0F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D-B4B2-4425-A3F1-B51B5D16890C}"/>
              </c:ext>
            </c:extLst>
          </c:dPt>
          <c:dPt>
            <c:idx val="3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70000"/>
                      <a:lumOff val="3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C1EA-43AF-98CB-0AC03950443D}"/>
              </c:ext>
            </c:extLst>
          </c:dPt>
          <c:dPt>
            <c:idx val="40"/>
            <c:invertIfNegative val="0"/>
            <c:bubble3D val="0"/>
            <c:spPr>
              <a:solidFill>
                <a:srgbClr val="66FFCC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A-B4B2-4425-A3F1-B51B5D16890C}"/>
              </c:ext>
            </c:extLst>
          </c:dPt>
          <c:dPt>
            <c:idx val="41"/>
            <c:invertIfNegative val="0"/>
            <c:bubble3D val="0"/>
            <c:spPr>
              <a:solidFill>
                <a:srgbClr val="0000FF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9-B4B2-4425-A3F1-B51B5D16890C}"/>
              </c:ext>
            </c:extLst>
          </c:dPt>
          <c:dPt>
            <c:idx val="42"/>
            <c:invertIfNegative val="0"/>
            <c:bubble3D val="0"/>
            <c:spPr>
              <a:solidFill>
                <a:srgbClr val="0000FF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A-B4B2-4425-A3F1-B51B5D16890C}"/>
              </c:ext>
            </c:extLst>
          </c:dPt>
          <c:dPt>
            <c:idx val="43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C1EA-43AF-98CB-0AC03950443D}"/>
              </c:ext>
            </c:extLst>
          </c:dPt>
          <c:dPt>
            <c:idx val="44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C1EA-43AF-98CB-0AC03950443D}"/>
              </c:ext>
            </c:extLst>
          </c:dPt>
          <c:dPt>
            <c:idx val="45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C1EA-43AF-98CB-0AC03950443D}"/>
              </c:ext>
            </c:extLst>
          </c:dPt>
          <c:dPt>
            <c:idx val="46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7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7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D-C1EA-43AF-98CB-0AC03950443D}"/>
              </c:ext>
            </c:extLst>
          </c:dPt>
          <c:dPt>
            <c:idx val="47"/>
            <c:invertIfNegative val="0"/>
            <c:bubble3D val="0"/>
            <c:spPr>
              <a:solidFill>
                <a:srgbClr val="FFFF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B4B2-4425-A3F1-B51B5D16890C}"/>
              </c:ext>
            </c:extLst>
          </c:dPt>
          <c:dPt>
            <c:idx val="48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B4B2-4425-A3F1-B51B5D16890C}"/>
              </c:ext>
            </c:extLst>
          </c:dPt>
          <c:dPt>
            <c:idx val="49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B4B2-4425-A3F1-B51B5D16890C}"/>
              </c:ext>
            </c:extLst>
          </c:dPt>
          <c:dPt>
            <c:idx val="50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B4B2-4425-A3F1-B51B5D16890C}"/>
              </c:ext>
            </c:extLst>
          </c:dPt>
          <c:dPt>
            <c:idx val="51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B4B2-4425-A3F1-B51B5D16890C}"/>
              </c:ext>
            </c:extLst>
          </c:dPt>
          <c:dPt>
            <c:idx val="52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B4B2-4425-A3F1-B51B5D16890C}"/>
              </c:ext>
            </c:extLst>
          </c:dPt>
          <c:dPt>
            <c:idx val="53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B4B2-4425-A3F1-B51B5D16890C}"/>
              </c:ext>
            </c:extLst>
          </c:dPt>
          <c:dPt>
            <c:idx val="54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B4B2-4425-A3F1-B51B5D16890C}"/>
              </c:ext>
            </c:extLst>
          </c:dPt>
          <c:dPt>
            <c:idx val="55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B4B2-4425-A3F1-B51B5D16890C}"/>
              </c:ext>
            </c:extLst>
          </c:dPt>
          <c:dPt>
            <c:idx val="56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B4B2-4425-A3F1-B51B5D16890C}"/>
              </c:ext>
            </c:extLst>
          </c:dPt>
          <c:dPt>
            <c:idx val="57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B4B2-4425-A3F1-B51B5D16890C}"/>
              </c:ext>
            </c:extLst>
          </c:dPt>
          <c:dPt>
            <c:idx val="58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B4B2-4425-A3F1-B51B5D16890C}"/>
              </c:ext>
            </c:extLst>
          </c:dPt>
          <c:dPt>
            <c:idx val="59"/>
            <c:invertIfNegative val="0"/>
            <c:bubble3D val="0"/>
            <c:spPr>
              <a:solidFill>
                <a:srgbClr val="FFC0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B4B2-4425-A3F1-B51B5D16890C}"/>
              </c:ext>
            </c:extLst>
          </c:dPt>
          <c:cat>
            <c:strRef>
              <c:f>Sheet1!$A$2:$A$61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36</c:v>
                </c:pt>
                <c:pt idx="32">
                  <c:v>A4</c:v>
                </c:pt>
                <c:pt idx="33">
                  <c:v>B3</c:v>
                </c:pt>
                <c:pt idx="34">
                  <c:v>C1</c:v>
                </c:pt>
                <c:pt idx="35">
                  <c:v>C2</c:v>
                </c:pt>
                <c:pt idx="36">
                  <c:v>D3</c:v>
                </c:pt>
                <c:pt idx="37">
                  <c:v>E1</c:v>
                </c:pt>
                <c:pt idx="38">
                  <c:v>F2</c:v>
                </c:pt>
                <c:pt idx="39">
                  <c:v>F3</c:v>
                </c:pt>
                <c:pt idx="40">
                  <c:v>H2</c:v>
                </c:pt>
                <c:pt idx="41">
                  <c:v>H4</c:v>
                </c:pt>
                <c:pt idx="42">
                  <c:v>H6</c:v>
                </c:pt>
                <c:pt idx="43">
                  <c:v>I2</c:v>
                </c:pt>
                <c:pt idx="44">
                  <c:v>J2</c:v>
                </c:pt>
                <c:pt idx="45">
                  <c:v>K2</c:v>
                </c:pt>
                <c:pt idx="46">
                  <c:v>M3</c:v>
                </c:pt>
                <c:pt idx="47">
                  <c:v>A1</c:v>
                </c:pt>
                <c:pt idx="48">
                  <c:v> A2M</c:v>
                </c:pt>
                <c:pt idx="49">
                  <c:v> A3</c:v>
                </c:pt>
                <c:pt idx="50">
                  <c:v> A4</c:v>
                </c:pt>
                <c:pt idx="51">
                  <c:v> A5</c:v>
                </c:pt>
                <c:pt idx="52">
                  <c:v> B1S</c:v>
                </c:pt>
                <c:pt idx="53">
                  <c:v> B2</c:v>
                </c:pt>
                <c:pt idx="54">
                  <c:v> B3M</c:v>
                </c:pt>
                <c:pt idx="55">
                  <c:v> B4</c:v>
                </c:pt>
                <c:pt idx="56">
                  <c:v> H-A3</c:v>
                </c:pt>
                <c:pt idx="57">
                  <c:v> H-B</c:v>
                </c:pt>
                <c:pt idx="58">
                  <c:v> H-C</c:v>
                </c:pt>
                <c:pt idx="59">
                  <c:v> H-C1</c:v>
                </c:pt>
              </c:strCache>
            </c:strRef>
          </c:cat>
          <c:val>
            <c:numRef>
              <c:f>Sheet1!$B$2:$B$61</c:f>
              <c:numCache>
                <c:formatCode>General</c:formatCode>
                <c:ptCount val="60"/>
                <c:pt idx="0">
                  <c:v>86.206896551724128</c:v>
                </c:pt>
                <c:pt idx="1">
                  <c:v>93.103448275862064</c:v>
                </c:pt>
                <c:pt idx="2">
                  <c:v>68.965517241379317</c:v>
                </c:pt>
                <c:pt idx="3">
                  <c:v>51.724137931034484</c:v>
                </c:pt>
                <c:pt idx="4">
                  <c:v>27.586206896551722</c:v>
                </c:pt>
                <c:pt idx="5">
                  <c:v>31.03448275862069</c:v>
                </c:pt>
                <c:pt idx="6">
                  <c:v>13.793103448275861</c:v>
                </c:pt>
                <c:pt idx="7">
                  <c:v>31.03448275862069</c:v>
                </c:pt>
                <c:pt idx="8">
                  <c:v>51.724137931034484</c:v>
                </c:pt>
                <c:pt idx="9">
                  <c:v>17.241379310344829</c:v>
                </c:pt>
                <c:pt idx="10">
                  <c:v>48.275862068965516</c:v>
                </c:pt>
                <c:pt idx="11">
                  <c:v>44.827586206896555</c:v>
                </c:pt>
                <c:pt idx="12">
                  <c:v>58.620689655172406</c:v>
                </c:pt>
                <c:pt idx="13">
                  <c:v>86.206896551724128</c:v>
                </c:pt>
                <c:pt idx="14">
                  <c:v>13.793103448275861</c:v>
                </c:pt>
                <c:pt idx="15">
                  <c:v>20.689655172413794</c:v>
                </c:pt>
                <c:pt idx="16">
                  <c:v>0</c:v>
                </c:pt>
                <c:pt idx="17">
                  <c:v>10.344827586206897</c:v>
                </c:pt>
                <c:pt idx="18">
                  <c:v>48.275862068965516</c:v>
                </c:pt>
                <c:pt idx="19">
                  <c:v>10.344827586206897</c:v>
                </c:pt>
                <c:pt idx="20">
                  <c:v>6.8965517241379306</c:v>
                </c:pt>
                <c:pt idx="21">
                  <c:v>0</c:v>
                </c:pt>
                <c:pt idx="22">
                  <c:v>24.137931034482758</c:v>
                </c:pt>
                <c:pt idx="23">
                  <c:v>3.4482758620689653</c:v>
                </c:pt>
                <c:pt idx="24">
                  <c:v>3.4482758620689653</c:v>
                </c:pt>
                <c:pt idx="25">
                  <c:v>6.8965517241379306</c:v>
                </c:pt>
                <c:pt idx="26">
                  <c:v>0</c:v>
                </c:pt>
                <c:pt idx="27">
                  <c:v>21.052631578947366</c:v>
                </c:pt>
                <c:pt idx="28">
                  <c:v>0</c:v>
                </c:pt>
                <c:pt idx="29">
                  <c:v>7.1428571428571423</c:v>
                </c:pt>
                <c:pt idx="30">
                  <c:v>0</c:v>
                </c:pt>
                <c:pt idx="31">
                  <c:v>0</c:v>
                </c:pt>
                <c:pt idx="32">
                  <c:v>100</c:v>
                </c:pt>
                <c:pt idx="33">
                  <c:v>100</c:v>
                </c:pt>
                <c:pt idx="34">
                  <c:v>89.65517241379311</c:v>
                </c:pt>
                <c:pt idx="35">
                  <c:v>72.41379310344827</c:v>
                </c:pt>
                <c:pt idx="36">
                  <c:v>51.724137931034484</c:v>
                </c:pt>
                <c:pt idx="37">
                  <c:v>51.724137931034484</c:v>
                </c:pt>
                <c:pt idx="38">
                  <c:v>31.03448275862069</c:v>
                </c:pt>
                <c:pt idx="39">
                  <c:v>27.586206896551722</c:v>
                </c:pt>
                <c:pt idx="40">
                  <c:v>44.827586206896555</c:v>
                </c:pt>
                <c:pt idx="41">
                  <c:v>6.8965517241379306</c:v>
                </c:pt>
                <c:pt idx="42">
                  <c:v>6.8965517241379306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68.965517241379317</c:v>
                </c:pt>
                <c:pt idx="48">
                  <c:v>89.65517241379311</c:v>
                </c:pt>
                <c:pt idx="49">
                  <c:v>89.65517241379311</c:v>
                </c:pt>
                <c:pt idx="50">
                  <c:v>89.65517241379311</c:v>
                </c:pt>
                <c:pt idx="51">
                  <c:v>89.65517241379311</c:v>
                </c:pt>
                <c:pt idx="52">
                  <c:v>82.758620689655174</c:v>
                </c:pt>
                <c:pt idx="53">
                  <c:v>86.206896551724128</c:v>
                </c:pt>
                <c:pt idx="54">
                  <c:v>89.65517241379311</c:v>
                </c:pt>
                <c:pt idx="55">
                  <c:v>79.310344827586206</c:v>
                </c:pt>
                <c:pt idx="56">
                  <c:v>86.206896551724128</c:v>
                </c:pt>
                <c:pt idx="57">
                  <c:v>89.65517241379311</c:v>
                </c:pt>
                <c:pt idx="58">
                  <c:v>86.206896551724128</c:v>
                </c:pt>
                <c:pt idx="59">
                  <c:v>89.65517241379311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2-4425-A3F1-B51B5D168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4"/>
        <c:axId val="793820080"/>
        <c:axId val="793820408"/>
      </c:barChart>
      <c:catAx>
        <c:axId val="79382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820408"/>
        <c:crosses val="autoZero"/>
        <c:auto val="1"/>
        <c:lblAlgn val="ctr"/>
        <c:lblOffset val="100"/>
        <c:tickLblSkip val="1"/>
        <c:noMultiLvlLbl val="0"/>
      </c:catAx>
      <c:valAx>
        <c:axId val="7938204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82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533399</xdr:colOff>
      <xdr:row>9</xdr:row>
      <xdr:rowOff>71436</xdr:rowOff>
    </xdr:from>
    <xdr:to>
      <xdr:col>27</xdr:col>
      <xdr:colOff>123825</xdr:colOff>
      <xdr:row>41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A837E-E978-B9E9-A96E-6B08ABB9E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0.16268</cdr:x>
      <cdr:y>0.02844</cdr:y>
    </cdr:from>
    <cdr:to>
      <cdr:x>0.23828</cdr:x>
      <cdr:y>0.15083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8FE06439-1EA9-F140-5BF6-54CEDBF9B30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0" y="174878"/>
          <a:ext cx="752476" cy="752476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CA003-D680-4394-9865-70D287C6CEAE}">
  <dimension ref="A1:F62"/>
  <sheetViews>
    <sheetView workbookViewId="0">
      <selection activeCell="I22" sqref="I22"/>
    </sheetView>
  </sheetViews>
  <sheetFormatPr defaultRowHeight="14.4" x14ac:dyDescent="0.3"/>
  <cols>
    <col min="2" max="2" width="9.5546875" bestFit="1" customWidth="1"/>
    <col min="3" max="3" width="11.109375" bestFit="1" customWidth="1"/>
    <col min="4" max="4" width="10.109375" style="96" bestFit="1" customWidth="1"/>
    <col min="5" max="5" width="15.33203125" style="96" bestFit="1" customWidth="1"/>
    <col min="6" max="6" width="13.109375" style="96" bestFit="1" customWidth="1"/>
  </cols>
  <sheetData>
    <row r="1" spans="1:6" x14ac:dyDescent="0.3">
      <c r="A1" s="64" t="s">
        <v>0</v>
      </c>
      <c r="B1" s="2" t="s">
        <v>1</v>
      </c>
      <c r="C1" s="2" t="s">
        <v>2</v>
      </c>
      <c r="D1" s="90" t="s">
        <v>107</v>
      </c>
      <c r="E1" s="91" t="s">
        <v>4</v>
      </c>
      <c r="F1" s="91" t="s">
        <v>108</v>
      </c>
    </row>
    <row r="2" spans="1:6" x14ac:dyDescent="0.3">
      <c r="A2" s="64" t="s">
        <v>7</v>
      </c>
      <c r="B2" s="2">
        <v>40.963299999999997</v>
      </c>
      <c r="C2" s="2">
        <v>-73.623699999999999</v>
      </c>
      <c r="D2" s="93">
        <v>26</v>
      </c>
      <c r="E2" s="93">
        <v>30</v>
      </c>
      <c r="F2" s="88">
        <v>86.666666666666671</v>
      </c>
    </row>
    <row r="3" spans="1:6" x14ac:dyDescent="0.3">
      <c r="A3" s="64" t="s">
        <v>8</v>
      </c>
      <c r="B3" s="2">
        <v>40.934699999999999</v>
      </c>
      <c r="C3" s="2">
        <v>-73.600700000000003</v>
      </c>
      <c r="D3" s="93">
        <v>28</v>
      </c>
      <c r="E3" s="93">
        <v>30</v>
      </c>
      <c r="F3" s="88">
        <v>93.333333333333329</v>
      </c>
    </row>
    <row r="4" spans="1:6" x14ac:dyDescent="0.3">
      <c r="A4" s="64" t="s">
        <v>9</v>
      </c>
      <c r="B4" s="2">
        <v>40.979300000000002</v>
      </c>
      <c r="C4" s="2">
        <v>-73.560699999999997</v>
      </c>
      <c r="D4" s="93">
        <v>21</v>
      </c>
      <c r="E4" s="93">
        <v>30</v>
      </c>
      <c r="F4" s="88">
        <v>70</v>
      </c>
    </row>
    <row r="5" spans="1:6" x14ac:dyDescent="0.3">
      <c r="A5" s="64" t="s">
        <v>10</v>
      </c>
      <c r="B5" s="2">
        <v>40.937800000000003</v>
      </c>
      <c r="C5" s="2">
        <v>-73.519300000000001</v>
      </c>
      <c r="D5" s="93">
        <v>16</v>
      </c>
      <c r="E5" s="93">
        <v>30</v>
      </c>
      <c r="F5" s="88">
        <v>53.333333333333336</v>
      </c>
    </row>
    <row r="6" spans="1:6" x14ac:dyDescent="0.3">
      <c r="A6" s="64" t="s">
        <v>11</v>
      </c>
      <c r="B6" s="2">
        <v>41.009300000000003</v>
      </c>
      <c r="C6" s="2">
        <v>-73.5137</v>
      </c>
      <c r="D6" s="93">
        <v>8</v>
      </c>
      <c r="E6" s="93">
        <v>30</v>
      </c>
      <c r="F6" s="88">
        <v>26.666666666666668</v>
      </c>
    </row>
    <row r="7" spans="1:6" x14ac:dyDescent="0.3">
      <c r="A7" s="64" t="s">
        <v>12</v>
      </c>
      <c r="B7" s="2">
        <v>40.961199999999998</v>
      </c>
      <c r="C7" s="2">
        <v>-73.476699999999994</v>
      </c>
      <c r="D7" s="93">
        <v>10</v>
      </c>
      <c r="E7" s="93">
        <v>30</v>
      </c>
      <c r="F7" s="88">
        <v>33.333333333333329</v>
      </c>
    </row>
    <row r="8" spans="1:6" x14ac:dyDescent="0.3">
      <c r="A8" s="64" t="s">
        <v>13</v>
      </c>
      <c r="B8" s="2">
        <v>40.950299999999999</v>
      </c>
      <c r="C8" s="2">
        <v>-73.425299999999993</v>
      </c>
      <c r="D8" s="93">
        <v>4</v>
      </c>
      <c r="E8" s="93">
        <v>30</v>
      </c>
      <c r="F8" s="88">
        <v>13.333333333333334</v>
      </c>
    </row>
    <row r="9" spans="1:6" x14ac:dyDescent="0.3">
      <c r="A9" s="64" t="s">
        <v>14</v>
      </c>
      <c r="B9" s="2">
        <v>41.040799999999997</v>
      </c>
      <c r="C9" s="2">
        <v>-73.418000000000006</v>
      </c>
      <c r="D9" s="93">
        <v>9</v>
      </c>
      <c r="E9" s="93">
        <v>30</v>
      </c>
      <c r="F9" s="88">
        <v>30</v>
      </c>
    </row>
    <row r="10" spans="1:6" x14ac:dyDescent="0.3">
      <c r="A10" s="64" t="s">
        <v>15</v>
      </c>
      <c r="B10" s="2">
        <v>41.070799999999998</v>
      </c>
      <c r="C10" s="2">
        <v>-73.336200000000005</v>
      </c>
      <c r="D10" s="93">
        <v>15</v>
      </c>
      <c r="E10" s="93">
        <v>30</v>
      </c>
      <c r="F10" s="88">
        <v>50</v>
      </c>
    </row>
    <row r="11" spans="1:6" x14ac:dyDescent="0.3">
      <c r="A11" s="64" t="s">
        <v>16</v>
      </c>
      <c r="B11" s="2">
        <v>40.951700000000002</v>
      </c>
      <c r="C11" s="2">
        <v>-73.332499999999996</v>
      </c>
      <c r="D11" s="93">
        <v>5</v>
      </c>
      <c r="E11" s="93">
        <v>30</v>
      </c>
      <c r="F11" s="88">
        <v>16.666666666666664</v>
      </c>
    </row>
    <row r="12" spans="1:6" x14ac:dyDescent="0.3">
      <c r="A12" s="64" t="s">
        <v>17</v>
      </c>
      <c r="B12" s="2">
        <v>41.108699999999999</v>
      </c>
      <c r="C12" s="2">
        <v>-73.253</v>
      </c>
      <c r="D12" s="93">
        <v>14</v>
      </c>
      <c r="E12" s="93">
        <v>30</v>
      </c>
      <c r="F12" s="88">
        <v>46.666666666666664</v>
      </c>
    </row>
    <row r="13" spans="1:6" x14ac:dyDescent="0.3">
      <c r="A13" s="64" t="s">
        <v>18</v>
      </c>
      <c r="B13" s="2">
        <v>41.058300000000003</v>
      </c>
      <c r="C13" s="2">
        <v>-73.234300000000005</v>
      </c>
      <c r="D13" s="93">
        <v>13</v>
      </c>
      <c r="E13" s="93">
        <v>30</v>
      </c>
      <c r="F13" s="88">
        <v>43.333333333333336</v>
      </c>
    </row>
    <row r="14" spans="1:6" x14ac:dyDescent="0.3">
      <c r="A14" s="64" t="s">
        <v>19</v>
      </c>
      <c r="B14" s="2">
        <v>40.991500000000002</v>
      </c>
      <c r="C14" s="2">
        <v>-73.218800000000002</v>
      </c>
      <c r="D14" s="93">
        <v>18</v>
      </c>
      <c r="E14" s="93">
        <v>30</v>
      </c>
      <c r="F14" s="88">
        <v>60</v>
      </c>
    </row>
    <row r="15" spans="1:6" x14ac:dyDescent="0.3">
      <c r="A15" s="64" t="s">
        <v>20</v>
      </c>
      <c r="B15" s="2">
        <v>40.9313</v>
      </c>
      <c r="C15" s="2">
        <v>-73.221199999999996</v>
      </c>
      <c r="D15" s="93">
        <v>26</v>
      </c>
      <c r="E15" s="93">
        <v>30</v>
      </c>
      <c r="F15" s="88">
        <v>86.666666666666671</v>
      </c>
    </row>
    <row r="16" spans="1:6" x14ac:dyDescent="0.3">
      <c r="A16" s="64" t="s">
        <v>21</v>
      </c>
      <c r="B16" s="2">
        <v>41.1203</v>
      </c>
      <c r="C16" s="2">
        <v>-73.162499999999994</v>
      </c>
      <c r="D16" s="93">
        <v>4</v>
      </c>
      <c r="E16" s="93">
        <v>30</v>
      </c>
      <c r="F16" s="88">
        <v>13.333333333333334</v>
      </c>
    </row>
    <row r="17" spans="1:6" x14ac:dyDescent="0.3">
      <c r="A17" s="64" t="s">
        <v>22</v>
      </c>
      <c r="B17" s="2">
        <v>41.122300000000003</v>
      </c>
      <c r="C17" s="2">
        <v>-73.09</v>
      </c>
      <c r="D17" s="93">
        <v>6</v>
      </c>
      <c r="E17" s="93">
        <v>30</v>
      </c>
      <c r="F17" s="88">
        <v>20</v>
      </c>
    </row>
    <row r="18" spans="1:6" x14ac:dyDescent="0.3">
      <c r="A18" s="64" t="s">
        <v>23</v>
      </c>
      <c r="B18" s="2">
        <v>41.055300000000003</v>
      </c>
      <c r="C18" s="2">
        <v>-73.080799999999996</v>
      </c>
      <c r="D18" s="93">
        <v>1</v>
      </c>
      <c r="E18" s="93">
        <v>30</v>
      </c>
      <c r="F18" s="88">
        <v>3.3333333333333335</v>
      </c>
    </row>
    <row r="19" spans="1:6" x14ac:dyDescent="0.3">
      <c r="A19" s="64" t="s">
        <v>24</v>
      </c>
      <c r="B19" s="2">
        <v>40.994</v>
      </c>
      <c r="C19" s="2">
        <v>-73.042299999999997</v>
      </c>
      <c r="D19" s="93">
        <v>3</v>
      </c>
      <c r="E19" s="93">
        <v>30</v>
      </c>
      <c r="F19" s="88">
        <v>10</v>
      </c>
    </row>
    <row r="20" spans="1:6" x14ac:dyDescent="0.3">
      <c r="A20" s="64" t="s">
        <v>25</v>
      </c>
      <c r="B20" s="2">
        <v>41.164000000000001</v>
      </c>
      <c r="C20" s="2">
        <v>-73.014799999999994</v>
      </c>
      <c r="D20" s="93">
        <v>14</v>
      </c>
      <c r="E20" s="93">
        <v>30</v>
      </c>
      <c r="F20" s="88">
        <v>46.666666666666664</v>
      </c>
    </row>
    <row r="21" spans="1:6" x14ac:dyDescent="0.3">
      <c r="A21" s="64" t="s">
        <v>26</v>
      </c>
      <c r="B21" s="2">
        <v>41.082299999999996</v>
      </c>
      <c r="C21" s="2">
        <v>-73.022800000000004</v>
      </c>
      <c r="D21" s="93">
        <v>4</v>
      </c>
      <c r="E21" s="93">
        <v>30</v>
      </c>
      <c r="F21" s="88">
        <v>13.333333333333334</v>
      </c>
    </row>
    <row r="22" spans="1:6" x14ac:dyDescent="0.3">
      <c r="A22" s="64" t="s">
        <v>27</v>
      </c>
      <c r="B22" s="2">
        <v>41.1402</v>
      </c>
      <c r="C22" s="2">
        <v>-72.948800000000006</v>
      </c>
      <c r="D22" s="93">
        <v>2</v>
      </c>
      <c r="E22" s="93">
        <v>30</v>
      </c>
      <c r="F22" s="88">
        <v>6.666666666666667</v>
      </c>
    </row>
    <row r="23" spans="1:6" x14ac:dyDescent="0.3">
      <c r="A23" s="64" t="s">
        <v>28</v>
      </c>
      <c r="B23" s="2">
        <v>40.981000000000002</v>
      </c>
      <c r="C23" s="2">
        <v>-72.918199999999999</v>
      </c>
      <c r="D23" s="93">
        <v>0</v>
      </c>
      <c r="E23" s="93">
        <v>30</v>
      </c>
      <c r="F23" s="88">
        <v>0</v>
      </c>
    </row>
    <row r="24" spans="1:6" x14ac:dyDescent="0.3">
      <c r="A24" s="64" t="s">
        <v>29</v>
      </c>
      <c r="B24" s="2">
        <v>41.209200000000003</v>
      </c>
      <c r="C24" s="2">
        <v>-72.908500000000004</v>
      </c>
      <c r="D24" s="93">
        <v>7</v>
      </c>
      <c r="E24" s="93">
        <v>30</v>
      </c>
      <c r="F24" s="88">
        <v>23.333333333333332</v>
      </c>
    </row>
    <row r="25" spans="1:6" x14ac:dyDescent="0.3">
      <c r="A25" s="64" t="s">
        <v>30</v>
      </c>
      <c r="B25" s="2">
        <v>41.158700000000003</v>
      </c>
      <c r="C25" s="2">
        <v>-72.849500000000006</v>
      </c>
      <c r="D25" s="93">
        <v>1</v>
      </c>
      <c r="E25" s="93">
        <v>30</v>
      </c>
      <c r="F25" s="88">
        <v>3.3333333333333335</v>
      </c>
    </row>
    <row r="26" spans="1:6" x14ac:dyDescent="0.3">
      <c r="A26" s="64" t="s">
        <v>31</v>
      </c>
      <c r="B26" s="2">
        <v>41.078200000000002</v>
      </c>
      <c r="C26" s="2">
        <v>-72.833500000000001</v>
      </c>
      <c r="D26" s="93">
        <v>1</v>
      </c>
      <c r="E26" s="93">
        <v>30</v>
      </c>
      <c r="F26" s="88">
        <v>3.3333333333333335</v>
      </c>
    </row>
    <row r="27" spans="1:6" x14ac:dyDescent="0.3">
      <c r="A27" s="64" t="s">
        <v>32</v>
      </c>
      <c r="B27" s="2">
        <v>41.231499999999997</v>
      </c>
      <c r="C27" s="2">
        <v>-72.829700000000003</v>
      </c>
      <c r="D27" s="93">
        <v>2</v>
      </c>
      <c r="E27" s="93">
        <v>30</v>
      </c>
      <c r="F27" s="88">
        <v>6.666666666666667</v>
      </c>
    </row>
    <row r="28" spans="1:6" x14ac:dyDescent="0.3">
      <c r="A28" s="64" t="s">
        <v>33</v>
      </c>
      <c r="B28" s="2">
        <v>41.196300000000001</v>
      </c>
      <c r="C28" s="2">
        <v>-72.775300000000001</v>
      </c>
      <c r="D28" s="93">
        <v>0</v>
      </c>
      <c r="E28" s="93">
        <v>30</v>
      </c>
      <c r="F28" s="88">
        <v>0</v>
      </c>
    </row>
    <row r="29" spans="1:6" x14ac:dyDescent="0.3">
      <c r="A29" s="64" t="s">
        <v>34</v>
      </c>
      <c r="B29" s="2">
        <v>41.004199999999997</v>
      </c>
      <c r="C29" s="2">
        <v>-72.768299999999996</v>
      </c>
      <c r="D29" s="93">
        <v>4</v>
      </c>
      <c r="E29" s="93">
        <v>19</v>
      </c>
      <c r="F29" s="88">
        <v>21.052631578947366</v>
      </c>
    </row>
    <row r="30" spans="1:6" x14ac:dyDescent="0.3">
      <c r="A30" s="64" t="s">
        <v>35</v>
      </c>
      <c r="B30" s="2">
        <v>41.241500000000002</v>
      </c>
      <c r="C30" s="2">
        <v>-72.665700000000001</v>
      </c>
      <c r="D30" s="93">
        <v>0</v>
      </c>
      <c r="E30" s="93">
        <v>18</v>
      </c>
      <c r="F30" s="88">
        <v>0</v>
      </c>
    </row>
    <row r="31" spans="1:6" x14ac:dyDescent="0.3">
      <c r="A31" s="64" t="s">
        <v>36</v>
      </c>
      <c r="B31" s="2">
        <v>41.003799999999998</v>
      </c>
      <c r="C31" s="2">
        <v>-72.651200000000003</v>
      </c>
      <c r="D31" s="93">
        <v>1</v>
      </c>
      <c r="E31" s="93">
        <v>14</v>
      </c>
      <c r="F31" s="88">
        <v>7.1428571428571423</v>
      </c>
    </row>
    <row r="32" spans="1:6" x14ac:dyDescent="0.3">
      <c r="A32" s="64">
        <v>34</v>
      </c>
      <c r="B32" s="2"/>
      <c r="C32" s="2"/>
      <c r="D32" s="93">
        <v>0</v>
      </c>
      <c r="E32" s="93">
        <v>9</v>
      </c>
      <c r="F32" s="88">
        <v>0</v>
      </c>
    </row>
    <row r="33" spans="1:6" x14ac:dyDescent="0.3">
      <c r="A33" s="64">
        <v>36</v>
      </c>
      <c r="B33" s="2"/>
      <c r="C33" s="2"/>
      <c r="D33" s="93">
        <v>0</v>
      </c>
      <c r="E33" s="93">
        <v>7</v>
      </c>
      <c r="F33" s="88">
        <v>0</v>
      </c>
    </row>
    <row r="34" spans="1:6" x14ac:dyDescent="0.3">
      <c r="A34" s="82" t="s">
        <v>37</v>
      </c>
      <c r="B34" s="4">
        <v>40.872500000000002</v>
      </c>
      <c r="C34" s="4">
        <v>-73.734200000000001</v>
      </c>
      <c r="D34" s="93">
        <v>30</v>
      </c>
      <c r="E34" s="93">
        <v>30</v>
      </c>
      <c r="F34" s="88">
        <v>100</v>
      </c>
    </row>
    <row r="35" spans="1:6" x14ac:dyDescent="0.3">
      <c r="A35" s="82" t="s">
        <v>38</v>
      </c>
      <c r="B35" s="4">
        <v>40.918300000000002</v>
      </c>
      <c r="C35" s="4">
        <v>-73.642799999999994</v>
      </c>
      <c r="D35" s="93">
        <v>30</v>
      </c>
      <c r="E35" s="93">
        <v>30</v>
      </c>
      <c r="F35" s="88">
        <v>100</v>
      </c>
    </row>
    <row r="36" spans="1:6" x14ac:dyDescent="0.3">
      <c r="A36" s="82" t="s">
        <v>39</v>
      </c>
      <c r="B36" s="4">
        <v>40.955800000000004</v>
      </c>
      <c r="C36" s="4">
        <v>-73.580299999999994</v>
      </c>
      <c r="D36" s="93">
        <v>27</v>
      </c>
      <c r="E36" s="93">
        <v>30</v>
      </c>
      <c r="F36" s="88">
        <v>90</v>
      </c>
    </row>
    <row r="37" spans="1:6" x14ac:dyDescent="0.3">
      <c r="A37" s="82" t="s">
        <v>40</v>
      </c>
      <c r="B37" s="4">
        <v>40.984299999999998</v>
      </c>
      <c r="C37" s="4">
        <v>-73.502200000000002</v>
      </c>
      <c r="D37" s="93">
        <v>22</v>
      </c>
      <c r="E37" s="93">
        <v>30</v>
      </c>
      <c r="F37" s="88">
        <v>73.333333333333329</v>
      </c>
    </row>
    <row r="38" spans="1:6" x14ac:dyDescent="0.3">
      <c r="A38" s="82" t="s">
        <v>41</v>
      </c>
      <c r="B38" s="4">
        <v>40.9938</v>
      </c>
      <c r="C38" s="4">
        <v>-73.411299999999997</v>
      </c>
      <c r="D38" s="93">
        <v>15</v>
      </c>
      <c r="E38" s="93">
        <v>30</v>
      </c>
      <c r="F38" s="88">
        <v>50</v>
      </c>
    </row>
    <row r="39" spans="1:6" x14ac:dyDescent="0.3">
      <c r="A39" s="82" t="s">
        <v>42</v>
      </c>
      <c r="B39" s="4">
        <v>41.019300000000001</v>
      </c>
      <c r="C39" s="4">
        <v>-73.291300000000007</v>
      </c>
      <c r="D39" s="93">
        <v>16</v>
      </c>
      <c r="E39" s="93">
        <v>30</v>
      </c>
      <c r="F39" s="88">
        <v>53.333333333333336</v>
      </c>
    </row>
    <row r="40" spans="1:6" x14ac:dyDescent="0.3">
      <c r="A40" s="82" t="s">
        <v>43</v>
      </c>
      <c r="B40" s="4">
        <v>41.080300000000001</v>
      </c>
      <c r="C40" s="4">
        <v>-73.165300000000002</v>
      </c>
      <c r="D40" s="93">
        <v>9</v>
      </c>
      <c r="E40" s="93">
        <v>30</v>
      </c>
      <c r="F40" s="88">
        <v>30</v>
      </c>
    </row>
    <row r="41" spans="1:6" x14ac:dyDescent="0.3">
      <c r="A41" s="82" t="s">
        <v>44</v>
      </c>
      <c r="B41" s="4">
        <v>41.017800000000001</v>
      </c>
      <c r="C41" s="4">
        <v>-73.144499999999994</v>
      </c>
      <c r="D41" s="93">
        <v>9</v>
      </c>
      <c r="E41" s="93">
        <v>30</v>
      </c>
      <c r="F41" s="88">
        <v>30</v>
      </c>
    </row>
    <row r="42" spans="1:6" x14ac:dyDescent="0.3">
      <c r="A42" s="82" t="s">
        <v>45</v>
      </c>
      <c r="B42" s="4">
        <v>41.177999999999997</v>
      </c>
      <c r="C42" s="4">
        <v>-72.960499999999996</v>
      </c>
      <c r="D42" s="93">
        <v>14</v>
      </c>
      <c r="E42" s="93">
        <v>30</v>
      </c>
      <c r="F42" s="88">
        <v>46.666666666666664</v>
      </c>
    </row>
    <row r="43" spans="1:6" x14ac:dyDescent="0.3">
      <c r="A43" s="82" t="s">
        <v>46</v>
      </c>
      <c r="B43" s="4">
        <v>41.101700000000001</v>
      </c>
      <c r="C43" s="4">
        <v>-72.933999999999997</v>
      </c>
      <c r="D43" s="93">
        <v>2</v>
      </c>
      <c r="E43" s="93">
        <v>30</v>
      </c>
      <c r="F43" s="88">
        <v>6.666666666666667</v>
      </c>
    </row>
    <row r="44" spans="1:6" x14ac:dyDescent="0.3">
      <c r="A44" s="82" t="s">
        <v>47</v>
      </c>
      <c r="B44" s="4">
        <v>41.026000000000003</v>
      </c>
      <c r="C44" s="4">
        <v>-72.913499999999999</v>
      </c>
      <c r="D44" s="93">
        <v>2</v>
      </c>
      <c r="E44" s="93">
        <v>30</v>
      </c>
      <c r="F44" s="88">
        <v>6.666666666666667</v>
      </c>
    </row>
    <row r="45" spans="1:6" x14ac:dyDescent="0.3">
      <c r="A45" s="82" t="s">
        <v>48</v>
      </c>
      <c r="B45" s="4">
        <v>41.137500000000003</v>
      </c>
      <c r="C45" s="4">
        <v>-72.655000000000001</v>
      </c>
      <c r="D45" s="94">
        <v>0</v>
      </c>
      <c r="E45" s="93">
        <v>30</v>
      </c>
      <c r="F45" s="95">
        <v>0</v>
      </c>
    </row>
    <row r="46" spans="1:6" x14ac:dyDescent="0.3">
      <c r="A46" s="82" t="s">
        <v>49</v>
      </c>
      <c r="B46" s="4">
        <v>41.182000000000002</v>
      </c>
      <c r="C46" s="4">
        <v>-72.457700000000003</v>
      </c>
      <c r="D46" s="94">
        <v>0</v>
      </c>
      <c r="E46" s="93">
        <v>30</v>
      </c>
      <c r="F46" s="95">
        <v>0</v>
      </c>
    </row>
    <row r="47" spans="1:6" x14ac:dyDescent="0.3">
      <c r="A47" s="82" t="s">
        <v>50</v>
      </c>
      <c r="B47" s="4">
        <v>41.234299999999998</v>
      </c>
      <c r="C47" s="4">
        <v>-72.265799999999999</v>
      </c>
      <c r="D47" s="94">
        <v>0</v>
      </c>
      <c r="E47" s="93">
        <v>30</v>
      </c>
      <c r="F47" s="95">
        <v>0</v>
      </c>
    </row>
    <row r="48" spans="1:6" x14ac:dyDescent="0.3">
      <c r="A48" s="82" t="s">
        <v>51</v>
      </c>
      <c r="B48" s="4">
        <v>41.237200000000001</v>
      </c>
      <c r="C48" s="4">
        <v>-72.053299999999993</v>
      </c>
      <c r="D48" s="94">
        <v>0</v>
      </c>
      <c r="E48" s="93">
        <v>30</v>
      </c>
      <c r="F48" s="95">
        <v>0</v>
      </c>
    </row>
    <row r="49" spans="1:6" x14ac:dyDescent="0.3">
      <c r="A49" s="83" t="s">
        <v>52</v>
      </c>
      <c r="B49" s="5">
        <v>40.801299999999998</v>
      </c>
      <c r="C49" s="5">
        <v>-73.826800000000006</v>
      </c>
      <c r="D49" s="93">
        <v>21</v>
      </c>
      <c r="E49" s="93">
        <v>30</v>
      </c>
      <c r="F49" s="88">
        <v>70</v>
      </c>
    </row>
    <row r="50" spans="1:6" x14ac:dyDescent="0.3">
      <c r="A50" s="83" t="s">
        <v>53</v>
      </c>
      <c r="B50" s="5">
        <v>40.799199999999999</v>
      </c>
      <c r="C50" s="5">
        <v>-73.791300000000007</v>
      </c>
      <c r="D50" s="93">
        <v>27</v>
      </c>
      <c r="E50" s="93">
        <v>30</v>
      </c>
      <c r="F50" s="88">
        <v>90</v>
      </c>
    </row>
    <row r="51" spans="1:6" x14ac:dyDescent="0.3">
      <c r="A51" s="83" t="s">
        <v>54</v>
      </c>
      <c r="B51" s="5">
        <v>40.843299999999999</v>
      </c>
      <c r="C51" s="5">
        <v>-73.759</v>
      </c>
      <c r="D51" s="93">
        <v>27</v>
      </c>
      <c r="E51" s="93">
        <v>30</v>
      </c>
      <c r="F51" s="88">
        <v>90</v>
      </c>
    </row>
    <row r="52" spans="1:6" x14ac:dyDescent="0.3">
      <c r="A52" s="83" t="s">
        <v>55</v>
      </c>
      <c r="B52" s="5">
        <v>40.872500000000002</v>
      </c>
      <c r="C52" s="5">
        <v>-73.734300000000005</v>
      </c>
      <c r="D52" s="93">
        <v>27</v>
      </c>
      <c r="E52" s="93">
        <v>30</v>
      </c>
      <c r="F52" s="88">
        <v>90</v>
      </c>
    </row>
    <row r="53" spans="1:6" x14ac:dyDescent="0.3">
      <c r="A53" s="83" t="s">
        <v>56</v>
      </c>
      <c r="B53" s="5">
        <v>40.892299999999999</v>
      </c>
      <c r="C53" s="5">
        <v>-73.685299999999998</v>
      </c>
      <c r="D53" s="93">
        <v>27</v>
      </c>
      <c r="E53" s="93">
        <v>30</v>
      </c>
      <c r="F53" s="88">
        <v>90</v>
      </c>
    </row>
    <row r="54" spans="1:6" x14ac:dyDescent="0.3">
      <c r="A54" s="83" t="s">
        <v>57</v>
      </c>
      <c r="B54" s="5">
        <v>40.940300000000001</v>
      </c>
      <c r="C54" s="5">
        <v>-73.666700000000006</v>
      </c>
      <c r="D54" s="93">
        <v>25</v>
      </c>
      <c r="E54" s="93">
        <v>30</v>
      </c>
      <c r="F54" s="88">
        <v>83.333333333333343</v>
      </c>
    </row>
    <row r="55" spans="1:6" x14ac:dyDescent="0.3">
      <c r="A55" s="83" t="s">
        <v>58</v>
      </c>
      <c r="B55" s="5">
        <v>40.9343</v>
      </c>
      <c r="C55" s="5">
        <v>-73.652000000000001</v>
      </c>
      <c r="D55" s="93">
        <v>26</v>
      </c>
      <c r="E55" s="93">
        <v>30</v>
      </c>
      <c r="F55" s="88">
        <v>86.666666666666671</v>
      </c>
    </row>
    <row r="56" spans="1:6" x14ac:dyDescent="0.3">
      <c r="A56" s="83" t="s">
        <v>59</v>
      </c>
      <c r="B56" s="5">
        <v>40.918700000000001</v>
      </c>
      <c r="C56" s="5">
        <v>-73.640299999999996</v>
      </c>
      <c r="D56" s="93">
        <v>27</v>
      </c>
      <c r="E56" s="93">
        <v>30</v>
      </c>
      <c r="F56" s="88">
        <v>90</v>
      </c>
    </row>
    <row r="57" spans="1:6" x14ac:dyDescent="0.3">
      <c r="A57" s="83" t="s">
        <v>60</v>
      </c>
      <c r="B57" s="5">
        <v>40.9054</v>
      </c>
      <c r="C57" s="5">
        <v>-73.635999999999996</v>
      </c>
      <c r="D57" s="93">
        <v>24</v>
      </c>
      <c r="E57" s="93">
        <v>30</v>
      </c>
      <c r="F57" s="88">
        <v>80</v>
      </c>
    </row>
    <row r="58" spans="1:6" x14ac:dyDescent="0.3">
      <c r="A58" s="84" t="s">
        <v>61</v>
      </c>
      <c r="B58" s="5">
        <v>40.920699999999997</v>
      </c>
      <c r="C58" s="5">
        <v>-73.718699999999998</v>
      </c>
      <c r="D58" s="93">
        <v>26</v>
      </c>
      <c r="E58" s="93">
        <v>30</v>
      </c>
      <c r="F58" s="88">
        <v>86.666666666666671</v>
      </c>
    </row>
    <row r="59" spans="1:6" x14ac:dyDescent="0.3">
      <c r="A59" s="83" t="s">
        <v>62</v>
      </c>
      <c r="B59" s="5">
        <v>40.908000000000001</v>
      </c>
      <c r="C59" s="5">
        <v>-73.709000000000003</v>
      </c>
      <c r="D59" s="93">
        <v>27</v>
      </c>
      <c r="E59" s="93">
        <v>30</v>
      </c>
      <c r="F59" s="88">
        <v>90</v>
      </c>
    </row>
    <row r="60" spans="1:6" x14ac:dyDescent="0.3">
      <c r="A60" s="83" t="s">
        <v>63</v>
      </c>
      <c r="B60" s="5">
        <v>40.859000000000002</v>
      </c>
      <c r="C60" s="5">
        <v>-73.671700000000001</v>
      </c>
      <c r="D60" s="93">
        <v>26</v>
      </c>
      <c r="E60" s="93">
        <v>30</v>
      </c>
      <c r="F60" s="88">
        <v>86.666666666666671</v>
      </c>
    </row>
    <row r="61" spans="1:6" x14ac:dyDescent="0.3">
      <c r="A61" s="83" t="s">
        <v>64</v>
      </c>
      <c r="B61" s="5">
        <v>40.885300000000001</v>
      </c>
      <c r="C61" s="5">
        <v>-73.690299999999993</v>
      </c>
      <c r="D61" s="93">
        <v>27</v>
      </c>
      <c r="E61" s="93">
        <v>30</v>
      </c>
      <c r="F61" s="88">
        <v>90</v>
      </c>
    </row>
    <row r="62" spans="1:6" x14ac:dyDescent="0.3">
      <c r="E62" s="9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3AD54-0A2D-494F-AB55-AEA73C93BEC9}">
  <dimension ref="A1:G61"/>
  <sheetViews>
    <sheetView workbookViewId="0">
      <selection sqref="A1:C61"/>
    </sheetView>
  </sheetViews>
  <sheetFormatPr defaultRowHeight="14.4" x14ac:dyDescent="0.3"/>
  <cols>
    <col min="1" max="1" width="15.6640625" style="64" customWidth="1"/>
    <col min="2" max="3" width="16.6640625" style="2" customWidth="1"/>
    <col min="4" max="4" width="9.109375" style="79"/>
    <col min="5" max="5" width="9" style="79" customWidth="1"/>
    <col min="6" max="6" width="12.5546875" style="79" customWidth="1"/>
    <col min="7" max="7" width="9.109375" style="79"/>
  </cols>
  <sheetData>
    <row r="1" spans="1:7" x14ac:dyDescent="0.3">
      <c r="A1" s="64" t="s">
        <v>0</v>
      </c>
      <c r="B1" s="2" t="s">
        <v>1</v>
      </c>
      <c r="C1" s="2" t="s">
        <v>2</v>
      </c>
      <c r="D1" s="79" t="s">
        <v>3</v>
      </c>
      <c r="E1" s="79" t="s">
        <v>4</v>
      </c>
      <c r="F1" s="79" t="s">
        <v>5</v>
      </c>
      <c r="G1" s="79" t="s">
        <v>6</v>
      </c>
    </row>
    <row r="2" spans="1:7" x14ac:dyDescent="0.3">
      <c r="A2" s="64" t="s">
        <v>7</v>
      </c>
      <c r="B2" s="2">
        <v>40.963299999999997</v>
      </c>
      <c r="C2" s="2">
        <v>-73.623699999999999</v>
      </c>
      <c r="D2" s="79">
        <v>23</v>
      </c>
      <c r="E2" s="79">
        <v>27</v>
      </c>
      <c r="F2" s="80">
        <f>D2/E2</f>
        <v>0.85185185185185186</v>
      </c>
      <c r="G2" s="81">
        <f>F2*100</f>
        <v>85.18518518518519</v>
      </c>
    </row>
    <row r="3" spans="1:7" x14ac:dyDescent="0.3">
      <c r="A3" s="64" t="s">
        <v>8</v>
      </c>
      <c r="B3" s="2">
        <v>40.934699999999999</v>
      </c>
      <c r="C3" s="2">
        <v>-73.600700000000003</v>
      </c>
      <c r="D3" s="79">
        <v>25</v>
      </c>
      <c r="E3" s="79">
        <v>27</v>
      </c>
      <c r="F3" s="80">
        <f>D3/E3</f>
        <v>0.92592592592592593</v>
      </c>
      <c r="G3" s="81">
        <f t="shared" ref="G3:G44" si="0">F3*100</f>
        <v>92.592592592592595</v>
      </c>
    </row>
    <row r="4" spans="1:7" x14ac:dyDescent="0.3">
      <c r="A4" s="64" t="s">
        <v>9</v>
      </c>
      <c r="B4" s="2">
        <v>40.979300000000002</v>
      </c>
      <c r="C4" s="2">
        <v>-73.560699999999997</v>
      </c>
      <c r="D4" s="79">
        <v>20</v>
      </c>
      <c r="E4" s="79">
        <v>27</v>
      </c>
      <c r="F4" s="80">
        <f t="shared" ref="F4:F44" si="1">D4/E4</f>
        <v>0.7407407407407407</v>
      </c>
      <c r="G4" s="81">
        <f t="shared" si="0"/>
        <v>74.074074074074076</v>
      </c>
    </row>
    <row r="5" spans="1:7" x14ac:dyDescent="0.3">
      <c r="A5" s="64" t="s">
        <v>10</v>
      </c>
      <c r="B5" s="2">
        <v>40.937800000000003</v>
      </c>
      <c r="C5" s="2">
        <v>-73.519300000000001</v>
      </c>
      <c r="D5" s="79">
        <v>14</v>
      </c>
      <c r="E5" s="79">
        <v>27</v>
      </c>
      <c r="F5" s="80">
        <f t="shared" si="1"/>
        <v>0.51851851851851849</v>
      </c>
      <c r="G5" s="81">
        <f t="shared" si="0"/>
        <v>51.851851851851848</v>
      </c>
    </row>
    <row r="6" spans="1:7" x14ac:dyDescent="0.3">
      <c r="A6" s="64" t="s">
        <v>11</v>
      </c>
      <c r="B6" s="2">
        <v>41.009300000000003</v>
      </c>
      <c r="C6" s="2">
        <v>-73.5137</v>
      </c>
      <c r="D6" s="79">
        <v>8</v>
      </c>
      <c r="E6" s="79">
        <v>27</v>
      </c>
      <c r="F6" s="80">
        <f t="shared" si="1"/>
        <v>0.29629629629629628</v>
      </c>
      <c r="G6" s="81">
        <f t="shared" si="0"/>
        <v>29.629629629629626</v>
      </c>
    </row>
    <row r="7" spans="1:7" x14ac:dyDescent="0.3">
      <c r="A7" s="64" t="s">
        <v>12</v>
      </c>
      <c r="B7" s="2">
        <v>40.961199999999998</v>
      </c>
      <c r="C7" s="2">
        <v>-73.476699999999994</v>
      </c>
      <c r="D7" s="79">
        <v>9</v>
      </c>
      <c r="E7" s="79">
        <v>27</v>
      </c>
      <c r="F7" s="80">
        <f t="shared" si="1"/>
        <v>0.33333333333333331</v>
      </c>
      <c r="G7" s="81">
        <f t="shared" si="0"/>
        <v>33.333333333333329</v>
      </c>
    </row>
    <row r="8" spans="1:7" x14ac:dyDescent="0.3">
      <c r="A8" s="64" t="s">
        <v>13</v>
      </c>
      <c r="B8" s="2">
        <v>40.950299999999999</v>
      </c>
      <c r="C8" s="2">
        <v>-73.425299999999993</v>
      </c>
      <c r="D8" s="79">
        <v>4</v>
      </c>
      <c r="E8" s="79">
        <v>27</v>
      </c>
      <c r="F8" s="80">
        <f t="shared" si="1"/>
        <v>0.14814814814814814</v>
      </c>
      <c r="G8" s="81">
        <f t="shared" si="0"/>
        <v>14.814814814814813</v>
      </c>
    </row>
    <row r="9" spans="1:7" x14ac:dyDescent="0.3">
      <c r="A9" s="64" t="s">
        <v>14</v>
      </c>
      <c r="B9" s="2">
        <v>41.040799999999997</v>
      </c>
      <c r="C9" s="2">
        <v>-73.418000000000006</v>
      </c>
      <c r="D9" s="79">
        <v>9</v>
      </c>
      <c r="E9" s="79">
        <v>27</v>
      </c>
      <c r="F9" s="80">
        <f t="shared" si="1"/>
        <v>0.33333333333333331</v>
      </c>
      <c r="G9" s="81">
        <f t="shared" si="0"/>
        <v>33.333333333333329</v>
      </c>
    </row>
    <row r="10" spans="1:7" x14ac:dyDescent="0.3">
      <c r="A10" s="64" t="s">
        <v>15</v>
      </c>
      <c r="B10" s="2">
        <v>41.070799999999998</v>
      </c>
      <c r="C10" s="2">
        <v>-73.336200000000005</v>
      </c>
      <c r="D10" s="79">
        <v>15</v>
      </c>
      <c r="E10" s="79">
        <v>27</v>
      </c>
      <c r="F10" s="80">
        <f t="shared" si="1"/>
        <v>0.55555555555555558</v>
      </c>
      <c r="G10" s="81">
        <f t="shared" si="0"/>
        <v>55.555555555555557</v>
      </c>
    </row>
    <row r="11" spans="1:7" x14ac:dyDescent="0.3">
      <c r="A11" s="64" t="s">
        <v>16</v>
      </c>
      <c r="B11" s="2">
        <v>40.951700000000002</v>
      </c>
      <c r="C11" s="2">
        <v>-73.332499999999996</v>
      </c>
      <c r="D11" s="79">
        <v>5</v>
      </c>
      <c r="E11" s="79">
        <v>27</v>
      </c>
      <c r="F11" s="80">
        <f t="shared" si="1"/>
        <v>0.18518518518518517</v>
      </c>
      <c r="G11" s="81">
        <f t="shared" si="0"/>
        <v>18.518518518518519</v>
      </c>
    </row>
    <row r="12" spans="1:7" x14ac:dyDescent="0.3">
      <c r="A12" s="64" t="s">
        <v>17</v>
      </c>
      <c r="B12" s="2">
        <v>41.108699999999999</v>
      </c>
      <c r="C12" s="2">
        <v>-73.253</v>
      </c>
      <c r="D12" s="79">
        <v>13</v>
      </c>
      <c r="E12" s="79">
        <v>27</v>
      </c>
      <c r="F12" s="80">
        <f t="shared" si="1"/>
        <v>0.48148148148148145</v>
      </c>
      <c r="G12" s="81">
        <f t="shared" si="0"/>
        <v>48.148148148148145</v>
      </c>
    </row>
    <row r="13" spans="1:7" x14ac:dyDescent="0.3">
      <c r="A13" s="64" t="s">
        <v>18</v>
      </c>
      <c r="B13" s="2">
        <v>41.058300000000003</v>
      </c>
      <c r="C13" s="2">
        <v>-73.234300000000005</v>
      </c>
      <c r="D13" s="79">
        <v>13</v>
      </c>
      <c r="E13" s="79">
        <v>27</v>
      </c>
      <c r="F13" s="80">
        <f t="shared" si="1"/>
        <v>0.48148148148148145</v>
      </c>
      <c r="G13" s="81">
        <f t="shared" si="0"/>
        <v>48.148148148148145</v>
      </c>
    </row>
    <row r="14" spans="1:7" x14ac:dyDescent="0.3">
      <c r="A14" s="64" t="s">
        <v>19</v>
      </c>
      <c r="B14" s="2">
        <v>40.991500000000002</v>
      </c>
      <c r="C14" s="2">
        <v>-73.218800000000002</v>
      </c>
      <c r="D14" s="79">
        <v>15</v>
      </c>
      <c r="E14" s="79">
        <v>27</v>
      </c>
      <c r="F14" s="80">
        <f t="shared" si="1"/>
        <v>0.55555555555555558</v>
      </c>
      <c r="G14" s="81">
        <f t="shared" si="0"/>
        <v>55.555555555555557</v>
      </c>
    </row>
    <row r="15" spans="1:7" x14ac:dyDescent="0.3">
      <c r="A15" s="64" t="s">
        <v>20</v>
      </c>
      <c r="B15" s="2">
        <v>40.9313</v>
      </c>
      <c r="C15" s="2">
        <v>-73.221199999999996</v>
      </c>
      <c r="D15" s="79">
        <v>23</v>
      </c>
      <c r="E15" s="79">
        <v>27</v>
      </c>
      <c r="F15" s="80">
        <f t="shared" si="1"/>
        <v>0.85185185185185186</v>
      </c>
      <c r="G15" s="81">
        <f t="shared" si="0"/>
        <v>85.18518518518519</v>
      </c>
    </row>
    <row r="16" spans="1:7" x14ac:dyDescent="0.3">
      <c r="A16" s="64" t="s">
        <v>21</v>
      </c>
      <c r="B16" s="2">
        <v>41.1203</v>
      </c>
      <c r="C16" s="2">
        <v>-73.162499999999994</v>
      </c>
      <c r="D16" s="79">
        <v>4</v>
      </c>
      <c r="E16" s="79">
        <v>27</v>
      </c>
      <c r="F16" s="80">
        <f t="shared" si="1"/>
        <v>0.14814814814814814</v>
      </c>
      <c r="G16" s="81">
        <f t="shared" si="0"/>
        <v>14.814814814814813</v>
      </c>
    </row>
    <row r="17" spans="1:7" x14ac:dyDescent="0.3">
      <c r="A17" s="64" t="s">
        <v>22</v>
      </c>
      <c r="B17" s="2">
        <v>41.122300000000003</v>
      </c>
      <c r="C17" s="2">
        <v>-73.09</v>
      </c>
      <c r="D17" s="79">
        <v>6</v>
      </c>
      <c r="E17" s="79">
        <v>27</v>
      </c>
      <c r="F17" s="80">
        <f t="shared" si="1"/>
        <v>0.22222222222222221</v>
      </c>
      <c r="G17" s="81">
        <f t="shared" si="0"/>
        <v>22.222222222222221</v>
      </c>
    </row>
    <row r="18" spans="1:7" x14ac:dyDescent="0.3">
      <c r="A18" s="64" t="s">
        <v>23</v>
      </c>
      <c r="B18" s="2">
        <v>41.055300000000003</v>
      </c>
      <c r="C18" s="2">
        <v>-73.080799999999996</v>
      </c>
      <c r="D18" s="79">
        <v>0</v>
      </c>
      <c r="E18" s="79">
        <v>27</v>
      </c>
      <c r="F18" s="80">
        <f t="shared" si="1"/>
        <v>0</v>
      </c>
      <c r="G18" s="81">
        <f t="shared" si="0"/>
        <v>0</v>
      </c>
    </row>
    <row r="19" spans="1:7" x14ac:dyDescent="0.3">
      <c r="A19" s="64" t="s">
        <v>24</v>
      </c>
      <c r="B19" s="2">
        <v>40.994</v>
      </c>
      <c r="C19" s="2">
        <v>-73.042299999999997</v>
      </c>
      <c r="D19" s="79">
        <v>3</v>
      </c>
      <c r="E19" s="79">
        <v>26</v>
      </c>
      <c r="F19" s="80">
        <f t="shared" si="1"/>
        <v>0.11538461538461539</v>
      </c>
      <c r="G19" s="81">
        <f t="shared" si="0"/>
        <v>11.538461538461538</v>
      </c>
    </row>
    <row r="20" spans="1:7" x14ac:dyDescent="0.3">
      <c r="A20" s="64" t="s">
        <v>25</v>
      </c>
      <c r="B20" s="2">
        <v>41.164000000000001</v>
      </c>
      <c r="C20" s="2">
        <v>-73.014799999999994</v>
      </c>
      <c r="D20" s="79">
        <v>14</v>
      </c>
      <c r="E20" s="79">
        <v>27</v>
      </c>
      <c r="F20" s="80">
        <f t="shared" si="1"/>
        <v>0.51851851851851849</v>
      </c>
      <c r="G20" s="81">
        <f t="shared" si="0"/>
        <v>51.851851851851848</v>
      </c>
    </row>
    <row r="21" spans="1:7" x14ac:dyDescent="0.3">
      <c r="A21" s="64" t="s">
        <v>26</v>
      </c>
      <c r="B21" s="2">
        <v>41.082299999999996</v>
      </c>
      <c r="C21" s="2">
        <v>-73.022800000000004</v>
      </c>
      <c r="D21" s="79">
        <v>3</v>
      </c>
      <c r="E21" s="79">
        <v>26</v>
      </c>
      <c r="F21" s="80">
        <f t="shared" si="1"/>
        <v>0.11538461538461539</v>
      </c>
      <c r="G21" s="81">
        <f t="shared" si="0"/>
        <v>11.538461538461538</v>
      </c>
    </row>
    <row r="22" spans="1:7" x14ac:dyDescent="0.3">
      <c r="A22" s="64" t="s">
        <v>27</v>
      </c>
      <c r="B22" s="2">
        <v>41.1402</v>
      </c>
      <c r="C22" s="2">
        <v>-72.948800000000006</v>
      </c>
      <c r="D22" s="79">
        <v>2</v>
      </c>
      <c r="E22" s="79">
        <v>27</v>
      </c>
      <c r="F22" s="80">
        <f t="shared" si="1"/>
        <v>7.407407407407407E-2</v>
      </c>
      <c r="G22" s="81">
        <f t="shared" si="0"/>
        <v>7.4074074074074066</v>
      </c>
    </row>
    <row r="23" spans="1:7" x14ac:dyDescent="0.3">
      <c r="A23" s="64" t="s">
        <v>28</v>
      </c>
      <c r="B23" s="2">
        <v>40.981000000000002</v>
      </c>
      <c r="C23" s="2">
        <v>-72.918199999999999</v>
      </c>
      <c r="D23" s="79">
        <v>0</v>
      </c>
      <c r="E23" s="79">
        <v>26</v>
      </c>
      <c r="F23" s="80">
        <f t="shared" si="1"/>
        <v>0</v>
      </c>
      <c r="G23" s="81">
        <f t="shared" si="0"/>
        <v>0</v>
      </c>
    </row>
    <row r="24" spans="1:7" x14ac:dyDescent="0.3">
      <c r="A24" s="64" t="s">
        <v>29</v>
      </c>
      <c r="B24" s="2">
        <v>41.209200000000003</v>
      </c>
      <c r="C24" s="2">
        <v>-72.908500000000004</v>
      </c>
      <c r="D24" s="79">
        <v>7</v>
      </c>
      <c r="E24" s="79">
        <v>27</v>
      </c>
      <c r="F24" s="80">
        <f t="shared" si="1"/>
        <v>0.25925925925925924</v>
      </c>
      <c r="G24" s="81">
        <f t="shared" si="0"/>
        <v>25.925925925925924</v>
      </c>
    </row>
    <row r="25" spans="1:7" x14ac:dyDescent="0.3">
      <c r="A25" s="64" t="s">
        <v>30</v>
      </c>
      <c r="B25" s="2">
        <v>41.158700000000003</v>
      </c>
      <c r="C25" s="2">
        <v>-72.849500000000006</v>
      </c>
      <c r="D25" s="79">
        <v>1</v>
      </c>
      <c r="E25" s="79">
        <v>26</v>
      </c>
      <c r="F25" s="80">
        <f t="shared" si="1"/>
        <v>3.8461538461538464E-2</v>
      </c>
      <c r="G25" s="81">
        <f t="shared" si="0"/>
        <v>3.8461538461538463</v>
      </c>
    </row>
    <row r="26" spans="1:7" x14ac:dyDescent="0.3">
      <c r="A26" s="64" t="s">
        <v>31</v>
      </c>
      <c r="B26" s="2">
        <v>41.078200000000002</v>
      </c>
      <c r="C26" s="2">
        <v>-72.833500000000001</v>
      </c>
      <c r="D26" s="79">
        <v>1</v>
      </c>
      <c r="E26" s="79">
        <v>25</v>
      </c>
      <c r="F26" s="80">
        <f t="shared" si="1"/>
        <v>0.04</v>
      </c>
      <c r="G26" s="81">
        <f t="shared" si="0"/>
        <v>4</v>
      </c>
    </row>
    <row r="27" spans="1:7" x14ac:dyDescent="0.3">
      <c r="A27" s="64" t="s">
        <v>32</v>
      </c>
      <c r="B27" s="2">
        <v>41.231499999999997</v>
      </c>
      <c r="C27" s="2">
        <v>-72.829700000000003</v>
      </c>
      <c r="D27" s="79">
        <v>2</v>
      </c>
      <c r="E27" s="79">
        <v>27</v>
      </c>
      <c r="F27" s="80">
        <f t="shared" si="1"/>
        <v>7.407407407407407E-2</v>
      </c>
      <c r="G27" s="81">
        <f t="shared" si="0"/>
        <v>7.4074074074074066</v>
      </c>
    </row>
    <row r="28" spans="1:7" x14ac:dyDescent="0.3">
      <c r="A28" s="64" t="s">
        <v>33</v>
      </c>
      <c r="B28" s="2">
        <v>41.196300000000001</v>
      </c>
      <c r="C28" s="2">
        <v>-72.775300000000001</v>
      </c>
      <c r="D28" s="79">
        <v>0</v>
      </c>
      <c r="E28" s="79">
        <v>25</v>
      </c>
      <c r="F28" s="80">
        <f t="shared" si="1"/>
        <v>0</v>
      </c>
      <c r="G28" s="81">
        <f t="shared" si="0"/>
        <v>0</v>
      </c>
    </row>
    <row r="29" spans="1:7" x14ac:dyDescent="0.3">
      <c r="A29" s="64" t="s">
        <v>34</v>
      </c>
      <c r="B29" s="2">
        <v>41.004199999999997</v>
      </c>
      <c r="C29" s="2">
        <v>-72.768299999999996</v>
      </c>
      <c r="D29" s="79">
        <v>4</v>
      </c>
      <c r="E29" s="79">
        <v>19</v>
      </c>
      <c r="F29" s="80">
        <f t="shared" si="1"/>
        <v>0.21052631578947367</v>
      </c>
      <c r="G29" s="81">
        <f t="shared" si="0"/>
        <v>21.052631578947366</v>
      </c>
    </row>
    <row r="30" spans="1:7" x14ac:dyDescent="0.3">
      <c r="A30" s="64" t="s">
        <v>35</v>
      </c>
      <c r="B30" s="2">
        <v>41.241500000000002</v>
      </c>
      <c r="C30" s="2">
        <v>-72.665700000000001</v>
      </c>
      <c r="D30" s="79">
        <v>0</v>
      </c>
      <c r="E30" s="79">
        <v>18</v>
      </c>
      <c r="F30" s="80">
        <f t="shared" si="1"/>
        <v>0</v>
      </c>
      <c r="G30" s="81">
        <f t="shared" si="0"/>
        <v>0</v>
      </c>
    </row>
    <row r="31" spans="1:7" x14ac:dyDescent="0.3">
      <c r="A31" s="64" t="s">
        <v>36</v>
      </c>
      <c r="B31" s="2">
        <v>41.003799999999998</v>
      </c>
      <c r="C31" s="2">
        <v>-72.651200000000003</v>
      </c>
      <c r="D31" s="79">
        <v>1</v>
      </c>
      <c r="E31" s="79">
        <v>14</v>
      </c>
      <c r="F31" s="80">
        <f t="shared" si="1"/>
        <v>7.1428571428571425E-2</v>
      </c>
      <c r="G31" s="81">
        <f t="shared" si="0"/>
        <v>7.1428571428571423</v>
      </c>
    </row>
    <row r="32" spans="1:7" x14ac:dyDescent="0.3">
      <c r="A32" s="64">
        <v>34</v>
      </c>
      <c r="F32" s="80"/>
      <c r="G32" s="81"/>
    </row>
    <row r="33" spans="1:7" x14ac:dyDescent="0.3">
      <c r="A33" s="64">
        <v>36</v>
      </c>
      <c r="F33" s="80"/>
      <c r="G33" s="81"/>
    </row>
    <row r="34" spans="1:7" x14ac:dyDescent="0.3">
      <c r="A34" s="82" t="s">
        <v>37</v>
      </c>
      <c r="B34" s="4">
        <v>40.872500000000002</v>
      </c>
      <c r="C34" s="4">
        <v>-73.734200000000001</v>
      </c>
      <c r="D34" s="79">
        <v>27</v>
      </c>
      <c r="E34" s="79">
        <v>27</v>
      </c>
      <c r="F34" s="80">
        <f t="shared" si="1"/>
        <v>1</v>
      </c>
      <c r="G34" s="81">
        <f t="shared" si="0"/>
        <v>100</v>
      </c>
    </row>
    <row r="35" spans="1:7" x14ac:dyDescent="0.3">
      <c r="A35" s="82" t="s">
        <v>38</v>
      </c>
      <c r="B35" s="4">
        <v>40.918300000000002</v>
      </c>
      <c r="C35" s="4">
        <v>-73.642799999999994</v>
      </c>
      <c r="D35" s="79">
        <v>27</v>
      </c>
      <c r="E35" s="79">
        <v>27</v>
      </c>
      <c r="F35" s="80">
        <f t="shared" si="1"/>
        <v>1</v>
      </c>
      <c r="G35" s="81">
        <f t="shared" si="0"/>
        <v>100</v>
      </c>
    </row>
    <row r="36" spans="1:7" x14ac:dyDescent="0.3">
      <c r="A36" s="82" t="s">
        <v>39</v>
      </c>
      <c r="B36" s="4">
        <v>40.955800000000004</v>
      </c>
      <c r="C36" s="4">
        <v>-73.580299999999994</v>
      </c>
      <c r="D36" s="79">
        <v>24</v>
      </c>
      <c r="E36" s="79">
        <v>26</v>
      </c>
      <c r="F36" s="80">
        <f t="shared" si="1"/>
        <v>0.92307692307692313</v>
      </c>
      <c r="G36" s="81">
        <f t="shared" si="0"/>
        <v>92.307692307692307</v>
      </c>
    </row>
    <row r="37" spans="1:7" x14ac:dyDescent="0.3">
      <c r="A37" s="82" t="s">
        <v>40</v>
      </c>
      <c r="B37" s="4">
        <v>40.984299999999998</v>
      </c>
      <c r="C37" s="4">
        <v>-73.502200000000002</v>
      </c>
      <c r="D37" s="79">
        <v>18</v>
      </c>
      <c r="E37" s="79">
        <v>26</v>
      </c>
      <c r="F37" s="80">
        <f t="shared" si="1"/>
        <v>0.69230769230769229</v>
      </c>
      <c r="G37" s="81">
        <f t="shared" si="0"/>
        <v>69.230769230769226</v>
      </c>
    </row>
    <row r="38" spans="1:7" x14ac:dyDescent="0.3">
      <c r="A38" s="82" t="s">
        <v>41</v>
      </c>
      <c r="B38" s="4">
        <v>40.9938</v>
      </c>
      <c r="C38" s="4">
        <v>-73.411299999999997</v>
      </c>
      <c r="D38" s="79">
        <v>13</v>
      </c>
      <c r="E38" s="79">
        <v>27</v>
      </c>
      <c r="F38" s="80">
        <f t="shared" si="1"/>
        <v>0.48148148148148145</v>
      </c>
      <c r="G38" s="81">
        <f t="shared" si="0"/>
        <v>48.148148148148145</v>
      </c>
    </row>
    <row r="39" spans="1:7" x14ac:dyDescent="0.3">
      <c r="A39" s="82" t="s">
        <v>42</v>
      </c>
      <c r="B39" s="4">
        <v>41.019300000000001</v>
      </c>
      <c r="C39" s="4">
        <v>-73.291300000000007</v>
      </c>
      <c r="D39" s="79">
        <v>13</v>
      </c>
      <c r="E39" s="79">
        <v>27</v>
      </c>
      <c r="F39" s="80">
        <f t="shared" si="1"/>
        <v>0.48148148148148145</v>
      </c>
      <c r="G39" s="81">
        <f t="shared" si="0"/>
        <v>48.148148148148145</v>
      </c>
    </row>
    <row r="40" spans="1:7" x14ac:dyDescent="0.3">
      <c r="A40" s="82" t="s">
        <v>43</v>
      </c>
      <c r="B40" s="4">
        <v>41.080300000000001</v>
      </c>
      <c r="C40" s="4">
        <v>-73.165300000000002</v>
      </c>
      <c r="D40" s="79">
        <v>9</v>
      </c>
      <c r="E40" s="79">
        <v>27</v>
      </c>
      <c r="F40" s="80">
        <f t="shared" si="1"/>
        <v>0.33333333333333331</v>
      </c>
      <c r="G40" s="81">
        <f t="shared" si="0"/>
        <v>33.333333333333329</v>
      </c>
    </row>
    <row r="41" spans="1:7" x14ac:dyDescent="0.3">
      <c r="A41" s="82" t="s">
        <v>44</v>
      </c>
      <c r="B41" s="4">
        <v>41.017800000000001</v>
      </c>
      <c r="C41" s="4">
        <v>-73.144499999999994</v>
      </c>
      <c r="D41" s="79">
        <v>7</v>
      </c>
      <c r="E41" s="79">
        <v>27</v>
      </c>
      <c r="F41" s="80">
        <f t="shared" si="1"/>
        <v>0.25925925925925924</v>
      </c>
      <c r="G41" s="81">
        <f t="shared" si="0"/>
        <v>25.925925925925924</v>
      </c>
    </row>
    <row r="42" spans="1:7" x14ac:dyDescent="0.3">
      <c r="A42" s="82" t="s">
        <v>45</v>
      </c>
      <c r="B42" s="4">
        <v>41.177999999999997</v>
      </c>
      <c r="C42" s="4">
        <v>-72.960499999999996</v>
      </c>
      <c r="D42" s="79">
        <v>12</v>
      </c>
      <c r="E42" s="79">
        <v>27</v>
      </c>
      <c r="F42" s="80">
        <f t="shared" si="1"/>
        <v>0.44444444444444442</v>
      </c>
      <c r="G42" s="81">
        <f t="shared" si="0"/>
        <v>44.444444444444443</v>
      </c>
    </row>
    <row r="43" spans="1:7" x14ac:dyDescent="0.3">
      <c r="A43" s="82" t="s">
        <v>46</v>
      </c>
      <c r="B43" s="4">
        <v>41.101700000000001</v>
      </c>
      <c r="C43" s="4">
        <v>-72.933999999999997</v>
      </c>
      <c r="D43" s="79">
        <v>1</v>
      </c>
      <c r="E43" s="79">
        <v>27</v>
      </c>
      <c r="F43" s="80">
        <f t="shared" si="1"/>
        <v>3.7037037037037035E-2</v>
      </c>
      <c r="G43" s="81">
        <f t="shared" si="0"/>
        <v>3.7037037037037033</v>
      </c>
    </row>
    <row r="44" spans="1:7" x14ac:dyDescent="0.3">
      <c r="A44" s="82" t="s">
        <v>47</v>
      </c>
      <c r="B44" s="4">
        <v>41.026000000000003</v>
      </c>
      <c r="C44" s="4">
        <v>-72.913499999999999</v>
      </c>
      <c r="D44" s="79">
        <v>2</v>
      </c>
      <c r="E44" s="79">
        <v>27</v>
      </c>
      <c r="F44" s="80">
        <f t="shared" si="1"/>
        <v>7.407407407407407E-2</v>
      </c>
      <c r="G44" s="81">
        <f t="shared" si="0"/>
        <v>7.4074074074074066</v>
      </c>
    </row>
    <row r="45" spans="1:7" x14ac:dyDescent="0.3">
      <c r="A45" s="82" t="s">
        <v>48</v>
      </c>
      <c r="B45" s="4">
        <v>41.137500000000003</v>
      </c>
      <c r="C45" s="4">
        <v>-72.655000000000001</v>
      </c>
      <c r="D45" s="79">
        <v>0</v>
      </c>
      <c r="E45" s="79">
        <v>27</v>
      </c>
      <c r="G45" s="79">
        <v>0</v>
      </c>
    </row>
    <row r="46" spans="1:7" x14ac:dyDescent="0.3">
      <c r="A46" s="82" t="s">
        <v>49</v>
      </c>
      <c r="B46" s="4">
        <v>41.182000000000002</v>
      </c>
      <c r="C46" s="4">
        <v>-72.457700000000003</v>
      </c>
      <c r="D46" s="79">
        <v>0</v>
      </c>
      <c r="E46" s="79">
        <v>27</v>
      </c>
      <c r="G46" s="79">
        <v>0</v>
      </c>
    </row>
    <row r="47" spans="1:7" x14ac:dyDescent="0.3">
      <c r="A47" s="82" t="s">
        <v>50</v>
      </c>
      <c r="B47" s="4">
        <v>41.234299999999998</v>
      </c>
      <c r="C47" s="4">
        <v>-72.265799999999999</v>
      </c>
      <c r="D47" s="79">
        <v>0</v>
      </c>
      <c r="E47" s="79">
        <v>27</v>
      </c>
      <c r="G47" s="81">
        <v>0</v>
      </c>
    </row>
    <row r="48" spans="1:7" x14ac:dyDescent="0.3">
      <c r="A48" s="82" t="s">
        <v>51</v>
      </c>
      <c r="B48" s="4">
        <v>41.237200000000001</v>
      </c>
      <c r="C48" s="4">
        <v>-72.053299999999993</v>
      </c>
      <c r="D48" s="79">
        <v>0</v>
      </c>
      <c r="E48" s="79">
        <v>27</v>
      </c>
      <c r="G48" s="81">
        <v>0</v>
      </c>
    </row>
    <row r="49" spans="1:7" x14ac:dyDescent="0.3">
      <c r="A49" s="83" t="s">
        <v>52</v>
      </c>
      <c r="B49" s="5">
        <v>40.801299999999998</v>
      </c>
      <c r="C49" s="5">
        <v>-73.826800000000006</v>
      </c>
      <c r="D49" s="79">
        <v>19</v>
      </c>
      <c r="E49" s="79">
        <v>25</v>
      </c>
      <c r="F49" s="79">
        <f t="shared" ref="F49:F61" si="2">D49/E49</f>
        <v>0.76</v>
      </c>
      <c r="G49" s="81">
        <f t="shared" ref="G49:G61" si="3">F49*100</f>
        <v>76</v>
      </c>
    </row>
    <row r="50" spans="1:7" x14ac:dyDescent="0.3">
      <c r="A50" s="83" t="s">
        <v>53</v>
      </c>
      <c r="B50" s="5">
        <v>40.799199999999999</v>
      </c>
      <c r="C50" s="5">
        <v>-73.791300000000007</v>
      </c>
      <c r="D50" s="79">
        <v>24</v>
      </c>
      <c r="E50" s="79">
        <v>25</v>
      </c>
      <c r="F50" s="79">
        <f t="shared" si="2"/>
        <v>0.96</v>
      </c>
      <c r="G50" s="81">
        <f t="shared" si="3"/>
        <v>96</v>
      </c>
    </row>
    <row r="51" spans="1:7" x14ac:dyDescent="0.3">
      <c r="A51" s="83" t="s">
        <v>54</v>
      </c>
      <c r="B51" s="5">
        <v>40.843299999999999</v>
      </c>
      <c r="C51" s="5">
        <v>-73.759</v>
      </c>
      <c r="D51" s="79">
        <v>24</v>
      </c>
      <c r="E51" s="79">
        <v>25</v>
      </c>
      <c r="F51" s="79">
        <f t="shared" si="2"/>
        <v>0.96</v>
      </c>
      <c r="G51" s="81">
        <f t="shared" si="3"/>
        <v>96</v>
      </c>
    </row>
    <row r="52" spans="1:7" x14ac:dyDescent="0.3">
      <c r="A52" s="83" t="s">
        <v>55</v>
      </c>
      <c r="B52" s="5">
        <v>40.872500000000002</v>
      </c>
      <c r="C52" s="5">
        <v>-73.734300000000005</v>
      </c>
      <c r="D52" s="79">
        <v>24</v>
      </c>
      <c r="E52" s="79">
        <v>25</v>
      </c>
      <c r="F52" s="79">
        <f t="shared" si="2"/>
        <v>0.96</v>
      </c>
      <c r="G52" s="81">
        <f t="shared" si="3"/>
        <v>96</v>
      </c>
    </row>
    <row r="53" spans="1:7" x14ac:dyDescent="0.3">
      <c r="A53" s="83" t="s">
        <v>56</v>
      </c>
      <c r="B53" s="5">
        <v>40.892299999999999</v>
      </c>
      <c r="C53" s="5">
        <v>-73.685299999999998</v>
      </c>
      <c r="D53" s="79">
        <v>24</v>
      </c>
      <c r="E53" s="79">
        <v>25</v>
      </c>
      <c r="F53" s="79">
        <f t="shared" si="2"/>
        <v>0.96</v>
      </c>
      <c r="G53" s="81">
        <f t="shared" si="3"/>
        <v>96</v>
      </c>
    </row>
    <row r="54" spans="1:7" x14ac:dyDescent="0.3">
      <c r="A54" s="83" t="s">
        <v>57</v>
      </c>
      <c r="B54" s="5">
        <v>40.940300000000001</v>
      </c>
      <c r="C54" s="5">
        <v>-73.666700000000006</v>
      </c>
      <c r="D54" s="79">
        <v>22</v>
      </c>
      <c r="E54" s="79">
        <v>25</v>
      </c>
      <c r="F54" s="79">
        <f t="shared" si="2"/>
        <v>0.88</v>
      </c>
      <c r="G54" s="81">
        <f t="shared" si="3"/>
        <v>88</v>
      </c>
    </row>
    <row r="55" spans="1:7" x14ac:dyDescent="0.3">
      <c r="A55" s="83" t="s">
        <v>58</v>
      </c>
      <c r="B55" s="5">
        <v>40.9343</v>
      </c>
      <c r="C55" s="5">
        <v>-73.652000000000001</v>
      </c>
      <c r="D55" s="79">
        <v>23</v>
      </c>
      <c r="E55" s="79">
        <v>25</v>
      </c>
      <c r="F55" s="79">
        <f t="shared" si="2"/>
        <v>0.92</v>
      </c>
      <c r="G55" s="81">
        <f t="shared" si="3"/>
        <v>92</v>
      </c>
    </row>
    <row r="56" spans="1:7" x14ac:dyDescent="0.3">
      <c r="A56" s="83" t="s">
        <v>59</v>
      </c>
      <c r="B56" s="5">
        <v>40.918700000000001</v>
      </c>
      <c r="C56" s="5">
        <v>-73.640299999999996</v>
      </c>
      <c r="D56" s="79">
        <v>24</v>
      </c>
      <c r="E56" s="79">
        <v>25</v>
      </c>
      <c r="F56" s="79">
        <f t="shared" si="2"/>
        <v>0.96</v>
      </c>
      <c r="G56" s="81">
        <f t="shared" si="3"/>
        <v>96</v>
      </c>
    </row>
    <row r="57" spans="1:7" x14ac:dyDescent="0.3">
      <c r="A57" s="83" t="s">
        <v>60</v>
      </c>
      <c r="B57" s="5">
        <v>40.9054</v>
      </c>
      <c r="C57" s="5">
        <v>-73.635999999999996</v>
      </c>
      <c r="D57" s="79">
        <v>21</v>
      </c>
      <c r="E57" s="79">
        <v>25</v>
      </c>
      <c r="F57" s="79">
        <f t="shared" si="2"/>
        <v>0.84</v>
      </c>
      <c r="G57" s="81">
        <f t="shared" si="3"/>
        <v>84</v>
      </c>
    </row>
    <row r="58" spans="1:7" x14ac:dyDescent="0.3">
      <c r="A58" s="84" t="s">
        <v>61</v>
      </c>
      <c r="B58" s="5">
        <v>40.920699999999997</v>
      </c>
      <c r="C58" s="5">
        <v>-73.718699999999998</v>
      </c>
      <c r="D58" s="79">
        <v>23</v>
      </c>
      <c r="E58" s="79">
        <v>25</v>
      </c>
      <c r="F58" s="79">
        <f t="shared" si="2"/>
        <v>0.92</v>
      </c>
      <c r="G58" s="81">
        <f t="shared" si="3"/>
        <v>92</v>
      </c>
    </row>
    <row r="59" spans="1:7" x14ac:dyDescent="0.3">
      <c r="A59" s="83" t="s">
        <v>62</v>
      </c>
      <c r="B59" s="5">
        <v>40.908000000000001</v>
      </c>
      <c r="C59" s="5">
        <v>-73.709000000000003</v>
      </c>
      <c r="D59" s="79">
        <v>24</v>
      </c>
      <c r="E59" s="79">
        <v>25</v>
      </c>
      <c r="F59" s="79">
        <f t="shared" si="2"/>
        <v>0.96</v>
      </c>
      <c r="G59" s="81">
        <f t="shared" si="3"/>
        <v>96</v>
      </c>
    </row>
    <row r="60" spans="1:7" x14ac:dyDescent="0.3">
      <c r="A60" s="83" t="s">
        <v>63</v>
      </c>
      <c r="B60" s="5">
        <v>40.859000000000002</v>
      </c>
      <c r="C60" s="5">
        <v>-73.671700000000001</v>
      </c>
      <c r="D60" s="79">
        <v>23</v>
      </c>
      <c r="E60" s="79">
        <v>25</v>
      </c>
      <c r="F60" s="79">
        <f t="shared" si="2"/>
        <v>0.92</v>
      </c>
      <c r="G60" s="81">
        <f t="shared" si="3"/>
        <v>92</v>
      </c>
    </row>
    <row r="61" spans="1:7" x14ac:dyDescent="0.3">
      <c r="A61" s="83" t="s">
        <v>64</v>
      </c>
      <c r="B61" s="5">
        <v>40.885300000000001</v>
      </c>
      <c r="C61" s="5">
        <v>-73.690299999999993</v>
      </c>
      <c r="D61" s="79">
        <v>24</v>
      </c>
      <c r="E61" s="79">
        <v>25</v>
      </c>
      <c r="F61" s="79">
        <f t="shared" si="2"/>
        <v>0.96</v>
      </c>
      <c r="G61" s="81">
        <f t="shared" si="3"/>
        <v>96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"/>
  <sheetViews>
    <sheetView workbookViewId="0">
      <selection activeCell="H57" sqref="H57"/>
    </sheetView>
  </sheetViews>
  <sheetFormatPr defaultRowHeight="14.4" x14ac:dyDescent="0.3"/>
  <cols>
    <col min="1" max="1" width="15.6640625" style="1" customWidth="1"/>
    <col min="2" max="3" width="16.6640625" style="2" customWidth="1"/>
    <col min="5" max="5" width="9" customWidth="1"/>
    <col min="6" max="6" width="12.5546875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t="s">
        <v>65</v>
      </c>
      <c r="E1" t="s">
        <v>4</v>
      </c>
      <c r="F1" t="s">
        <v>66</v>
      </c>
      <c r="G1" t="s">
        <v>6</v>
      </c>
    </row>
    <row r="2" spans="1:7" x14ac:dyDescent="0.3">
      <c r="A2" s="1" t="s">
        <v>7</v>
      </c>
      <c r="B2" s="2">
        <v>40.963299999999997</v>
      </c>
      <c r="C2" s="2">
        <v>-73.623699999999999</v>
      </c>
      <c r="D2">
        <v>23</v>
      </c>
      <c r="E2">
        <v>27</v>
      </c>
      <c r="F2" s="76">
        <f>D2/E2</f>
        <v>0.85185185185185186</v>
      </c>
      <c r="G2" s="77">
        <f>F2*100</f>
        <v>85.18518518518519</v>
      </c>
    </row>
    <row r="3" spans="1:7" x14ac:dyDescent="0.3">
      <c r="A3" s="1" t="s">
        <v>8</v>
      </c>
      <c r="B3" s="2">
        <v>40.934699999999999</v>
      </c>
      <c r="C3" s="2">
        <v>-73.600700000000003</v>
      </c>
      <c r="D3">
        <v>25</v>
      </c>
      <c r="E3">
        <v>27</v>
      </c>
      <c r="F3" s="76">
        <f>D3/E3</f>
        <v>0.92592592592592593</v>
      </c>
      <c r="G3" s="77">
        <f t="shared" ref="G3:G42" si="0">F3*100</f>
        <v>92.592592592592595</v>
      </c>
    </row>
    <row r="4" spans="1:7" x14ac:dyDescent="0.3">
      <c r="A4" s="1" t="s">
        <v>9</v>
      </c>
      <c r="B4" s="2">
        <v>40.979300000000002</v>
      </c>
      <c r="C4" s="2">
        <v>-73.560699999999997</v>
      </c>
      <c r="D4">
        <v>20</v>
      </c>
      <c r="E4">
        <v>27</v>
      </c>
      <c r="F4" s="76">
        <f t="shared" ref="F4:F42" si="1">D4/E4</f>
        <v>0.7407407407407407</v>
      </c>
      <c r="G4" s="77">
        <f t="shared" si="0"/>
        <v>74.074074074074076</v>
      </c>
    </row>
    <row r="5" spans="1:7" x14ac:dyDescent="0.3">
      <c r="A5" s="1" t="s">
        <v>10</v>
      </c>
      <c r="B5" s="2">
        <v>40.937800000000003</v>
      </c>
      <c r="C5" s="2">
        <v>-73.519300000000001</v>
      </c>
      <c r="D5">
        <v>14</v>
      </c>
      <c r="E5">
        <v>27</v>
      </c>
      <c r="F5" s="76">
        <f t="shared" si="1"/>
        <v>0.51851851851851849</v>
      </c>
      <c r="G5" s="77">
        <f t="shared" si="0"/>
        <v>51.851851851851848</v>
      </c>
    </row>
    <row r="6" spans="1:7" x14ac:dyDescent="0.3">
      <c r="A6" s="1" t="s">
        <v>11</v>
      </c>
      <c r="B6" s="2">
        <v>41.009300000000003</v>
      </c>
      <c r="C6" s="2">
        <v>-73.5137</v>
      </c>
      <c r="D6">
        <v>8</v>
      </c>
      <c r="E6">
        <v>27</v>
      </c>
      <c r="F6" s="76">
        <f t="shared" si="1"/>
        <v>0.29629629629629628</v>
      </c>
      <c r="G6" s="77">
        <f t="shared" si="0"/>
        <v>29.629629629629626</v>
      </c>
    </row>
    <row r="7" spans="1:7" x14ac:dyDescent="0.3">
      <c r="A7" s="1" t="s">
        <v>12</v>
      </c>
      <c r="B7" s="2">
        <v>40.961199999999998</v>
      </c>
      <c r="C7" s="2">
        <v>-73.476699999999994</v>
      </c>
      <c r="D7">
        <v>9</v>
      </c>
      <c r="E7">
        <v>27</v>
      </c>
      <c r="F7" s="76">
        <f t="shared" si="1"/>
        <v>0.33333333333333331</v>
      </c>
      <c r="G7" s="77">
        <f t="shared" si="0"/>
        <v>33.333333333333329</v>
      </c>
    </row>
    <row r="8" spans="1:7" x14ac:dyDescent="0.3">
      <c r="A8" s="1" t="s">
        <v>13</v>
      </c>
      <c r="B8" s="2">
        <v>40.950299999999999</v>
      </c>
      <c r="C8" s="2">
        <v>-73.425299999999993</v>
      </c>
      <c r="D8">
        <v>4</v>
      </c>
      <c r="E8">
        <v>27</v>
      </c>
      <c r="F8" s="76">
        <f t="shared" si="1"/>
        <v>0.14814814814814814</v>
      </c>
      <c r="G8" s="77">
        <f t="shared" si="0"/>
        <v>14.814814814814813</v>
      </c>
    </row>
    <row r="9" spans="1:7" x14ac:dyDescent="0.3">
      <c r="A9" s="1" t="s">
        <v>14</v>
      </c>
      <c r="B9" s="2">
        <v>41.040799999999997</v>
      </c>
      <c r="C9" s="2">
        <v>-73.418000000000006</v>
      </c>
      <c r="D9">
        <v>9</v>
      </c>
      <c r="E9">
        <v>27</v>
      </c>
      <c r="F9" s="76">
        <f t="shared" si="1"/>
        <v>0.33333333333333331</v>
      </c>
      <c r="G9" s="77">
        <f t="shared" si="0"/>
        <v>33.333333333333329</v>
      </c>
    </row>
    <row r="10" spans="1:7" x14ac:dyDescent="0.3">
      <c r="A10" s="1" t="s">
        <v>15</v>
      </c>
      <c r="B10" s="2">
        <v>41.070799999999998</v>
      </c>
      <c r="C10" s="2">
        <v>-73.336200000000005</v>
      </c>
      <c r="D10">
        <v>15</v>
      </c>
      <c r="E10">
        <v>27</v>
      </c>
      <c r="F10" s="76">
        <f t="shared" si="1"/>
        <v>0.55555555555555558</v>
      </c>
      <c r="G10" s="77">
        <f t="shared" si="0"/>
        <v>55.555555555555557</v>
      </c>
    </row>
    <row r="11" spans="1:7" x14ac:dyDescent="0.3">
      <c r="A11" s="1" t="s">
        <v>16</v>
      </c>
      <c r="B11" s="2">
        <v>40.951700000000002</v>
      </c>
      <c r="C11" s="2">
        <v>-73.332499999999996</v>
      </c>
      <c r="D11">
        <v>5</v>
      </c>
      <c r="E11">
        <v>27</v>
      </c>
      <c r="F11" s="76">
        <f t="shared" si="1"/>
        <v>0.18518518518518517</v>
      </c>
      <c r="G11" s="77">
        <f t="shared" si="0"/>
        <v>18.518518518518519</v>
      </c>
    </row>
    <row r="12" spans="1:7" x14ac:dyDescent="0.3">
      <c r="A12" s="1" t="s">
        <v>17</v>
      </c>
      <c r="B12" s="2">
        <v>41.108699999999999</v>
      </c>
      <c r="C12" s="2">
        <v>-73.253</v>
      </c>
      <c r="D12">
        <v>13</v>
      </c>
      <c r="E12">
        <v>27</v>
      </c>
      <c r="F12" s="76">
        <f t="shared" si="1"/>
        <v>0.48148148148148145</v>
      </c>
      <c r="G12" s="77">
        <f t="shared" si="0"/>
        <v>48.148148148148145</v>
      </c>
    </row>
    <row r="13" spans="1:7" x14ac:dyDescent="0.3">
      <c r="A13" s="1" t="s">
        <v>18</v>
      </c>
      <c r="B13" s="2">
        <v>41.058300000000003</v>
      </c>
      <c r="C13" s="2">
        <v>-73.234300000000005</v>
      </c>
      <c r="D13">
        <v>13</v>
      </c>
      <c r="E13">
        <v>27</v>
      </c>
      <c r="F13" s="76">
        <f t="shared" si="1"/>
        <v>0.48148148148148145</v>
      </c>
      <c r="G13" s="77">
        <f t="shared" si="0"/>
        <v>48.148148148148145</v>
      </c>
    </row>
    <row r="14" spans="1:7" x14ac:dyDescent="0.3">
      <c r="A14" s="1" t="s">
        <v>19</v>
      </c>
      <c r="B14" s="2">
        <v>40.991500000000002</v>
      </c>
      <c r="C14" s="2">
        <v>-73.218800000000002</v>
      </c>
      <c r="D14">
        <v>15</v>
      </c>
      <c r="E14">
        <v>27</v>
      </c>
      <c r="F14" s="76">
        <f t="shared" si="1"/>
        <v>0.55555555555555558</v>
      </c>
      <c r="G14" s="77">
        <f t="shared" si="0"/>
        <v>55.555555555555557</v>
      </c>
    </row>
    <row r="15" spans="1:7" x14ac:dyDescent="0.3">
      <c r="A15" s="1" t="s">
        <v>20</v>
      </c>
      <c r="B15" s="2">
        <v>40.9313</v>
      </c>
      <c r="C15" s="2">
        <v>-73.221199999999996</v>
      </c>
      <c r="D15">
        <v>23</v>
      </c>
      <c r="E15">
        <v>27</v>
      </c>
      <c r="F15" s="76">
        <f t="shared" si="1"/>
        <v>0.85185185185185186</v>
      </c>
      <c r="G15" s="77">
        <f t="shared" si="0"/>
        <v>85.18518518518519</v>
      </c>
    </row>
    <row r="16" spans="1:7" x14ac:dyDescent="0.3">
      <c r="A16" s="1" t="s">
        <v>21</v>
      </c>
      <c r="B16" s="2">
        <v>41.1203</v>
      </c>
      <c r="C16" s="2">
        <v>-73.162499999999994</v>
      </c>
      <c r="D16">
        <v>4</v>
      </c>
      <c r="E16">
        <v>27</v>
      </c>
      <c r="F16" s="76">
        <f t="shared" si="1"/>
        <v>0.14814814814814814</v>
      </c>
      <c r="G16" s="77">
        <f t="shared" si="0"/>
        <v>14.814814814814813</v>
      </c>
    </row>
    <row r="17" spans="1:7" x14ac:dyDescent="0.3">
      <c r="A17" s="1" t="s">
        <v>22</v>
      </c>
      <c r="B17" s="2">
        <v>41.122300000000003</v>
      </c>
      <c r="C17" s="2">
        <v>-73.09</v>
      </c>
      <c r="D17">
        <v>6</v>
      </c>
      <c r="E17">
        <v>27</v>
      </c>
      <c r="F17" s="76">
        <f t="shared" si="1"/>
        <v>0.22222222222222221</v>
      </c>
      <c r="G17" s="77">
        <f t="shared" si="0"/>
        <v>22.222222222222221</v>
      </c>
    </row>
    <row r="18" spans="1:7" x14ac:dyDescent="0.3">
      <c r="A18" s="1" t="s">
        <v>23</v>
      </c>
      <c r="B18" s="2">
        <v>41.055300000000003</v>
      </c>
      <c r="C18" s="2">
        <v>-73.080799999999996</v>
      </c>
      <c r="D18">
        <v>0</v>
      </c>
      <c r="E18">
        <v>27</v>
      </c>
      <c r="F18" s="76">
        <f t="shared" si="1"/>
        <v>0</v>
      </c>
      <c r="G18" s="77">
        <f t="shared" si="0"/>
        <v>0</v>
      </c>
    </row>
    <row r="19" spans="1:7" x14ac:dyDescent="0.3">
      <c r="A19" s="1" t="s">
        <v>24</v>
      </c>
      <c r="B19" s="2">
        <v>40.994</v>
      </c>
      <c r="C19" s="2">
        <v>-73.042299999999997</v>
      </c>
      <c r="D19">
        <v>3</v>
      </c>
      <c r="E19">
        <v>26</v>
      </c>
      <c r="F19" s="76">
        <f t="shared" si="1"/>
        <v>0.11538461538461539</v>
      </c>
      <c r="G19" s="77">
        <f t="shared" si="0"/>
        <v>11.538461538461538</v>
      </c>
    </row>
    <row r="20" spans="1:7" x14ac:dyDescent="0.3">
      <c r="A20" s="1" t="s">
        <v>25</v>
      </c>
      <c r="B20" s="2">
        <v>41.164000000000001</v>
      </c>
      <c r="C20" s="2">
        <v>-73.014799999999994</v>
      </c>
      <c r="D20">
        <v>14</v>
      </c>
      <c r="E20">
        <v>27</v>
      </c>
      <c r="F20" s="76">
        <f t="shared" si="1"/>
        <v>0.51851851851851849</v>
      </c>
      <c r="G20" s="77">
        <f t="shared" si="0"/>
        <v>51.851851851851848</v>
      </c>
    </row>
    <row r="21" spans="1:7" x14ac:dyDescent="0.3">
      <c r="A21" s="1" t="s">
        <v>26</v>
      </c>
      <c r="B21" s="2">
        <v>41.082299999999996</v>
      </c>
      <c r="C21" s="2">
        <v>-73.022800000000004</v>
      </c>
      <c r="D21">
        <v>3</v>
      </c>
      <c r="E21">
        <v>26</v>
      </c>
      <c r="F21" s="76">
        <f t="shared" si="1"/>
        <v>0.11538461538461539</v>
      </c>
      <c r="G21" s="77">
        <f t="shared" si="0"/>
        <v>11.538461538461538</v>
      </c>
    </row>
    <row r="22" spans="1:7" x14ac:dyDescent="0.3">
      <c r="A22" s="1" t="s">
        <v>27</v>
      </c>
      <c r="B22" s="2">
        <v>41.1402</v>
      </c>
      <c r="C22" s="2">
        <v>-72.948800000000006</v>
      </c>
      <c r="D22">
        <v>2</v>
      </c>
      <c r="E22">
        <v>27</v>
      </c>
      <c r="F22" s="76">
        <f t="shared" si="1"/>
        <v>7.407407407407407E-2</v>
      </c>
      <c r="G22" s="77">
        <f t="shared" si="0"/>
        <v>7.4074074074074066</v>
      </c>
    </row>
    <row r="23" spans="1:7" x14ac:dyDescent="0.3">
      <c r="A23" s="1" t="s">
        <v>28</v>
      </c>
      <c r="B23" s="2">
        <v>40.981000000000002</v>
      </c>
      <c r="C23" s="2">
        <v>-72.918199999999999</v>
      </c>
      <c r="D23">
        <v>0</v>
      </c>
      <c r="E23">
        <v>26</v>
      </c>
      <c r="F23" s="76">
        <f t="shared" si="1"/>
        <v>0</v>
      </c>
      <c r="G23" s="77">
        <f t="shared" si="0"/>
        <v>0</v>
      </c>
    </row>
    <row r="24" spans="1:7" x14ac:dyDescent="0.3">
      <c r="A24" s="1" t="s">
        <v>29</v>
      </c>
      <c r="B24" s="2">
        <v>41.209200000000003</v>
      </c>
      <c r="C24" s="2">
        <v>-72.908500000000004</v>
      </c>
      <c r="D24">
        <v>7</v>
      </c>
      <c r="E24">
        <v>27</v>
      </c>
      <c r="F24" s="76">
        <f t="shared" si="1"/>
        <v>0.25925925925925924</v>
      </c>
      <c r="G24" s="77">
        <f t="shared" si="0"/>
        <v>25.925925925925924</v>
      </c>
    </row>
    <row r="25" spans="1:7" x14ac:dyDescent="0.3">
      <c r="A25" s="1" t="s">
        <v>30</v>
      </c>
      <c r="B25" s="2">
        <v>41.158700000000003</v>
      </c>
      <c r="C25" s="2">
        <v>-72.849500000000006</v>
      </c>
      <c r="D25">
        <v>1</v>
      </c>
      <c r="E25">
        <v>26</v>
      </c>
      <c r="F25" s="76">
        <f t="shared" si="1"/>
        <v>3.8461538461538464E-2</v>
      </c>
      <c r="G25" s="77">
        <f t="shared" si="0"/>
        <v>3.8461538461538463</v>
      </c>
    </row>
    <row r="26" spans="1:7" x14ac:dyDescent="0.3">
      <c r="A26" s="1" t="s">
        <v>31</v>
      </c>
      <c r="B26" s="2">
        <v>41.078200000000002</v>
      </c>
      <c r="C26" s="2">
        <v>-72.833500000000001</v>
      </c>
      <c r="D26">
        <v>1</v>
      </c>
      <c r="E26">
        <v>25</v>
      </c>
      <c r="F26" s="76">
        <f t="shared" si="1"/>
        <v>0.04</v>
      </c>
      <c r="G26" s="77">
        <f t="shared" si="0"/>
        <v>4</v>
      </c>
    </row>
    <row r="27" spans="1:7" x14ac:dyDescent="0.3">
      <c r="A27" s="1" t="s">
        <v>32</v>
      </c>
      <c r="B27" s="2">
        <v>41.231499999999997</v>
      </c>
      <c r="C27" s="2">
        <v>-72.829700000000003</v>
      </c>
      <c r="D27">
        <v>2</v>
      </c>
      <c r="E27">
        <v>27</v>
      </c>
      <c r="F27" s="76">
        <f t="shared" si="1"/>
        <v>7.407407407407407E-2</v>
      </c>
      <c r="G27" s="77">
        <f t="shared" si="0"/>
        <v>7.4074074074074066</v>
      </c>
    </row>
    <row r="28" spans="1:7" x14ac:dyDescent="0.3">
      <c r="A28" s="1" t="s">
        <v>33</v>
      </c>
      <c r="B28" s="2">
        <v>41.196300000000001</v>
      </c>
      <c r="C28" s="2">
        <v>-72.775300000000001</v>
      </c>
      <c r="D28">
        <v>0</v>
      </c>
      <c r="E28">
        <v>25</v>
      </c>
      <c r="F28" s="76">
        <f t="shared" si="1"/>
        <v>0</v>
      </c>
      <c r="G28" s="77">
        <f t="shared" si="0"/>
        <v>0</v>
      </c>
    </row>
    <row r="29" spans="1:7" x14ac:dyDescent="0.3">
      <c r="A29" s="1" t="s">
        <v>34</v>
      </c>
      <c r="B29" s="2">
        <v>41.004199999999997</v>
      </c>
      <c r="C29" s="2">
        <v>-72.768299999999996</v>
      </c>
      <c r="D29">
        <v>4</v>
      </c>
      <c r="E29">
        <v>19</v>
      </c>
      <c r="F29" s="76">
        <f t="shared" si="1"/>
        <v>0.21052631578947367</v>
      </c>
      <c r="G29" s="77">
        <f t="shared" si="0"/>
        <v>21.052631578947366</v>
      </c>
    </row>
    <row r="30" spans="1:7" x14ac:dyDescent="0.3">
      <c r="A30" s="1" t="s">
        <v>35</v>
      </c>
      <c r="B30" s="2">
        <v>41.241500000000002</v>
      </c>
      <c r="C30" s="2">
        <v>-72.665700000000001</v>
      </c>
      <c r="D30">
        <v>0</v>
      </c>
      <c r="E30">
        <v>18</v>
      </c>
      <c r="F30" s="76">
        <f t="shared" si="1"/>
        <v>0</v>
      </c>
      <c r="G30" s="77">
        <f t="shared" si="0"/>
        <v>0</v>
      </c>
    </row>
    <row r="31" spans="1:7" x14ac:dyDescent="0.3">
      <c r="A31" s="1" t="s">
        <v>36</v>
      </c>
      <c r="B31" s="2">
        <v>41.003799999999998</v>
      </c>
      <c r="C31" s="2">
        <v>-72.651200000000003</v>
      </c>
      <c r="D31">
        <v>1</v>
      </c>
      <c r="E31">
        <v>14</v>
      </c>
      <c r="F31" s="76">
        <f t="shared" si="1"/>
        <v>7.1428571428571425E-2</v>
      </c>
      <c r="G31" s="77">
        <f t="shared" si="0"/>
        <v>7.1428571428571423</v>
      </c>
    </row>
    <row r="32" spans="1:7" x14ac:dyDescent="0.3">
      <c r="A32" s="3" t="s">
        <v>37</v>
      </c>
      <c r="B32" s="4">
        <v>40.872500000000002</v>
      </c>
      <c r="C32" s="4">
        <v>-73.734200000000001</v>
      </c>
      <c r="D32">
        <v>27</v>
      </c>
      <c r="E32">
        <v>27</v>
      </c>
      <c r="F32" s="76">
        <f t="shared" si="1"/>
        <v>1</v>
      </c>
      <c r="G32" s="77">
        <f t="shared" si="0"/>
        <v>100</v>
      </c>
    </row>
    <row r="33" spans="1:7" x14ac:dyDescent="0.3">
      <c r="A33" s="3" t="s">
        <v>38</v>
      </c>
      <c r="B33" s="4">
        <v>40.918300000000002</v>
      </c>
      <c r="C33" s="4">
        <v>-73.642799999999994</v>
      </c>
      <c r="D33">
        <v>27</v>
      </c>
      <c r="E33">
        <v>27</v>
      </c>
      <c r="F33" s="76">
        <f t="shared" si="1"/>
        <v>1</v>
      </c>
      <c r="G33" s="77">
        <f t="shared" si="0"/>
        <v>100</v>
      </c>
    </row>
    <row r="34" spans="1:7" x14ac:dyDescent="0.3">
      <c r="A34" s="3" t="s">
        <v>39</v>
      </c>
      <c r="B34" s="4">
        <v>40.955800000000004</v>
      </c>
      <c r="C34" s="4">
        <v>-73.580299999999994</v>
      </c>
      <c r="D34">
        <v>24</v>
      </c>
      <c r="E34">
        <v>26</v>
      </c>
      <c r="F34" s="76">
        <f t="shared" si="1"/>
        <v>0.92307692307692313</v>
      </c>
      <c r="G34" s="77">
        <f t="shared" si="0"/>
        <v>92.307692307692307</v>
      </c>
    </row>
    <row r="35" spans="1:7" x14ac:dyDescent="0.3">
      <c r="A35" s="3" t="s">
        <v>40</v>
      </c>
      <c r="B35" s="4">
        <v>40.984299999999998</v>
      </c>
      <c r="C35" s="4">
        <v>-73.502200000000002</v>
      </c>
      <c r="D35">
        <v>18</v>
      </c>
      <c r="E35">
        <v>26</v>
      </c>
      <c r="F35" s="76">
        <f t="shared" si="1"/>
        <v>0.69230769230769229</v>
      </c>
      <c r="G35" s="77">
        <f t="shared" si="0"/>
        <v>69.230769230769226</v>
      </c>
    </row>
    <row r="36" spans="1:7" x14ac:dyDescent="0.3">
      <c r="A36" s="3" t="s">
        <v>41</v>
      </c>
      <c r="B36" s="4">
        <v>40.9938</v>
      </c>
      <c r="C36" s="4">
        <v>-73.411299999999997</v>
      </c>
      <c r="D36">
        <v>13</v>
      </c>
      <c r="E36">
        <v>27</v>
      </c>
      <c r="F36" s="76">
        <f t="shared" si="1"/>
        <v>0.48148148148148145</v>
      </c>
      <c r="G36" s="77">
        <f t="shared" si="0"/>
        <v>48.148148148148145</v>
      </c>
    </row>
    <row r="37" spans="1:7" x14ac:dyDescent="0.3">
      <c r="A37" s="3" t="s">
        <v>42</v>
      </c>
      <c r="B37" s="4">
        <v>41.019300000000001</v>
      </c>
      <c r="C37" s="4">
        <v>-73.291300000000007</v>
      </c>
      <c r="D37">
        <v>13</v>
      </c>
      <c r="E37">
        <v>27</v>
      </c>
      <c r="F37" s="76">
        <f t="shared" si="1"/>
        <v>0.48148148148148145</v>
      </c>
      <c r="G37" s="77">
        <f t="shared" si="0"/>
        <v>48.148148148148145</v>
      </c>
    </row>
    <row r="38" spans="1:7" x14ac:dyDescent="0.3">
      <c r="A38" s="3" t="s">
        <v>43</v>
      </c>
      <c r="B38" s="4">
        <v>41.080300000000001</v>
      </c>
      <c r="C38" s="4">
        <v>-73.165300000000002</v>
      </c>
      <c r="D38">
        <v>9</v>
      </c>
      <c r="E38">
        <v>27</v>
      </c>
      <c r="F38" s="76">
        <f t="shared" si="1"/>
        <v>0.33333333333333331</v>
      </c>
      <c r="G38" s="77">
        <f t="shared" si="0"/>
        <v>33.333333333333329</v>
      </c>
    </row>
    <row r="39" spans="1:7" x14ac:dyDescent="0.3">
      <c r="A39" s="3" t="s">
        <v>44</v>
      </c>
      <c r="B39" s="4">
        <v>41.017800000000001</v>
      </c>
      <c r="C39" s="4">
        <v>-73.144499999999994</v>
      </c>
      <c r="D39">
        <v>7</v>
      </c>
      <c r="E39">
        <v>27</v>
      </c>
      <c r="F39" s="76">
        <f t="shared" si="1"/>
        <v>0.25925925925925924</v>
      </c>
      <c r="G39" s="77">
        <f t="shared" si="0"/>
        <v>25.925925925925924</v>
      </c>
    </row>
    <row r="40" spans="1:7" x14ac:dyDescent="0.3">
      <c r="A40" s="3" t="s">
        <v>45</v>
      </c>
      <c r="B40" s="4">
        <v>41.177999999999997</v>
      </c>
      <c r="C40" s="4">
        <v>-72.960499999999996</v>
      </c>
      <c r="D40">
        <v>12</v>
      </c>
      <c r="E40">
        <v>27</v>
      </c>
      <c r="F40" s="76">
        <f t="shared" si="1"/>
        <v>0.44444444444444442</v>
      </c>
      <c r="G40" s="77">
        <f t="shared" si="0"/>
        <v>44.444444444444443</v>
      </c>
    </row>
    <row r="41" spans="1:7" x14ac:dyDescent="0.3">
      <c r="A41" s="3" t="s">
        <v>46</v>
      </c>
      <c r="B41" s="4">
        <v>41.101700000000001</v>
      </c>
      <c r="C41" s="4">
        <v>-72.933999999999997</v>
      </c>
      <c r="D41">
        <v>1</v>
      </c>
      <c r="E41">
        <v>27</v>
      </c>
      <c r="F41" s="76">
        <f t="shared" si="1"/>
        <v>3.7037037037037035E-2</v>
      </c>
      <c r="G41" s="77">
        <f t="shared" si="0"/>
        <v>3.7037037037037033</v>
      </c>
    </row>
    <row r="42" spans="1:7" x14ac:dyDescent="0.3">
      <c r="A42" s="3" t="s">
        <v>47</v>
      </c>
      <c r="B42" s="4">
        <v>41.026000000000003</v>
      </c>
      <c r="C42" s="4">
        <v>-72.913499999999999</v>
      </c>
      <c r="D42">
        <v>2</v>
      </c>
      <c r="E42">
        <v>27</v>
      </c>
      <c r="F42" s="76">
        <f t="shared" si="1"/>
        <v>7.407407407407407E-2</v>
      </c>
      <c r="G42" s="77">
        <f t="shared" si="0"/>
        <v>7.4074074074074066</v>
      </c>
    </row>
    <row r="43" spans="1:7" x14ac:dyDescent="0.3">
      <c r="A43" s="3" t="s">
        <v>48</v>
      </c>
      <c r="B43" s="4">
        <v>41.137500000000003</v>
      </c>
      <c r="C43" s="4">
        <v>-72.655000000000001</v>
      </c>
      <c r="D43">
        <v>0</v>
      </c>
      <c r="E43">
        <v>27</v>
      </c>
      <c r="G43">
        <v>0</v>
      </c>
    </row>
    <row r="44" spans="1:7" x14ac:dyDescent="0.3">
      <c r="A44" s="3" t="s">
        <v>49</v>
      </c>
      <c r="B44" s="4">
        <v>41.182000000000002</v>
      </c>
      <c r="C44" s="4">
        <v>-72.457700000000003</v>
      </c>
      <c r="D44">
        <v>0</v>
      </c>
      <c r="E44">
        <v>27</v>
      </c>
      <c r="G44">
        <v>0</v>
      </c>
    </row>
    <row r="45" spans="1:7" x14ac:dyDescent="0.3">
      <c r="A45" s="3" t="s">
        <v>50</v>
      </c>
      <c r="B45" s="4">
        <v>41.234299999999998</v>
      </c>
      <c r="C45" s="4">
        <v>-72.265799999999999</v>
      </c>
      <c r="D45">
        <v>0</v>
      </c>
      <c r="E45">
        <v>27</v>
      </c>
      <c r="G45" s="77">
        <v>0</v>
      </c>
    </row>
    <row r="46" spans="1:7" x14ac:dyDescent="0.3">
      <c r="A46" s="3" t="s">
        <v>51</v>
      </c>
      <c r="B46" s="4">
        <v>41.237200000000001</v>
      </c>
      <c r="C46" s="4">
        <v>-72.053299999999993</v>
      </c>
      <c r="D46">
        <v>0</v>
      </c>
      <c r="E46">
        <v>27</v>
      </c>
      <c r="G46" s="77">
        <v>0</v>
      </c>
    </row>
    <row r="47" spans="1:7" x14ac:dyDescent="0.3">
      <c r="A47" s="42" t="s">
        <v>52</v>
      </c>
      <c r="B47" s="5">
        <v>40.801299999999998</v>
      </c>
      <c r="C47" s="5">
        <v>-73.826800000000006</v>
      </c>
      <c r="D47">
        <v>19</v>
      </c>
      <c r="E47">
        <v>25</v>
      </c>
      <c r="F47">
        <f t="shared" ref="F47:F59" si="2">D47/E47</f>
        <v>0.76</v>
      </c>
      <c r="G47" s="77">
        <f t="shared" ref="G47:G59" si="3">F47*100</f>
        <v>76</v>
      </c>
    </row>
    <row r="48" spans="1:7" x14ac:dyDescent="0.3">
      <c r="A48" s="42" t="s">
        <v>53</v>
      </c>
      <c r="B48" s="5">
        <v>40.799199999999999</v>
      </c>
      <c r="C48" s="5">
        <v>-73.791300000000007</v>
      </c>
      <c r="D48">
        <v>24</v>
      </c>
      <c r="E48">
        <v>25</v>
      </c>
      <c r="F48">
        <f t="shared" si="2"/>
        <v>0.96</v>
      </c>
      <c r="G48" s="77">
        <f t="shared" si="3"/>
        <v>96</v>
      </c>
    </row>
    <row r="49" spans="1:7" x14ac:dyDescent="0.3">
      <c r="A49" s="42" t="s">
        <v>54</v>
      </c>
      <c r="B49" s="5">
        <v>40.843299999999999</v>
      </c>
      <c r="C49" s="5">
        <v>-73.759</v>
      </c>
      <c r="D49">
        <v>24</v>
      </c>
      <c r="E49">
        <v>25</v>
      </c>
      <c r="F49">
        <f t="shared" si="2"/>
        <v>0.96</v>
      </c>
      <c r="G49" s="77">
        <f t="shared" si="3"/>
        <v>96</v>
      </c>
    </row>
    <row r="50" spans="1:7" x14ac:dyDescent="0.3">
      <c r="A50" s="42" t="s">
        <v>55</v>
      </c>
      <c r="B50" s="5">
        <v>40.872500000000002</v>
      </c>
      <c r="C50" s="5">
        <v>-73.734300000000005</v>
      </c>
      <c r="D50">
        <v>24</v>
      </c>
      <c r="E50">
        <v>25</v>
      </c>
      <c r="F50">
        <f t="shared" si="2"/>
        <v>0.96</v>
      </c>
      <c r="G50" s="77">
        <f t="shared" si="3"/>
        <v>96</v>
      </c>
    </row>
    <row r="51" spans="1:7" x14ac:dyDescent="0.3">
      <c r="A51" s="42" t="s">
        <v>56</v>
      </c>
      <c r="B51" s="5">
        <v>40.892299999999999</v>
      </c>
      <c r="C51" s="5">
        <v>-73.685299999999998</v>
      </c>
      <c r="D51">
        <v>24</v>
      </c>
      <c r="E51">
        <v>25</v>
      </c>
      <c r="F51">
        <f t="shared" si="2"/>
        <v>0.96</v>
      </c>
      <c r="G51" s="77">
        <f t="shared" si="3"/>
        <v>96</v>
      </c>
    </row>
    <row r="52" spans="1:7" x14ac:dyDescent="0.3">
      <c r="A52" s="42" t="s">
        <v>57</v>
      </c>
      <c r="B52" s="5">
        <v>40.940300000000001</v>
      </c>
      <c r="C52" s="5">
        <v>-73.666700000000006</v>
      </c>
      <c r="D52">
        <v>22</v>
      </c>
      <c r="E52">
        <v>25</v>
      </c>
      <c r="F52">
        <f t="shared" si="2"/>
        <v>0.88</v>
      </c>
      <c r="G52" s="77">
        <f t="shared" si="3"/>
        <v>88</v>
      </c>
    </row>
    <row r="53" spans="1:7" x14ac:dyDescent="0.3">
      <c r="A53" s="42" t="s">
        <v>58</v>
      </c>
      <c r="B53" s="5">
        <v>40.9343</v>
      </c>
      <c r="C53" s="5">
        <v>-73.652000000000001</v>
      </c>
      <c r="D53">
        <v>23</v>
      </c>
      <c r="E53">
        <v>25</v>
      </c>
      <c r="F53">
        <f t="shared" si="2"/>
        <v>0.92</v>
      </c>
      <c r="G53" s="77">
        <f t="shared" si="3"/>
        <v>92</v>
      </c>
    </row>
    <row r="54" spans="1:7" x14ac:dyDescent="0.3">
      <c r="A54" s="42" t="s">
        <v>59</v>
      </c>
      <c r="B54" s="5">
        <v>40.918700000000001</v>
      </c>
      <c r="C54" s="5">
        <v>-73.640299999999996</v>
      </c>
      <c r="D54">
        <v>24</v>
      </c>
      <c r="E54">
        <v>25</v>
      </c>
      <c r="F54">
        <f t="shared" si="2"/>
        <v>0.96</v>
      </c>
      <c r="G54" s="77">
        <f t="shared" si="3"/>
        <v>96</v>
      </c>
    </row>
    <row r="55" spans="1:7" x14ac:dyDescent="0.3">
      <c r="A55" s="42" t="s">
        <v>60</v>
      </c>
      <c r="B55" s="5">
        <v>40.9054</v>
      </c>
      <c r="C55" s="5">
        <v>-73.635999999999996</v>
      </c>
      <c r="D55">
        <v>21</v>
      </c>
      <c r="E55">
        <v>25</v>
      </c>
      <c r="F55">
        <f t="shared" si="2"/>
        <v>0.84</v>
      </c>
      <c r="G55" s="77">
        <f t="shared" si="3"/>
        <v>84</v>
      </c>
    </row>
    <row r="56" spans="1:7" x14ac:dyDescent="0.3">
      <c r="A56" s="47" t="s">
        <v>61</v>
      </c>
      <c r="B56" s="5">
        <v>40.920699999999997</v>
      </c>
      <c r="C56" s="5">
        <v>-73.718699999999998</v>
      </c>
      <c r="D56">
        <v>23</v>
      </c>
      <c r="E56">
        <v>25</v>
      </c>
      <c r="F56">
        <f t="shared" si="2"/>
        <v>0.92</v>
      </c>
      <c r="G56" s="77">
        <f t="shared" si="3"/>
        <v>92</v>
      </c>
    </row>
    <row r="57" spans="1:7" x14ac:dyDescent="0.3">
      <c r="A57" s="42" t="s">
        <v>62</v>
      </c>
      <c r="B57" s="5">
        <v>40.908000000000001</v>
      </c>
      <c r="C57" s="5">
        <v>-73.709000000000003</v>
      </c>
      <c r="D57">
        <v>24</v>
      </c>
      <c r="E57">
        <v>25</v>
      </c>
      <c r="F57">
        <f t="shared" si="2"/>
        <v>0.96</v>
      </c>
      <c r="G57" s="77">
        <f t="shared" si="3"/>
        <v>96</v>
      </c>
    </row>
    <row r="58" spans="1:7" x14ac:dyDescent="0.3">
      <c r="A58" s="42" t="s">
        <v>63</v>
      </c>
      <c r="B58" s="5">
        <v>40.859000000000002</v>
      </c>
      <c r="C58" s="5">
        <v>-73.671700000000001</v>
      </c>
      <c r="D58">
        <v>23</v>
      </c>
      <c r="E58">
        <v>25</v>
      </c>
      <c r="F58">
        <f t="shared" si="2"/>
        <v>0.92</v>
      </c>
      <c r="G58" s="77">
        <f t="shared" si="3"/>
        <v>92</v>
      </c>
    </row>
    <row r="59" spans="1:7" x14ac:dyDescent="0.3">
      <c r="A59" s="42" t="s">
        <v>64</v>
      </c>
      <c r="B59" s="5">
        <v>40.885300000000001</v>
      </c>
      <c r="C59" s="5">
        <v>-73.690299999999993</v>
      </c>
      <c r="D59">
        <v>24</v>
      </c>
      <c r="E59">
        <v>25</v>
      </c>
      <c r="F59">
        <f t="shared" si="2"/>
        <v>0.96</v>
      </c>
      <c r="G59" s="77">
        <f t="shared" si="3"/>
        <v>96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9"/>
  <sheetViews>
    <sheetView workbookViewId="0">
      <selection activeCell="H57" sqref="H57"/>
    </sheetView>
  </sheetViews>
  <sheetFormatPr defaultRowHeight="14.4" x14ac:dyDescent="0.3"/>
  <cols>
    <col min="1" max="1" width="15.6640625" style="1" customWidth="1"/>
    <col min="2" max="3" width="16.6640625" style="2" customWidth="1"/>
    <col min="5" max="5" width="9" customWidth="1"/>
  </cols>
  <sheetData>
    <row r="1" spans="1:6" x14ac:dyDescent="0.3">
      <c r="A1" s="1" t="s">
        <v>0</v>
      </c>
      <c r="B1" s="2" t="s">
        <v>1</v>
      </c>
      <c r="C1" s="2" t="s">
        <v>2</v>
      </c>
      <c r="D1" t="s">
        <v>67</v>
      </c>
      <c r="E1" t="s">
        <v>4</v>
      </c>
      <c r="F1" t="s">
        <v>68</v>
      </c>
    </row>
    <row r="2" spans="1:6" x14ac:dyDescent="0.3">
      <c r="A2" s="1" t="s">
        <v>7</v>
      </c>
      <c r="B2" s="2">
        <v>40.963299999999997</v>
      </c>
      <c r="C2" s="2">
        <v>-73.623699999999999</v>
      </c>
      <c r="D2">
        <v>23</v>
      </c>
      <c r="E2">
        <v>26</v>
      </c>
      <c r="F2">
        <v>88.461538461538453</v>
      </c>
    </row>
    <row r="3" spans="1:6" x14ac:dyDescent="0.3">
      <c r="A3" s="1" t="s">
        <v>8</v>
      </c>
      <c r="B3" s="2">
        <v>40.934699999999999</v>
      </c>
      <c r="C3" s="2">
        <v>-73.600700000000003</v>
      </c>
      <c r="D3">
        <v>25</v>
      </c>
      <c r="E3">
        <v>26</v>
      </c>
      <c r="F3">
        <v>96.15384615384616</v>
      </c>
    </row>
    <row r="4" spans="1:6" x14ac:dyDescent="0.3">
      <c r="A4" s="1" t="s">
        <v>9</v>
      </c>
      <c r="B4" s="2">
        <v>40.979300000000002</v>
      </c>
      <c r="C4" s="2">
        <v>-73.560699999999997</v>
      </c>
      <c r="D4">
        <v>20</v>
      </c>
      <c r="E4">
        <v>26</v>
      </c>
      <c r="F4">
        <v>76.923076923076934</v>
      </c>
    </row>
    <row r="5" spans="1:6" x14ac:dyDescent="0.3">
      <c r="A5" s="1" t="s">
        <v>10</v>
      </c>
      <c r="B5" s="2">
        <v>40.937800000000003</v>
      </c>
      <c r="C5" s="2">
        <v>-73.519300000000001</v>
      </c>
      <c r="D5">
        <v>14</v>
      </c>
      <c r="E5">
        <v>26</v>
      </c>
      <c r="F5">
        <v>53.846153846153847</v>
      </c>
    </row>
    <row r="6" spans="1:6" x14ac:dyDescent="0.3">
      <c r="A6" s="1" t="s">
        <v>11</v>
      </c>
      <c r="B6" s="2">
        <v>41.009300000000003</v>
      </c>
      <c r="C6" s="2">
        <v>-73.5137</v>
      </c>
      <c r="D6">
        <v>8</v>
      </c>
      <c r="E6">
        <v>26</v>
      </c>
      <c r="F6">
        <v>30.76923076923077</v>
      </c>
    </row>
    <row r="7" spans="1:6" x14ac:dyDescent="0.3">
      <c r="A7" s="1" t="s">
        <v>12</v>
      </c>
      <c r="B7" s="2">
        <v>40.961199999999998</v>
      </c>
      <c r="C7" s="2">
        <v>-73.476699999999994</v>
      </c>
      <c r="D7">
        <v>9</v>
      </c>
      <c r="E7">
        <v>26</v>
      </c>
      <c r="F7">
        <v>34.615384615384613</v>
      </c>
    </row>
    <row r="8" spans="1:6" x14ac:dyDescent="0.3">
      <c r="A8" s="1" t="s">
        <v>13</v>
      </c>
      <c r="B8" s="2">
        <v>40.950299999999999</v>
      </c>
      <c r="C8" s="2">
        <v>-73.425299999999993</v>
      </c>
      <c r="D8">
        <v>4</v>
      </c>
      <c r="E8">
        <v>26</v>
      </c>
      <c r="F8">
        <v>15.384615384615385</v>
      </c>
    </row>
    <row r="9" spans="1:6" x14ac:dyDescent="0.3">
      <c r="A9" s="1" t="s">
        <v>14</v>
      </c>
      <c r="B9" s="2">
        <v>41.040799999999997</v>
      </c>
      <c r="C9" s="2">
        <v>-73.418000000000006</v>
      </c>
      <c r="D9">
        <v>9</v>
      </c>
      <c r="E9">
        <v>26</v>
      </c>
      <c r="F9">
        <v>34.615384615384613</v>
      </c>
    </row>
    <row r="10" spans="1:6" x14ac:dyDescent="0.3">
      <c r="A10" s="1" t="s">
        <v>15</v>
      </c>
      <c r="B10" s="2">
        <v>41.070799999999998</v>
      </c>
      <c r="C10" s="2">
        <v>-73.336200000000005</v>
      </c>
      <c r="D10">
        <v>14</v>
      </c>
      <c r="E10">
        <v>26</v>
      </c>
      <c r="F10">
        <v>53.846153846153847</v>
      </c>
    </row>
    <row r="11" spans="1:6" x14ac:dyDescent="0.3">
      <c r="A11" s="1" t="s">
        <v>16</v>
      </c>
      <c r="B11" s="2">
        <v>40.951700000000002</v>
      </c>
      <c r="C11" s="2">
        <v>-73.332499999999996</v>
      </c>
      <c r="D11">
        <v>5</v>
      </c>
      <c r="E11">
        <v>26</v>
      </c>
      <c r="F11">
        <v>19.230769230769234</v>
      </c>
    </row>
    <row r="12" spans="1:6" x14ac:dyDescent="0.3">
      <c r="A12" s="1" t="s">
        <v>17</v>
      </c>
      <c r="B12" s="2">
        <v>41.108699999999999</v>
      </c>
      <c r="C12" s="2">
        <v>-73.253</v>
      </c>
      <c r="D12">
        <v>12</v>
      </c>
      <c r="E12">
        <v>26</v>
      </c>
      <c r="F12">
        <v>46.153846153846153</v>
      </c>
    </row>
    <row r="13" spans="1:6" x14ac:dyDescent="0.3">
      <c r="A13" s="1" t="s">
        <v>18</v>
      </c>
      <c r="B13" s="2">
        <v>41.058300000000003</v>
      </c>
      <c r="C13" s="2">
        <v>-73.234300000000005</v>
      </c>
      <c r="D13">
        <v>13</v>
      </c>
      <c r="E13">
        <v>26</v>
      </c>
      <c r="F13">
        <v>50</v>
      </c>
    </row>
    <row r="14" spans="1:6" x14ac:dyDescent="0.3">
      <c r="A14" s="1" t="s">
        <v>19</v>
      </c>
      <c r="B14" s="2">
        <v>40.991500000000002</v>
      </c>
      <c r="C14" s="2">
        <v>-73.218800000000002</v>
      </c>
      <c r="D14">
        <v>15</v>
      </c>
      <c r="E14">
        <v>26</v>
      </c>
      <c r="F14">
        <v>57.692307692307686</v>
      </c>
    </row>
    <row r="15" spans="1:6" x14ac:dyDescent="0.3">
      <c r="A15" s="1" t="s">
        <v>20</v>
      </c>
      <c r="B15" s="2">
        <v>40.9313</v>
      </c>
      <c r="C15" s="2">
        <v>-73.221199999999996</v>
      </c>
      <c r="D15">
        <v>23</v>
      </c>
      <c r="E15">
        <v>26</v>
      </c>
      <c r="F15">
        <v>88.461538461538453</v>
      </c>
    </row>
    <row r="16" spans="1:6" x14ac:dyDescent="0.3">
      <c r="A16" s="1" t="s">
        <v>21</v>
      </c>
      <c r="B16" s="2">
        <v>41.1203</v>
      </c>
      <c r="C16" s="2">
        <v>-73.162499999999994</v>
      </c>
      <c r="D16">
        <v>4</v>
      </c>
      <c r="E16">
        <v>26</v>
      </c>
      <c r="F16">
        <v>15.384615384615385</v>
      </c>
    </row>
    <row r="17" spans="1:6" x14ac:dyDescent="0.3">
      <c r="A17" s="1" t="s">
        <v>22</v>
      </c>
      <c r="B17" s="2">
        <v>41.122300000000003</v>
      </c>
      <c r="C17" s="2">
        <v>-73.09</v>
      </c>
      <c r="D17">
        <v>6</v>
      </c>
      <c r="E17">
        <v>26</v>
      </c>
      <c r="F17">
        <v>23.076923076923077</v>
      </c>
    </row>
    <row r="18" spans="1:6" x14ac:dyDescent="0.3">
      <c r="A18" s="1" t="s">
        <v>23</v>
      </c>
      <c r="B18" s="2">
        <v>41.055300000000003</v>
      </c>
      <c r="C18" s="2">
        <v>-73.080799999999996</v>
      </c>
      <c r="D18">
        <v>0</v>
      </c>
      <c r="E18">
        <v>26</v>
      </c>
      <c r="F18">
        <v>0</v>
      </c>
    </row>
    <row r="19" spans="1:6" x14ac:dyDescent="0.3">
      <c r="A19" s="1" t="s">
        <v>24</v>
      </c>
      <c r="B19" s="2">
        <v>40.994</v>
      </c>
      <c r="C19" s="2">
        <v>-73.042299999999997</v>
      </c>
      <c r="D19">
        <v>3</v>
      </c>
      <c r="E19">
        <v>25</v>
      </c>
      <c r="F19">
        <v>12</v>
      </c>
    </row>
    <row r="20" spans="1:6" x14ac:dyDescent="0.3">
      <c r="A20" s="1" t="s">
        <v>25</v>
      </c>
      <c r="B20" s="2">
        <v>41.164000000000001</v>
      </c>
      <c r="C20" s="2">
        <v>-73.014799999999994</v>
      </c>
      <c r="D20">
        <v>14</v>
      </c>
      <c r="E20">
        <v>26</v>
      </c>
      <c r="F20">
        <v>53.846153846153847</v>
      </c>
    </row>
    <row r="21" spans="1:6" x14ac:dyDescent="0.3">
      <c r="A21" s="1" t="s">
        <v>26</v>
      </c>
      <c r="B21" s="2">
        <v>41.082299999999996</v>
      </c>
      <c r="C21" s="2">
        <v>-73.022800000000004</v>
      </c>
      <c r="D21">
        <v>3</v>
      </c>
      <c r="E21">
        <v>25</v>
      </c>
      <c r="F21">
        <v>12</v>
      </c>
    </row>
    <row r="22" spans="1:6" x14ac:dyDescent="0.3">
      <c r="A22" s="1" t="s">
        <v>27</v>
      </c>
      <c r="B22" s="2">
        <v>41.1402</v>
      </c>
      <c r="C22" s="2">
        <v>-72.948800000000006</v>
      </c>
      <c r="D22">
        <v>2</v>
      </c>
      <c r="E22">
        <v>26</v>
      </c>
      <c r="F22">
        <v>7.6923076923076925</v>
      </c>
    </row>
    <row r="23" spans="1:6" x14ac:dyDescent="0.3">
      <c r="A23" s="1" t="s">
        <v>28</v>
      </c>
      <c r="B23" s="2">
        <v>40.981000000000002</v>
      </c>
      <c r="C23" s="2">
        <v>-72.918199999999999</v>
      </c>
      <c r="D23">
        <v>0</v>
      </c>
      <c r="E23">
        <v>25</v>
      </c>
      <c r="F23">
        <v>0</v>
      </c>
    </row>
    <row r="24" spans="1:6" x14ac:dyDescent="0.3">
      <c r="A24" s="1" t="s">
        <v>29</v>
      </c>
      <c r="B24" s="2">
        <v>41.209200000000003</v>
      </c>
      <c r="C24" s="2">
        <v>-72.908500000000004</v>
      </c>
      <c r="D24">
        <v>6</v>
      </c>
      <c r="E24">
        <v>26</v>
      </c>
      <c r="F24">
        <v>23.076923076923077</v>
      </c>
    </row>
    <row r="25" spans="1:6" x14ac:dyDescent="0.3">
      <c r="A25" s="1" t="s">
        <v>30</v>
      </c>
      <c r="B25" s="2">
        <v>41.158700000000003</v>
      </c>
      <c r="C25" s="2">
        <v>-72.849500000000006</v>
      </c>
      <c r="D25">
        <v>1</v>
      </c>
      <c r="E25">
        <v>25</v>
      </c>
      <c r="F25">
        <v>4</v>
      </c>
    </row>
    <row r="26" spans="1:6" x14ac:dyDescent="0.3">
      <c r="A26" s="1" t="s">
        <v>31</v>
      </c>
      <c r="B26" s="2">
        <v>41.078200000000002</v>
      </c>
      <c r="C26" s="2">
        <v>-72.833500000000001</v>
      </c>
      <c r="D26">
        <v>1</v>
      </c>
      <c r="E26">
        <v>24</v>
      </c>
      <c r="F26">
        <v>4.1666666666666661</v>
      </c>
    </row>
    <row r="27" spans="1:6" x14ac:dyDescent="0.3">
      <c r="A27" s="1" t="s">
        <v>32</v>
      </c>
      <c r="B27" s="2">
        <v>41.231499999999997</v>
      </c>
      <c r="C27" s="2">
        <v>-72.829700000000003</v>
      </c>
      <c r="D27">
        <v>2</v>
      </c>
      <c r="E27">
        <v>26</v>
      </c>
      <c r="F27">
        <v>7.6923076923076925</v>
      </c>
    </row>
    <row r="28" spans="1:6" x14ac:dyDescent="0.3">
      <c r="A28" s="1" t="s">
        <v>33</v>
      </c>
      <c r="B28" s="2">
        <v>41.196300000000001</v>
      </c>
      <c r="C28" s="2">
        <v>-72.775300000000001</v>
      </c>
      <c r="D28">
        <v>0</v>
      </c>
      <c r="E28">
        <v>24</v>
      </c>
      <c r="F28">
        <v>0</v>
      </c>
    </row>
    <row r="29" spans="1:6" x14ac:dyDescent="0.3">
      <c r="A29" s="1" t="s">
        <v>34</v>
      </c>
      <c r="B29" s="2">
        <v>41.004199999999997</v>
      </c>
      <c r="C29" s="2">
        <v>-72.768299999999996</v>
      </c>
      <c r="D29">
        <v>4</v>
      </c>
      <c r="E29">
        <v>19</v>
      </c>
      <c r="F29">
        <v>21.052631578947366</v>
      </c>
    </row>
    <row r="30" spans="1:6" x14ac:dyDescent="0.3">
      <c r="A30" s="1" t="s">
        <v>35</v>
      </c>
      <c r="B30" s="2">
        <v>41.241500000000002</v>
      </c>
      <c r="C30" s="2">
        <v>-72.665700000000001</v>
      </c>
      <c r="D30">
        <v>0</v>
      </c>
      <c r="E30">
        <v>18</v>
      </c>
      <c r="F30">
        <v>0</v>
      </c>
    </row>
    <row r="31" spans="1:6" x14ac:dyDescent="0.3">
      <c r="A31" s="1" t="s">
        <v>36</v>
      </c>
      <c r="B31" s="2">
        <v>41.003799999999998</v>
      </c>
      <c r="C31" s="2">
        <v>-72.651200000000003</v>
      </c>
      <c r="D31">
        <v>1</v>
      </c>
      <c r="E31">
        <v>14</v>
      </c>
      <c r="F31">
        <v>7.1428571428571423</v>
      </c>
    </row>
    <row r="32" spans="1:6" x14ac:dyDescent="0.3">
      <c r="A32" s="3" t="s">
        <v>37</v>
      </c>
      <c r="B32" s="4">
        <v>40.872500000000002</v>
      </c>
      <c r="C32" s="4">
        <v>-73.734200000000001</v>
      </c>
      <c r="D32">
        <v>0</v>
      </c>
      <c r="E32">
        <v>9</v>
      </c>
      <c r="F32">
        <v>0</v>
      </c>
    </row>
    <row r="33" spans="1:6" x14ac:dyDescent="0.3">
      <c r="A33" s="3" t="s">
        <v>38</v>
      </c>
      <c r="B33" s="4">
        <v>40.918300000000002</v>
      </c>
      <c r="C33" s="4">
        <v>-73.642799999999994</v>
      </c>
      <c r="D33">
        <v>0</v>
      </c>
      <c r="E33">
        <v>7</v>
      </c>
      <c r="F33">
        <v>0</v>
      </c>
    </row>
    <row r="34" spans="1:6" x14ac:dyDescent="0.3">
      <c r="A34" s="3" t="s">
        <v>39</v>
      </c>
      <c r="B34" s="4">
        <v>40.955800000000004</v>
      </c>
      <c r="C34" s="4">
        <v>-73.580299999999994</v>
      </c>
      <c r="D34">
        <v>26</v>
      </c>
      <c r="E34">
        <v>26</v>
      </c>
      <c r="F34">
        <v>100</v>
      </c>
    </row>
    <row r="35" spans="1:6" x14ac:dyDescent="0.3">
      <c r="A35" s="3" t="s">
        <v>40</v>
      </c>
      <c r="B35" s="4">
        <v>40.984299999999998</v>
      </c>
      <c r="C35" s="4">
        <v>-73.502200000000002</v>
      </c>
      <c r="D35">
        <v>26</v>
      </c>
      <c r="E35">
        <v>26</v>
      </c>
      <c r="F35">
        <v>100</v>
      </c>
    </row>
    <row r="36" spans="1:6" x14ac:dyDescent="0.3">
      <c r="A36" s="3" t="s">
        <v>41</v>
      </c>
      <c r="B36" s="4">
        <v>40.9938</v>
      </c>
      <c r="C36" s="4">
        <v>-73.411299999999997</v>
      </c>
      <c r="D36">
        <v>24</v>
      </c>
      <c r="E36">
        <v>25</v>
      </c>
      <c r="F36">
        <v>96</v>
      </c>
    </row>
    <row r="37" spans="1:6" x14ac:dyDescent="0.3">
      <c r="A37" s="3" t="s">
        <v>42</v>
      </c>
      <c r="B37" s="4">
        <v>41.019300000000001</v>
      </c>
      <c r="C37" s="4">
        <v>-73.291300000000007</v>
      </c>
      <c r="D37">
        <v>18</v>
      </c>
      <c r="E37">
        <v>25</v>
      </c>
      <c r="F37">
        <v>72</v>
      </c>
    </row>
    <row r="38" spans="1:6" x14ac:dyDescent="0.3">
      <c r="A38" s="3" t="s">
        <v>43</v>
      </c>
      <c r="B38" s="4">
        <v>41.080300000000001</v>
      </c>
      <c r="C38" s="4">
        <v>-73.165300000000002</v>
      </c>
      <c r="D38">
        <v>13</v>
      </c>
      <c r="E38">
        <v>26</v>
      </c>
      <c r="F38">
        <v>50</v>
      </c>
    </row>
    <row r="39" spans="1:6" x14ac:dyDescent="0.3">
      <c r="A39" s="3" t="s">
        <v>44</v>
      </c>
      <c r="B39" s="4">
        <v>41.017800000000001</v>
      </c>
      <c r="C39" s="4">
        <v>-73.144499999999994</v>
      </c>
      <c r="D39">
        <v>13</v>
      </c>
      <c r="E39">
        <v>26</v>
      </c>
      <c r="F39">
        <v>50</v>
      </c>
    </row>
    <row r="40" spans="1:6" x14ac:dyDescent="0.3">
      <c r="A40" s="3" t="s">
        <v>45</v>
      </c>
      <c r="B40" s="4">
        <v>41.177999999999997</v>
      </c>
      <c r="C40" s="4">
        <v>-72.960499999999996</v>
      </c>
      <c r="D40">
        <v>9</v>
      </c>
      <c r="E40">
        <v>26</v>
      </c>
      <c r="F40">
        <v>34.615384615384613</v>
      </c>
    </row>
    <row r="41" spans="1:6" x14ac:dyDescent="0.3">
      <c r="A41" s="3" t="s">
        <v>46</v>
      </c>
      <c r="B41" s="4">
        <v>41.101700000000001</v>
      </c>
      <c r="C41" s="4">
        <v>-72.933999999999997</v>
      </c>
      <c r="D41">
        <v>7</v>
      </c>
      <c r="E41">
        <v>26</v>
      </c>
      <c r="F41">
        <v>26.923076923076923</v>
      </c>
    </row>
    <row r="42" spans="1:6" x14ac:dyDescent="0.3">
      <c r="A42" s="3" t="s">
        <v>47</v>
      </c>
      <c r="B42" s="4">
        <v>41.026000000000003</v>
      </c>
      <c r="C42" s="4">
        <v>-72.913499999999999</v>
      </c>
      <c r="D42">
        <v>12</v>
      </c>
      <c r="E42">
        <v>26</v>
      </c>
      <c r="F42">
        <v>46.153846153846153</v>
      </c>
    </row>
    <row r="43" spans="1:6" x14ac:dyDescent="0.3">
      <c r="A43" s="3" t="s">
        <v>48</v>
      </c>
      <c r="B43" s="4">
        <v>41.137500000000003</v>
      </c>
      <c r="C43" s="4">
        <v>-72.655000000000001</v>
      </c>
      <c r="D43">
        <v>0</v>
      </c>
      <c r="E43">
        <v>26</v>
      </c>
      <c r="F43">
        <v>0</v>
      </c>
    </row>
    <row r="44" spans="1:6" x14ac:dyDescent="0.3">
      <c r="A44" s="3" t="s">
        <v>49</v>
      </c>
      <c r="B44" s="4">
        <v>41.182000000000002</v>
      </c>
      <c r="C44" s="4">
        <v>-72.457700000000003</v>
      </c>
      <c r="D44">
        <v>0</v>
      </c>
      <c r="E44">
        <v>26</v>
      </c>
      <c r="F44">
        <v>0</v>
      </c>
    </row>
    <row r="45" spans="1:6" x14ac:dyDescent="0.3">
      <c r="A45" s="3" t="s">
        <v>50</v>
      </c>
      <c r="B45" s="4">
        <v>41.234299999999998</v>
      </c>
      <c r="C45" s="4">
        <v>-72.265799999999999</v>
      </c>
      <c r="D45">
        <v>0</v>
      </c>
      <c r="E45">
        <v>26</v>
      </c>
      <c r="F45">
        <v>0</v>
      </c>
    </row>
    <row r="46" spans="1:6" x14ac:dyDescent="0.3">
      <c r="A46" s="3" t="s">
        <v>51</v>
      </c>
      <c r="B46" s="4">
        <v>41.237200000000001</v>
      </c>
      <c r="C46" s="4">
        <v>-72.053299999999993</v>
      </c>
      <c r="D46">
        <v>0</v>
      </c>
      <c r="E46">
        <v>26</v>
      </c>
      <c r="F46">
        <v>0</v>
      </c>
    </row>
    <row r="47" spans="1:6" x14ac:dyDescent="0.3">
      <c r="A47" s="42" t="s">
        <v>52</v>
      </c>
      <c r="B47" s="5">
        <v>40.801299999999998</v>
      </c>
      <c r="C47" s="5">
        <v>-73.826800000000006</v>
      </c>
      <c r="D47">
        <v>18</v>
      </c>
      <c r="E47">
        <v>24</v>
      </c>
      <c r="F47">
        <v>75</v>
      </c>
    </row>
    <row r="48" spans="1:6" x14ac:dyDescent="0.3">
      <c r="A48" s="42" t="s">
        <v>53</v>
      </c>
      <c r="B48" s="5">
        <v>40.799199999999999</v>
      </c>
      <c r="C48" s="5">
        <v>-73.791300000000007</v>
      </c>
      <c r="D48">
        <v>23</v>
      </c>
      <c r="E48">
        <v>24</v>
      </c>
      <c r="F48">
        <v>95.833333333333343</v>
      </c>
    </row>
    <row r="49" spans="1:6" x14ac:dyDescent="0.3">
      <c r="A49" s="42" t="s">
        <v>54</v>
      </c>
      <c r="B49" s="5">
        <v>40.843299999999999</v>
      </c>
      <c r="C49" s="5">
        <v>-73.759</v>
      </c>
      <c r="D49">
        <v>23</v>
      </c>
      <c r="E49">
        <v>24</v>
      </c>
      <c r="F49">
        <v>95.833333333333343</v>
      </c>
    </row>
    <row r="50" spans="1:6" x14ac:dyDescent="0.3">
      <c r="A50" s="42" t="s">
        <v>55</v>
      </c>
      <c r="B50" s="5">
        <v>40.872500000000002</v>
      </c>
      <c r="C50" s="5">
        <v>-73.734300000000005</v>
      </c>
      <c r="D50">
        <v>23</v>
      </c>
      <c r="E50">
        <v>24</v>
      </c>
      <c r="F50">
        <v>95.833333333333343</v>
      </c>
    </row>
    <row r="51" spans="1:6" x14ac:dyDescent="0.3">
      <c r="A51" s="42" t="s">
        <v>56</v>
      </c>
      <c r="B51" s="5">
        <v>40.892299999999999</v>
      </c>
      <c r="C51" s="5">
        <v>-73.685299999999998</v>
      </c>
      <c r="D51">
        <v>23</v>
      </c>
      <c r="E51">
        <v>24</v>
      </c>
      <c r="F51">
        <v>95.833333333333343</v>
      </c>
    </row>
    <row r="52" spans="1:6" x14ac:dyDescent="0.3">
      <c r="A52" s="42" t="s">
        <v>57</v>
      </c>
      <c r="B52" s="5">
        <v>40.940300000000001</v>
      </c>
      <c r="C52" s="5">
        <v>-73.666700000000006</v>
      </c>
      <c r="D52">
        <v>21</v>
      </c>
      <c r="E52">
        <v>24</v>
      </c>
      <c r="F52">
        <v>87.5</v>
      </c>
    </row>
    <row r="53" spans="1:6" x14ac:dyDescent="0.3">
      <c r="A53" s="42" t="s">
        <v>58</v>
      </c>
      <c r="B53" s="5">
        <v>40.9343</v>
      </c>
      <c r="C53" s="5">
        <v>-73.652000000000001</v>
      </c>
      <c r="D53">
        <v>22</v>
      </c>
      <c r="E53">
        <v>24</v>
      </c>
      <c r="F53">
        <v>91.666666666666657</v>
      </c>
    </row>
    <row r="54" spans="1:6" x14ac:dyDescent="0.3">
      <c r="A54" s="42" t="s">
        <v>59</v>
      </c>
      <c r="B54" s="5">
        <v>40.918700000000001</v>
      </c>
      <c r="C54" s="5">
        <v>-73.640299999999996</v>
      </c>
      <c r="D54">
        <v>23</v>
      </c>
      <c r="E54">
        <v>24</v>
      </c>
      <c r="F54">
        <v>95.833333333333343</v>
      </c>
    </row>
    <row r="55" spans="1:6" x14ac:dyDescent="0.3">
      <c r="A55" s="42" t="s">
        <v>60</v>
      </c>
      <c r="B55" s="5">
        <v>40.9054</v>
      </c>
      <c r="C55" s="5">
        <v>-73.635999999999996</v>
      </c>
      <c r="D55">
        <v>20</v>
      </c>
      <c r="E55">
        <v>24</v>
      </c>
      <c r="F55">
        <v>83.333333333333343</v>
      </c>
    </row>
    <row r="56" spans="1:6" x14ac:dyDescent="0.3">
      <c r="A56" s="47" t="s">
        <v>61</v>
      </c>
      <c r="B56" s="5">
        <v>40.920699999999997</v>
      </c>
      <c r="C56" s="5">
        <v>-73.718699999999998</v>
      </c>
      <c r="D56">
        <v>22</v>
      </c>
      <c r="E56">
        <v>24</v>
      </c>
      <c r="F56">
        <v>91.666666666666657</v>
      </c>
    </row>
    <row r="57" spans="1:6" x14ac:dyDescent="0.3">
      <c r="A57" s="42" t="s">
        <v>62</v>
      </c>
      <c r="B57" s="5">
        <v>40.908000000000001</v>
      </c>
      <c r="C57" s="5">
        <v>-73.709000000000003</v>
      </c>
      <c r="D57">
        <v>23</v>
      </c>
      <c r="E57">
        <v>24</v>
      </c>
      <c r="F57">
        <v>95.833333333333343</v>
      </c>
    </row>
    <row r="58" spans="1:6" x14ac:dyDescent="0.3">
      <c r="A58" s="42" t="s">
        <v>63</v>
      </c>
      <c r="B58" s="5">
        <v>40.859000000000002</v>
      </c>
      <c r="C58" s="5">
        <v>-73.671700000000001</v>
      </c>
      <c r="D58">
        <v>22</v>
      </c>
      <c r="E58">
        <v>24</v>
      </c>
      <c r="F58">
        <v>91.666666666666657</v>
      </c>
    </row>
    <row r="59" spans="1:6" x14ac:dyDescent="0.3">
      <c r="A59" s="42" t="s">
        <v>64</v>
      </c>
      <c r="B59" s="5">
        <v>40.885300000000001</v>
      </c>
      <c r="C59" s="5">
        <v>-73.690299999999993</v>
      </c>
      <c r="D59">
        <v>23</v>
      </c>
      <c r="E59">
        <v>24</v>
      </c>
      <c r="F59">
        <v>95.833333333333343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9"/>
  <sheetViews>
    <sheetView topLeftCell="A28" workbookViewId="0">
      <selection activeCell="H57" sqref="H57"/>
    </sheetView>
  </sheetViews>
  <sheetFormatPr defaultRowHeight="14.4" x14ac:dyDescent="0.3"/>
  <cols>
    <col min="1" max="1" width="15.6640625" style="1" customWidth="1"/>
    <col min="2" max="3" width="16.6640625" style="2" customWidth="1"/>
    <col min="6" max="6" width="10.109375" style="1" bestFit="1" customWidth="1"/>
  </cols>
  <sheetData>
    <row r="1" spans="1:6" x14ac:dyDescent="0.3">
      <c r="A1" s="1" t="s">
        <v>0</v>
      </c>
      <c r="B1" s="2" t="s">
        <v>1</v>
      </c>
      <c r="C1" s="2" t="s">
        <v>2</v>
      </c>
      <c r="D1" t="s">
        <v>69</v>
      </c>
      <c r="E1" t="s">
        <v>4</v>
      </c>
      <c r="F1" s="1" t="s">
        <v>70</v>
      </c>
    </row>
    <row r="2" spans="1:6" x14ac:dyDescent="0.3">
      <c r="A2" s="1" t="s">
        <v>7</v>
      </c>
      <c r="B2" s="2">
        <v>40.963299999999997</v>
      </c>
      <c r="C2" s="2">
        <v>-73.623699999999999</v>
      </c>
      <c r="D2">
        <v>22</v>
      </c>
      <c r="E2">
        <v>25</v>
      </c>
      <c r="F2" s="1">
        <v>88</v>
      </c>
    </row>
    <row r="3" spans="1:6" x14ac:dyDescent="0.3">
      <c r="A3" s="1" t="s">
        <v>8</v>
      </c>
      <c r="B3" s="2">
        <v>40.934699999999999</v>
      </c>
      <c r="C3" s="2">
        <v>-73.600700000000003</v>
      </c>
      <c r="D3">
        <v>24</v>
      </c>
      <c r="E3">
        <v>25</v>
      </c>
      <c r="F3" s="1">
        <v>96</v>
      </c>
    </row>
    <row r="4" spans="1:6" x14ac:dyDescent="0.3">
      <c r="A4" s="1" t="s">
        <v>9</v>
      </c>
      <c r="B4" s="2">
        <v>40.979300000000002</v>
      </c>
      <c r="C4" s="2">
        <v>-73.560699999999997</v>
      </c>
      <c r="D4">
        <v>19</v>
      </c>
      <c r="E4">
        <v>25</v>
      </c>
      <c r="F4" s="1">
        <v>76</v>
      </c>
    </row>
    <row r="5" spans="1:6" x14ac:dyDescent="0.3">
      <c r="A5" s="1" t="s">
        <v>10</v>
      </c>
      <c r="B5" s="2">
        <v>40.937800000000003</v>
      </c>
      <c r="C5" s="2">
        <v>-73.519300000000001</v>
      </c>
      <c r="D5">
        <v>14</v>
      </c>
      <c r="E5">
        <v>25</v>
      </c>
      <c r="F5" s="1">
        <v>56.000000000000007</v>
      </c>
    </row>
    <row r="6" spans="1:6" x14ac:dyDescent="0.3">
      <c r="A6" s="1" t="s">
        <v>11</v>
      </c>
      <c r="B6" s="2">
        <v>41.009300000000003</v>
      </c>
      <c r="C6" s="2">
        <v>-73.5137</v>
      </c>
      <c r="D6">
        <v>8</v>
      </c>
      <c r="E6">
        <v>25</v>
      </c>
      <c r="F6" s="1">
        <v>32</v>
      </c>
    </row>
    <row r="7" spans="1:6" x14ac:dyDescent="0.3">
      <c r="A7" s="1" t="s">
        <v>12</v>
      </c>
      <c r="B7" s="2">
        <v>40.961199999999998</v>
      </c>
      <c r="C7" s="2">
        <v>-73.476699999999994</v>
      </c>
      <c r="D7">
        <v>9</v>
      </c>
      <c r="E7">
        <v>25</v>
      </c>
      <c r="F7" s="1">
        <v>36</v>
      </c>
    </row>
    <row r="8" spans="1:6" x14ac:dyDescent="0.3">
      <c r="A8" s="1" t="s">
        <v>13</v>
      </c>
      <c r="B8" s="2">
        <v>40.950299999999999</v>
      </c>
      <c r="C8" s="2">
        <v>-73.425299999999993</v>
      </c>
      <c r="D8">
        <v>4</v>
      </c>
      <c r="E8">
        <v>25</v>
      </c>
      <c r="F8" s="1">
        <v>16</v>
      </c>
    </row>
    <row r="9" spans="1:6" x14ac:dyDescent="0.3">
      <c r="A9" s="1" t="s">
        <v>14</v>
      </c>
      <c r="B9" s="2">
        <v>41.040799999999997</v>
      </c>
      <c r="C9" s="2">
        <v>-73.418000000000006</v>
      </c>
      <c r="D9">
        <v>9</v>
      </c>
      <c r="E9">
        <v>25</v>
      </c>
      <c r="F9" s="1">
        <v>36</v>
      </c>
    </row>
    <row r="10" spans="1:6" x14ac:dyDescent="0.3">
      <c r="A10" s="1" t="s">
        <v>15</v>
      </c>
      <c r="B10" s="2">
        <v>41.070799999999998</v>
      </c>
      <c r="C10" s="2">
        <v>-73.336200000000005</v>
      </c>
      <c r="D10">
        <v>13</v>
      </c>
      <c r="E10">
        <v>25</v>
      </c>
      <c r="F10" s="1">
        <v>52</v>
      </c>
    </row>
    <row r="11" spans="1:6" x14ac:dyDescent="0.3">
      <c r="A11" s="1" t="s">
        <v>16</v>
      </c>
      <c r="B11" s="2">
        <v>40.951700000000002</v>
      </c>
      <c r="C11" s="2">
        <v>-73.332499999999996</v>
      </c>
      <c r="D11">
        <v>5</v>
      </c>
      <c r="E11">
        <v>25</v>
      </c>
      <c r="F11" s="1">
        <v>20</v>
      </c>
    </row>
    <row r="12" spans="1:6" x14ac:dyDescent="0.3">
      <c r="A12" s="1" t="s">
        <v>17</v>
      </c>
      <c r="B12" s="2">
        <v>41.108699999999999</v>
      </c>
      <c r="C12" s="2">
        <v>-73.253</v>
      </c>
      <c r="D12">
        <v>12</v>
      </c>
      <c r="E12">
        <v>25</v>
      </c>
      <c r="F12" s="1">
        <v>48</v>
      </c>
    </row>
    <row r="13" spans="1:6" x14ac:dyDescent="0.3">
      <c r="A13" s="1" t="s">
        <v>18</v>
      </c>
      <c r="B13" s="2">
        <v>41.058300000000003</v>
      </c>
      <c r="C13" s="2">
        <v>-73.234300000000005</v>
      </c>
      <c r="D13">
        <v>13</v>
      </c>
      <c r="E13">
        <v>25</v>
      </c>
      <c r="F13" s="1">
        <v>52</v>
      </c>
    </row>
    <row r="14" spans="1:6" x14ac:dyDescent="0.3">
      <c r="A14" s="1" t="s">
        <v>19</v>
      </c>
      <c r="B14" s="2">
        <v>40.991500000000002</v>
      </c>
      <c r="C14" s="2">
        <v>-73.218800000000002</v>
      </c>
      <c r="D14">
        <v>14</v>
      </c>
      <c r="E14">
        <v>25</v>
      </c>
      <c r="F14" s="1">
        <v>56.000000000000007</v>
      </c>
    </row>
    <row r="15" spans="1:6" x14ac:dyDescent="0.3">
      <c r="A15" s="1" t="s">
        <v>20</v>
      </c>
      <c r="B15" s="2">
        <v>40.9313</v>
      </c>
      <c r="C15" s="2">
        <v>-73.221199999999996</v>
      </c>
      <c r="D15">
        <v>22</v>
      </c>
      <c r="E15">
        <v>25</v>
      </c>
      <c r="F15" s="1">
        <v>88</v>
      </c>
    </row>
    <row r="16" spans="1:6" x14ac:dyDescent="0.3">
      <c r="A16" s="1" t="s">
        <v>21</v>
      </c>
      <c r="B16" s="2">
        <v>41.1203</v>
      </c>
      <c r="C16" s="2">
        <v>-73.162499999999994</v>
      </c>
      <c r="D16">
        <v>4</v>
      </c>
      <c r="E16">
        <v>25</v>
      </c>
      <c r="F16" s="1">
        <v>16</v>
      </c>
    </row>
    <row r="17" spans="1:6" x14ac:dyDescent="0.3">
      <c r="A17" s="1" t="s">
        <v>22</v>
      </c>
      <c r="B17" s="2">
        <v>41.122300000000003</v>
      </c>
      <c r="C17" s="2">
        <v>-73.09</v>
      </c>
      <c r="D17">
        <v>6</v>
      </c>
      <c r="E17">
        <v>25</v>
      </c>
      <c r="F17" s="1">
        <v>24</v>
      </c>
    </row>
    <row r="18" spans="1:6" x14ac:dyDescent="0.3">
      <c r="A18" s="1" t="s">
        <v>23</v>
      </c>
      <c r="B18" s="2">
        <v>41.055300000000003</v>
      </c>
      <c r="C18" s="2">
        <v>-73.080799999999996</v>
      </c>
      <c r="D18">
        <v>0</v>
      </c>
      <c r="E18">
        <v>25</v>
      </c>
      <c r="F18" s="1">
        <v>0</v>
      </c>
    </row>
    <row r="19" spans="1:6" x14ac:dyDescent="0.3">
      <c r="A19" s="1" t="s">
        <v>24</v>
      </c>
      <c r="B19" s="2">
        <v>40.994</v>
      </c>
      <c r="C19" s="2">
        <v>-73.042299999999997</v>
      </c>
      <c r="D19">
        <v>3</v>
      </c>
      <c r="E19">
        <v>24</v>
      </c>
      <c r="F19" s="1">
        <v>12.5</v>
      </c>
    </row>
    <row r="20" spans="1:6" x14ac:dyDescent="0.3">
      <c r="A20" s="1" t="s">
        <v>25</v>
      </c>
      <c r="B20" s="2">
        <v>41.164000000000001</v>
      </c>
      <c r="C20" s="2">
        <v>-73.014799999999994</v>
      </c>
      <c r="D20">
        <v>14</v>
      </c>
      <c r="E20">
        <v>25</v>
      </c>
      <c r="F20" s="1">
        <v>56.000000000000007</v>
      </c>
    </row>
    <row r="21" spans="1:6" x14ac:dyDescent="0.3">
      <c r="A21" s="1" t="s">
        <v>26</v>
      </c>
      <c r="B21" s="2">
        <v>41.082299999999996</v>
      </c>
      <c r="C21" s="2">
        <v>-73.022800000000004</v>
      </c>
      <c r="D21">
        <v>3</v>
      </c>
      <c r="E21">
        <v>24</v>
      </c>
      <c r="F21" s="1">
        <v>12.5</v>
      </c>
    </row>
    <row r="22" spans="1:6" x14ac:dyDescent="0.3">
      <c r="A22" s="1" t="s">
        <v>27</v>
      </c>
      <c r="B22" s="2">
        <v>41.1402</v>
      </c>
      <c r="C22" s="2">
        <v>-72.948800000000006</v>
      </c>
      <c r="D22">
        <v>2</v>
      </c>
      <c r="E22">
        <v>25</v>
      </c>
      <c r="F22" s="1">
        <v>8</v>
      </c>
    </row>
    <row r="23" spans="1:6" x14ac:dyDescent="0.3">
      <c r="A23" s="1" t="s">
        <v>28</v>
      </c>
      <c r="B23" s="2">
        <v>40.981000000000002</v>
      </c>
      <c r="C23" s="2">
        <v>-72.918199999999999</v>
      </c>
      <c r="D23">
        <v>0</v>
      </c>
      <c r="E23">
        <v>24</v>
      </c>
      <c r="F23" s="1">
        <v>0</v>
      </c>
    </row>
    <row r="24" spans="1:6" x14ac:dyDescent="0.3">
      <c r="A24" s="1" t="s">
        <v>29</v>
      </c>
      <c r="B24" s="2">
        <v>41.209200000000003</v>
      </c>
      <c r="C24" s="2">
        <v>-72.908500000000004</v>
      </c>
      <c r="D24">
        <v>6</v>
      </c>
      <c r="E24">
        <v>25</v>
      </c>
      <c r="F24" s="1">
        <v>24</v>
      </c>
    </row>
    <row r="25" spans="1:6" x14ac:dyDescent="0.3">
      <c r="A25" s="1" t="s">
        <v>30</v>
      </c>
      <c r="B25" s="2">
        <v>41.158700000000003</v>
      </c>
      <c r="C25" s="2">
        <v>-72.849500000000006</v>
      </c>
      <c r="D25">
        <v>1</v>
      </c>
      <c r="E25">
        <v>24</v>
      </c>
      <c r="F25" s="1">
        <v>4.1666666666666661</v>
      </c>
    </row>
    <row r="26" spans="1:6" x14ac:dyDescent="0.3">
      <c r="A26" s="1" t="s">
        <v>31</v>
      </c>
      <c r="B26" s="2">
        <v>41.078200000000002</v>
      </c>
      <c r="C26" s="2">
        <v>-72.833500000000001</v>
      </c>
      <c r="D26">
        <v>1</v>
      </c>
      <c r="E26">
        <v>23</v>
      </c>
      <c r="F26" s="1">
        <v>4.3478260869565215</v>
      </c>
    </row>
    <row r="27" spans="1:6" x14ac:dyDescent="0.3">
      <c r="A27" s="1" t="s">
        <v>32</v>
      </c>
      <c r="B27" s="2">
        <v>41.231499999999997</v>
      </c>
      <c r="C27" s="2">
        <v>-72.829700000000003</v>
      </c>
      <c r="D27">
        <v>2</v>
      </c>
      <c r="E27">
        <v>25</v>
      </c>
      <c r="F27" s="1">
        <v>8</v>
      </c>
    </row>
    <row r="28" spans="1:6" x14ac:dyDescent="0.3">
      <c r="A28" s="1" t="s">
        <v>33</v>
      </c>
      <c r="B28" s="2">
        <v>41.196300000000001</v>
      </c>
      <c r="C28" s="2">
        <v>-72.775300000000001</v>
      </c>
      <c r="D28">
        <v>0</v>
      </c>
      <c r="E28">
        <v>23</v>
      </c>
      <c r="F28" s="1">
        <v>0</v>
      </c>
    </row>
    <row r="29" spans="1:6" x14ac:dyDescent="0.3">
      <c r="A29" s="1" t="s">
        <v>34</v>
      </c>
      <c r="B29" s="2">
        <v>41.004199999999997</v>
      </c>
      <c r="C29" s="2">
        <v>-72.768299999999996</v>
      </c>
      <c r="D29">
        <v>4</v>
      </c>
      <c r="E29">
        <v>19</v>
      </c>
      <c r="F29" s="1">
        <v>21.052631578947366</v>
      </c>
    </row>
    <row r="30" spans="1:6" x14ac:dyDescent="0.3">
      <c r="A30" s="1" t="s">
        <v>35</v>
      </c>
      <c r="B30" s="2">
        <v>41.241500000000002</v>
      </c>
      <c r="C30" s="2">
        <v>-72.665700000000001</v>
      </c>
      <c r="D30">
        <v>0</v>
      </c>
      <c r="E30">
        <v>18</v>
      </c>
      <c r="F30" s="1">
        <v>0</v>
      </c>
    </row>
    <row r="31" spans="1:6" x14ac:dyDescent="0.3">
      <c r="A31" s="1" t="s">
        <v>36</v>
      </c>
      <c r="B31" s="2">
        <v>41.003799999999998</v>
      </c>
      <c r="C31" s="2">
        <v>-72.651200000000003</v>
      </c>
      <c r="D31">
        <v>1</v>
      </c>
      <c r="E31">
        <v>14</v>
      </c>
      <c r="F31" s="1">
        <v>7.1428571428571423</v>
      </c>
    </row>
    <row r="32" spans="1:6" x14ac:dyDescent="0.3">
      <c r="A32" s="3" t="s">
        <v>37</v>
      </c>
      <c r="B32" s="4">
        <v>40.872500000000002</v>
      </c>
      <c r="C32" s="4">
        <v>-73.734200000000001</v>
      </c>
      <c r="D32">
        <v>25</v>
      </c>
      <c r="E32">
        <v>25</v>
      </c>
      <c r="F32" s="1">
        <v>100</v>
      </c>
    </row>
    <row r="33" spans="1:6" x14ac:dyDescent="0.3">
      <c r="A33" s="3" t="s">
        <v>38</v>
      </c>
      <c r="B33" s="4">
        <v>40.918300000000002</v>
      </c>
      <c r="C33" s="4">
        <v>-73.642799999999994</v>
      </c>
      <c r="D33">
        <v>25</v>
      </c>
      <c r="E33">
        <v>25</v>
      </c>
      <c r="F33" s="1">
        <v>100</v>
      </c>
    </row>
    <row r="34" spans="1:6" x14ac:dyDescent="0.3">
      <c r="A34" s="3" t="s">
        <v>39</v>
      </c>
      <c r="B34" s="4">
        <v>40.955800000000004</v>
      </c>
      <c r="C34" s="4">
        <v>-73.580299999999994</v>
      </c>
      <c r="D34">
        <v>23</v>
      </c>
      <c r="E34">
        <v>24</v>
      </c>
      <c r="F34" s="1">
        <v>95.833333333333343</v>
      </c>
    </row>
    <row r="35" spans="1:6" x14ac:dyDescent="0.3">
      <c r="A35" s="3" t="s">
        <v>40</v>
      </c>
      <c r="B35" s="4">
        <v>40.984299999999998</v>
      </c>
      <c r="C35" s="4">
        <v>-73.502200000000002</v>
      </c>
      <c r="D35">
        <v>18</v>
      </c>
      <c r="E35">
        <v>24</v>
      </c>
      <c r="F35" s="1">
        <v>75</v>
      </c>
    </row>
    <row r="36" spans="1:6" x14ac:dyDescent="0.3">
      <c r="A36" s="3" t="s">
        <v>41</v>
      </c>
      <c r="B36" s="4">
        <v>40.9938</v>
      </c>
      <c r="C36" s="4">
        <v>-73.411299999999997</v>
      </c>
      <c r="D36">
        <v>13</v>
      </c>
      <c r="E36">
        <v>25</v>
      </c>
      <c r="F36" s="1">
        <v>52</v>
      </c>
    </row>
    <row r="37" spans="1:6" x14ac:dyDescent="0.3">
      <c r="A37" s="3" t="s">
        <v>42</v>
      </c>
      <c r="B37" s="4">
        <v>41.019300000000001</v>
      </c>
      <c r="C37" s="4">
        <v>-73.291300000000007</v>
      </c>
      <c r="D37">
        <v>12</v>
      </c>
      <c r="E37">
        <v>25</v>
      </c>
      <c r="F37" s="1">
        <v>48</v>
      </c>
    </row>
    <row r="38" spans="1:6" x14ac:dyDescent="0.3">
      <c r="A38" s="3" t="s">
        <v>43</v>
      </c>
      <c r="B38" s="4">
        <v>41.080300000000001</v>
      </c>
      <c r="C38" s="4">
        <v>-73.165300000000002</v>
      </c>
      <c r="D38">
        <v>9</v>
      </c>
      <c r="E38">
        <v>25</v>
      </c>
      <c r="F38" s="1">
        <v>36</v>
      </c>
    </row>
    <row r="39" spans="1:6" x14ac:dyDescent="0.3">
      <c r="A39" s="3" t="s">
        <v>44</v>
      </c>
      <c r="B39" s="4">
        <v>41.017800000000001</v>
      </c>
      <c r="C39" s="4">
        <v>-73.144499999999994</v>
      </c>
      <c r="D39">
        <v>7</v>
      </c>
      <c r="E39">
        <v>25</v>
      </c>
      <c r="F39" s="1">
        <v>28.000000000000004</v>
      </c>
    </row>
    <row r="40" spans="1:6" x14ac:dyDescent="0.3">
      <c r="A40" s="3" t="s">
        <v>45</v>
      </c>
      <c r="B40" s="4">
        <v>41.177999999999997</v>
      </c>
      <c r="C40" s="4">
        <v>-72.960499999999996</v>
      </c>
      <c r="D40">
        <v>12</v>
      </c>
      <c r="E40">
        <v>25</v>
      </c>
      <c r="F40" s="1">
        <v>48</v>
      </c>
    </row>
    <row r="41" spans="1:6" x14ac:dyDescent="0.3">
      <c r="A41" s="3" t="s">
        <v>46</v>
      </c>
      <c r="B41" s="4">
        <v>41.101700000000001</v>
      </c>
      <c r="C41" s="4">
        <v>-72.933999999999997</v>
      </c>
      <c r="D41">
        <v>1</v>
      </c>
      <c r="E41">
        <v>25</v>
      </c>
      <c r="F41" s="1">
        <v>4</v>
      </c>
    </row>
    <row r="42" spans="1:6" x14ac:dyDescent="0.3">
      <c r="A42" s="3" t="s">
        <v>47</v>
      </c>
      <c r="B42" s="4">
        <v>41.026000000000003</v>
      </c>
      <c r="C42" s="4">
        <v>-72.913499999999999</v>
      </c>
      <c r="D42">
        <v>2</v>
      </c>
      <c r="E42">
        <v>25</v>
      </c>
      <c r="F42" s="1">
        <v>8</v>
      </c>
    </row>
    <row r="43" spans="1:6" x14ac:dyDescent="0.3">
      <c r="A43" s="3" t="s">
        <v>48</v>
      </c>
      <c r="B43" s="4">
        <v>41.137500000000003</v>
      </c>
      <c r="C43" s="4">
        <v>-72.655000000000001</v>
      </c>
      <c r="D43">
        <v>0</v>
      </c>
      <c r="E43">
        <v>25</v>
      </c>
      <c r="F43" s="1">
        <v>0</v>
      </c>
    </row>
    <row r="44" spans="1:6" x14ac:dyDescent="0.3">
      <c r="A44" s="3" t="s">
        <v>49</v>
      </c>
      <c r="B44" s="4">
        <v>41.182000000000002</v>
      </c>
      <c r="C44" s="4">
        <v>-72.457700000000003</v>
      </c>
      <c r="D44">
        <v>0</v>
      </c>
      <c r="E44">
        <v>25</v>
      </c>
      <c r="F44" s="1">
        <v>0</v>
      </c>
    </row>
    <row r="45" spans="1:6" x14ac:dyDescent="0.3">
      <c r="A45" s="3" t="s">
        <v>50</v>
      </c>
      <c r="B45" s="4">
        <v>41.234299999999998</v>
      </c>
      <c r="C45" s="4">
        <v>-72.265799999999999</v>
      </c>
      <c r="D45">
        <v>0</v>
      </c>
      <c r="E45">
        <v>25</v>
      </c>
      <c r="F45" s="1">
        <v>0</v>
      </c>
    </row>
    <row r="46" spans="1:6" x14ac:dyDescent="0.3">
      <c r="A46" s="3" t="s">
        <v>51</v>
      </c>
      <c r="B46" s="4">
        <v>41.237200000000001</v>
      </c>
      <c r="C46" s="4">
        <v>-72.053299999999993</v>
      </c>
      <c r="D46">
        <v>0</v>
      </c>
      <c r="E46">
        <v>25</v>
      </c>
      <c r="F46" s="1">
        <v>0</v>
      </c>
    </row>
    <row r="47" spans="1:6" x14ac:dyDescent="0.3">
      <c r="A47" s="42" t="s">
        <v>52</v>
      </c>
      <c r="B47" s="5">
        <v>40.801299999999998</v>
      </c>
      <c r="C47" s="5">
        <v>-73.826800000000006</v>
      </c>
      <c r="D47">
        <v>17</v>
      </c>
      <c r="E47">
        <v>23</v>
      </c>
      <c r="F47" s="1">
        <v>73.91304347826086</v>
      </c>
    </row>
    <row r="48" spans="1:6" x14ac:dyDescent="0.3">
      <c r="A48" s="42" t="s">
        <v>53</v>
      </c>
      <c r="B48" s="5">
        <v>40.799199999999999</v>
      </c>
      <c r="C48" s="5">
        <v>-73.791300000000007</v>
      </c>
      <c r="D48">
        <v>22</v>
      </c>
      <c r="E48">
        <v>23</v>
      </c>
      <c r="F48" s="1">
        <v>95.652173913043484</v>
      </c>
    </row>
    <row r="49" spans="1:6" x14ac:dyDescent="0.3">
      <c r="A49" s="42" t="s">
        <v>54</v>
      </c>
      <c r="B49" s="5">
        <v>40.843299999999999</v>
      </c>
      <c r="C49" s="5">
        <v>-73.759</v>
      </c>
      <c r="D49">
        <v>22</v>
      </c>
      <c r="E49">
        <v>23</v>
      </c>
      <c r="F49" s="1">
        <v>95.652173913043484</v>
      </c>
    </row>
    <row r="50" spans="1:6" x14ac:dyDescent="0.3">
      <c r="A50" s="42" t="s">
        <v>55</v>
      </c>
      <c r="B50" s="5">
        <v>40.872500000000002</v>
      </c>
      <c r="C50" s="5">
        <v>-73.734300000000005</v>
      </c>
      <c r="D50">
        <v>22</v>
      </c>
      <c r="E50">
        <v>23</v>
      </c>
      <c r="F50" s="1">
        <v>95.652173913043484</v>
      </c>
    </row>
    <row r="51" spans="1:6" x14ac:dyDescent="0.3">
      <c r="A51" s="42" t="s">
        <v>56</v>
      </c>
      <c r="B51" s="5">
        <v>40.892299999999999</v>
      </c>
      <c r="C51" s="5">
        <v>-73.685299999999998</v>
      </c>
      <c r="D51">
        <v>22</v>
      </c>
      <c r="E51">
        <v>23</v>
      </c>
      <c r="F51" s="1">
        <v>95.652173913043484</v>
      </c>
    </row>
    <row r="52" spans="1:6" x14ac:dyDescent="0.3">
      <c r="A52" s="42" t="s">
        <v>57</v>
      </c>
      <c r="B52" s="5">
        <v>40.940300000000001</v>
      </c>
      <c r="C52" s="5">
        <v>-73.666700000000006</v>
      </c>
      <c r="D52">
        <v>20</v>
      </c>
      <c r="E52">
        <v>23</v>
      </c>
      <c r="F52" s="1">
        <v>86.956521739130437</v>
      </c>
    </row>
    <row r="53" spans="1:6" x14ac:dyDescent="0.3">
      <c r="A53" s="42" t="s">
        <v>58</v>
      </c>
      <c r="B53" s="5">
        <v>40.9343</v>
      </c>
      <c r="C53" s="5">
        <v>-73.652000000000001</v>
      </c>
      <c r="D53">
        <v>21</v>
      </c>
      <c r="E53">
        <v>23</v>
      </c>
      <c r="F53" s="1">
        <v>91.304347826086953</v>
      </c>
    </row>
    <row r="54" spans="1:6" x14ac:dyDescent="0.3">
      <c r="A54" s="42" t="s">
        <v>59</v>
      </c>
      <c r="B54" s="5">
        <v>40.918700000000001</v>
      </c>
      <c r="C54" s="5">
        <v>-73.640299999999996</v>
      </c>
      <c r="D54">
        <v>22</v>
      </c>
      <c r="E54">
        <v>23</v>
      </c>
      <c r="F54" s="1">
        <v>95.652173913043484</v>
      </c>
    </row>
    <row r="55" spans="1:6" x14ac:dyDescent="0.3">
      <c r="A55" s="42" t="s">
        <v>60</v>
      </c>
      <c r="B55" s="5">
        <v>40.9054</v>
      </c>
      <c r="C55" s="5">
        <v>-73.635999999999996</v>
      </c>
      <c r="D55">
        <v>19</v>
      </c>
      <c r="E55">
        <v>23</v>
      </c>
      <c r="F55" s="1">
        <v>82.608695652173907</v>
      </c>
    </row>
    <row r="56" spans="1:6" x14ac:dyDescent="0.3">
      <c r="A56" s="47" t="s">
        <v>61</v>
      </c>
      <c r="B56" s="5">
        <v>40.920699999999997</v>
      </c>
      <c r="C56" s="5">
        <v>-73.718699999999998</v>
      </c>
      <c r="D56">
        <v>21</v>
      </c>
      <c r="E56">
        <v>23</v>
      </c>
      <c r="F56" s="1">
        <v>91.304347826086953</v>
      </c>
    </row>
    <row r="57" spans="1:6" x14ac:dyDescent="0.3">
      <c r="A57" s="42" t="s">
        <v>62</v>
      </c>
      <c r="B57" s="5">
        <v>40.908000000000001</v>
      </c>
      <c r="C57" s="5">
        <v>-73.709000000000003</v>
      </c>
      <c r="D57">
        <v>22</v>
      </c>
      <c r="E57">
        <v>23</v>
      </c>
      <c r="F57" s="1">
        <v>95.652173913043484</v>
      </c>
    </row>
    <row r="58" spans="1:6" x14ac:dyDescent="0.3">
      <c r="A58" s="42" t="s">
        <v>63</v>
      </c>
      <c r="B58" s="5">
        <v>40.859000000000002</v>
      </c>
      <c r="C58" s="5">
        <v>-73.671700000000001</v>
      </c>
      <c r="D58">
        <v>21</v>
      </c>
      <c r="E58">
        <v>23</v>
      </c>
      <c r="F58" s="1">
        <v>91.304347826086953</v>
      </c>
    </row>
    <row r="59" spans="1:6" x14ac:dyDescent="0.3">
      <c r="A59" s="42" t="s">
        <v>64</v>
      </c>
      <c r="B59" s="5">
        <v>40.885300000000001</v>
      </c>
      <c r="C59" s="5">
        <v>-73.690299999999993</v>
      </c>
      <c r="D59">
        <v>22</v>
      </c>
      <c r="E59">
        <v>23</v>
      </c>
      <c r="F59" s="1">
        <v>95.652173913043484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9"/>
  <sheetViews>
    <sheetView workbookViewId="0">
      <pane ySplit="1" topLeftCell="A2" activePane="bottomLeft" state="frozen"/>
      <selection activeCell="H57" sqref="H57"/>
      <selection pane="bottomLeft" activeCell="H57" sqref="H57"/>
    </sheetView>
  </sheetViews>
  <sheetFormatPr defaultRowHeight="14.4" x14ac:dyDescent="0.3"/>
  <cols>
    <col min="1" max="1" width="15.6640625" style="1" customWidth="1"/>
    <col min="2" max="3" width="16.6640625" style="2" customWidth="1"/>
    <col min="4" max="4" width="10.109375" style="10" bestFit="1" customWidth="1"/>
    <col min="5" max="5" width="12.33203125" bestFit="1" customWidth="1"/>
  </cols>
  <sheetData>
    <row r="1" spans="1:6" x14ac:dyDescent="0.3">
      <c r="A1" s="1" t="s">
        <v>0</v>
      </c>
      <c r="B1" s="2" t="s">
        <v>1</v>
      </c>
      <c r="C1" s="2" t="s">
        <v>2</v>
      </c>
      <c r="D1" s="9" t="s">
        <v>71</v>
      </c>
      <c r="E1" t="s">
        <v>4</v>
      </c>
      <c r="F1" t="s">
        <v>72</v>
      </c>
    </row>
    <row r="2" spans="1:6" x14ac:dyDescent="0.3">
      <c r="A2" s="1" t="s">
        <v>7</v>
      </c>
      <c r="B2" s="2">
        <v>40.963299999999997</v>
      </c>
      <c r="C2" s="2">
        <v>-73.623699999999999</v>
      </c>
      <c r="D2" s="9">
        <v>22</v>
      </c>
      <c r="E2">
        <v>24</v>
      </c>
      <c r="F2">
        <v>91.666666666666657</v>
      </c>
    </row>
    <row r="3" spans="1:6" x14ac:dyDescent="0.3">
      <c r="A3" s="1" t="s">
        <v>8</v>
      </c>
      <c r="B3" s="2">
        <v>40.934699999999999</v>
      </c>
      <c r="C3" s="2">
        <v>-73.600700000000003</v>
      </c>
      <c r="D3" s="9">
        <v>24</v>
      </c>
      <c r="E3">
        <v>24</v>
      </c>
      <c r="F3">
        <v>100</v>
      </c>
    </row>
    <row r="4" spans="1:6" x14ac:dyDescent="0.3">
      <c r="A4" s="1" t="s">
        <v>9</v>
      </c>
      <c r="B4" s="2">
        <v>40.979300000000002</v>
      </c>
      <c r="C4" s="2">
        <v>-73.560699999999997</v>
      </c>
      <c r="D4" s="9">
        <v>18</v>
      </c>
      <c r="E4">
        <v>24</v>
      </c>
      <c r="F4">
        <v>75</v>
      </c>
    </row>
    <row r="5" spans="1:6" x14ac:dyDescent="0.3">
      <c r="A5" s="1" t="s">
        <v>10</v>
      </c>
      <c r="B5" s="2">
        <v>40.937800000000003</v>
      </c>
      <c r="C5" s="2">
        <v>-73.519300000000001</v>
      </c>
      <c r="D5" s="9">
        <v>14</v>
      </c>
      <c r="E5">
        <v>24</v>
      </c>
      <c r="F5">
        <v>58.333333333333336</v>
      </c>
    </row>
    <row r="6" spans="1:6" x14ac:dyDescent="0.3">
      <c r="A6" s="1" t="s">
        <v>11</v>
      </c>
      <c r="B6" s="2">
        <v>41.009300000000003</v>
      </c>
      <c r="C6" s="2">
        <v>-73.5137</v>
      </c>
      <c r="D6" s="7">
        <v>8</v>
      </c>
      <c r="E6">
        <v>24</v>
      </c>
      <c r="F6">
        <v>33.333333333333329</v>
      </c>
    </row>
    <row r="7" spans="1:6" x14ac:dyDescent="0.3">
      <c r="A7" s="1" t="s">
        <v>12</v>
      </c>
      <c r="B7" s="2">
        <v>40.961199999999998</v>
      </c>
      <c r="C7" s="2">
        <v>-73.476699999999994</v>
      </c>
      <c r="D7" s="7">
        <v>9</v>
      </c>
      <c r="E7">
        <v>24</v>
      </c>
      <c r="F7">
        <v>37.5</v>
      </c>
    </row>
    <row r="8" spans="1:6" x14ac:dyDescent="0.3">
      <c r="A8" s="1" t="s">
        <v>13</v>
      </c>
      <c r="B8" s="2">
        <v>40.950299999999999</v>
      </c>
      <c r="C8" s="2">
        <v>-73.425299999999993</v>
      </c>
      <c r="D8" s="7">
        <v>4</v>
      </c>
      <c r="E8">
        <v>24</v>
      </c>
      <c r="F8">
        <v>16.666666666666664</v>
      </c>
    </row>
    <row r="9" spans="1:6" x14ac:dyDescent="0.3">
      <c r="A9" s="1" t="s">
        <v>14</v>
      </c>
      <c r="B9" s="2">
        <v>41.040799999999997</v>
      </c>
      <c r="C9" s="2">
        <v>-73.418000000000006</v>
      </c>
      <c r="D9" s="7">
        <v>9</v>
      </c>
      <c r="E9">
        <v>24</v>
      </c>
      <c r="F9">
        <v>37.5</v>
      </c>
    </row>
    <row r="10" spans="1:6" x14ac:dyDescent="0.3">
      <c r="A10" s="1" t="s">
        <v>15</v>
      </c>
      <c r="B10" s="2">
        <v>41.070799999999998</v>
      </c>
      <c r="C10" s="2">
        <v>-73.336200000000005</v>
      </c>
      <c r="D10" s="7">
        <v>13</v>
      </c>
      <c r="E10">
        <v>24</v>
      </c>
      <c r="F10">
        <v>54.166666666666664</v>
      </c>
    </row>
    <row r="11" spans="1:6" x14ac:dyDescent="0.3">
      <c r="A11" s="1" t="s">
        <v>16</v>
      </c>
      <c r="B11" s="2">
        <v>40.951700000000002</v>
      </c>
      <c r="C11" s="2">
        <v>-73.332499999999996</v>
      </c>
      <c r="D11" s="7">
        <v>5</v>
      </c>
      <c r="E11">
        <v>24</v>
      </c>
      <c r="F11">
        <v>20.833333333333336</v>
      </c>
    </row>
    <row r="12" spans="1:6" x14ac:dyDescent="0.3">
      <c r="A12" s="1" t="s">
        <v>17</v>
      </c>
      <c r="B12" s="2">
        <v>41.108699999999999</v>
      </c>
      <c r="C12" s="2">
        <v>-73.253</v>
      </c>
      <c r="D12" s="7">
        <v>11</v>
      </c>
      <c r="E12">
        <v>24</v>
      </c>
      <c r="F12">
        <v>45.833333333333329</v>
      </c>
    </row>
    <row r="13" spans="1:6" x14ac:dyDescent="0.3">
      <c r="A13" s="1" t="s">
        <v>18</v>
      </c>
      <c r="B13" s="2">
        <v>41.058300000000003</v>
      </c>
      <c r="C13" s="2">
        <v>-73.234300000000005</v>
      </c>
      <c r="D13" s="7">
        <v>13</v>
      </c>
      <c r="E13">
        <v>24</v>
      </c>
      <c r="F13">
        <v>54.166666666666664</v>
      </c>
    </row>
    <row r="14" spans="1:6" x14ac:dyDescent="0.3">
      <c r="A14" s="1" t="s">
        <v>19</v>
      </c>
      <c r="B14" s="2">
        <v>40.991500000000002</v>
      </c>
      <c r="C14" s="2">
        <v>-73.218800000000002</v>
      </c>
      <c r="D14" s="7">
        <v>14</v>
      </c>
      <c r="E14">
        <v>24</v>
      </c>
      <c r="F14">
        <v>58.333333333333336</v>
      </c>
    </row>
    <row r="15" spans="1:6" x14ac:dyDescent="0.3">
      <c r="A15" s="1" t="s">
        <v>20</v>
      </c>
      <c r="B15" s="2">
        <v>40.9313</v>
      </c>
      <c r="C15" s="2">
        <v>-73.221199999999996</v>
      </c>
      <c r="D15" s="7">
        <v>22</v>
      </c>
      <c r="E15">
        <v>24</v>
      </c>
      <c r="F15">
        <v>91.666666666666657</v>
      </c>
    </row>
    <row r="16" spans="1:6" x14ac:dyDescent="0.3">
      <c r="A16" s="1" t="s">
        <v>21</v>
      </c>
      <c r="B16" s="2">
        <v>41.1203</v>
      </c>
      <c r="C16" s="2">
        <v>-73.162499999999994</v>
      </c>
      <c r="D16" s="7">
        <v>4</v>
      </c>
      <c r="E16">
        <v>24</v>
      </c>
      <c r="F16">
        <v>16.666666666666664</v>
      </c>
    </row>
    <row r="17" spans="1:6" x14ac:dyDescent="0.3">
      <c r="A17" s="1" t="s">
        <v>22</v>
      </c>
      <c r="B17" s="2">
        <v>41.122300000000003</v>
      </c>
      <c r="C17" s="2">
        <v>-73.09</v>
      </c>
      <c r="D17" s="7">
        <v>6</v>
      </c>
      <c r="E17">
        <v>24</v>
      </c>
      <c r="F17">
        <v>25</v>
      </c>
    </row>
    <row r="18" spans="1:6" x14ac:dyDescent="0.3">
      <c r="A18" s="1" t="s">
        <v>23</v>
      </c>
      <c r="B18" s="2">
        <v>41.055300000000003</v>
      </c>
      <c r="C18" s="2">
        <v>-73.080799999999996</v>
      </c>
      <c r="D18" s="7">
        <v>0</v>
      </c>
      <c r="E18">
        <v>24</v>
      </c>
      <c r="F18">
        <v>0</v>
      </c>
    </row>
    <row r="19" spans="1:6" x14ac:dyDescent="0.3">
      <c r="A19" s="1" t="s">
        <v>24</v>
      </c>
      <c r="B19" s="2">
        <v>40.994</v>
      </c>
      <c r="C19" s="2">
        <v>-73.042299999999997</v>
      </c>
      <c r="D19" s="7">
        <v>3</v>
      </c>
      <c r="E19">
        <v>23</v>
      </c>
      <c r="F19">
        <v>13.043478260869565</v>
      </c>
    </row>
    <row r="20" spans="1:6" x14ac:dyDescent="0.3">
      <c r="A20" s="1" t="s">
        <v>25</v>
      </c>
      <c r="B20" s="2">
        <v>41.164000000000001</v>
      </c>
      <c r="C20" s="2">
        <v>-73.014799999999994</v>
      </c>
      <c r="D20" s="7">
        <v>13</v>
      </c>
      <c r="E20">
        <v>24</v>
      </c>
      <c r="F20">
        <v>54.166666666666664</v>
      </c>
    </row>
    <row r="21" spans="1:6" x14ac:dyDescent="0.3">
      <c r="A21" s="1" t="s">
        <v>26</v>
      </c>
      <c r="B21" s="2">
        <v>41.082299999999996</v>
      </c>
      <c r="C21" s="2">
        <v>-73.022800000000004</v>
      </c>
      <c r="D21" s="7">
        <v>3</v>
      </c>
      <c r="E21">
        <v>23</v>
      </c>
      <c r="F21">
        <v>13.043478260869565</v>
      </c>
    </row>
    <row r="22" spans="1:6" x14ac:dyDescent="0.3">
      <c r="A22" s="1" t="s">
        <v>27</v>
      </c>
      <c r="B22" s="2">
        <v>41.1402</v>
      </c>
      <c r="C22" s="2">
        <v>-72.948800000000006</v>
      </c>
      <c r="D22" s="7">
        <v>2</v>
      </c>
      <c r="E22">
        <v>24</v>
      </c>
      <c r="F22">
        <v>8.3333333333333321</v>
      </c>
    </row>
    <row r="23" spans="1:6" x14ac:dyDescent="0.3">
      <c r="A23" s="1" t="s">
        <v>28</v>
      </c>
      <c r="B23" s="2">
        <v>40.981000000000002</v>
      </c>
      <c r="C23" s="2">
        <v>-72.918199999999999</v>
      </c>
      <c r="D23" s="7">
        <v>0</v>
      </c>
      <c r="E23">
        <v>23</v>
      </c>
      <c r="F23">
        <v>0</v>
      </c>
    </row>
    <row r="24" spans="1:6" x14ac:dyDescent="0.3">
      <c r="A24" s="1" t="s">
        <v>29</v>
      </c>
      <c r="B24" s="2">
        <v>41.209200000000003</v>
      </c>
      <c r="C24" s="2">
        <v>-72.908500000000004</v>
      </c>
      <c r="D24" s="7">
        <v>6</v>
      </c>
      <c r="E24">
        <v>24</v>
      </c>
      <c r="F24">
        <v>25</v>
      </c>
    </row>
    <row r="25" spans="1:6" x14ac:dyDescent="0.3">
      <c r="A25" s="1" t="s">
        <v>30</v>
      </c>
      <c r="B25" s="2">
        <v>41.158700000000003</v>
      </c>
      <c r="C25" s="2">
        <v>-72.849500000000006</v>
      </c>
      <c r="D25" s="7">
        <v>1</v>
      </c>
      <c r="E25">
        <v>23</v>
      </c>
      <c r="F25">
        <v>4.3478260869565215</v>
      </c>
    </row>
    <row r="26" spans="1:6" x14ac:dyDescent="0.3">
      <c r="A26" s="1" t="s">
        <v>31</v>
      </c>
      <c r="B26" s="2">
        <v>41.078200000000002</v>
      </c>
      <c r="C26" s="2">
        <v>-72.833500000000001</v>
      </c>
      <c r="D26" s="7">
        <v>1</v>
      </c>
      <c r="E26">
        <v>22</v>
      </c>
      <c r="F26">
        <v>4.5454545454545459</v>
      </c>
    </row>
    <row r="27" spans="1:6" x14ac:dyDescent="0.3">
      <c r="A27" s="1" t="s">
        <v>32</v>
      </c>
      <c r="B27" s="2">
        <v>41.231499999999997</v>
      </c>
      <c r="C27" s="2">
        <v>-72.829700000000003</v>
      </c>
      <c r="D27" s="7">
        <v>2</v>
      </c>
      <c r="E27">
        <v>24</v>
      </c>
      <c r="F27">
        <v>8.3333333333333321</v>
      </c>
    </row>
    <row r="28" spans="1:6" x14ac:dyDescent="0.3">
      <c r="A28" s="1" t="s">
        <v>33</v>
      </c>
      <c r="B28" s="2">
        <v>41.196300000000001</v>
      </c>
      <c r="C28" s="2">
        <v>-72.775300000000001</v>
      </c>
      <c r="D28" s="7">
        <v>0</v>
      </c>
      <c r="E28">
        <v>22</v>
      </c>
      <c r="F28">
        <v>0</v>
      </c>
    </row>
    <row r="29" spans="1:6" x14ac:dyDescent="0.3">
      <c r="A29" s="1" t="s">
        <v>34</v>
      </c>
      <c r="B29" s="2">
        <v>41.004199999999997</v>
      </c>
      <c r="C29" s="2">
        <v>-72.768299999999996</v>
      </c>
      <c r="D29" s="7">
        <v>4</v>
      </c>
      <c r="E29">
        <v>19</v>
      </c>
      <c r="F29">
        <v>21.052631578947366</v>
      </c>
    </row>
    <row r="30" spans="1:6" x14ac:dyDescent="0.3">
      <c r="A30" s="1" t="s">
        <v>35</v>
      </c>
      <c r="B30" s="2">
        <v>41.241500000000002</v>
      </c>
      <c r="C30" s="2">
        <v>-72.665700000000001</v>
      </c>
      <c r="D30" s="7">
        <v>0</v>
      </c>
      <c r="E30">
        <v>18</v>
      </c>
      <c r="F30">
        <v>0</v>
      </c>
    </row>
    <row r="31" spans="1:6" x14ac:dyDescent="0.3">
      <c r="A31" s="1" t="s">
        <v>36</v>
      </c>
      <c r="B31" s="2">
        <v>41.003799999999998</v>
      </c>
      <c r="C31" s="2">
        <v>-72.651200000000003</v>
      </c>
      <c r="D31" s="7">
        <v>1</v>
      </c>
      <c r="E31">
        <v>14</v>
      </c>
      <c r="F31">
        <v>7.1428571428571423</v>
      </c>
    </row>
    <row r="32" spans="1:6" s="5" customFormat="1" x14ac:dyDescent="0.3">
      <c r="A32" s="3" t="s">
        <v>37</v>
      </c>
      <c r="B32" s="4">
        <v>40.872500000000002</v>
      </c>
      <c r="C32" s="4">
        <v>-73.734200000000001</v>
      </c>
      <c r="D32" s="6">
        <v>24</v>
      </c>
      <c r="E32" s="5">
        <v>24</v>
      </c>
      <c r="F32" s="5">
        <v>100</v>
      </c>
    </row>
    <row r="33" spans="1:6" s="5" customFormat="1" x14ac:dyDescent="0.3">
      <c r="A33" s="3" t="s">
        <v>38</v>
      </c>
      <c r="B33" s="4">
        <v>40.918300000000002</v>
      </c>
      <c r="C33" s="4">
        <v>-73.642799999999994</v>
      </c>
      <c r="D33" s="6">
        <v>24</v>
      </c>
      <c r="E33" s="5">
        <v>24</v>
      </c>
      <c r="F33" s="5">
        <v>100</v>
      </c>
    </row>
    <row r="34" spans="1:6" s="5" customFormat="1" x14ac:dyDescent="0.3">
      <c r="A34" s="3" t="s">
        <v>39</v>
      </c>
      <c r="B34" s="4">
        <v>40.955800000000004</v>
      </c>
      <c r="C34" s="4">
        <v>-73.580299999999994</v>
      </c>
      <c r="D34" s="7">
        <v>23</v>
      </c>
      <c r="E34" s="5">
        <v>23</v>
      </c>
      <c r="F34" s="5">
        <v>100</v>
      </c>
    </row>
    <row r="35" spans="1:6" s="5" customFormat="1" x14ac:dyDescent="0.3">
      <c r="A35" s="3" t="s">
        <v>40</v>
      </c>
      <c r="B35" s="4">
        <v>40.984299999999998</v>
      </c>
      <c r="C35" s="4">
        <v>-73.502200000000002</v>
      </c>
      <c r="D35" s="7">
        <v>17</v>
      </c>
      <c r="E35" s="5">
        <v>23</v>
      </c>
      <c r="F35" s="5">
        <v>73.91304347826086</v>
      </c>
    </row>
    <row r="36" spans="1:6" s="5" customFormat="1" x14ac:dyDescent="0.3">
      <c r="A36" s="3" t="s">
        <v>41</v>
      </c>
      <c r="B36" s="4">
        <v>40.9938</v>
      </c>
      <c r="C36" s="4">
        <v>-73.411299999999997</v>
      </c>
      <c r="D36" s="7">
        <v>12</v>
      </c>
      <c r="E36" s="5">
        <v>24</v>
      </c>
      <c r="F36" s="5">
        <v>50</v>
      </c>
    </row>
    <row r="37" spans="1:6" s="5" customFormat="1" x14ac:dyDescent="0.3">
      <c r="A37" s="3" t="s">
        <v>42</v>
      </c>
      <c r="B37" s="4">
        <v>41.019300000000001</v>
      </c>
      <c r="C37" s="4">
        <v>-73.291300000000007</v>
      </c>
      <c r="D37" s="7">
        <v>12</v>
      </c>
      <c r="E37" s="5">
        <v>24</v>
      </c>
      <c r="F37" s="5">
        <v>50</v>
      </c>
    </row>
    <row r="38" spans="1:6" s="5" customFormat="1" x14ac:dyDescent="0.3">
      <c r="A38" s="3" t="s">
        <v>43</v>
      </c>
      <c r="B38" s="4">
        <v>41.080300000000001</v>
      </c>
      <c r="C38" s="4">
        <v>-73.165300000000002</v>
      </c>
      <c r="D38" s="7">
        <v>9</v>
      </c>
      <c r="E38" s="5">
        <v>24</v>
      </c>
      <c r="F38" s="5">
        <v>37.5</v>
      </c>
    </row>
    <row r="39" spans="1:6" s="5" customFormat="1" x14ac:dyDescent="0.3">
      <c r="A39" s="3" t="s">
        <v>44</v>
      </c>
      <c r="B39" s="4">
        <v>41.017800000000001</v>
      </c>
      <c r="C39" s="4">
        <v>-73.144499999999994</v>
      </c>
      <c r="D39" s="7">
        <v>7</v>
      </c>
      <c r="E39" s="5">
        <v>24</v>
      </c>
      <c r="F39" s="5">
        <v>29.166666666666668</v>
      </c>
    </row>
    <row r="40" spans="1:6" s="5" customFormat="1" x14ac:dyDescent="0.3">
      <c r="A40" s="3" t="s">
        <v>45</v>
      </c>
      <c r="B40" s="4">
        <v>41.177999999999997</v>
      </c>
      <c r="C40" s="4">
        <v>-72.960499999999996</v>
      </c>
      <c r="D40" s="7">
        <v>12</v>
      </c>
      <c r="E40" s="5">
        <v>24</v>
      </c>
      <c r="F40" s="5">
        <v>50</v>
      </c>
    </row>
    <row r="41" spans="1:6" s="5" customFormat="1" x14ac:dyDescent="0.3">
      <c r="A41" s="3" t="s">
        <v>46</v>
      </c>
      <c r="B41" s="4">
        <v>41.101700000000001</v>
      </c>
      <c r="C41" s="4">
        <v>-72.933999999999997</v>
      </c>
      <c r="D41" s="7">
        <v>1</v>
      </c>
      <c r="E41" s="5">
        <v>24</v>
      </c>
      <c r="F41" s="5">
        <v>4.1666666666666661</v>
      </c>
    </row>
    <row r="42" spans="1:6" s="5" customFormat="1" x14ac:dyDescent="0.3">
      <c r="A42" s="3" t="s">
        <v>47</v>
      </c>
      <c r="B42" s="4">
        <v>41.026000000000003</v>
      </c>
      <c r="C42" s="4">
        <v>-72.913499999999999</v>
      </c>
      <c r="D42" s="7">
        <v>2</v>
      </c>
      <c r="E42" s="5">
        <v>24</v>
      </c>
      <c r="F42" s="5">
        <v>8.3333333333333321</v>
      </c>
    </row>
    <row r="43" spans="1:6" s="5" customFormat="1" x14ac:dyDescent="0.3">
      <c r="A43" s="3" t="s">
        <v>48</v>
      </c>
      <c r="B43" s="4">
        <v>41.137500000000003</v>
      </c>
      <c r="C43" s="4">
        <v>-72.655000000000001</v>
      </c>
      <c r="D43" s="7">
        <v>0</v>
      </c>
      <c r="E43" s="5">
        <v>24</v>
      </c>
      <c r="F43" s="5">
        <v>0</v>
      </c>
    </row>
    <row r="44" spans="1:6" s="5" customFormat="1" x14ac:dyDescent="0.3">
      <c r="A44" s="3" t="s">
        <v>49</v>
      </c>
      <c r="B44" s="4">
        <v>41.182000000000002</v>
      </c>
      <c r="C44" s="4">
        <v>-72.457700000000003</v>
      </c>
      <c r="D44" s="7">
        <v>0</v>
      </c>
      <c r="E44" s="5">
        <v>24</v>
      </c>
      <c r="F44" s="5">
        <v>0</v>
      </c>
    </row>
    <row r="45" spans="1:6" s="5" customFormat="1" x14ac:dyDescent="0.3">
      <c r="A45" s="3" t="s">
        <v>50</v>
      </c>
      <c r="B45" s="4">
        <v>41.234299999999998</v>
      </c>
      <c r="C45" s="4">
        <v>-72.265799999999999</v>
      </c>
      <c r="D45" s="8">
        <v>0</v>
      </c>
      <c r="E45" s="5">
        <v>24</v>
      </c>
      <c r="F45" s="5">
        <v>0</v>
      </c>
    </row>
    <row r="46" spans="1:6" s="5" customFormat="1" x14ac:dyDescent="0.3">
      <c r="A46" s="3" t="s">
        <v>51</v>
      </c>
      <c r="B46" s="4">
        <v>41.237200000000001</v>
      </c>
      <c r="C46" s="4">
        <v>-72.053299999999993</v>
      </c>
      <c r="D46" s="8">
        <v>0</v>
      </c>
      <c r="E46" s="5">
        <v>24</v>
      </c>
      <c r="F46" s="5">
        <v>0</v>
      </c>
    </row>
    <row r="47" spans="1:6" x14ac:dyDescent="0.3">
      <c r="A47" s="42" t="s">
        <v>52</v>
      </c>
      <c r="B47" s="5">
        <v>40.801299999999998</v>
      </c>
      <c r="C47" s="5">
        <v>-73.826800000000006</v>
      </c>
      <c r="D47" s="10">
        <v>16</v>
      </c>
      <c r="E47">
        <v>22</v>
      </c>
      <c r="F47">
        <v>72.727272727272734</v>
      </c>
    </row>
    <row r="48" spans="1:6" x14ac:dyDescent="0.3">
      <c r="A48" s="42" t="s">
        <v>53</v>
      </c>
      <c r="B48" s="5">
        <v>40.799199999999999</v>
      </c>
      <c r="C48" s="5">
        <v>-73.791300000000007</v>
      </c>
      <c r="D48" s="10">
        <v>21</v>
      </c>
      <c r="E48">
        <v>22</v>
      </c>
      <c r="F48">
        <v>95.454545454545453</v>
      </c>
    </row>
    <row r="49" spans="1:6" x14ac:dyDescent="0.3">
      <c r="A49" s="42" t="s">
        <v>54</v>
      </c>
      <c r="B49" s="5">
        <v>40.843299999999999</v>
      </c>
      <c r="C49" s="5">
        <v>-73.759</v>
      </c>
      <c r="D49" s="10">
        <v>21</v>
      </c>
      <c r="E49">
        <v>22</v>
      </c>
      <c r="F49">
        <v>95.454545454545453</v>
      </c>
    </row>
    <row r="50" spans="1:6" x14ac:dyDescent="0.3">
      <c r="A50" s="42" t="s">
        <v>55</v>
      </c>
      <c r="B50" s="5">
        <v>40.872500000000002</v>
      </c>
      <c r="C50" s="5">
        <v>-73.734300000000005</v>
      </c>
      <c r="D50" s="10">
        <v>21</v>
      </c>
      <c r="E50">
        <v>22</v>
      </c>
      <c r="F50">
        <v>95.454545454545453</v>
      </c>
    </row>
    <row r="51" spans="1:6" x14ac:dyDescent="0.3">
      <c r="A51" s="42" t="s">
        <v>56</v>
      </c>
      <c r="B51" s="5">
        <v>40.892299999999999</v>
      </c>
      <c r="C51" s="5">
        <v>-73.685299999999998</v>
      </c>
      <c r="D51" s="10">
        <v>21</v>
      </c>
      <c r="E51">
        <v>22</v>
      </c>
      <c r="F51">
        <v>95.454545454545453</v>
      </c>
    </row>
    <row r="52" spans="1:6" x14ac:dyDescent="0.3">
      <c r="A52" s="42" t="s">
        <v>57</v>
      </c>
      <c r="B52" s="5">
        <v>40.940300000000001</v>
      </c>
      <c r="C52" s="5">
        <v>-73.666700000000006</v>
      </c>
      <c r="D52" s="10">
        <v>19</v>
      </c>
      <c r="E52">
        <v>22</v>
      </c>
      <c r="F52">
        <v>86.36363636363636</v>
      </c>
    </row>
    <row r="53" spans="1:6" x14ac:dyDescent="0.3">
      <c r="A53" s="42" t="s">
        <v>58</v>
      </c>
      <c r="B53" s="5">
        <v>40.9343</v>
      </c>
      <c r="C53" s="5">
        <v>-73.652000000000001</v>
      </c>
      <c r="D53" s="10">
        <v>20</v>
      </c>
      <c r="E53">
        <v>22</v>
      </c>
      <c r="F53">
        <v>90.909090909090907</v>
      </c>
    </row>
    <row r="54" spans="1:6" x14ac:dyDescent="0.3">
      <c r="A54" s="42" t="s">
        <v>59</v>
      </c>
      <c r="B54" s="5">
        <v>40.918700000000001</v>
      </c>
      <c r="C54" s="5">
        <v>-73.640299999999996</v>
      </c>
      <c r="D54" s="10">
        <v>21</v>
      </c>
      <c r="E54">
        <v>22</v>
      </c>
      <c r="F54">
        <v>95.454545454545453</v>
      </c>
    </row>
    <row r="55" spans="1:6" x14ac:dyDescent="0.3">
      <c r="A55" s="42" t="s">
        <v>60</v>
      </c>
      <c r="B55" s="5">
        <v>40.9054</v>
      </c>
      <c r="C55" s="5">
        <v>-73.635999999999996</v>
      </c>
      <c r="D55" s="10">
        <v>18</v>
      </c>
      <c r="E55">
        <v>22</v>
      </c>
      <c r="F55">
        <v>81.818181818181827</v>
      </c>
    </row>
    <row r="56" spans="1:6" x14ac:dyDescent="0.3">
      <c r="A56" s="47" t="s">
        <v>61</v>
      </c>
      <c r="B56" s="5">
        <v>40.920699999999997</v>
      </c>
      <c r="C56" s="5">
        <v>-73.718699999999998</v>
      </c>
      <c r="D56" s="10">
        <v>20</v>
      </c>
      <c r="E56">
        <v>22</v>
      </c>
      <c r="F56">
        <v>90.909090909090907</v>
      </c>
    </row>
    <row r="57" spans="1:6" x14ac:dyDescent="0.3">
      <c r="A57" s="42" t="s">
        <v>62</v>
      </c>
      <c r="B57" s="5">
        <v>40.908000000000001</v>
      </c>
      <c r="C57" s="5">
        <v>-73.709000000000003</v>
      </c>
      <c r="D57" s="10">
        <v>21</v>
      </c>
      <c r="E57">
        <v>22</v>
      </c>
      <c r="F57">
        <v>95.454545454545453</v>
      </c>
    </row>
    <row r="58" spans="1:6" x14ac:dyDescent="0.3">
      <c r="A58" s="42" t="s">
        <v>63</v>
      </c>
      <c r="B58" s="5">
        <v>40.859000000000002</v>
      </c>
      <c r="C58" s="5">
        <v>-73.671700000000001</v>
      </c>
      <c r="D58" s="10">
        <v>20</v>
      </c>
      <c r="E58">
        <v>22</v>
      </c>
      <c r="F58">
        <v>90.909090909090907</v>
      </c>
    </row>
    <row r="59" spans="1:6" x14ac:dyDescent="0.3">
      <c r="A59" s="42" t="s">
        <v>64</v>
      </c>
      <c r="B59" s="5">
        <v>40.885300000000001</v>
      </c>
      <c r="C59" s="5">
        <v>-73.690299999999993</v>
      </c>
      <c r="D59" s="10">
        <v>21</v>
      </c>
      <c r="E59">
        <v>22</v>
      </c>
      <c r="F59">
        <v>95.454545454545453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1"/>
  <sheetViews>
    <sheetView workbookViewId="0">
      <selection activeCell="H57" sqref="H57"/>
    </sheetView>
  </sheetViews>
  <sheetFormatPr defaultRowHeight="14.4" x14ac:dyDescent="0.3"/>
  <cols>
    <col min="4" max="4" width="10.6640625" customWidth="1"/>
    <col min="5" max="5" width="14.5546875" customWidth="1"/>
  </cols>
  <sheetData>
    <row r="1" spans="1:6" x14ac:dyDescent="0.3">
      <c r="A1" s="58" t="s">
        <v>0</v>
      </c>
      <c r="B1" s="58" t="s">
        <v>1</v>
      </c>
      <c r="C1" s="58" t="s">
        <v>2</v>
      </c>
      <c r="D1" s="59" t="s">
        <v>73</v>
      </c>
      <c r="E1" s="60" t="s">
        <v>74</v>
      </c>
      <c r="F1" s="60" t="s">
        <v>75</v>
      </c>
    </row>
    <row r="2" spans="1:6" x14ac:dyDescent="0.3">
      <c r="A2" s="61" t="s">
        <v>7</v>
      </c>
      <c r="B2" s="62">
        <v>40.963299999999997</v>
      </c>
      <c r="C2" s="62">
        <v>-73.623699999999999</v>
      </c>
      <c r="D2" s="5">
        <v>5</v>
      </c>
      <c r="E2" t="s">
        <v>76</v>
      </c>
      <c r="F2" s="1">
        <f>(D2/5)*100</f>
        <v>100</v>
      </c>
    </row>
    <row r="3" spans="1:6" x14ac:dyDescent="0.3">
      <c r="A3" s="61" t="s">
        <v>8</v>
      </c>
      <c r="B3" s="62">
        <v>40.934699999999999</v>
      </c>
      <c r="C3" s="62">
        <v>-73.600700000000003</v>
      </c>
      <c r="D3" s="5">
        <v>5</v>
      </c>
      <c r="E3" t="s">
        <v>76</v>
      </c>
      <c r="F3" s="1">
        <f t="shared" ref="F3:F32" si="0">(D3/5)*100</f>
        <v>100</v>
      </c>
    </row>
    <row r="4" spans="1:6" x14ac:dyDescent="0.3">
      <c r="A4" s="61" t="s">
        <v>9</v>
      </c>
      <c r="B4" s="62">
        <v>40.979300000000002</v>
      </c>
      <c r="C4" s="62">
        <v>-73.560699999999997</v>
      </c>
      <c r="D4" s="5">
        <v>4</v>
      </c>
      <c r="E4" t="s">
        <v>76</v>
      </c>
      <c r="F4" s="1">
        <f t="shared" si="0"/>
        <v>80</v>
      </c>
    </row>
    <row r="5" spans="1:6" x14ac:dyDescent="0.3">
      <c r="A5" s="61" t="s">
        <v>10</v>
      </c>
      <c r="B5" s="62">
        <v>40.937800000000003</v>
      </c>
      <c r="C5" s="62">
        <v>-73.519300000000001</v>
      </c>
      <c r="D5" s="5">
        <v>3</v>
      </c>
      <c r="E5" t="s">
        <v>76</v>
      </c>
      <c r="F5" s="1">
        <f t="shared" si="0"/>
        <v>60</v>
      </c>
    </row>
    <row r="6" spans="1:6" x14ac:dyDescent="0.3">
      <c r="A6" s="61" t="s">
        <v>11</v>
      </c>
      <c r="B6" s="62">
        <v>41.009300000000003</v>
      </c>
      <c r="C6" s="62">
        <v>-73.5137</v>
      </c>
      <c r="D6" s="5">
        <v>4</v>
      </c>
      <c r="E6" t="s">
        <v>76</v>
      </c>
      <c r="F6" s="1">
        <f t="shared" si="0"/>
        <v>80</v>
      </c>
    </row>
    <row r="7" spans="1:6" x14ac:dyDescent="0.3">
      <c r="A7" s="61" t="s">
        <v>12</v>
      </c>
      <c r="B7" s="62">
        <v>40.961199999999998</v>
      </c>
      <c r="C7" s="62">
        <v>-73.476699999999994</v>
      </c>
      <c r="D7" s="5">
        <v>2</v>
      </c>
      <c r="E7" t="s">
        <v>76</v>
      </c>
      <c r="F7" s="1">
        <f t="shared" si="0"/>
        <v>40</v>
      </c>
    </row>
    <row r="8" spans="1:6" x14ac:dyDescent="0.3">
      <c r="A8" s="61" t="s">
        <v>13</v>
      </c>
      <c r="B8" s="62">
        <v>40.950299999999999</v>
      </c>
      <c r="C8" s="62">
        <v>-73.425299999999993</v>
      </c>
      <c r="D8" s="5">
        <v>2</v>
      </c>
      <c r="E8" t="s">
        <v>76</v>
      </c>
      <c r="F8" s="1">
        <f t="shared" si="0"/>
        <v>40</v>
      </c>
    </row>
    <row r="9" spans="1:6" x14ac:dyDescent="0.3">
      <c r="A9" s="61" t="s">
        <v>14</v>
      </c>
      <c r="B9" s="62">
        <v>41.040799999999997</v>
      </c>
      <c r="C9" s="62">
        <v>-73.418000000000006</v>
      </c>
      <c r="D9" s="5">
        <v>3</v>
      </c>
      <c r="E9" t="s">
        <v>76</v>
      </c>
      <c r="F9" s="1">
        <f t="shared" si="0"/>
        <v>60</v>
      </c>
    </row>
    <row r="10" spans="1:6" x14ac:dyDescent="0.3">
      <c r="A10" s="61" t="s">
        <v>15</v>
      </c>
      <c r="B10" s="62">
        <v>41.070799999999998</v>
      </c>
      <c r="C10" s="62">
        <v>-73.336200000000005</v>
      </c>
      <c r="D10" s="5">
        <v>3</v>
      </c>
      <c r="E10" t="s">
        <v>76</v>
      </c>
      <c r="F10" s="1">
        <f t="shared" si="0"/>
        <v>60</v>
      </c>
    </row>
    <row r="11" spans="1:6" x14ac:dyDescent="0.3">
      <c r="A11" s="61" t="s">
        <v>16</v>
      </c>
      <c r="B11" s="62">
        <v>40.951700000000002</v>
      </c>
      <c r="C11" s="62">
        <v>-73.332499999999996</v>
      </c>
      <c r="D11" s="5">
        <v>2</v>
      </c>
      <c r="E11" t="s">
        <v>76</v>
      </c>
      <c r="F11" s="1">
        <f t="shared" si="0"/>
        <v>40</v>
      </c>
    </row>
    <row r="12" spans="1:6" x14ac:dyDescent="0.3">
      <c r="A12" s="61" t="s">
        <v>17</v>
      </c>
      <c r="B12" s="62">
        <v>41.108699999999999</v>
      </c>
      <c r="C12" s="62">
        <v>-73.253</v>
      </c>
      <c r="D12" s="5">
        <v>3</v>
      </c>
      <c r="E12" t="s">
        <v>76</v>
      </c>
      <c r="F12" s="1">
        <f t="shared" si="0"/>
        <v>60</v>
      </c>
    </row>
    <row r="13" spans="1:6" x14ac:dyDescent="0.3">
      <c r="A13" s="61" t="s">
        <v>18</v>
      </c>
      <c r="B13" s="62">
        <v>41.058300000000003</v>
      </c>
      <c r="C13" s="62">
        <v>-73.234300000000005</v>
      </c>
      <c r="D13" s="5">
        <v>4</v>
      </c>
      <c r="E13" t="s">
        <v>76</v>
      </c>
      <c r="F13" s="1">
        <f t="shared" si="0"/>
        <v>80</v>
      </c>
    </row>
    <row r="14" spans="1:6" x14ac:dyDescent="0.3">
      <c r="A14" s="61" t="s">
        <v>19</v>
      </c>
      <c r="B14" s="62">
        <v>40.991500000000002</v>
      </c>
      <c r="C14" s="62">
        <v>-73.218800000000002</v>
      </c>
      <c r="D14" s="5">
        <v>4</v>
      </c>
      <c r="E14" t="s">
        <v>76</v>
      </c>
      <c r="F14" s="1">
        <f t="shared" si="0"/>
        <v>80</v>
      </c>
    </row>
    <row r="15" spans="1:6" x14ac:dyDescent="0.3">
      <c r="A15" s="61" t="s">
        <v>20</v>
      </c>
      <c r="B15" s="62">
        <v>40.9313</v>
      </c>
      <c r="C15" s="62">
        <v>-73.221199999999996</v>
      </c>
      <c r="D15" s="5">
        <v>4</v>
      </c>
      <c r="E15" t="s">
        <v>76</v>
      </c>
      <c r="F15" s="1">
        <f t="shared" si="0"/>
        <v>80</v>
      </c>
    </row>
    <row r="16" spans="1:6" x14ac:dyDescent="0.3">
      <c r="A16" s="61" t="s">
        <v>21</v>
      </c>
      <c r="B16" s="62">
        <v>41.1203</v>
      </c>
      <c r="C16" s="62">
        <v>-73.162499999999994</v>
      </c>
      <c r="D16" s="5">
        <v>2</v>
      </c>
      <c r="E16" t="s">
        <v>76</v>
      </c>
      <c r="F16" s="1">
        <f t="shared" si="0"/>
        <v>40</v>
      </c>
    </row>
    <row r="17" spans="1:6" x14ac:dyDescent="0.3">
      <c r="A17" s="61" t="s">
        <v>22</v>
      </c>
      <c r="B17" s="62">
        <v>41.122300000000003</v>
      </c>
      <c r="C17" s="62">
        <v>-73.09</v>
      </c>
      <c r="D17" s="5">
        <v>3</v>
      </c>
      <c r="E17" t="s">
        <v>76</v>
      </c>
      <c r="F17" s="1">
        <f t="shared" si="0"/>
        <v>60</v>
      </c>
    </row>
    <row r="18" spans="1:6" x14ac:dyDescent="0.3">
      <c r="A18" s="61" t="s">
        <v>23</v>
      </c>
      <c r="B18" s="62">
        <v>41.055300000000003</v>
      </c>
      <c r="C18" s="62">
        <v>-73.080799999999996</v>
      </c>
      <c r="D18" s="5">
        <v>0</v>
      </c>
      <c r="E18" t="s">
        <v>76</v>
      </c>
      <c r="F18" s="1">
        <f t="shared" si="0"/>
        <v>0</v>
      </c>
    </row>
    <row r="19" spans="1:6" x14ac:dyDescent="0.3">
      <c r="A19" s="61" t="s">
        <v>24</v>
      </c>
      <c r="B19" s="62">
        <v>40.994</v>
      </c>
      <c r="C19" s="62">
        <v>-73.042299999999997</v>
      </c>
      <c r="D19" s="5">
        <v>1</v>
      </c>
      <c r="E19" t="s">
        <v>76</v>
      </c>
      <c r="F19" s="1">
        <f t="shared" si="0"/>
        <v>20</v>
      </c>
    </row>
    <row r="20" spans="1:6" x14ac:dyDescent="0.3">
      <c r="A20" s="61" t="s">
        <v>25</v>
      </c>
      <c r="B20" s="62">
        <v>41.164000000000001</v>
      </c>
      <c r="C20" s="62">
        <v>-73.014799999999994</v>
      </c>
      <c r="D20" s="5">
        <v>3</v>
      </c>
      <c r="E20" t="s">
        <v>76</v>
      </c>
      <c r="F20" s="1">
        <f t="shared" si="0"/>
        <v>60</v>
      </c>
    </row>
    <row r="21" spans="1:6" x14ac:dyDescent="0.3">
      <c r="A21" s="61" t="s">
        <v>26</v>
      </c>
      <c r="B21" s="62">
        <v>41.082299999999996</v>
      </c>
      <c r="C21" s="62">
        <v>-73.022800000000004</v>
      </c>
      <c r="D21" s="5">
        <v>1</v>
      </c>
      <c r="E21" t="s">
        <v>76</v>
      </c>
      <c r="F21" s="1">
        <f t="shared" si="0"/>
        <v>20</v>
      </c>
    </row>
    <row r="22" spans="1:6" x14ac:dyDescent="0.3">
      <c r="A22" s="61" t="s">
        <v>27</v>
      </c>
      <c r="B22" s="62">
        <v>41.1402</v>
      </c>
      <c r="C22" s="62">
        <v>-72.948800000000006</v>
      </c>
      <c r="D22" s="5">
        <v>0</v>
      </c>
      <c r="E22" t="s">
        <v>76</v>
      </c>
      <c r="F22" s="1">
        <f t="shared" si="0"/>
        <v>0</v>
      </c>
    </row>
    <row r="23" spans="1:6" x14ac:dyDescent="0.3">
      <c r="A23" s="61" t="s">
        <v>28</v>
      </c>
      <c r="B23" s="62">
        <v>40.981000000000002</v>
      </c>
      <c r="C23" s="62">
        <v>-72.918199999999999</v>
      </c>
      <c r="D23" s="5">
        <v>0</v>
      </c>
      <c r="E23" t="s">
        <v>76</v>
      </c>
      <c r="F23" s="1">
        <f t="shared" si="0"/>
        <v>0</v>
      </c>
    </row>
    <row r="24" spans="1:6" x14ac:dyDescent="0.3">
      <c r="A24" s="61" t="s">
        <v>29</v>
      </c>
      <c r="B24" s="62">
        <v>41.209200000000003</v>
      </c>
      <c r="C24" s="62">
        <v>-72.908500000000004</v>
      </c>
      <c r="D24" s="5">
        <v>2</v>
      </c>
      <c r="E24" t="s">
        <v>76</v>
      </c>
      <c r="F24" s="1">
        <f t="shared" si="0"/>
        <v>40</v>
      </c>
    </row>
    <row r="25" spans="1:6" x14ac:dyDescent="0.3">
      <c r="A25" s="61" t="s">
        <v>30</v>
      </c>
      <c r="B25" s="62">
        <v>41.158700000000003</v>
      </c>
      <c r="C25" s="62">
        <v>-72.849500000000006</v>
      </c>
      <c r="D25" s="5">
        <v>0</v>
      </c>
      <c r="E25" t="s">
        <v>76</v>
      </c>
      <c r="F25" s="1">
        <f t="shared" si="0"/>
        <v>0</v>
      </c>
    </row>
    <row r="26" spans="1:6" x14ac:dyDescent="0.3">
      <c r="A26" s="61" t="s">
        <v>31</v>
      </c>
      <c r="B26" s="62">
        <v>41.078200000000002</v>
      </c>
      <c r="C26" s="62">
        <v>-72.833500000000001</v>
      </c>
      <c r="D26" s="5">
        <v>0</v>
      </c>
      <c r="E26" t="s">
        <v>76</v>
      </c>
      <c r="F26" s="1">
        <f t="shared" si="0"/>
        <v>0</v>
      </c>
    </row>
    <row r="27" spans="1:6" x14ac:dyDescent="0.3">
      <c r="A27" s="61" t="s">
        <v>32</v>
      </c>
      <c r="B27" s="62">
        <v>41.231499999999997</v>
      </c>
      <c r="C27" s="62">
        <v>-72.829700000000003</v>
      </c>
      <c r="D27" s="5">
        <v>1</v>
      </c>
      <c r="E27" t="s">
        <v>76</v>
      </c>
      <c r="F27" s="1">
        <f t="shared" si="0"/>
        <v>20</v>
      </c>
    </row>
    <row r="28" spans="1:6" x14ac:dyDescent="0.3">
      <c r="A28" s="61" t="s">
        <v>33</v>
      </c>
      <c r="B28" s="62">
        <v>41.196300000000001</v>
      </c>
      <c r="C28" s="62">
        <v>-72.775300000000001</v>
      </c>
      <c r="D28" s="5">
        <v>0</v>
      </c>
      <c r="E28" t="s">
        <v>76</v>
      </c>
      <c r="F28" s="1">
        <f t="shared" si="0"/>
        <v>0</v>
      </c>
    </row>
    <row r="29" spans="1:6" x14ac:dyDescent="0.3">
      <c r="A29" s="61" t="s">
        <v>34</v>
      </c>
      <c r="B29" s="62">
        <v>41.004199999999997</v>
      </c>
      <c r="C29" s="62">
        <v>-72.768299999999996</v>
      </c>
      <c r="D29" s="5">
        <v>3</v>
      </c>
      <c r="E29" t="s">
        <v>76</v>
      </c>
      <c r="F29" s="1">
        <f t="shared" si="0"/>
        <v>60</v>
      </c>
    </row>
    <row r="30" spans="1:6" x14ac:dyDescent="0.3">
      <c r="A30" s="61" t="s">
        <v>35</v>
      </c>
      <c r="B30" s="62">
        <v>41.241500000000002</v>
      </c>
      <c r="C30" s="62">
        <v>-72.665700000000001</v>
      </c>
      <c r="D30" s="5">
        <v>0</v>
      </c>
      <c r="E30" t="s">
        <v>76</v>
      </c>
      <c r="F30" s="1">
        <f t="shared" si="0"/>
        <v>0</v>
      </c>
    </row>
    <row r="31" spans="1:6" x14ac:dyDescent="0.3">
      <c r="A31" s="61" t="s">
        <v>36</v>
      </c>
      <c r="B31" s="62">
        <v>41.003799999999998</v>
      </c>
      <c r="C31" s="62">
        <v>-72.651200000000003</v>
      </c>
      <c r="D31" s="5">
        <v>1</v>
      </c>
      <c r="E31" t="s">
        <v>76</v>
      </c>
      <c r="F31" s="1">
        <f t="shared" si="0"/>
        <v>20</v>
      </c>
    </row>
    <row r="32" spans="1:6" x14ac:dyDescent="0.3">
      <c r="A32" s="61">
        <v>34</v>
      </c>
      <c r="B32" s="63">
        <v>41.246000000000002</v>
      </c>
      <c r="C32" s="63">
        <v>-72.468333333333334</v>
      </c>
      <c r="D32" s="5">
        <v>0</v>
      </c>
      <c r="E32" t="s">
        <v>76</v>
      </c>
      <c r="F32" s="1">
        <f t="shared" si="0"/>
        <v>0</v>
      </c>
    </row>
    <row r="33" spans="1:6" x14ac:dyDescent="0.3">
      <c r="A33" s="61">
        <v>36</v>
      </c>
      <c r="B33" s="63">
        <v>41.270499999999991</v>
      </c>
      <c r="C33" s="63">
        <v>-72.275499999999994</v>
      </c>
      <c r="D33" s="5">
        <v>0</v>
      </c>
      <c r="E33" t="s">
        <v>77</v>
      </c>
      <c r="F33" s="1">
        <f>(D33/3)*100</f>
        <v>0</v>
      </c>
    </row>
    <row r="34" spans="1:6" x14ac:dyDescent="0.3">
      <c r="A34" s="61" t="s">
        <v>37</v>
      </c>
      <c r="B34" s="62">
        <v>40.872500000000002</v>
      </c>
      <c r="C34" s="62">
        <v>-73.734200000000001</v>
      </c>
      <c r="D34" s="5">
        <v>5</v>
      </c>
      <c r="E34" t="s">
        <v>76</v>
      </c>
      <c r="F34" s="1">
        <f>(D34/5)*100</f>
        <v>100</v>
      </c>
    </row>
    <row r="35" spans="1:6" x14ac:dyDescent="0.3">
      <c r="A35" s="61" t="s">
        <v>38</v>
      </c>
      <c r="B35" s="62">
        <v>40.918300000000002</v>
      </c>
      <c r="C35" s="62">
        <v>-73.642799999999994</v>
      </c>
      <c r="D35" s="5">
        <v>5</v>
      </c>
      <c r="E35" t="s">
        <v>76</v>
      </c>
      <c r="F35" s="1">
        <f>(D35/5)*100</f>
        <v>100</v>
      </c>
    </row>
    <row r="36" spans="1:6" x14ac:dyDescent="0.3">
      <c r="A36" s="61" t="s">
        <v>39</v>
      </c>
      <c r="B36" s="62">
        <v>40.955800000000004</v>
      </c>
      <c r="C36" s="62">
        <v>-73.580299999999994</v>
      </c>
      <c r="D36" s="5">
        <v>4</v>
      </c>
      <c r="E36" t="s">
        <v>78</v>
      </c>
      <c r="F36" s="1">
        <f>(D36/4)*100</f>
        <v>100</v>
      </c>
    </row>
    <row r="37" spans="1:6" x14ac:dyDescent="0.3">
      <c r="A37" s="61" t="s">
        <v>40</v>
      </c>
      <c r="B37" s="62">
        <v>40.984299999999998</v>
      </c>
      <c r="C37" s="62">
        <v>-73.502200000000002</v>
      </c>
      <c r="D37" s="5">
        <v>3</v>
      </c>
      <c r="E37" t="s">
        <v>78</v>
      </c>
      <c r="F37" s="1">
        <f>(D37/4)*100</f>
        <v>75</v>
      </c>
    </row>
    <row r="38" spans="1:6" x14ac:dyDescent="0.3">
      <c r="A38" s="61" t="s">
        <v>41</v>
      </c>
      <c r="B38" s="62">
        <v>40.9938</v>
      </c>
      <c r="C38" s="62">
        <v>-73.411299999999997</v>
      </c>
      <c r="D38" s="5">
        <v>4</v>
      </c>
      <c r="E38" t="s">
        <v>76</v>
      </c>
      <c r="F38" s="1">
        <f>(D38/5)*100</f>
        <v>80</v>
      </c>
    </row>
    <row r="39" spans="1:6" x14ac:dyDescent="0.3">
      <c r="A39" s="61" t="s">
        <v>42</v>
      </c>
      <c r="B39" s="62">
        <v>41.019300000000001</v>
      </c>
      <c r="C39" s="62">
        <v>-73.291300000000007</v>
      </c>
      <c r="D39" s="5">
        <v>3</v>
      </c>
      <c r="E39" t="s">
        <v>76</v>
      </c>
      <c r="F39" s="1">
        <f t="shared" ref="F39:F48" si="1">(D39/5)*100</f>
        <v>60</v>
      </c>
    </row>
    <row r="40" spans="1:6" x14ac:dyDescent="0.3">
      <c r="A40" s="61" t="s">
        <v>43</v>
      </c>
      <c r="B40" s="62">
        <v>41.080300000000001</v>
      </c>
      <c r="C40" s="62">
        <v>-73.165300000000002</v>
      </c>
      <c r="D40" s="5">
        <v>2</v>
      </c>
      <c r="E40" t="s">
        <v>76</v>
      </c>
      <c r="F40" s="1">
        <f t="shared" si="1"/>
        <v>40</v>
      </c>
    </row>
    <row r="41" spans="1:6" x14ac:dyDescent="0.3">
      <c r="A41" s="61" t="s">
        <v>44</v>
      </c>
      <c r="B41" s="62">
        <v>41.017800000000001</v>
      </c>
      <c r="C41" s="62">
        <v>-73.144499999999994</v>
      </c>
      <c r="D41" s="5">
        <v>1</v>
      </c>
      <c r="E41" t="s">
        <v>76</v>
      </c>
      <c r="F41" s="1">
        <f t="shared" si="1"/>
        <v>20</v>
      </c>
    </row>
    <row r="42" spans="1:6" x14ac:dyDescent="0.3">
      <c r="A42" s="61" t="s">
        <v>45</v>
      </c>
      <c r="B42" s="62">
        <v>41.177999999999997</v>
      </c>
      <c r="C42" s="62">
        <v>-72.960499999999996</v>
      </c>
      <c r="D42" s="5">
        <v>2</v>
      </c>
      <c r="E42" t="s">
        <v>76</v>
      </c>
      <c r="F42" s="1">
        <f t="shared" si="1"/>
        <v>40</v>
      </c>
    </row>
    <row r="43" spans="1:6" x14ac:dyDescent="0.3">
      <c r="A43" s="61" t="s">
        <v>46</v>
      </c>
      <c r="B43" s="62">
        <v>41.101700000000001</v>
      </c>
      <c r="C43" s="62">
        <v>-72.933999999999997</v>
      </c>
      <c r="D43" s="5">
        <v>0</v>
      </c>
      <c r="E43" t="s">
        <v>76</v>
      </c>
      <c r="F43" s="1">
        <f t="shared" si="1"/>
        <v>0</v>
      </c>
    </row>
    <row r="44" spans="1:6" x14ac:dyDescent="0.3">
      <c r="A44" s="61" t="s">
        <v>47</v>
      </c>
      <c r="B44" s="62">
        <v>41.026000000000003</v>
      </c>
      <c r="C44" s="62">
        <v>-72.913499999999999</v>
      </c>
      <c r="D44" s="5">
        <v>1</v>
      </c>
      <c r="E44" t="s">
        <v>76</v>
      </c>
      <c r="F44" s="1">
        <f t="shared" si="1"/>
        <v>20</v>
      </c>
    </row>
    <row r="45" spans="1:6" x14ac:dyDescent="0.3">
      <c r="A45" s="61" t="s">
        <v>48</v>
      </c>
      <c r="B45" s="62">
        <v>41.137500000000003</v>
      </c>
      <c r="C45" s="62">
        <v>-72.655000000000001</v>
      </c>
      <c r="D45" s="5">
        <v>0</v>
      </c>
      <c r="E45" t="s">
        <v>76</v>
      </c>
      <c r="F45" s="1">
        <f t="shared" si="1"/>
        <v>0</v>
      </c>
    </row>
    <row r="46" spans="1:6" x14ac:dyDescent="0.3">
      <c r="A46" s="61" t="s">
        <v>49</v>
      </c>
      <c r="B46" s="62">
        <v>41.182000000000002</v>
      </c>
      <c r="C46" s="62">
        <v>-72.457700000000003</v>
      </c>
      <c r="D46" s="5">
        <v>0</v>
      </c>
      <c r="E46" t="s">
        <v>76</v>
      </c>
      <c r="F46" s="1">
        <f t="shared" si="1"/>
        <v>0</v>
      </c>
    </row>
    <row r="47" spans="1:6" x14ac:dyDescent="0.3">
      <c r="A47" s="61" t="s">
        <v>50</v>
      </c>
      <c r="B47" s="62">
        <v>41.234299999999998</v>
      </c>
      <c r="C47" s="62">
        <v>-72.265799999999999</v>
      </c>
      <c r="D47" s="5">
        <v>0</v>
      </c>
      <c r="E47" t="s">
        <v>76</v>
      </c>
      <c r="F47" s="1">
        <f t="shared" si="1"/>
        <v>0</v>
      </c>
    </row>
    <row r="48" spans="1:6" x14ac:dyDescent="0.3">
      <c r="A48" s="61" t="s">
        <v>51</v>
      </c>
      <c r="B48" s="62">
        <v>41.237200000000001</v>
      </c>
      <c r="C48" s="62">
        <v>-72.053299999999993</v>
      </c>
      <c r="D48" s="5">
        <v>0</v>
      </c>
      <c r="E48" t="s">
        <v>76</v>
      </c>
      <c r="F48" s="1">
        <f t="shared" si="1"/>
        <v>0</v>
      </c>
    </row>
    <row r="49" spans="1:6" x14ac:dyDescent="0.3">
      <c r="A49" s="42" t="s">
        <v>52</v>
      </c>
      <c r="B49" s="5">
        <v>40.801299999999998</v>
      </c>
      <c r="C49" s="5">
        <v>-73.826800000000006</v>
      </c>
      <c r="D49" s="43">
        <v>1</v>
      </c>
      <c r="E49" s="5" t="s">
        <v>79</v>
      </c>
      <c r="F49" s="3">
        <f>D49/2*100</f>
        <v>50</v>
      </c>
    </row>
    <row r="50" spans="1:6" x14ac:dyDescent="0.3">
      <c r="A50" s="42" t="s">
        <v>53</v>
      </c>
      <c r="B50" s="5">
        <v>40.799199999999999</v>
      </c>
      <c r="C50" s="5">
        <v>-73.791300000000007</v>
      </c>
      <c r="D50" s="43">
        <v>2</v>
      </c>
      <c r="E50" s="5" t="s">
        <v>79</v>
      </c>
      <c r="F50" s="3">
        <f t="shared" ref="F50:F61" si="2">D50/2*100</f>
        <v>100</v>
      </c>
    </row>
    <row r="51" spans="1:6" x14ac:dyDescent="0.3">
      <c r="A51" s="42" t="s">
        <v>54</v>
      </c>
      <c r="B51" s="5">
        <v>40.843299999999999</v>
      </c>
      <c r="C51" s="5">
        <v>-73.759</v>
      </c>
      <c r="D51" s="43">
        <v>2</v>
      </c>
      <c r="E51" s="5" t="s">
        <v>79</v>
      </c>
      <c r="F51" s="3">
        <f t="shared" si="2"/>
        <v>100</v>
      </c>
    </row>
    <row r="52" spans="1:6" x14ac:dyDescent="0.3">
      <c r="A52" s="42" t="s">
        <v>55</v>
      </c>
      <c r="B52" s="5">
        <v>40.872500000000002</v>
      </c>
      <c r="C52" s="5">
        <v>-73.734300000000005</v>
      </c>
      <c r="D52" s="43">
        <v>2</v>
      </c>
      <c r="E52" s="5" t="s">
        <v>79</v>
      </c>
      <c r="F52" s="3">
        <f t="shared" si="2"/>
        <v>100</v>
      </c>
    </row>
    <row r="53" spans="1:6" x14ac:dyDescent="0.3">
      <c r="A53" s="42" t="s">
        <v>56</v>
      </c>
      <c r="B53" s="5">
        <v>40.892299999999999</v>
      </c>
      <c r="C53" s="5">
        <v>-73.685299999999998</v>
      </c>
      <c r="D53" s="43">
        <v>2</v>
      </c>
      <c r="E53" s="5" t="s">
        <v>79</v>
      </c>
      <c r="F53" s="3">
        <f t="shared" si="2"/>
        <v>100</v>
      </c>
    </row>
    <row r="54" spans="1:6" x14ac:dyDescent="0.3">
      <c r="A54" s="42" t="s">
        <v>57</v>
      </c>
      <c r="B54" s="5">
        <v>40.940300000000001</v>
      </c>
      <c r="C54" s="5">
        <v>-73.666700000000006</v>
      </c>
      <c r="D54" s="43">
        <v>1</v>
      </c>
      <c r="E54" s="5" t="s">
        <v>79</v>
      </c>
      <c r="F54" s="3">
        <f t="shared" si="2"/>
        <v>50</v>
      </c>
    </row>
    <row r="55" spans="1:6" x14ac:dyDescent="0.3">
      <c r="A55" s="42" t="s">
        <v>58</v>
      </c>
      <c r="B55" s="5">
        <v>40.9343</v>
      </c>
      <c r="C55" s="5">
        <v>-73.652000000000001</v>
      </c>
      <c r="D55" s="43">
        <v>2</v>
      </c>
      <c r="E55" s="5" t="s">
        <v>79</v>
      </c>
      <c r="F55" s="3">
        <f t="shared" si="2"/>
        <v>100</v>
      </c>
    </row>
    <row r="56" spans="1:6" x14ac:dyDescent="0.3">
      <c r="A56" s="42" t="s">
        <v>59</v>
      </c>
      <c r="B56" s="5">
        <v>40.918700000000001</v>
      </c>
      <c r="C56" s="5">
        <v>-73.640299999999996</v>
      </c>
      <c r="D56" s="43">
        <v>2</v>
      </c>
      <c r="E56" s="5" t="s">
        <v>79</v>
      </c>
      <c r="F56" s="3">
        <f t="shared" si="2"/>
        <v>100</v>
      </c>
    </row>
    <row r="57" spans="1:6" x14ac:dyDescent="0.3">
      <c r="A57" s="42" t="s">
        <v>60</v>
      </c>
      <c r="B57" s="5">
        <v>40.9054</v>
      </c>
      <c r="C57" s="5">
        <v>-73.635999999999996</v>
      </c>
      <c r="D57" s="43">
        <v>2</v>
      </c>
      <c r="E57" s="5" t="s">
        <v>79</v>
      </c>
      <c r="F57" s="3">
        <f t="shared" si="2"/>
        <v>100</v>
      </c>
    </row>
    <row r="58" spans="1:6" x14ac:dyDescent="0.3">
      <c r="A58" s="47" t="s">
        <v>61</v>
      </c>
      <c r="B58" s="5">
        <v>40.920699999999997</v>
      </c>
      <c r="C58" s="5">
        <v>-73.718699999999998</v>
      </c>
      <c r="D58" s="43">
        <v>2</v>
      </c>
      <c r="E58" s="5" t="s">
        <v>79</v>
      </c>
      <c r="F58" s="3">
        <f t="shared" si="2"/>
        <v>100</v>
      </c>
    </row>
    <row r="59" spans="1:6" x14ac:dyDescent="0.3">
      <c r="A59" s="42" t="s">
        <v>62</v>
      </c>
      <c r="B59" s="5">
        <v>40.908000000000001</v>
      </c>
      <c r="C59" s="5">
        <v>-73.709000000000003</v>
      </c>
      <c r="D59" s="43">
        <v>2</v>
      </c>
      <c r="E59" s="5" t="s">
        <v>79</v>
      </c>
      <c r="F59" s="3">
        <f t="shared" si="2"/>
        <v>100</v>
      </c>
    </row>
    <row r="60" spans="1:6" x14ac:dyDescent="0.3">
      <c r="A60" s="42" t="s">
        <v>63</v>
      </c>
      <c r="B60" s="5">
        <v>40.859000000000002</v>
      </c>
      <c r="C60" s="5">
        <v>-73.671700000000001</v>
      </c>
      <c r="D60" s="43">
        <v>2</v>
      </c>
      <c r="E60" s="5" t="s">
        <v>79</v>
      </c>
      <c r="F60" s="3">
        <f t="shared" si="2"/>
        <v>100</v>
      </c>
    </row>
    <row r="61" spans="1:6" x14ac:dyDescent="0.3">
      <c r="A61" s="42" t="s">
        <v>64</v>
      </c>
      <c r="B61" s="5">
        <v>40.885300000000001</v>
      </c>
      <c r="C61" s="5">
        <v>-73.690299999999993</v>
      </c>
      <c r="D61" s="43">
        <v>2</v>
      </c>
      <c r="E61" s="5" t="s">
        <v>79</v>
      </c>
      <c r="F61" s="3">
        <f t="shared" si="2"/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1"/>
  <sheetViews>
    <sheetView topLeftCell="A40" workbookViewId="0">
      <selection activeCell="H57" sqref="H57"/>
    </sheetView>
  </sheetViews>
  <sheetFormatPr defaultRowHeight="14.4" x14ac:dyDescent="0.3"/>
  <cols>
    <col min="2" max="2" width="10.33203125" customWidth="1"/>
    <col min="3" max="3" width="10.5546875" customWidth="1"/>
    <col min="4" max="4" width="10.44140625" customWidth="1"/>
    <col min="5" max="5" width="13.6640625" customWidth="1"/>
  </cols>
  <sheetData>
    <row r="1" spans="1:6" x14ac:dyDescent="0.3">
      <c r="A1" t="s">
        <v>80</v>
      </c>
      <c r="B1" s="58" t="s">
        <v>1</v>
      </c>
      <c r="C1" s="58" t="s">
        <v>2</v>
      </c>
      <c r="D1" t="s">
        <v>81</v>
      </c>
      <c r="E1" t="s">
        <v>74</v>
      </c>
      <c r="F1" t="s">
        <v>75</v>
      </c>
    </row>
    <row r="2" spans="1:6" x14ac:dyDescent="0.3">
      <c r="A2" s="61" t="s">
        <v>7</v>
      </c>
      <c r="B2" s="62">
        <v>40.963299999999997</v>
      </c>
      <c r="C2" s="62">
        <v>-73.623699999999999</v>
      </c>
      <c r="D2" s="5">
        <v>5</v>
      </c>
      <c r="E2" t="s">
        <v>82</v>
      </c>
      <c r="F2" s="1">
        <f>(D2/5)*100</f>
        <v>100</v>
      </c>
    </row>
    <row r="3" spans="1:6" x14ac:dyDescent="0.3">
      <c r="A3" s="61" t="s">
        <v>8</v>
      </c>
      <c r="B3" s="62">
        <v>40.934699999999999</v>
      </c>
      <c r="C3" s="62">
        <v>-73.600700000000003</v>
      </c>
      <c r="D3" s="5">
        <v>5</v>
      </c>
      <c r="E3" t="s">
        <v>82</v>
      </c>
      <c r="F3" s="1">
        <f t="shared" ref="F3:F18" si="0">(D3/5)*100</f>
        <v>100</v>
      </c>
    </row>
    <row r="4" spans="1:6" x14ac:dyDescent="0.3">
      <c r="A4" s="61" t="s">
        <v>9</v>
      </c>
      <c r="B4" s="62">
        <v>40.979300000000002</v>
      </c>
      <c r="C4" s="62">
        <v>-73.560699999999997</v>
      </c>
      <c r="D4" s="5">
        <v>4</v>
      </c>
      <c r="E4" t="s">
        <v>82</v>
      </c>
      <c r="F4" s="1">
        <f t="shared" si="0"/>
        <v>80</v>
      </c>
    </row>
    <row r="5" spans="1:6" x14ac:dyDescent="0.3">
      <c r="A5" s="61" t="s">
        <v>10</v>
      </c>
      <c r="B5" s="62">
        <v>40.937800000000003</v>
      </c>
      <c r="C5" s="62">
        <v>-73.519300000000001</v>
      </c>
      <c r="D5" s="5">
        <v>2</v>
      </c>
      <c r="E5" t="s">
        <v>82</v>
      </c>
      <c r="F5" s="1">
        <f t="shared" si="0"/>
        <v>40</v>
      </c>
    </row>
    <row r="6" spans="1:6" x14ac:dyDescent="0.3">
      <c r="A6" s="61" t="s">
        <v>11</v>
      </c>
      <c r="B6" s="62">
        <v>41.009300000000003</v>
      </c>
      <c r="C6" s="62">
        <v>-73.5137</v>
      </c>
      <c r="D6" s="5">
        <v>1</v>
      </c>
      <c r="E6" t="s">
        <v>82</v>
      </c>
      <c r="F6" s="1">
        <f t="shared" si="0"/>
        <v>20</v>
      </c>
    </row>
    <row r="7" spans="1:6" x14ac:dyDescent="0.3">
      <c r="A7" s="61" t="s">
        <v>12</v>
      </c>
      <c r="B7" s="62">
        <v>40.961199999999998</v>
      </c>
      <c r="C7" s="62">
        <v>-73.476699999999994</v>
      </c>
      <c r="D7" s="5">
        <v>2</v>
      </c>
      <c r="E7" t="s">
        <v>82</v>
      </c>
      <c r="F7" s="1">
        <f t="shared" si="0"/>
        <v>40</v>
      </c>
    </row>
    <row r="8" spans="1:6" x14ac:dyDescent="0.3">
      <c r="A8" s="61" t="s">
        <v>13</v>
      </c>
      <c r="B8" s="62">
        <v>40.950299999999999</v>
      </c>
      <c r="C8" s="62">
        <v>-73.425299999999993</v>
      </c>
      <c r="D8" s="5">
        <v>0</v>
      </c>
      <c r="E8" t="s">
        <v>82</v>
      </c>
      <c r="F8" s="1">
        <f t="shared" si="0"/>
        <v>0</v>
      </c>
    </row>
    <row r="9" spans="1:6" x14ac:dyDescent="0.3">
      <c r="A9" s="61" t="s">
        <v>14</v>
      </c>
      <c r="B9" s="62">
        <v>41.040799999999997</v>
      </c>
      <c r="C9" s="62">
        <v>-73.418000000000006</v>
      </c>
      <c r="D9" s="5">
        <v>2</v>
      </c>
      <c r="E9" t="s">
        <v>82</v>
      </c>
      <c r="F9" s="1">
        <f t="shared" si="0"/>
        <v>40</v>
      </c>
    </row>
    <row r="10" spans="1:6" x14ac:dyDescent="0.3">
      <c r="A10" s="61" t="s">
        <v>15</v>
      </c>
      <c r="B10" s="62">
        <v>41.070799999999998</v>
      </c>
      <c r="C10" s="62">
        <v>-73.336200000000005</v>
      </c>
      <c r="D10" s="5">
        <v>3</v>
      </c>
      <c r="E10" t="s">
        <v>82</v>
      </c>
      <c r="F10" s="1">
        <f t="shared" si="0"/>
        <v>60</v>
      </c>
    </row>
    <row r="11" spans="1:6" x14ac:dyDescent="0.3">
      <c r="A11" s="61" t="s">
        <v>16</v>
      </c>
      <c r="B11" s="62">
        <v>40.951700000000002</v>
      </c>
      <c r="C11" s="62">
        <v>-73.332499999999996</v>
      </c>
      <c r="D11" s="5">
        <v>1</v>
      </c>
      <c r="E11" t="s">
        <v>82</v>
      </c>
      <c r="F11" s="1">
        <f t="shared" si="0"/>
        <v>20</v>
      </c>
    </row>
    <row r="12" spans="1:6" x14ac:dyDescent="0.3">
      <c r="A12" s="61" t="s">
        <v>17</v>
      </c>
      <c r="B12" s="62">
        <v>41.108699999999999</v>
      </c>
      <c r="C12" s="62">
        <v>-73.253</v>
      </c>
      <c r="D12" s="5">
        <v>3</v>
      </c>
      <c r="E12" t="s">
        <v>82</v>
      </c>
      <c r="F12" s="1">
        <f t="shared" si="0"/>
        <v>60</v>
      </c>
    </row>
    <row r="13" spans="1:6" x14ac:dyDescent="0.3">
      <c r="A13" s="61" t="s">
        <v>18</v>
      </c>
      <c r="B13" s="62">
        <v>41.058300000000003</v>
      </c>
      <c r="C13" s="62">
        <v>-73.234300000000005</v>
      </c>
      <c r="D13" s="5">
        <v>3</v>
      </c>
      <c r="E13" t="s">
        <v>82</v>
      </c>
      <c r="F13" s="1">
        <f t="shared" si="0"/>
        <v>60</v>
      </c>
    </row>
    <row r="14" spans="1:6" x14ac:dyDescent="0.3">
      <c r="A14" s="61" t="s">
        <v>19</v>
      </c>
      <c r="B14" s="62">
        <v>40.991500000000002</v>
      </c>
      <c r="C14" s="62">
        <v>-73.218800000000002</v>
      </c>
      <c r="D14" s="5">
        <v>4</v>
      </c>
      <c r="E14" t="s">
        <v>82</v>
      </c>
      <c r="F14" s="1">
        <f t="shared" si="0"/>
        <v>80</v>
      </c>
    </row>
    <row r="15" spans="1:6" x14ac:dyDescent="0.3">
      <c r="A15" s="61" t="s">
        <v>20</v>
      </c>
      <c r="B15" s="62">
        <v>40.9313</v>
      </c>
      <c r="C15" s="62">
        <v>-73.221199999999996</v>
      </c>
      <c r="D15" s="5">
        <v>5</v>
      </c>
      <c r="E15" t="s">
        <v>82</v>
      </c>
      <c r="F15" s="1">
        <f t="shared" si="0"/>
        <v>100</v>
      </c>
    </row>
    <row r="16" spans="1:6" x14ac:dyDescent="0.3">
      <c r="A16" s="61" t="s">
        <v>21</v>
      </c>
      <c r="B16" s="62">
        <v>41.1203</v>
      </c>
      <c r="C16" s="62">
        <v>-73.162499999999994</v>
      </c>
      <c r="D16" s="5">
        <v>1</v>
      </c>
      <c r="E16" t="s">
        <v>82</v>
      </c>
      <c r="F16" s="1">
        <f t="shared" si="0"/>
        <v>20</v>
      </c>
    </row>
    <row r="17" spans="1:6" x14ac:dyDescent="0.3">
      <c r="A17" s="61" t="s">
        <v>22</v>
      </c>
      <c r="B17" s="62">
        <v>41.122300000000003</v>
      </c>
      <c r="C17" s="62">
        <v>-73.09</v>
      </c>
      <c r="D17" s="5">
        <v>2</v>
      </c>
      <c r="E17" t="s">
        <v>82</v>
      </c>
      <c r="F17" s="1">
        <f t="shared" si="0"/>
        <v>40</v>
      </c>
    </row>
    <row r="18" spans="1:6" x14ac:dyDescent="0.3">
      <c r="A18" s="61" t="s">
        <v>23</v>
      </c>
      <c r="B18" s="62">
        <v>41.055300000000003</v>
      </c>
      <c r="C18" s="62">
        <v>-73.080799999999996</v>
      </c>
      <c r="D18" s="5">
        <v>0</v>
      </c>
      <c r="E18" t="s">
        <v>82</v>
      </c>
      <c r="F18" s="1">
        <f t="shared" si="0"/>
        <v>0</v>
      </c>
    </row>
    <row r="19" spans="1:6" x14ac:dyDescent="0.3">
      <c r="A19" s="61" t="s">
        <v>24</v>
      </c>
      <c r="B19" s="62">
        <v>40.994</v>
      </c>
      <c r="C19" s="62">
        <v>-73.042299999999997</v>
      </c>
      <c r="D19" s="5">
        <v>1</v>
      </c>
      <c r="E19" t="s">
        <v>83</v>
      </c>
      <c r="F19" s="1">
        <f>(D19/4)*100</f>
        <v>25</v>
      </c>
    </row>
    <row r="20" spans="1:6" x14ac:dyDescent="0.3">
      <c r="A20" s="61" t="s">
        <v>25</v>
      </c>
      <c r="B20" s="62">
        <v>41.164000000000001</v>
      </c>
      <c r="C20" s="62">
        <v>-73.014799999999994</v>
      </c>
      <c r="D20" s="5">
        <v>3</v>
      </c>
      <c r="E20" t="s">
        <v>82</v>
      </c>
      <c r="F20" s="1">
        <f>(D20/5)*100</f>
        <v>60</v>
      </c>
    </row>
    <row r="21" spans="1:6" x14ac:dyDescent="0.3">
      <c r="A21" s="61" t="s">
        <v>26</v>
      </c>
      <c r="B21" s="62">
        <v>41.082299999999996</v>
      </c>
      <c r="C21" s="62">
        <v>-73.022800000000004</v>
      </c>
      <c r="D21" s="5">
        <v>0</v>
      </c>
      <c r="E21" t="s">
        <v>83</v>
      </c>
      <c r="F21" s="1">
        <f>(D21/4)*100</f>
        <v>0</v>
      </c>
    </row>
    <row r="22" spans="1:6" x14ac:dyDescent="0.3">
      <c r="A22" s="61" t="s">
        <v>27</v>
      </c>
      <c r="B22" s="62">
        <v>41.1402</v>
      </c>
      <c r="C22" s="62">
        <v>-72.948800000000006</v>
      </c>
      <c r="D22" s="5">
        <v>0</v>
      </c>
      <c r="E22" t="s">
        <v>82</v>
      </c>
      <c r="F22" s="1">
        <f>(D22/5)*100</f>
        <v>0</v>
      </c>
    </row>
    <row r="23" spans="1:6" x14ac:dyDescent="0.3">
      <c r="A23" s="61" t="s">
        <v>28</v>
      </c>
      <c r="B23" s="62">
        <v>40.981000000000002</v>
      </c>
      <c r="C23" s="62">
        <v>-72.918199999999999</v>
      </c>
      <c r="D23" s="5">
        <v>0</v>
      </c>
      <c r="E23" t="s">
        <v>83</v>
      </c>
      <c r="F23" s="1">
        <f>(D23/4)*100</f>
        <v>0</v>
      </c>
    </row>
    <row r="24" spans="1:6" x14ac:dyDescent="0.3">
      <c r="A24" s="61" t="s">
        <v>29</v>
      </c>
      <c r="B24" s="62">
        <v>41.209200000000003</v>
      </c>
      <c r="C24" s="62">
        <v>-72.908500000000004</v>
      </c>
      <c r="D24" s="5">
        <v>0</v>
      </c>
      <c r="E24" t="s">
        <v>82</v>
      </c>
      <c r="F24" s="1">
        <f>(D24/5)*100</f>
        <v>0</v>
      </c>
    </row>
    <row r="25" spans="1:6" x14ac:dyDescent="0.3">
      <c r="A25" s="61" t="s">
        <v>30</v>
      </c>
      <c r="B25" s="62">
        <v>41.158700000000003</v>
      </c>
      <c r="C25" s="62">
        <v>-72.849500000000006</v>
      </c>
      <c r="D25" s="5">
        <v>1</v>
      </c>
      <c r="E25" t="s">
        <v>83</v>
      </c>
      <c r="F25" s="1">
        <f>(D25/4)*100</f>
        <v>25</v>
      </c>
    </row>
    <row r="26" spans="1:6" x14ac:dyDescent="0.3">
      <c r="A26" s="61" t="s">
        <v>31</v>
      </c>
      <c r="B26" s="62">
        <v>41.078200000000002</v>
      </c>
      <c r="C26" s="62">
        <v>-72.833500000000001</v>
      </c>
      <c r="D26" s="5">
        <v>1</v>
      </c>
      <c r="E26" t="s">
        <v>83</v>
      </c>
      <c r="F26" s="1">
        <f>(D26/4)*100</f>
        <v>25</v>
      </c>
    </row>
    <row r="27" spans="1:6" x14ac:dyDescent="0.3">
      <c r="A27" s="61" t="s">
        <v>32</v>
      </c>
      <c r="B27" s="62">
        <v>41.231499999999997</v>
      </c>
      <c r="C27" s="62">
        <v>-72.829700000000003</v>
      </c>
      <c r="D27" s="5">
        <v>0</v>
      </c>
      <c r="E27" t="s">
        <v>82</v>
      </c>
      <c r="F27" s="1">
        <f>(D27/5)*100</f>
        <v>0</v>
      </c>
    </row>
    <row r="28" spans="1:6" x14ac:dyDescent="0.3">
      <c r="A28" s="61" t="s">
        <v>33</v>
      </c>
      <c r="B28" s="62">
        <v>41.196300000000001</v>
      </c>
      <c r="C28" s="62">
        <v>-72.775300000000001</v>
      </c>
      <c r="D28" s="5">
        <v>0</v>
      </c>
      <c r="E28" t="s">
        <v>83</v>
      </c>
      <c r="F28" s="1">
        <f>(D28/4)*100</f>
        <v>0</v>
      </c>
    </row>
    <row r="29" spans="1:6" x14ac:dyDescent="0.3">
      <c r="A29" s="61" t="s">
        <v>34</v>
      </c>
      <c r="B29" s="62">
        <v>41.004199999999997</v>
      </c>
      <c r="C29" s="62">
        <v>-72.768299999999996</v>
      </c>
      <c r="D29" s="5">
        <v>0</v>
      </c>
      <c r="E29" t="s">
        <v>83</v>
      </c>
      <c r="F29" s="1">
        <f>(D29/4)*100</f>
        <v>0</v>
      </c>
    </row>
    <row r="30" spans="1:6" x14ac:dyDescent="0.3">
      <c r="A30" s="61" t="s">
        <v>35</v>
      </c>
      <c r="B30" s="62">
        <v>41.241500000000002</v>
      </c>
      <c r="C30" s="62">
        <v>-72.665700000000001</v>
      </c>
      <c r="D30" s="5">
        <v>0</v>
      </c>
      <c r="E30" t="s">
        <v>82</v>
      </c>
      <c r="F30" s="1">
        <f>(D30/5)*100</f>
        <v>0</v>
      </c>
    </row>
    <row r="31" spans="1:6" x14ac:dyDescent="0.3">
      <c r="A31" s="61" t="s">
        <v>36</v>
      </c>
      <c r="B31" s="62">
        <v>41.003799999999998</v>
      </c>
      <c r="C31" s="62">
        <v>-72.651200000000003</v>
      </c>
      <c r="D31" s="5">
        <v>0</v>
      </c>
      <c r="E31" t="s">
        <v>84</v>
      </c>
      <c r="F31" s="1">
        <f>(D31/3)*100</f>
        <v>0</v>
      </c>
    </row>
    <row r="32" spans="1:6" x14ac:dyDescent="0.3">
      <c r="A32" s="61">
        <v>34</v>
      </c>
      <c r="B32" s="63">
        <v>41.246000000000002</v>
      </c>
      <c r="C32" s="63">
        <v>-72.468333333333334</v>
      </c>
      <c r="D32" s="5">
        <v>0</v>
      </c>
      <c r="E32" t="s">
        <v>84</v>
      </c>
      <c r="F32" s="1">
        <f>(D32/3)*100</f>
        <v>0</v>
      </c>
    </row>
    <row r="33" spans="1:6" x14ac:dyDescent="0.3">
      <c r="A33" s="61">
        <v>36</v>
      </c>
      <c r="B33" s="63">
        <v>41.270499999999991</v>
      </c>
      <c r="C33" s="63">
        <v>-72.275499999999994</v>
      </c>
      <c r="D33" s="5">
        <v>0</v>
      </c>
      <c r="E33" t="s">
        <v>84</v>
      </c>
      <c r="F33" s="1">
        <f>(D33/3)*100</f>
        <v>0</v>
      </c>
    </row>
    <row r="34" spans="1:6" x14ac:dyDescent="0.3">
      <c r="A34" s="61" t="s">
        <v>37</v>
      </c>
      <c r="B34" s="62">
        <v>40.872500000000002</v>
      </c>
      <c r="C34" s="62">
        <v>-73.734200000000001</v>
      </c>
      <c r="D34" s="5">
        <v>5</v>
      </c>
      <c r="E34" t="s">
        <v>82</v>
      </c>
      <c r="F34" s="1">
        <f>(D34/5)*100</f>
        <v>100</v>
      </c>
    </row>
    <row r="35" spans="1:6" x14ac:dyDescent="0.3">
      <c r="A35" s="61" t="s">
        <v>38</v>
      </c>
      <c r="B35" s="62">
        <v>40.918300000000002</v>
      </c>
      <c r="C35" s="62">
        <v>-73.642799999999994</v>
      </c>
      <c r="D35" s="5">
        <v>5</v>
      </c>
      <c r="E35" t="s">
        <v>82</v>
      </c>
      <c r="F35" s="1">
        <f t="shared" ref="F35:F61" si="1">(D35/5)*100</f>
        <v>100</v>
      </c>
    </row>
    <row r="36" spans="1:6" x14ac:dyDescent="0.3">
      <c r="A36" s="61" t="s">
        <v>39</v>
      </c>
      <c r="B36" s="62">
        <v>40.955800000000004</v>
      </c>
      <c r="C36" s="62">
        <v>-73.580299999999994</v>
      </c>
      <c r="D36" s="5">
        <v>5</v>
      </c>
      <c r="E36" t="s">
        <v>82</v>
      </c>
      <c r="F36" s="1">
        <f t="shared" si="1"/>
        <v>100</v>
      </c>
    </row>
    <row r="37" spans="1:6" x14ac:dyDescent="0.3">
      <c r="A37" s="61" t="s">
        <v>40</v>
      </c>
      <c r="B37" s="62">
        <v>40.984299999999998</v>
      </c>
      <c r="C37" s="62">
        <v>-73.502200000000002</v>
      </c>
      <c r="D37" s="5">
        <v>4</v>
      </c>
      <c r="E37" t="s">
        <v>82</v>
      </c>
      <c r="F37" s="1">
        <f t="shared" si="1"/>
        <v>80</v>
      </c>
    </row>
    <row r="38" spans="1:6" x14ac:dyDescent="0.3">
      <c r="A38" s="61" t="s">
        <v>41</v>
      </c>
      <c r="B38" s="62">
        <v>40.9938</v>
      </c>
      <c r="C38" s="62">
        <v>-73.411299999999997</v>
      </c>
      <c r="D38" s="5">
        <v>2</v>
      </c>
      <c r="E38" t="s">
        <v>82</v>
      </c>
      <c r="F38" s="1">
        <f t="shared" si="1"/>
        <v>40</v>
      </c>
    </row>
    <row r="39" spans="1:6" x14ac:dyDescent="0.3">
      <c r="A39" s="61" t="s">
        <v>42</v>
      </c>
      <c r="B39" s="62">
        <v>41.019300000000001</v>
      </c>
      <c r="C39" s="62">
        <v>-73.291300000000007</v>
      </c>
      <c r="D39" s="5">
        <v>4</v>
      </c>
      <c r="E39" t="s">
        <v>82</v>
      </c>
      <c r="F39" s="1">
        <f t="shared" si="1"/>
        <v>80</v>
      </c>
    </row>
    <row r="40" spans="1:6" x14ac:dyDescent="0.3">
      <c r="A40" s="61" t="s">
        <v>43</v>
      </c>
      <c r="B40" s="62">
        <v>41.080300000000001</v>
      </c>
      <c r="C40" s="62">
        <v>-73.165300000000002</v>
      </c>
      <c r="D40" s="5">
        <v>1</v>
      </c>
      <c r="E40" t="s">
        <v>82</v>
      </c>
      <c r="F40" s="1">
        <f t="shared" si="1"/>
        <v>20</v>
      </c>
    </row>
    <row r="41" spans="1:6" x14ac:dyDescent="0.3">
      <c r="A41" s="61" t="s">
        <v>44</v>
      </c>
      <c r="B41" s="62">
        <v>41.017800000000001</v>
      </c>
      <c r="C41" s="62">
        <v>-73.144499999999994</v>
      </c>
      <c r="D41" s="5">
        <v>1</v>
      </c>
      <c r="E41" t="s">
        <v>82</v>
      </c>
      <c r="F41" s="1">
        <f t="shared" si="1"/>
        <v>20</v>
      </c>
    </row>
    <row r="42" spans="1:6" x14ac:dyDescent="0.3">
      <c r="A42" s="61" t="s">
        <v>45</v>
      </c>
      <c r="B42" s="62">
        <v>41.177999999999997</v>
      </c>
      <c r="C42" s="62">
        <v>-72.960499999999996</v>
      </c>
      <c r="D42" s="5">
        <v>3</v>
      </c>
      <c r="E42" t="s">
        <v>82</v>
      </c>
      <c r="F42" s="1">
        <f t="shared" si="1"/>
        <v>60</v>
      </c>
    </row>
    <row r="43" spans="1:6" x14ac:dyDescent="0.3">
      <c r="A43" s="61" t="s">
        <v>46</v>
      </c>
      <c r="B43" s="62">
        <v>41.101700000000001</v>
      </c>
      <c r="C43" s="62">
        <v>-72.933999999999997</v>
      </c>
      <c r="D43" s="5">
        <v>1</v>
      </c>
      <c r="E43" t="s">
        <v>82</v>
      </c>
      <c r="F43" s="1">
        <f t="shared" si="1"/>
        <v>20</v>
      </c>
    </row>
    <row r="44" spans="1:6" x14ac:dyDescent="0.3">
      <c r="A44" s="61" t="s">
        <v>47</v>
      </c>
      <c r="B44" s="62">
        <v>41.026000000000003</v>
      </c>
      <c r="C44" s="62">
        <v>-72.913499999999999</v>
      </c>
      <c r="D44" s="5">
        <v>0</v>
      </c>
      <c r="E44" t="s">
        <v>82</v>
      </c>
      <c r="F44" s="1">
        <f t="shared" si="1"/>
        <v>0</v>
      </c>
    </row>
    <row r="45" spans="1:6" x14ac:dyDescent="0.3">
      <c r="A45" s="61" t="s">
        <v>48</v>
      </c>
      <c r="B45" s="62">
        <v>41.137500000000003</v>
      </c>
      <c r="C45" s="62">
        <v>-72.655000000000001</v>
      </c>
      <c r="D45" s="5">
        <v>0</v>
      </c>
      <c r="E45" t="s">
        <v>82</v>
      </c>
      <c r="F45" s="1">
        <f t="shared" si="1"/>
        <v>0</v>
      </c>
    </row>
    <row r="46" spans="1:6" x14ac:dyDescent="0.3">
      <c r="A46" s="61" t="s">
        <v>49</v>
      </c>
      <c r="B46" s="62">
        <v>41.182000000000002</v>
      </c>
      <c r="C46" s="62">
        <v>-72.457700000000003</v>
      </c>
      <c r="D46" s="5">
        <v>0</v>
      </c>
      <c r="E46" t="s">
        <v>82</v>
      </c>
      <c r="F46" s="1">
        <f t="shared" si="1"/>
        <v>0</v>
      </c>
    </row>
    <row r="47" spans="1:6" x14ac:dyDescent="0.3">
      <c r="A47" s="61" t="s">
        <v>50</v>
      </c>
      <c r="B47" s="62">
        <v>41.234299999999998</v>
      </c>
      <c r="C47" s="62">
        <v>-72.265799999999999</v>
      </c>
      <c r="D47">
        <v>0</v>
      </c>
      <c r="E47" t="s">
        <v>82</v>
      </c>
      <c r="F47" s="1">
        <f t="shared" si="1"/>
        <v>0</v>
      </c>
    </row>
    <row r="48" spans="1:6" x14ac:dyDescent="0.3">
      <c r="A48" s="61" t="s">
        <v>51</v>
      </c>
      <c r="B48" s="62">
        <v>41.237200000000001</v>
      </c>
      <c r="C48" s="62">
        <v>-72.053299999999993</v>
      </c>
      <c r="D48">
        <v>0</v>
      </c>
      <c r="E48" t="s">
        <v>82</v>
      </c>
      <c r="F48" s="1">
        <f t="shared" si="1"/>
        <v>0</v>
      </c>
    </row>
    <row r="49" spans="1:6" x14ac:dyDescent="0.3">
      <c r="A49" s="42" t="s">
        <v>52</v>
      </c>
      <c r="B49" s="5">
        <v>40.801299999999998</v>
      </c>
      <c r="C49" s="5">
        <v>-73.826800000000006</v>
      </c>
      <c r="D49" s="48">
        <v>5</v>
      </c>
      <c r="E49" t="s">
        <v>82</v>
      </c>
      <c r="F49" s="1">
        <f t="shared" si="1"/>
        <v>100</v>
      </c>
    </row>
    <row r="50" spans="1:6" x14ac:dyDescent="0.3">
      <c r="A50" s="42" t="s">
        <v>53</v>
      </c>
      <c r="B50" s="5">
        <v>40.799199999999999</v>
      </c>
      <c r="C50" s="5">
        <v>-73.791300000000007</v>
      </c>
      <c r="D50" s="48">
        <v>5</v>
      </c>
      <c r="E50" t="s">
        <v>82</v>
      </c>
      <c r="F50" s="1">
        <f t="shared" si="1"/>
        <v>100</v>
      </c>
    </row>
    <row r="51" spans="1:6" x14ac:dyDescent="0.3">
      <c r="A51" s="42" t="s">
        <v>54</v>
      </c>
      <c r="B51" s="5">
        <v>40.843299999999999</v>
      </c>
      <c r="C51" s="5">
        <v>-73.759</v>
      </c>
      <c r="D51" s="48">
        <v>5</v>
      </c>
      <c r="E51" t="s">
        <v>82</v>
      </c>
      <c r="F51" s="1">
        <f t="shared" si="1"/>
        <v>100</v>
      </c>
    </row>
    <row r="52" spans="1:6" x14ac:dyDescent="0.3">
      <c r="A52" s="42" t="s">
        <v>55</v>
      </c>
      <c r="B52" s="5">
        <v>40.872500000000002</v>
      </c>
      <c r="C52" s="5">
        <v>-73.734300000000005</v>
      </c>
      <c r="D52" s="48">
        <v>5</v>
      </c>
      <c r="E52" t="s">
        <v>82</v>
      </c>
      <c r="F52" s="1">
        <f t="shared" si="1"/>
        <v>100</v>
      </c>
    </row>
    <row r="53" spans="1:6" x14ac:dyDescent="0.3">
      <c r="A53" s="42" t="s">
        <v>56</v>
      </c>
      <c r="B53" s="5">
        <v>40.892299999999999</v>
      </c>
      <c r="C53" s="5">
        <v>-73.685299999999998</v>
      </c>
      <c r="D53" s="48">
        <v>5</v>
      </c>
      <c r="E53" t="s">
        <v>82</v>
      </c>
      <c r="F53" s="1">
        <f t="shared" si="1"/>
        <v>100</v>
      </c>
    </row>
    <row r="54" spans="1:6" x14ac:dyDescent="0.3">
      <c r="A54" s="42" t="s">
        <v>57</v>
      </c>
      <c r="B54" s="5">
        <v>40.940300000000001</v>
      </c>
      <c r="C54" s="5">
        <v>-73.666700000000006</v>
      </c>
      <c r="D54" s="48">
        <v>5</v>
      </c>
      <c r="E54" t="s">
        <v>82</v>
      </c>
      <c r="F54" s="1">
        <f t="shared" si="1"/>
        <v>100</v>
      </c>
    </row>
    <row r="55" spans="1:6" x14ac:dyDescent="0.3">
      <c r="A55" s="42" t="s">
        <v>58</v>
      </c>
      <c r="B55" s="5">
        <v>40.9343</v>
      </c>
      <c r="C55" s="5">
        <v>-73.652000000000001</v>
      </c>
      <c r="D55" s="48">
        <v>5</v>
      </c>
      <c r="E55" t="s">
        <v>82</v>
      </c>
      <c r="F55" s="1">
        <f t="shared" si="1"/>
        <v>100</v>
      </c>
    </row>
    <row r="56" spans="1:6" x14ac:dyDescent="0.3">
      <c r="A56" s="42" t="s">
        <v>59</v>
      </c>
      <c r="B56" s="5">
        <v>40.918700000000001</v>
      </c>
      <c r="C56" s="5">
        <v>-73.640299999999996</v>
      </c>
      <c r="D56" s="48">
        <v>5</v>
      </c>
      <c r="E56" t="s">
        <v>82</v>
      </c>
      <c r="F56" s="1">
        <f t="shared" si="1"/>
        <v>100</v>
      </c>
    </row>
    <row r="57" spans="1:6" x14ac:dyDescent="0.3">
      <c r="A57" s="42" t="s">
        <v>60</v>
      </c>
      <c r="B57" s="5">
        <v>40.9054</v>
      </c>
      <c r="C57" s="5">
        <v>-73.635999999999996</v>
      </c>
      <c r="D57" s="48">
        <v>5</v>
      </c>
      <c r="E57" t="s">
        <v>82</v>
      </c>
      <c r="F57" s="1">
        <f t="shared" si="1"/>
        <v>100</v>
      </c>
    </row>
    <row r="58" spans="1:6" x14ac:dyDescent="0.3">
      <c r="A58" s="47" t="s">
        <v>61</v>
      </c>
      <c r="B58" s="5">
        <v>40.920699999999997</v>
      </c>
      <c r="C58" s="5">
        <v>-73.718699999999998</v>
      </c>
      <c r="D58" s="48">
        <v>5</v>
      </c>
      <c r="E58" t="s">
        <v>82</v>
      </c>
      <c r="F58" s="1">
        <f t="shared" si="1"/>
        <v>100</v>
      </c>
    </row>
    <row r="59" spans="1:6" x14ac:dyDescent="0.3">
      <c r="A59" s="42" t="s">
        <v>62</v>
      </c>
      <c r="B59" s="5">
        <v>40.908000000000001</v>
      </c>
      <c r="C59" s="5">
        <v>-73.709000000000003</v>
      </c>
      <c r="D59" s="48">
        <v>5</v>
      </c>
      <c r="E59" t="s">
        <v>82</v>
      </c>
      <c r="F59" s="1">
        <f t="shared" si="1"/>
        <v>100</v>
      </c>
    </row>
    <row r="60" spans="1:6" x14ac:dyDescent="0.3">
      <c r="A60" s="42" t="s">
        <v>63</v>
      </c>
      <c r="B60" s="5">
        <v>40.859000000000002</v>
      </c>
      <c r="C60" s="5">
        <v>-73.671700000000001</v>
      </c>
      <c r="D60" s="48">
        <v>5</v>
      </c>
      <c r="E60" t="s">
        <v>82</v>
      </c>
      <c r="F60" s="1">
        <f t="shared" si="1"/>
        <v>100</v>
      </c>
    </row>
    <row r="61" spans="1:6" x14ac:dyDescent="0.3">
      <c r="A61" s="42" t="s">
        <v>64</v>
      </c>
      <c r="B61" s="5">
        <v>40.885300000000001</v>
      </c>
      <c r="C61" s="5">
        <v>-73.690299999999993</v>
      </c>
      <c r="D61" s="48">
        <v>5</v>
      </c>
      <c r="E61" t="s">
        <v>82</v>
      </c>
      <c r="F61" s="1">
        <f t="shared" si="1"/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1"/>
  <sheetViews>
    <sheetView topLeftCell="A31" workbookViewId="0">
      <selection activeCell="H57" sqref="H57"/>
    </sheetView>
  </sheetViews>
  <sheetFormatPr defaultRowHeight="14.4" x14ac:dyDescent="0.3"/>
  <cols>
    <col min="2" max="2" width="10.33203125" customWidth="1"/>
    <col min="3" max="3" width="10.5546875" customWidth="1"/>
    <col min="4" max="4" width="10.44140625" customWidth="1"/>
    <col min="5" max="5" width="14.109375" customWidth="1"/>
  </cols>
  <sheetData>
    <row r="1" spans="1:6" x14ac:dyDescent="0.3">
      <c r="A1" t="s">
        <v>80</v>
      </c>
      <c r="B1" s="58" t="s">
        <v>1</v>
      </c>
      <c r="C1" s="58" t="s">
        <v>2</v>
      </c>
      <c r="D1" t="s">
        <v>81</v>
      </c>
      <c r="E1" t="s">
        <v>74</v>
      </c>
      <c r="F1" t="s">
        <v>75</v>
      </c>
    </row>
    <row r="2" spans="1:6" x14ac:dyDescent="0.3">
      <c r="A2" s="61" t="s">
        <v>7</v>
      </c>
      <c r="B2" s="62">
        <v>40.963299999999997</v>
      </c>
      <c r="C2" s="62">
        <v>-73.623699999999999</v>
      </c>
      <c r="D2" s="5">
        <v>5</v>
      </c>
      <c r="E2" s="64" t="s">
        <v>85</v>
      </c>
      <c r="F2" s="1">
        <f>(D2/5)*100</f>
        <v>100</v>
      </c>
    </row>
    <row r="3" spans="1:6" x14ac:dyDescent="0.3">
      <c r="A3" s="61" t="s">
        <v>8</v>
      </c>
      <c r="B3" s="62">
        <v>40.934699999999999</v>
      </c>
      <c r="C3" s="62">
        <v>-73.600700000000003</v>
      </c>
      <c r="D3" s="5">
        <v>5</v>
      </c>
      <c r="E3" s="64" t="s">
        <v>85</v>
      </c>
      <c r="F3" s="1">
        <f t="shared" ref="F3:F26" si="0">(D3/5)*100</f>
        <v>100</v>
      </c>
    </row>
    <row r="4" spans="1:6" x14ac:dyDescent="0.3">
      <c r="A4" s="61" t="s">
        <v>9</v>
      </c>
      <c r="B4" s="62">
        <v>40.979300000000002</v>
      </c>
      <c r="C4" s="62">
        <v>-73.560699999999997</v>
      </c>
      <c r="D4" s="5">
        <v>5</v>
      </c>
      <c r="E4" s="64" t="s">
        <v>85</v>
      </c>
      <c r="F4" s="1">
        <f t="shared" si="0"/>
        <v>100</v>
      </c>
    </row>
    <row r="5" spans="1:6" x14ac:dyDescent="0.3">
      <c r="A5" s="61" t="s">
        <v>10</v>
      </c>
      <c r="B5" s="62">
        <v>40.937800000000003</v>
      </c>
      <c r="C5" s="62">
        <v>-73.519300000000001</v>
      </c>
      <c r="D5" s="5">
        <v>4</v>
      </c>
      <c r="E5" s="64" t="s">
        <v>85</v>
      </c>
      <c r="F5" s="1">
        <f t="shared" si="0"/>
        <v>80</v>
      </c>
    </row>
    <row r="6" spans="1:6" x14ac:dyDescent="0.3">
      <c r="A6" s="61" t="s">
        <v>11</v>
      </c>
      <c r="B6" s="62">
        <v>41.009300000000003</v>
      </c>
      <c r="C6" s="62">
        <v>-73.5137</v>
      </c>
      <c r="D6" s="5">
        <v>2</v>
      </c>
      <c r="E6" s="64" t="s">
        <v>85</v>
      </c>
      <c r="F6" s="1">
        <f t="shared" si="0"/>
        <v>40</v>
      </c>
    </row>
    <row r="7" spans="1:6" x14ac:dyDescent="0.3">
      <c r="A7" s="61" t="s">
        <v>12</v>
      </c>
      <c r="B7" s="62">
        <v>40.961199999999998</v>
      </c>
      <c r="C7" s="62">
        <v>-73.476699999999994</v>
      </c>
      <c r="D7" s="5">
        <v>3</v>
      </c>
      <c r="E7" s="64" t="s">
        <v>85</v>
      </c>
      <c r="F7" s="1">
        <f t="shared" si="0"/>
        <v>60</v>
      </c>
    </row>
    <row r="8" spans="1:6" x14ac:dyDescent="0.3">
      <c r="A8" s="61" t="s">
        <v>13</v>
      </c>
      <c r="B8" s="62">
        <v>40.950299999999999</v>
      </c>
      <c r="C8" s="62">
        <v>-73.425299999999993</v>
      </c>
      <c r="D8" s="5">
        <v>2</v>
      </c>
      <c r="E8" s="64" t="s">
        <v>85</v>
      </c>
      <c r="F8" s="1">
        <f t="shared" si="0"/>
        <v>40</v>
      </c>
    </row>
    <row r="9" spans="1:6" x14ac:dyDescent="0.3">
      <c r="A9" s="61" t="s">
        <v>14</v>
      </c>
      <c r="B9" s="62">
        <v>41.040799999999997</v>
      </c>
      <c r="C9" s="62">
        <v>-73.418000000000006</v>
      </c>
      <c r="D9" s="5">
        <v>2</v>
      </c>
      <c r="E9" s="64" t="s">
        <v>85</v>
      </c>
      <c r="F9" s="1">
        <f t="shared" si="0"/>
        <v>40</v>
      </c>
    </row>
    <row r="10" spans="1:6" x14ac:dyDescent="0.3">
      <c r="A10" s="61" t="s">
        <v>15</v>
      </c>
      <c r="B10" s="62">
        <v>41.070799999999998</v>
      </c>
      <c r="C10" s="62">
        <v>-73.336200000000005</v>
      </c>
      <c r="D10" s="5">
        <v>4</v>
      </c>
      <c r="E10" s="64" t="s">
        <v>85</v>
      </c>
      <c r="F10" s="1">
        <f t="shared" si="0"/>
        <v>80</v>
      </c>
    </row>
    <row r="11" spans="1:6" x14ac:dyDescent="0.3">
      <c r="A11" s="61" t="s">
        <v>16</v>
      </c>
      <c r="B11" s="62">
        <v>40.951700000000002</v>
      </c>
      <c r="C11" s="62">
        <v>-73.332499999999996</v>
      </c>
      <c r="D11" s="5">
        <v>0</v>
      </c>
      <c r="E11" s="64" t="s">
        <v>85</v>
      </c>
      <c r="F11" s="1">
        <f t="shared" si="0"/>
        <v>0</v>
      </c>
    </row>
    <row r="12" spans="1:6" x14ac:dyDescent="0.3">
      <c r="A12" s="61" t="s">
        <v>17</v>
      </c>
      <c r="B12" s="62">
        <v>41.108699999999999</v>
      </c>
      <c r="C12" s="62">
        <v>-73.253</v>
      </c>
      <c r="D12" s="5">
        <v>2</v>
      </c>
      <c r="E12" s="64" t="s">
        <v>85</v>
      </c>
      <c r="F12" s="1">
        <f t="shared" si="0"/>
        <v>40</v>
      </c>
    </row>
    <row r="13" spans="1:6" x14ac:dyDescent="0.3">
      <c r="A13" s="61" t="s">
        <v>18</v>
      </c>
      <c r="B13" s="62">
        <v>41.058300000000003</v>
      </c>
      <c r="C13" s="62">
        <v>-73.234300000000005</v>
      </c>
      <c r="D13" s="5">
        <v>3</v>
      </c>
      <c r="E13" s="64" t="s">
        <v>85</v>
      </c>
      <c r="F13" s="1">
        <f t="shared" si="0"/>
        <v>60</v>
      </c>
    </row>
    <row r="14" spans="1:6" x14ac:dyDescent="0.3">
      <c r="A14" s="61" t="s">
        <v>19</v>
      </c>
      <c r="B14" s="62">
        <v>40.991500000000002</v>
      </c>
      <c r="C14" s="62">
        <v>-73.218800000000002</v>
      </c>
      <c r="D14" s="5">
        <v>5</v>
      </c>
      <c r="E14" s="64" t="s">
        <v>85</v>
      </c>
      <c r="F14" s="1">
        <f t="shared" si="0"/>
        <v>100</v>
      </c>
    </row>
    <row r="15" spans="1:6" x14ac:dyDescent="0.3">
      <c r="A15" s="61" t="s">
        <v>20</v>
      </c>
      <c r="B15" s="62">
        <v>40.9313</v>
      </c>
      <c r="C15" s="62">
        <v>-73.221199999999996</v>
      </c>
      <c r="D15" s="5">
        <v>5</v>
      </c>
      <c r="E15" s="64" t="s">
        <v>85</v>
      </c>
      <c r="F15" s="1">
        <f t="shared" si="0"/>
        <v>100</v>
      </c>
    </row>
    <row r="16" spans="1:6" x14ac:dyDescent="0.3">
      <c r="A16" s="61" t="s">
        <v>21</v>
      </c>
      <c r="B16" s="62">
        <v>41.1203</v>
      </c>
      <c r="C16" s="62">
        <v>-73.162499999999994</v>
      </c>
      <c r="D16" s="5">
        <v>1</v>
      </c>
      <c r="E16" s="64" t="s">
        <v>85</v>
      </c>
      <c r="F16" s="1">
        <f t="shared" si="0"/>
        <v>20</v>
      </c>
    </row>
    <row r="17" spans="1:6" x14ac:dyDescent="0.3">
      <c r="A17" s="61" t="s">
        <v>22</v>
      </c>
      <c r="B17" s="62">
        <v>41.122300000000003</v>
      </c>
      <c r="C17" s="62">
        <v>-73.09</v>
      </c>
      <c r="D17" s="5">
        <v>0</v>
      </c>
      <c r="E17" s="64" t="s">
        <v>85</v>
      </c>
      <c r="F17" s="1">
        <f t="shared" si="0"/>
        <v>0</v>
      </c>
    </row>
    <row r="18" spans="1:6" x14ac:dyDescent="0.3">
      <c r="A18" s="61" t="s">
        <v>23</v>
      </c>
      <c r="B18" s="62">
        <v>41.055300000000003</v>
      </c>
      <c r="C18" s="62">
        <v>-73.080799999999996</v>
      </c>
      <c r="D18" s="5">
        <v>0</v>
      </c>
      <c r="E18" s="64" t="s">
        <v>85</v>
      </c>
      <c r="F18" s="1">
        <f t="shared" si="0"/>
        <v>0</v>
      </c>
    </row>
    <row r="19" spans="1:6" x14ac:dyDescent="0.3">
      <c r="A19" s="61" t="s">
        <v>24</v>
      </c>
      <c r="B19" s="62">
        <v>40.994</v>
      </c>
      <c r="C19" s="62">
        <v>-73.042299999999997</v>
      </c>
      <c r="D19" s="5">
        <v>1</v>
      </c>
      <c r="E19" s="64" t="s">
        <v>85</v>
      </c>
      <c r="F19" s="1">
        <f t="shared" si="0"/>
        <v>20</v>
      </c>
    </row>
    <row r="20" spans="1:6" x14ac:dyDescent="0.3">
      <c r="A20" s="61" t="s">
        <v>25</v>
      </c>
      <c r="B20" s="62">
        <v>41.164000000000001</v>
      </c>
      <c r="C20" s="62">
        <v>-73.014799999999994</v>
      </c>
      <c r="D20" s="5">
        <v>1</v>
      </c>
      <c r="E20" s="64" t="s">
        <v>85</v>
      </c>
      <c r="F20" s="1">
        <f t="shared" si="0"/>
        <v>20</v>
      </c>
    </row>
    <row r="21" spans="1:6" x14ac:dyDescent="0.3">
      <c r="A21" s="61" t="s">
        <v>26</v>
      </c>
      <c r="B21" s="62">
        <v>41.082299999999996</v>
      </c>
      <c r="C21" s="62">
        <v>-73.022800000000004</v>
      </c>
      <c r="D21" s="5">
        <v>1</v>
      </c>
      <c r="E21" s="64" t="s">
        <v>85</v>
      </c>
      <c r="F21" s="1">
        <f t="shared" si="0"/>
        <v>20</v>
      </c>
    </row>
    <row r="22" spans="1:6" x14ac:dyDescent="0.3">
      <c r="A22" s="61" t="s">
        <v>27</v>
      </c>
      <c r="B22" s="62">
        <v>41.1402</v>
      </c>
      <c r="C22" s="62">
        <v>-72.948800000000006</v>
      </c>
      <c r="D22" s="5">
        <v>0</v>
      </c>
      <c r="E22" s="64" t="s">
        <v>85</v>
      </c>
      <c r="F22" s="1">
        <f t="shared" si="0"/>
        <v>0</v>
      </c>
    </row>
    <row r="23" spans="1:6" x14ac:dyDescent="0.3">
      <c r="A23" s="61" t="s">
        <v>28</v>
      </c>
      <c r="B23" s="62">
        <v>40.981000000000002</v>
      </c>
      <c r="C23" s="62">
        <v>-72.918199999999999</v>
      </c>
      <c r="D23" s="5">
        <v>0</v>
      </c>
      <c r="E23" s="64" t="s">
        <v>85</v>
      </c>
      <c r="F23" s="1">
        <f t="shared" si="0"/>
        <v>0</v>
      </c>
    </row>
    <row r="24" spans="1:6" x14ac:dyDescent="0.3">
      <c r="A24" s="61" t="s">
        <v>29</v>
      </c>
      <c r="B24" s="62">
        <v>41.209200000000003</v>
      </c>
      <c r="C24" s="62">
        <v>-72.908500000000004</v>
      </c>
      <c r="D24" s="5">
        <v>1</v>
      </c>
      <c r="E24" s="64" t="s">
        <v>85</v>
      </c>
      <c r="F24" s="1">
        <f t="shared" si="0"/>
        <v>20</v>
      </c>
    </row>
    <row r="25" spans="1:6" x14ac:dyDescent="0.3">
      <c r="A25" s="61" t="s">
        <v>30</v>
      </c>
      <c r="B25" s="62">
        <v>41.158700000000003</v>
      </c>
      <c r="C25" s="62">
        <v>-72.849500000000006</v>
      </c>
      <c r="D25" s="5">
        <v>0</v>
      </c>
      <c r="E25" s="64" t="s">
        <v>85</v>
      </c>
      <c r="F25" s="1">
        <f t="shared" si="0"/>
        <v>0</v>
      </c>
    </row>
    <row r="26" spans="1:6" x14ac:dyDescent="0.3">
      <c r="A26" s="61" t="s">
        <v>31</v>
      </c>
      <c r="B26" s="62">
        <v>41.078200000000002</v>
      </c>
      <c r="C26" s="62">
        <v>-72.833500000000001</v>
      </c>
      <c r="D26" s="5">
        <v>0</v>
      </c>
      <c r="E26" s="64" t="s">
        <v>85</v>
      </c>
      <c r="F26" s="1">
        <f t="shared" si="0"/>
        <v>0</v>
      </c>
    </row>
    <row r="27" spans="1:6" x14ac:dyDescent="0.3">
      <c r="A27" s="61" t="s">
        <v>32</v>
      </c>
      <c r="B27" s="62">
        <v>41.231499999999997</v>
      </c>
      <c r="C27" s="62">
        <v>-72.829700000000003</v>
      </c>
      <c r="D27" s="5">
        <v>0</v>
      </c>
      <c r="E27" s="64" t="s">
        <v>85</v>
      </c>
      <c r="F27" s="1">
        <f>(D27/5)*100</f>
        <v>0</v>
      </c>
    </row>
    <row r="28" spans="1:6" x14ac:dyDescent="0.3">
      <c r="A28" s="61" t="s">
        <v>33</v>
      </c>
      <c r="B28" s="62">
        <v>41.196300000000001</v>
      </c>
      <c r="C28" s="62">
        <v>-72.775300000000001</v>
      </c>
      <c r="D28" s="5">
        <v>0</v>
      </c>
      <c r="E28" s="64" t="s">
        <v>85</v>
      </c>
      <c r="F28" s="1">
        <f>(D28/5)*100</f>
        <v>0</v>
      </c>
    </row>
    <row r="29" spans="1:6" x14ac:dyDescent="0.3">
      <c r="A29" s="61" t="s">
        <v>34</v>
      </c>
      <c r="B29" s="62">
        <v>41.004199999999997</v>
      </c>
      <c r="C29" s="62">
        <v>-72.768299999999996</v>
      </c>
      <c r="D29" s="5">
        <v>0</v>
      </c>
      <c r="E29" s="64" t="s">
        <v>85</v>
      </c>
      <c r="F29" s="1">
        <f>(D29/5)*100</f>
        <v>0</v>
      </c>
    </row>
    <row r="30" spans="1:6" x14ac:dyDescent="0.3">
      <c r="A30" s="61" t="s">
        <v>35</v>
      </c>
      <c r="B30" s="62">
        <v>41.241500000000002</v>
      </c>
      <c r="C30" s="62">
        <v>-72.665700000000001</v>
      </c>
      <c r="D30" s="5">
        <v>0</v>
      </c>
      <c r="E30" s="64" t="s">
        <v>85</v>
      </c>
      <c r="F30" s="1">
        <f>(D30/5)*100</f>
        <v>0</v>
      </c>
    </row>
    <row r="31" spans="1:6" x14ac:dyDescent="0.3">
      <c r="A31" s="61" t="s">
        <v>36</v>
      </c>
      <c r="B31" s="62">
        <v>41.003799999999998</v>
      </c>
      <c r="C31" s="62">
        <v>-72.651200000000003</v>
      </c>
      <c r="D31" s="5">
        <v>0</v>
      </c>
      <c r="E31" s="64" t="s">
        <v>86</v>
      </c>
      <c r="F31" s="1">
        <f>(D31/4)*100</f>
        <v>0</v>
      </c>
    </row>
    <row r="32" spans="1:6" x14ac:dyDescent="0.3">
      <c r="A32" s="61">
        <v>34</v>
      </c>
      <c r="B32" s="63">
        <v>41.246000000000002</v>
      </c>
      <c r="C32" s="63">
        <v>-72.468333333333334</v>
      </c>
      <c r="D32" s="5">
        <v>0</v>
      </c>
      <c r="E32" s="64" t="s">
        <v>12</v>
      </c>
      <c r="F32" s="1">
        <f>(D32/1)*100</f>
        <v>0</v>
      </c>
    </row>
    <row r="33" spans="1:6" x14ac:dyDescent="0.3">
      <c r="A33" s="61">
        <v>36</v>
      </c>
      <c r="B33" s="63">
        <v>41.270499999999991</v>
      </c>
      <c r="C33" s="63">
        <v>-72.275499999999994</v>
      </c>
      <c r="D33" s="5">
        <v>0</v>
      </c>
      <c r="E33" s="64" t="s">
        <v>12</v>
      </c>
      <c r="F33" s="1">
        <f>(D33/1)*100</f>
        <v>0</v>
      </c>
    </row>
    <row r="34" spans="1:6" x14ac:dyDescent="0.3">
      <c r="A34" s="61" t="s">
        <v>37</v>
      </c>
      <c r="B34" s="62">
        <v>40.872500000000002</v>
      </c>
      <c r="C34" s="62">
        <v>-73.734200000000001</v>
      </c>
      <c r="D34" s="5">
        <v>5</v>
      </c>
      <c r="E34" s="64" t="s">
        <v>85</v>
      </c>
      <c r="F34" s="1">
        <f>(D34/5)*100</f>
        <v>100</v>
      </c>
    </row>
    <row r="35" spans="1:6" x14ac:dyDescent="0.3">
      <c r="A35" s="61" t="s">
        <v>38</v>
      </c>
      <c r="B35" s="62">
        <v>40.918300000000002</v>
      </c>
      <c r="C35" s="62">
        <v>-73.642799999999994</v>
      </c>
      <c r="D35" s="5">
        <v>5</v>
      </c>
      <c r="E35" s="64" t="s">
        <v>85</v>
      </c>
      <c r="F35" s="1">
        <f t="shared" ref="F35:F47" si="1">(D35/5)*100</f>
        <v>100</v>
      </c>
    </row>
    <row r="36" spans="1:6" x14ac:dyDescent="0.3">
      <c r="A36" s="61" t="s">
        <v>39</v>
      </c>
      <c r="B36" s="62">
        <v>40.955800000000004</v>
      </c>
      <c r="C36" s="62">
        <v>-73.580299999999994</v>
      </c>
      <c r="D36" s="5">
        <v>5</v>
      </c>
      <c r="E36" s="64" t="s">
        <v>85</v>
      </c>
      <c r="F36" s="1">
        <f t="shared" si="1"/>
        <v>100</v>
      </c>
    </row>
    <row r="37" spans="1:6" x14ac:dyDescent="0.3">
      <c r="A37" s="61" t="s">
        <v>40</v>
      </c>
      <c r="B37" s="62">
        <v>40.984299999999998</v>
      </c>
      <c r="C37" s="62">
        <v>-73.502200000000002</v>
      </c>
      <c r="D37" s="5">
        <v>5</v>
      </c>
      <c r="E37" s="64" t="s">
        <v>85</v>
      </c>
      <c r="F37" s="1">
        <f t="shared" si="1"/>
        <v>100</v>
      </c>
    </row>
    <row r="38" spans="1:6" x14ac:dyDescent="0.3">
      <c r="A38" s="61" t="s">
        <v>41</v>
      </c>
      <c r="B38" s="62">
        <v>40.9938</v>
      </c>
      <c r="C38" s="62">
        <v>-73.411299999999997</v>
      </c>
      <c r="D38" s="5">
        <v>4</v>
      </c>
      <c r="E38" s="64" t="s">
        <v>85</v>
      </c>
      <c r="F38" s="1">
        <f t="shared" si="1"/>
        <v>80</v>
      </c>
    </row>
    <row r="39" spans="1:6" x14ac:dyDescent="0.3">
      <c r="A39" s="61" t="s">
        <v>42</v>
      </c>
      <c r="B39" s="62">
        <v>41.019300000000001</v>
      </c>
      <c r="C39" s="62">
        <v>-73.291300000000007</v>
      </c>
      <c r="D39" s="5">
        <v>4</v>
      </c>
      <c r="E39" s="64" t="s">
        <v>85</v>
      </c>
      <c r="F39" s="1">
        <f t="shared" si="1"/>
        <v>80</v>
      </c>
    </row>
    <row r="40" spans="1:6" x14ac:dyDescent="0.3">
      <c r="A40" s="61" t="s">
        <v>43</v>
      </c>
      <c r="B40" s="62">
        <v>41.080300000000001</v>
      </c>
      <c r="C40" s="62">
        <v>-73.165300000000002</v>
      </c>
      <c r="D40" s="5">
        <v>2</v>
      </c>
      <c r="E40" s="64" t="s">
        <v>85</v>
      </c>
      <c r="F40" s="1">
        <f t="shared" si="1"/>
        <v>40</v>
      </c>
    </row>
    <row r="41" spans="1:6" x14ac:dyDescent="0.3">
      <c r="A41" s="61" t="s">
        <v>44</v>
      </c>
      <c r="B41" s="62">
        <v>41.017800000000001</v>
      </c>
      <c r="C41" s="62">
        <v>-73.144499999999994</v>
      </c>
      <c r="D41" s="5">
        <v>3</v>
      </c>
      <c r="E41" s="64" t="s">
        <v>85</v>
      </c>
      <c r="F41" s="1">
        <f t="shared" si="1"/>
        <v>60</v>
      </c>
    </row>
    <row r="42" spans="1:6" x14ac:dyDescent="0.3">
      <c r="A42" s="61" t="s">
        <v>45</v>
      </c>
      <c r="B42" s="62">
        <v>41.177999999999997</v>
      </c>
      <c r="C42" s="62">
        <v>-72.960499999999996</v>
      </c>
      <c r="D42" s="5">
        <v>2</v>
      </c>
      <c r="E42" s="64" t="s">
        <v>85</v>
      </c>
      <c r="F42" s="1">
        <f t="shared" si="1"/>
        <v>40</v>
      </c>
    </row>
    <row r="43" spans="1:6" x14ac:dyDescent="0.3">
      <c r="A43" s="61" t="s">
        <v>46</v>
      </c>
      <c r="B43" s="62">
        <v>41.101700000000001</v>
      </c>
      <c r="C43" s="62">
        <v>-72.933999999999997</v>
      </c>
      <c r="D43" s="5">
        <v>0</v>
      </c>
      <c r="E43" s="64" t="s">
        <v>85</v>
      </c>
      <c r="F43" s="1">
        <f t="shared" si="1"/>
        <v>0</v>
      </c>
    </row>
    <row r="44" spans="1:6" x14ac:dyDescent="0.3">
      <c r="A44" s="61" t="s">
        <v>47</v>
      </c>
      <c r="B44" s="62">
        <v>41.026000000000003</v>
      </c>
      <c r="C44" s="62">
        <v>-72.913499999999999</v>
      </c>
      <c r="D44" s="5">
        <v>1</v>
      </c>
      <c r="E44" s="64" t="s">
        <v>85</v>
      </c>
      <c r="F44" s="1">
        <f t="shared" si="1"/>
        <v>20</v>
      </c>
    </row>
    <row r="45" spans="1:6" x14ac:dyDescent="0.3">
      <c r="A45" s="61" t="s">
        <v>48</v>
      </c>
      <c r="B45" s="62">
        <v>41.137500000000003</v>
      </c>
      <c r="C45" s="62">
        <v>-72.655000000000001</v>
      </c>
      <c r="D45" s="5">
        <v>0</v>
      </c>
      <c r="E45" s="64" t="s">
        <v>85</v>
      </c>
      <c r="F45" s="1">
        <f t="shared" si="1"/>
        <v>0</v>
      </c>
    </row>
    <row r="46" spans="1:6" x14ac:dyDescent="0.3">
      <c r="A46" s="61" t="s">
        <v>49</v>
      </c>
      <c r="B46" s="62">
        <v>41.182000000000002</v>
      </c>
      <c r="C46" s="62">
        <v>-72.457700000000003</v>
      </c>
      <c r="D46">
        <v>0</v>
      </c>
      <c r="E46" s="64" t="s">
        <v>85</v>
      </c>
      <c r="F46" s="1">
        <f t="shared" si="1"/>
        <v>0</v>
      </c>
    </row>
    <row r="47" spans="1:6" x14ac:dyDescent="0.3">
      <c r="A47" s="61" t="s">
        <v>50</v>
      </c>
      <c r="B47" s="62">
        <v>41.234299999999998</v>
      </c>
      <c r="C47" s="62">
        <v>-72.265799999999999</v>
      </c>
      <c r="D47">
        <v>0</v>
      </c>
      <c r="E47" s="64" t="s">
        <v>85</v>
      </c>
      <c r="F47" s="1">
        <f t="shared" si="1"/>
        <v>0</v>
      </c>
    </row>
    <row r="48" spans="1:6" x14ac:dyDescent="0.3">
      <c r="A48" s="61" t="s">
        <v>51</v>
      </c>
      <c r="B48" s="62">
        <v>41.237200000000001</v>
      </c>
      <c r="C48" s="62">
        <v>-72.053299999999993</v>
      </c>
      <c r="D48">
        <v>0</v>
      </c>
      <c r="E48" s="64" t="s">
        <v>85</v>
      </c>
      <c r="F48" s="1">
        <f>(D48/5)*100</f>
        <v>0</v>
      </c>
    </row>
    <row r="49" spans="1:6" x14ac:dyDescent="0.3">
      <c r="A49" s="42" t="s">
        <v>52</v>
      </c>
      <c r="B49" s="5">
        <v>40.801299999999998</v>
      </c>
      <c r="C49" s="5">
        <v>-73.826800000000006</v>
      </c>
      <c r="D49" s="48">
        <v>5</v>
      </c>
      <c r="E49" s="64" t="s">
        <v>85</v>
      </c>
      <c r="F49" s="1">
        <f t="shared" ref="F49:F61" si="2">(D49/5)*100</f>
        <v>100</v>
      </c>
    </row>
    <row r="50" spans="1:6" x14ac:dyDescent="0.3">
      <c r="A50" s="42" t="s">
        <v>53</v>
      </c>
      <c r="B50" s="5">
        <v>40.799199999999999</v>
      </c>
      <c r="C50" s="5">
        <v>-73.791300000000007</v>
      </c>
      <c r="D50" s="48">
        <v>5</v>
      </c>
      <c r="E50" s="64" t="s">
        <v>85</v>
      </c>
      <c r="F50" s="1">
        <f t="shared" si="2"/>
        <v>100</v>
      </c>
    </row>
    <row r="51" spans="1:6" x14ac:dyDescent="0.3">
      <c r="A51" s="42" t="s">
        <v>54</v>
      </c>
      <c r="B51" s="5">
        <v>40.843299999999999</v>
      </c>
      <c r="C51" s="5">
        <v>-73.759</v>
      </c>
      <c r="D51" s="48">
        <v>5</v>
      </c>
      <c r="E51" s="64" t="s">
        <v>85</v>
      </c>
      <c r="F51" s="1">
        <f t="shared" si="2"/>
        <v>100</v>
      </c>
    </row>
    <row r="52" spans="1:6" x14ac:dyDescent="0.3">
      <c r="A52" s="42" t="s">
        <v>55</v>
      </c>
      <c r="B52" s="5">
        <v>40.872500000000002</v>
      </c>
      <c r="C52" s="5">
        <v>-73.734300000000005</v>
      </c>
      <c r="D52" s="48">
        <v>5</v>
      </c>
      <c r="E52" s="64" t="s">
        <v>85</v>
      </c>
      <c r="F52" s="1">
        <f t="shared" si="2"/>
        <v>100</v>
      </c>
    </row>
    <row r="53" spans="1:6" x14ac:dyDescent="0.3">
      <c r="A53" s="42" t="s">
        <v>56</v>
      </c>
      <c r="B53" s="5">
        <v>40.892299999999999</v>
      </c>
      <c r="C53" s="5">
        <v>-73.685299999999998</v>
      </c>
      <c r="D53" s="48">
        <v>5</v>
      </c>
      <c r="E53" s="64" t="s">
        <v>85</v>
      </c>
      <c r="F53" s="1">
        <f t="shared" si="2"/>
        <v>100</v>
      </c>
    </row>
    <row r="54" spans="1:6" x14ac:dyDescent="0.3">
      <c r="A54" s="42" t="s">
        <v>57</v>
      </c>
      <c r="B54" s="5">
        <v>40.940300000000001</v>
      </c>
      <c r="C54" s="5">
        <v>-73.666700000000006</v>
      </c>
      <c r="D54" s="48">
        <v>5</v>
      </c>
      <c r="E54" s="64" t="s">
        <v>85</v>
      </c>
      <c r="F54" s="1">
        <f t="shared" si="2"/>
        <v>100</v>
      </c>
    </row>
    <row r="55" spans="1:6" x14ac:dyDescent="0.3">
      <c r="A55" s="42" t="s">
        <v>58</v>
      </c>
      <c r="B55" s="5">
        <v>40.9343</v>
      </c>
      <c r="C55" s="5">
        <v>-73.652000000000001</v>
      </c>
      <c r="D55" s="48">
        <v>5</v>
      </c>
      <c r="E55" s="64" t="s">
        <v>85</v>
      </c>
      <c r="F55" s="1">
        <f t="shared" si="2"/>
        <v>100</v>
      </c>
    </row>
    <row r="56" spans="1:6" x14ac:dyDescent="0.3">
      <c r="A56" s="42" t="s">
        <v>59</v>
      </c>
      <c r="B56" s="5">
        <v>40.918700000000001</v>
      </c>
      <c r="C56" s="5">
        <v>-73.640299999999996</v>
      </c>
      <c r="D56" s="48">
        <v>5</v>
      </c>
      <c r="E56" s="64" t="s">
        <v>85</v>
      </c>
      <c r="F56" s="1">
        <f t="shared" si="2"/>
        <v>100</v>
      </c>
    </row>
    <row r="57" spans="1:6" x14ac:dyDescent="0.3">
      <c r="A57" s="42" t="s">
        <v>60</v>
      </c>
      <c r="B57" s="5">
        <v>40.9054</v>
      </c>
      <c r="C57" s="5">
        <v>-73.635999999999996</v>
      </c>
      <c r="D57" s="48">
        <v>5</v>
      </c>
      <c r="E57" s="64" t="s">
        <v>85</v>
      </c>
      <c r="F57" s="1">
        <f t="shared" si="2"/>
        <v>100</v>
      </c>
    </row>
    <row r="58" spans="1:6" x14ac:dyDescent="0.3">
      <c r="A58" s="47" t="s">
        <v>61</v>
      </c>
      <c r="B58" s="5">
        <v>40.920699999999997</v>
      </c>
      <c r="C58" s="5">
        <v>-73.718699999999998</v>
      </c>
      <c r="D58" s="48">
        <v>5</v>
      </c>
      <c r="E58" s="64" t="s">
        <v>85</v>
      </c>
      <c r="F58" s="1">
        <f t="shared" si="2"/>
        <v>100</v>
      </c>
    </row>
    <row r="59" spans="1:6" x14ac:dyDescent="0.3">
      <c r="A59" s="42" t="s">
        <v>62</v>
      </c>
      <c r="B59" s="5">
        <v>40.908000000000001</v>
      </c>
      <c r="C59" s="5">
        <v>-73.709000000000003</v>
      </c>
      <c r="D59" s="48">
        <v>5</v>
      </c>
      <c r="E59" s="64" t="s">
        <v>85</v>
      </c>
      <c r="F59" s="1">
        <f t="shared" si="2"/>
        <v>100</v>
      </c>
    </row>
    <row r="60" spans="1:6" x14ac:dyDescent="0.3">
      <c r="A60" s="42" t="s">
        <v>63</v>
      </c>
      <c r="B60" s="5">
        <v>40.859000000000002</v>
      </c>
      <c r="C60" s="5">
        <v>-73.671700000000001</v>
      </c>
      <c r="D60" s="48">
        <v>5</v>
      </c>
      <c r="E60" s="64" t="s">
        <v>85</v>
      </c>
      <c r="F60" s="1">
        <f t="shared" si="2"/>
        <v>100</v>
      </c>
    </row>
    <row r="61" spans="1:6" x14ac:dyDescent="0.3">
      <c r="A61" s="42" t="s">
        <v>64</v>
      </c>
      <c r="B61" s="5">
        <v>40.885300000000001</v>
      </c>
      <c r="C61" s="5">
        <v>-73.690299999999993</v>
      </c>
      <c r="D61" s="48">
        <v>5</v>
      </c>
      <c r="E61" s="64" t="s">
        <v>85</v>
      </c>
      <c r="F61" s="1">
        <f t="shared" si="2"/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1"/>
  <sheetViews>
    <sheetView workbookViewId="0">
      <selection activeCell="H57" sqref="H57"/>
    </sheetView>
  </sheetViews>
  <sheetFormatPr defaultRowHeight="14.4" x14ac:dyDescent="0.3"/>
  <cols>
    <col min="4" max="4" width="10.5546875" customWidth="1"/>
    <col min="5" max="5" width="13.6640625" customWidth="1"/>
    <col min="6" max="6" width="10.88671875" customWidth="1"/>
  </cols>
  <sheetData>
    <row r="1" spans="1:6" x14ac:dyDescent="0.3">
      <c r="A1" t="s">
        <v>80</v>
      </c>
      <c r="B1" s="58" t="s">
        <v>1</v>
      </c>
      <c r="C1" s="58" t="s">
        <v>2</v>
      </c>
      <c r="D1" t="s">
        <v>81</v>
      </c>
      <c r="E1" t="s">
        <v>74</v>
      </c>
      <c r="F1" t="s">
        <v>75</v>
      </c>
    </row>
    <row r="2" spans="1:6" x14ac:dyDescent="0.3">
      <c r="A2" s="61" t="s">
        <v>7</v>
      </c>
      <c r="B2" s="62">
        <v>40.963299999999997</v>
      </c>
      <c r="C2" s="62">
        <v>-73.623699999999999</v>
      </c>
      <c r="D2" s="5">
        <v>5</v>
      </c>
      <c r="E2" s="64" t="s">
        <v>87</v>
      </c>
      <c r="F2" s="1">
        <f>(D2/5)*100</f>
        <v>100</v>
      </c>
    </row>
    <row r="3" spans="1:6" x14ac:dyDescent="0.3">
      <c r="A3" s="61" t="s">
        <v>8</v>
      </c>
      <c r="B3" s="62">
        <v>40.934699999999999</v>
      </c>
      <c r="C3" s="62">
        <v>-73.600700000000003</v>
      </c>
      <c r="D3" s="5">
        <v>5</v>
      </c>
      <c r="E3" s="64" t="s">
        <v>87</v>
      </c>
      <c r="F3" s="1">
        <f>(D3/5)*100</f>
        <v>100</v>
      </c>
    </row>
    <row r="4" spans="1:6" x14ac:dyDescent="0.3">
      <c r="A4" s="61" t="s">
        <v>9</v>
      </c>
      <c r="B4" s="62">
        <v>40.979300000000002</v>
      </c>
      <c r="C4" s="62">
        <v>-73.560699999999997</v>
      </c>
      <c r="D4" s="5">
        <v>4</v>
      </c>
      <c r="E4" s="64" t="s">
        <v>87</v>
      </c>
      <c r="F4" s="1">
        <f>(D4/5)*100</f>
        <v>80</v>
      </c>
    </row>
    <row r="5" spans="1:6" x14ac:dyDescent="0.3">
      <c r="A5" s="61" t="s">
        <v>10</v>
      </c>
      <c r="B5" s="62">
        <v>40.937800000000003</v>
      </c>
      <c r="C5" s="62">
        <v>-73.519300000000001</v>
      </c>
      <c r="D5" s="5">
        <v>4</v>
      </c>
      <c r="E5" s="64" t="s">
        <v>87</v>
      </c>
      <c r="F5" s="1">
        <f t="shared" ref="F5:F25" si="0">(D5/5)*100</f>
        <v>80</v>
      </c>
    </row>
    <row r="6" spans="1:6" x14ac:dyDescent="0.3">
      <c r="A6" s="61" t="s">
        <v>11</v>
      </c>
      <c r="B6" s="62">
        <v>41.009300000000003</v>
      </c>
      <c r="C6" s="62">
        <v>-73.5137</v>
      </c>
      <c r="D6" s="5">
        <v>1</v>
      </c>
      <c r="E6" s="64" t="s">
        <v>87</v>
      </c>
      <c r="F6" s="1">
        <f t="shared" si="0"/>
        <v>20</v>
      </c>
    </row>
    <row r="7" spans="1:6" x14ac:dyDescent="0.3">
      <c r="A7" s="61" t="s">
        <v>12</v>
      </c>
      <c r="B7" s="62">
        <v>40.961199999999998</v>
      </c>
      <c r="C7" s="62">
        <v>-73.476699999999994</v>
      </c>
      <c r="D7" s="5">
        <v>2</v>
      </c>
      <c r="E7" s="64" t="s">
        <v>87</v>
      </c>
      <c r="F7" s="1">
        <f t="shared" si="0"/>
        <v>40</v>
      </c>
    </row>
    <row r="8" spans="1:6" x14ac:dyDescent="0.3">
      <c r="A8" s="61" t="s">
        <v>13</v>
      </c>
      <c r="B8" s="62">
        <v>40.950299999999999</v>
      </c>
      <c r="C8" s="62">
        <v>-73.425299999999993</v>
      </c>
      <c r="D8" s="5">
        <v>0</v>
      </c>
      <c r="E8" s="64" t="s">
        <v>87</v>
      </c>
      <c r="F8" s="1">
        <f t="shared" si="0"/>
        <v>0</v>
      </c>
    </row>
    <row r="9" spans="1:6" x14ac:dyDescent="0.3">
      <c r="A9" s="61" t="s">
        <v>14</v>
      </c>
      <c r="B9" s="62">
        <v>41.040799999999997</v>
      </c>
      <c r="C9" s="62">
        <v>-73.418000000000006</v>
      </c>
      <c r="D9" s="5">
        <v>2</v>
      </c>
      <c r="E9" s="64" t="s">
        <v>87</v>
      </c>
      <c r="F9" s="1">
        <f t="shared" si="0"/>
        <v>40</v>
      </c>
    </row>
    <row r="10" spans="1:6" x14ac:dyDescent="0.3">
      <c r="A10" s="61" t="s">
        <v>15</v>
      </c>
      <c r="B10" s="62">
        <v>41.070799999999998</v>
      </c>
      <c r="C10" s="62">
        <v>-73.336200000000005</v>
      </c>
      <c r="D10" s="5">
        <v>2</v>
      </c>
      <c r="E10" s="64" t="s">
        <v>87</v>
      </c>
      <c r="F10" s="1">
        <f t="shared" si="0"/>
        <v>40</v>
      </c>
    </row>
    <row r="11" spans="1:6" x14ac:dyDescent="0.3">
      <c r="A11" s="61" t="s">
        <v>16</v>
      </c>
      <c r="B11" s="62">
        <v>40.951700000000002</v>
      </c>
      <c r="C11" s="62">
        <v>-73.332499999999996</v>
      </c>
      <c r="D11" s="5">
        <v>1</v>
      </c>
      <c r="E11" s="64" t="s">
        <v>87</v>
      </c>
      <c r="F11" s="1">
        <f t="shared" si="0"/>
        <v>20</v>
      </c>
    </row>
    <row r="12" spans="1:6" x14ac:dyDescent="0.3">
      <c r="A12" s="61" t="s">
        <v>17</v>
      </c>
      <c r="B12" s="62">
        <v>41.108699999999999</v>
      </c>
      <c r="C12" s="62">
        <v>-73.253</v>
      </c>
      <c r="D12" s="5">
        <v>2</v>
      </c>
      <c r="E12" s="64" t="s">
        <v>87</v>
      </c>
      <c r="F12" s="1">
        <f t="shared" si="0"/>
        <v>40</v>
      </c>
    </row>
    <row r="13" spans="1:6" x14ac:dyDescent="0.3">
      <c r="A13" s="61" t="s">
        <v>18</v>
      </c>
      <c r="B13" s="62">
        <v>41.058300000000003</v>
      </c>
      <c r="C13" s="62">
        <v>-73.234300000000005</v>
      </c>
      <c r="D13" s="5">
        <v>3</v>
      </c>
      <c r="E13" s="64" t="s">
        <v>87</v>
      </c>
      <c r="F13" s="1">
        <f t="shared" si="0"/>
        <v>60</v>
      </c>
    </row>
    <row r="14" spans="1:6" x14ac:dyDescent="0.3">
      <c r="A14" s="61" t="s">
        <v>19</v>
      </c>
      <c r="B14" s="62">
        <v>40.991500000000002</v>
      </c>
      <c r="C14" s="62">
        <v>-73.218800000000002</v>
      </c>
      <c r="D14" s="5">
        <v>0</v>
      </c>
      <c r="E14" s="64" t="s">
        <v>87</v>
      </c>
      <c r="F14" s="1">
        <f t="shared" si="0"/>
        <v>0</v>
      </c>
    </row>
    <row r="15" spans="1:6" x14ac:dyDescent="0.3">
      <c r="A15" s="61" t="s">
        <v>20</v>
      </c>
      <c r="B15" s="62">
        <v>40.9313</v>
      </c>
      <c r="C15" s="62">
        <v>-73.221199999999996</v>
      </c>
      <c r="D15" s="5">
        <v>5</v>
      </c>
      <c r="E15" s="64" t="s">
        <v>87</v>
      </c>
      <c r="F15" s="1">
        <f t="shared" si="0"/>
        <v>100</v>
      </c>
    </row>
    <row r="16" spans="1:6" x14ac:dyDescent="0.3">
      <c r="A16" s="61" t="s">
        <v>21</v>
      </c>
      <c r="B16" s="62">
        <v>41.1203</v>
      </c>
      <c r="C16" s="62">
        <v>-73.162499999999994</v>
      </c>
      <c r="D16" s="5">
        <v>0</v>
      </c>
      <c r="E16" s="64" t="s">
        <v>87</v>
      </c>
      <c r="F16" s="1">
        <f t="shared" si="0"/>
        <v>0</v>
      </c>
    </row>
    <row r="17" spans="1:6" x14ac:dyDescent="0.3">
      <c r="A17" s="61" t="s">
        <v>22</v>
      </c>
      <c r="B17" s="62">
        <v>41.122300000000003</v>
      </c>
      <c r="C17" s="62">
        <v>-73.09</v>
      </c>
      <c r="D17" s="5">
        <v>1</v>
      </c>
      <c r="E17" s="64" t="s">
        <v>87</v>
      </c>
      <c r="F17" s="1">
        <f t="shared" si="0"/>
        <v>20</v>
      </c>
    </row>
    <row r="18" spans="1:6" x14ac:dyDescent="0.3">
      <c r="A18" s="61" t="s">
        <v>23</v>
      </c>
      <c r="B18" s="62">
        <v>41.055300000000003</v>
      </c>
      <c r="C18" s="62">
        <v>-73.080799999999996</v>
      </c>
      <c r="D18" s="5">
        <v>0</v>
      </c>
      <c r="E18" s="64" t="s">
        <v>87</v>
      </c>
      <c r="F18" s="1">
        <f t="shared" si="0"/>
        <v>0</v>
      </c>
    </row>
    <row r="19" spans="1:6" x14ac:dyDescent="0.3">
      <c r="A19" s="61" t="s">
        <v>24</v>
      </c>
      <c r="B19" s="62">
        <v>40.994</v>
      </c>
      <c r="C19" s="62">
        <v>-73.042299999999997</v>
      </c>
      <c r="D19" s="5">
        <v>0</v>
      </c>
      <c r="E19" s="64" t="s">
        <v>87</v>
      </c>
      <c r="F19" s="1">
        <f t="shared" si="0"/>
        <v>0</v>
      </c>
    </row>
    <row r="20" spans="1:6" x14ac:dyDescent="0.3">
      <c r="A20" s="61" t="s">
        <v>25</v>
      </c>
      <c r="B20" s="62">
        <v>41.164000000000001</v>
      </c>
      <c r="C20" s="62">
        <v>-73.014799999999994</v>
      </c>
      <c r="D20" s="5">
        <v>3</v>
      </c>
      <c r="E20" s="64" t="s">
        <v>87</v>
      </c>
      <c r="F20" s="1">
        <f t="shared" si="0"/>
        <v>60</v>
      </c>
    </row>
    <row r="21" spans="1:6" x14ac:dyDescent="0.3">
      <c r="A21" s="61" t="s">
        <v>26</v>
      </c>
      <c r="B21" s="62">
        <v>41.082299999999996</v>
      </c>
      <c r="C21" s="62">
        <v>-73.022800000000004</v>
      </c>
      <c r="D21" s="5">
        <v>1</v>
      </c>
      <c r="E21" s="64" t="s">
        <v>87</v>
      </c>
      <c r="F21" s="1">
        <f t="shared" si="0"/>
        <v>20</v>
      </c>
    </row>
    <row r="22" spans="1:6" x14ac:dyDescent="0.3">
      <c r="A22" s="61" t="s">
        <v>27</v>
      </c>
      <c r="B22" s="62">
        <v>41.1402</v>
      </c>
      <c r="C22" s="62">
        <v>-72.948800000000006</v>
      </c>
      <c r="D22" s="5">
        <v>1</v>
      </c>
      <c r="E22" s="64" t="s">
        <v>87</v>
      </c>
      <c r="F22" s="1">
        <f t="shared" si="0"/>
        <v>20</v>
      </c>
    </row>
    <row r="23" spans="1:6" x14ac:dyDescent="0.3">
      <c r="A23" s="61" t="s">
        <v>28</v>
      </c>
      <c r="B23" s="62">
        <v>40.981000000000002</v>
      </c>
      <c r="C23" s="62">
        <v>-72.918199999999999</v>
      </c>
      <c r="D23" s="5">
        <v>0</v>
      </c>
      <c r="E23" s="64" t="s">
        <v>87</v>
      </c>
      <c r="F23" s="1">
        <f t="shared" si="0"/>
        <v>0</v>
      </c>
    </row>
    <row r="24" spans="1:6" x14ac:dyDescent="0.3">
      <c r="A24" s="61" t="s">
        <v>29</v>
      </c>
      <c r="B24" s="62">
        <v>41.209200000000003</v>
      </c>
      <c r="C24" s="62">
        <v>-72.908500000000004</v>
      </c>
      <c r="D24" s="5">
        <v>2</v>
      </c>
      <c r="E24" s="64" t="s">
        <v>87</v>
      </c>
      <c r="F24" s="1">
        <f t="shared" si="0"/>
        <v>40</v>
      </c>
    </row>
    <row r="25" spans="1:6" x14ac:dyDescent="0.3">
      <c r="A25" s="61" t="s">
        <v>30</v>
      </c>
      <c r="B25" s="62">
        <v>41.158700000000003</v>
      </c>
      <c r="C25" s="62">
        <v>-72.849500000000006</v>
      </c>
      <c r="D25" s="5">
        <v>0</v>
      </c>
      <c r="E25" s="64" t="s">
        <v>87</v>
      </c>
      <c r="F25" s="1">
        <f t="shared" si="0"/>
        <v>0</v>
      </c>
    </row>
    <row r="26" spans="1:6" x14ac:dyDescent="0.3">
      <c r="A26" s="61" t="s">
        <v>31</v>
      </c>
      <c r="B26" s="62">
        <v>41.078200000000002</v>
      </c>
      <c r="C26" s="62">
        <v>-72.833500000000001</v>
      </c>
      <c r="D26" s="5">
        <v>0</v>
      </c>
      <c r="E26" s="64" t="s">
        <v>88</v>
      </c>
      <c r="F26" s="1">
        <f>(D26/4)*100</f>
        <v>0</v>
      </c>
    </row>
    <row r="27" spans="1:6" x14ac:dyDescent="0.3">
      <c r="A27" s="61" t="s">
        <v>32</v>
      </c>
      <c r="B27" s="62">
        <v>41.231499999999997</v>
      </c>
      <c r="C27" s="62">
        <v>-72.829700000000003</v>
      </c>
      <c r="D27" s="5">
        <v>1</v>
      </c>
      <c r="E27" s="64" t="s">
        <v>87</v>
      </c>
      <c r="F27" s="1">
        <f>(D27/5)*100</f>
        <v>20</v>
      </c>
    </row>
    <row r="28" spans="1:6" x14ac:dyDescent="0.3">
      <c r="A28" s="61" t="s">
        <v>33</v>
      </c>
      <c r="B28" s="62">
        <v>41.196300000000001</v>
      </c>
      <c r="C28" s="62">
        <v>-72.775300000000001</v>
      </c>
      <c r="D28" s="5">
        <v>0</v>
      </c>
      <c r="E28" s="64" t="s">
        <v>89</v>
      </c>
      <c r="F28" s="1">
        <f>(D28/4)*100</f>
        <v>0</v>
      </c>
    </row>
    <row r="29" spans="1:6" x14ac:dyDescent="0.3">
      <c r="A29" s="61" t="s">
        <v>34</v>
      </c>
      <c r="B29" s="62">
        <v>41.004199999999997</v>
      </c>
      <c r="C29" s="62">
        <v>-72.768299999999996</v>
      </c>
      <c r="D29" s="5">
        <v>1</v>
      </c>
      <c r="E29" s="64" t="s">
        <v>90</v>
      </c>
      <c r="F29" s="1">
        <f>(D29/3)*100</f>
        <v>33.333333333333329</v>
      </c>
    </row>
    <row r="30" spans="1:6" x14ac:dyDescent="0.3">
      <c r="A30" s="61" t="s">
        <v>35</v>
      </c>
      <c r="B30" s="62">
        <v>41.241500000000002</v>
      </c>
      <c r="C30" s="62">
        <v>-72.665700000000001</v>
      </c>
      <c r="D30" s="5">
        <v>0</v>
      </c>
      <c r="E30" s="64" t="s">
        <v>91</v>
      </c>
      <c r="F30" s="1">
        <f>(D30/3)*100</f>
        <v>0</v>
      </c>
    </row>
    <row r="31" spans="1:6" x14ac:dyDescent="0.3">
      <c r="A31" s="61" t="s">
        <v>36</v>
      </c>
      <c r="B31" s="62">
        <v>41.003799999999998</v>
      </c>
      <c r="C31" s="62">
        <v>-72.651200000000003</v>
      </c>
      <c r="D31" s="5">
        <v>0</v>
      </c>
      <c r="E31" s="64" t="s">
        <v>92</v>
      </c>
      <c r="F31" s="1">
        <f>(D31/2)*100</f>
        <v>0</v>
      </c>
    </row>
    <row r="32" spans="1:6" x14ac:dyDescent="0.3">
      <c r="A32" s="61">
        <v>34</v>
      </c>
      <c r="B32" s="63">
        <v>41.246000000000002</v>
      </c>
      <c r="C32" s="63">
        <v>-72.468333333333334</v>
      </c>
      <c r="D32" s="5" t="s">
        <v>93</v>
      </c>
      <c r="E32" s="64" t="s">
        <v>94</v>
      </c>
      <c r="F32" s="1" t="s">
        <v>93</v>
      </c>
    </row>
    <row r="33" spans="1:6" x14ac:dyDescent="0.3">
      <c r="A33" s="61">
        <v>36</v>
      </c>
      <c r="B33" s="63">
        <v>41.270499999999991</v>
      </c>
      <c r="C33" s="63">
        <v>-72.275499999999994</v>
      </c>
      <c r="D33" s="5" t="s">
        <v>93</v>
      </c>
      <c r="E33" s="64" t="s">
        <v>94</v>
      </c>
      <c r="F33" s="1" t="s">
        <v>93</v>
      </c>
    </row>
    <row r="34" spans="1:6" x14ac:dyDescent="0.3">
      <c r="A34" s="61" t="s">
        <v>37</v>
      </c>
      <c r="B34" s="62">
        <v>40.872500000000002</v>
      </c>
      <c r="C34" s="62">
        <v>-73.734200000000001</v>
      </c>
      <c r="D34" s="5">
        <v>5</v>
      </c>
      <c r="E34" s="64" t="s">
        <v>87</v>
      </c>
      <c r="F34" s="1">
        <f t="shared" ref="F34:F61" si="1">(D34/5)*100</f>
        <v>100</v>
      </c>
    </row>
    <row r="35" spans="1:6" x14ac:dyDescent="0.3">
      <c r="A35" s="61" t="s">
        <v>38</v>
      </c>
      <c r="B35" s="62">
        <v>40.918300000000002</v>
      </c>
      <c r="C35" s="62">
        <v>-73.642799999999994</v>
      </c>
      <c r="D35" s="5">
        <v>5</v>
      </c>
      <c r="E35" s="64" t="s">
        <v>87</v>
      </c>
      <c r="F35" s="1">
        <f t="shared" si="1"/>
        <v>100</v>
      </c>
    </row>
    <row r="36" spans="1:6" x14ac:dyDescent="0.3">
      <c r="A36" s="61" t="s">
        <v>39</v>
      </c>
      <c r="B36" s="62">
        <v>40.955800000000004</v>
      </c>
      <c r="C36" s="62">
        <v>-73.580299999999994</v>
      </c>
      <c r="D36" s="5">
        <v>5</v>
      </c>
      <c r="E36" s="64" t="s">
        <v>87</v>
      </c>
      <c r="F36" s="1">
        <f t="shared" si="1"/>
        <v>100</v>
      </c>
    </row>
    <row r="37" spans="1:6" x14ac:dyDescent="0.3">
      <c r="A37" s="61" t="s">
        <v>40</v>
      </c>
      <c r="B37" s="62">
        <v>40.984299999999998</v>
      </c>
      <c r="C37" s="62">
        <v>-73.502200000000002</v>
      </c>
      <c r="D37" s="5">
        <v>5</v>
      </c>
      <c r="E37" s="64" t="s">
        <v>87</v>
      </c>
      <c r="F37" s="1">
        <f t="shared" si="1"/>
        <v>100</v>
      </c>
    </row>
    <row r="38" spans="1:6" x14ac:dyDescent="0.3">
      <c r="A38" s="61" t="s">
        <v>41</v>
      </c>
      <c r="B38" s="62">
        <v>40.9938</v>
      </c>
      <c r="C38" s="62">
        <v>-73.411299999999997</v>
      </c>
      <c r="D38" s="5">
        <v>2</v>
      </c>
      <c r="E38" s="64" t="s">
        <v>87</v>
      </c>
      <c r="F38" s="1">
        <f t="shared" si="1"/>
        <v>40</v>
      </c>
    </row>
    <row r="39" spans="1:6" x14ac:dyDescent="0.3">
      <c r="A39" s="61" t="s">
        <v>42</v>
      </c>
      <c r="B39" s="62">
        <v>41.019300000000001</v>
      </c>
      <c r="C39" s="62">
        <v>-73.291300000000007</v>
      </c>
      <c r="D39" s="5">
        <v>1</v>
      </c>
      <c r="E39" s="64" t="s">
        <v>87</v>
      </c>
      <c r="F39" s="1">
        <f t="shared" si="1"/>
        <v>20</v>
      </c>
    </row>
    <row r="40" spans="1:6" x14ac:dyDescent="0.3">
      <c r="A40" s="61" t="s">
        <v>43</v>
      </c>
      <c r="B40" s="62">
        <v>41.080300000000001</v>
      </c>
      <c r="C40" s="62">
        <v>-73.165300000000002</v>
      </c>
      <c r="D40" s="5">
        <v>3</v>
      </c>
      <c r="E40" s="64" t="s">
        <v>87</v>
      </c>
      <c r="F40" s="1">
        <f t="shared" si="1"/>
        <v>60</v>
      </c>
    </row>
    <row r="41" spans="1:6" x14ac:dyDescent="0.3">
      <c r="A41" s="61" t="s">
        <v>44</v>
      </c>
      <c r="B41" s="62">
        <v>41.017800000000001</v>
      </c>
      <c r="C41" s="62">
        <v>-73.144499999999994</v>
      </c>
      <c r="D41" s="5">
        <v>2</v>
      </c>
      <c r="E41" s="64" t="s">
        <v>87</v>
      </c>
      <c r="F41" s="1">
        <f t="shared" si="1"/>
        <v>40</v>
      </c>
    </row>
    <row r="42" spans="1:6" x14ac:dyDescent="0.3">
      <c r="A42" s="61" t="s">
        <v>45</v>
      </c>
      <c r="B42" s="62">
        <v>41.177999999999997</v>
      </c>
      <c r="C42" s="62">
        <v>-72.960499999999996</v>
      </c>
      <c r="D42" s="5">
        <v>3</v>
      </c>
      <c r="E42" s="64" t="s">
        <v>87</v>
      </c>
      <c r="F42" s="1">
        <f t="shared" si="1"/>
        <v>60</v>
      </c>
    </row>
    <row r="43" spans="1:6" x14ac:dyDescent="0.3">
      <c r="A43" s="61" t="s">
        <v>46</v>
      </c>
      <c r="B43" s="62">
        <v>41.101700000000001</v>
      </c>
      <c r="C43" s="62">
        <v>-72.933999999999997</v>
      </c>
      <c r="D43" s="5">
        <v>0</v>
      </c>
      <c r="E43" s="64" t="s">
        <v>87</v>
      </c>
      <c r="F43" s="1">
        <f t="shared" si="1"/>
        <v>0</v>
      </c>
    </row>
    <row r="44" spans="1:6" x14ac:dyDescent="0.3">
      <c r="A44" s="61" t="s">
        <v>47</v>
      </c>
      <c r="B44" s="62">
        <v>41.026000000000003</v>
      </c>
      <c r="C44" s="62">
        <v>-72.913499999999999</v>
      </c>
      <c r="D44" s="5">
        <v>0</v>
      </c>
      <c r="E44" s="64" t="s">
        <v>87</v>
      </c>
      <c r="F44" s="1">
        <f t="shared" si="1"/>
        <v>0</v>
      </c>
    </row>
    <row r="45" spans="1:6" x14ac:dyDescent="0.3">
      <c r="A45" s="61" t="s">
        <v>48</v>
      </c>
      <c r="B45" s="62">
        <v>41.137500000000003</v>
      </c>
      <c r="C45" s="62">
        <v>-72.655000000000001</v>
      </c>
      <c r="D45" s="5">
        <v>0</v>
      </c>
      <c r="E45" s="64" t="s">
        <v>87</v>
      </c>
      <c r="F45" s="1">
        <f t="shared" si="1"/>
        <v>0</v>
      </c>
    </row>
    <row r="46" spans="1:6" x14ac:dyDescent="0.3">
      <c r="A46" s="61" t="s">
        <v>49</v>
      </c>
      <c r="B46" s="62">
        <v>41.182000000000002</v>
      </c>
      <c r="C46" s="62">
        <v>-72.457700000000003</v>
      </c>
      <c r="D46" s="5">
        <v>0</v>
      </c>
      <c r="E46" s="64" t="s">
        <v>87</v>
      </c>
      <c r="F46" s="1">
        <f t="shared" si="1"/>
        <v>0</v>
      </c>
    </row>
    <row r="47" spans="1:6" x14ac:dyDescent="0.3">
      <c r="A47" s="61" t="s">
        <v>50</v>
      </c>
      <c r="B47" s="62">
        <v>41.234299999999998</v>
      </c>
      <c r="C47" s="62">
        <v>-72.265799999999999</v>
      </c>
      <c r="D47" s="5">
        <v>0</v>
      </c>
      <c r="E47" s="64" t="s">
        <v>87</v>
      </c>
      <c r="F47" s="1">
        <f t="shared" si="1"/>
        <v>0</v>
      </c>
    </row>
    <row r="48" spans="1:6" x14ac:dyDescent="0.3">
      <c r="A48" s="61" t="s">
        <v>51</v>
      </c>
      <c r="B48" s="62">
        <v>41.237200000000001</v>
      </c>
      <c r="C48" s="62">
        <v>-72.053299999999993</v>
      </c>
      <c r="D48" s="5">
        <v>0</v>
      </c>
      <c r="E48" s="64" t="s">
        <v>87</v>
      </c>
      <c r="F48" s="1">
        <f t="shared" si="1"/>
        <v>0</v>
      </c>
    </row>
    <row r="49" spans="1:6" x14ac:dyDescent="0.3">
      <c r="A49" s="42" t="s">
        <v>52</v>
      </c>
      <c r="B49" s="5">
        <v>40.801299999999998</v>
      </c>
      <c r="C49" s="5">
        <v>-73.826800000000006</v>
      </c>
      <c r="D49" s="48">
        <v>4</v>
      </c>
      <c r="E49" s="64" t="s">
        <v>87</v>
      </c>
      <c r="F49" s="1">
        <f t="shared" si="1"/>
        <v>80</v>
      </c>
    </row>
    <row r="50" spans="1:6" x14ac:dyDescent="0.3">
      <c r="A50" s="42" t="s">
        <v>53</v>
      </c>
      <c r="B50" s="5">
        <v>40.799199999999999</v>
      </c>
      <c r="C50" s="5">
        <v>-73.791300000000007</v>
      </c>
      <c r="D50" s="48">
        <v>5</v>
      </c>
      <c r="E50" s="64" t="s">
        <v>87</v>
      </c>
      <c r="F50" s="1">
        <f t="shared" si="1"/>
        <v>100</v>
      </c>
    </row>
    <row r="51" spans="1:6" x14ac:dyDescent="0.3">
      <c r="A51" s="42" t="s">
        <v>54</v>
      </c>
      <c r="B51" s="5">
        <v>40.843299999999999</v>
      </c>
      <c r="C51" s="5">
        <v>-73.759</v>
      </c>
      <c r="D51" s="48">
        <v>5</v>
      </c>
      <c r="E51" s="64" t="s">
        <v>87</v>
      </c>
      <c r="F51" s="1">
        <f t="shared" si="1"/>
        <v>100</v>
      </c>
    </row>
    <row r="52" spans="1:6" x14ac:dyDescent="0.3">
      <c r="A52" s="42" t="s">
        <v>55</v>
      </c>
      <c r="B52" s="5">
        <v>40.872500000000002</v>
      </c>
      <c r="C52" s="5">
        <v>-73.734300000000005</v>
      </c>
      <c r="D52" s="48">
        <v>5</v>
      </c>
      <c r="E52" s="64" t="s">
        <v>87</v>
      </c>
      <c r="F52" s="1">
        <f t="shared" si="1"/>
        <v>100</v>
      </c>
    </row>
    <row r="53" spans="1:6" x14ac:dyDescent="0.3">
      <c r="A53" s="42" t="s">
        <v>56</v>
      </c>
      <c r="B53" s="5">
        <v>40.892299999999999</v>
      </c>
      <c r="C53" s="5">
        <v>-73.685299999999998</v>
      </c>
      <c r="D53" s="48">
        <v>5</v>
      </c>
      <c r="E53" s="64" t="s">
        <v>87</v>
      </c>
      <c r="F53" s="1">
        <f t="shared" si="1"/>
        <v>100</v>
      </c>
    </row>
    <row r="54" spans="1:6" x14ac:dyDescent="0.3">
      <c r="A54" s="42" t="s">
        <v>57</v>
      </c>
      <c r="B54" s="5">
        <v>40.940300000000001</v>
      </c>
      <c r="C54" s="5">
        <v>-73.666700000000006</v>
      </c>
      <c r="D54" s="48">
        <v>5</v>
      </c>
      <c r="E54" s="64" t="s">
        <v>87</v>
      </c>
      <c r="F54" s="1">
        <f t="shared" si="1"/>
        <v>100</v>
      </c>
    </row>
    <row r="55" spans="1:6" x14ac:dyDescent="0.3">
      <c r="A55" s="42" t="s">
        <v>58</v>
      </c>
      <c r="B55" s="5">
        <v>40.9343</v>
      </c>
      <c r="C55" s="5">
        <v>-73.652000000000001</v>
      </c>
      <c r="D55" s="48">
        <v>5</v>
      </c>
      <c r="E55" s="64" t="s">
        <v>87</v>
      </c>
      <c r="F55" s="1">
        <f t="shared" si="1"/>
        <v>100</v>
      </c>
    </row>
    <row r="56" spans="1:6" x14ac:dyDescent="0.3">
      <c r="A56" s="42" t="s">
        <v>59</v>
      </c>
      <c r="B56" s="5">
        <v>40.918700000000001</v>
      </c>
      <c r="C56" s="5">
        <v>-73.640299999999996</v>
      </c>
      <c r="D56" s="48">
        <v>5</v>
      </c>
      <c r="E56" s="64" t="s">
        <v>87</v>
      </c>
      <c r="F56" s="1">
        <f t="shared" si="1"/>
        <v>100</v>
      </c>
    </row>
    <row r="57" spans="1:6" x14ac:dyDescent="0.3">
      <c r="A57" s="42" t="s">
        <v>60</v>
      </c>
      <c r="B57" s="5">
        <v>40.9054</v>
      </c>
      <c r="C57" s="5">
        <v>-73.635999999999996</v>
      </c>
      <c r="D57" s="48">
        <v>3</v>
      </c>
      <c r="E57" s="64" t="s">
        <v>87</v>
      </c>
      <c r="F57" s="1">
        <f t="shared" si="1"/>
        <v>60</v>
      </c>
    </row>
    <row r="58" spans="1:6" x14ac:dyDescent="0.3">
      <c r="A58" s="47" t="s">
        <v>61</v>
      </c>
      <c r="B58" s="5">
        <v>40.920699999999997</v>
      </c>
      <c r="C58" s="5">
        <v>-73.718699999999998</v>
      </c>
      <c r="D58" s="48">
        <v>5</v>
      </c>
      <c r="E58" s="64" t="s">
        <v>87</v>
      </c>
      <c r="F58" s="1">
        <f t="shared" si="1"/>
        <v>100</v>
      </c>
    </row>
    <row r="59" spans="1:6" x14ac:dyDescent="0.3">
      <c r="A59" s="42" t="s">
        <v>62</v>
      </c>
      <c r="B59" s="5">
        <v>40.908000000000001</v>
      </c>
      <c r="C59" s="5">
        <v>-73.709000000000003</v>
      </c>
      <c r="D59" s="48">
        <v>5</v>
      </c>
      <c r="E59" s="64" t="s">
        <v>87</v>
      </c>
      <c r="F59" s="1">
        <f t="shared" si="1"/>
        <v>100</v>
      </c>
    </row>
    <row r="60" spans="1:6" x14ac:dyDescent="0.3">
      <c r="A60" s="42" t="s">
        <v>63</v>
      </c>
      <c r="B60" s="5">
        <v>40.859000000000002</v>
      </c>
      <c r="C60" s="5">
        <v>-73.671700000000001</v>
      </c>
      <c r="D60" s="48">
        <v>5</v>
      </c>
      <c r="E60" s="64" t="s">
        <v>87</v>
      </c>
      <c r="F60" s="1">
        <f t="shared" si="1"/>
        <v>100</v>
      </c>
    </row>
    <row r="61" spans="1:6" x14ac:dyDescent="0.3">
      <c r="A61" s="42" t="s">
        <v>64</v>
      </c>
      <c r="B61" s="5">
        <v>40.885300000000001</v>
      </c>
      <c r="C61" s="5">
        <v>-73.690299999999993</v>
      </c>
      <c r="D61" s="48">
        <v>5</v>
      </c>
      <c r="E61" s="64" t="s">
        <v>87</v>
      </c>
      <c r="F61" s="1">
        <f t="shared" si="1"/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61"/>
  <sheetViews>
    <sheetView topLeftCell="A19" workbookViewId="0">
      <selection activeCell="H57" sqref="H57"/>
    </sheetView>
  </sheetViews>
  <sheetFormatPr defaultRowHeight="14.4" x14ac:dyDescent="0.3"/>
  <cols>
    <col min="4" max="4" width="9.109375" style="5"/>
  </cols>
  <sheetData>
    <row r="1" spans="1:6" x14ac:dyDescent="0.3">
      <c r="A1" t="s">
        <v>80</v>
      </c>
      <c r="B1" s="58" t="s">
        <v>1</v>
      </c>
      <c r="C1" s="58" t="s">
        <v>2</v>
      </c>
      <c r="D1" s="5" t="s">
        <v>81</v>
      </c>
      <c r="E1" t="s">
        <v>74</v>
      </c>
      <c r="F1" t="s">
        <v>75</v>
      </c>
    </row>
    <row r="2" spans="1:6" x14ac:dyDescent="0.3">
      <c r="A2" s="61" t="s">
        <v>7</v>
      </c>
      <c r="B2" s="62">
        <v>40.963299999999997</v>
      </c>
      <c r="C2" s="62">
        <v>-73.623699999999999</v>
      </c>
      <c r="D2" s="66">
        <v>2</v>
      </c>
      <c r="E2" t="s">
        <v>95</v>
      </c>
      <c r="F2">
        <f>D2/5*100</f>
        <v>40</v>
      </c>
    </row>
    <row r="3" spans="1:6" x14ac:dyDescent="0.3">
      <c r="A3" s="61" t="s">
        <v>8</v>
      </c>
      <c r="B3" s="62">
        <v>40.934699999999999</v>
      </c>
      <c r="C3" s="62">
        <v>-73.600700000000003</v>
      </c>
      <c r="D3" s="66">
        <v>4</v>
      </c>
      <c r="E3" t="s">
        <v>95</v>
      </c>
      <c r="F3">
        <f>D3/5*100</f>
        <v>80</v>
      </c>
    </row>
    <row r="4" spans="1:6" x14ac:dyDescent="0.3">
      <c r="A4" s="61" t="s">
        <v>9</v>
      </c>
      <c r="B4" s="62">
        <v>40.979300000000002</v>
      </c>
      <c r="C4" s="62">
        <v>-73.560699999999997</v>
      </c>
      <c r="D4" s="66">
        <v>2</v>
      </c>
      <c r="E4" t="s">
        <v>95</v>
      </c>
      <c r="F4">
        <f t="shared" ref="F4:F61" si="0">D4/5*100</f>
        <v>40</v>
      </c>
    </row>
    <row r="5" spans="1:6" x14ac:dyDescent="0.3">
      <c r="A5" s="61" t="s">
        <v>10</v>
      </c>
      <c r="B5" s="62">
        <v>40.937800000000003</v>
      </c>
      <c r="C5" s="62">
        <v>-73.519300000000001</v>
      </c>
      <c r="D5" s="66">
        <v>1</v>
      </c>
      <c r="E5" t="s">
        <v>95</v>
      </c>
      <c r="F5">
        <f t="shared" si="0"/>
        <v>20</v>
      </c>
    </row>
    <row r="6" spans="1:6" x14ac:dyDescent="0.3">
      <c r="A6" s="61" t="s">
        <v>11</v>
      </c>
      <c r="B6" s="62">
        <v>41.009300000000003</v>
      </c>
      <c r="C6" s="62">
        <v>-73.5137</v>
      </c>
      <c r="D6" s="66">
        <v>0</v>
      </c>
      <c r="E6" t="s">
        <v>95</v>
      </c>
      <c r="F6">
        <f t="shared" si="0"/>
        <v>0</v>
      </c>
    </row>
    <row r="7" spans="1:6" x14ac:dyDescent="0.3">
      <c r="A7" s="61" t="s">
        <v>12</v>
      </c>
      <c r="B7" s="62">
        <v>40.961199999999998</v>
      </c>
      <c r="C7" s="62">
        <v>-73.476699999999994</v>
      </c>
      <c r="D7" s="66">
        <v>0</v>
      </c>
      <c r="E7" t="s">
        <v>95</v>
      </c>
      <c r="F7">
        <f t="shared" si="0"/>
        <v>0</v>
      </c>
    </row>
    <row r="8" spans="1:6" x14ac:dyDescent="0.3">
      <c r="A8" s="61" t="s">
        <v>13</v>
      </c>
      <c r="B8" s="62">
        <v>40.950299999999999</v>
      </c>
      <c r="C8" s="62">
        <v>-73.425299999999993</v>
      </c>
      <c r="D8" s="66">
        <v>0</v>
      </c>
      <c r="E8" t="s">
        <v>95</v>
      </c>
      <c r="F8">
        <f t="shared" si="0"/>
        <v>0</v>
      </c>
    </row>
    <row r="9" spans="1:6" x14ac:dyDescent="0.3">
      <c r="A9" s="61" t="s">
        <v>14</v>
      </c>
      <c r="B9" s="62">
        <v>41.040799999999997</v>
      </c>
      <c r="C9" s="62">
        <v>-73.418000000000006</v>
      </c>
      <c r="D9" s="66">
        <v>0</v>
      </c>
      <c r="E9" t="s">
        <v>95</v>
      </c>
      <c r="F9">
        <f t="shared" si="0"/>
        <v>0</v>
      </c>
    </row>
    <row r="10" spans="1:6" x14ac:dyDescent="0.3">
      <c r="A10" s="61" t="s">
        <v>15</v>
      </c>
      <c r="B10" s="62">
        <v>41.070799999999998</v>
      </c>
      <c r="C10" s="62">
        <v>-73.336200000000005</v>
      </c>
      <c r="D10" s="66">
        <v>1</v>
      </c>
      <c r="E10" t="s">
        <v>95</v>
      </c>
      <c r="F10">
        <f t="shared" si="0"/>
        <v>20</v>
      </c>
    </row>
    <row r="11" spans="1:6" x14ac:dyDescent="0.3">
      <c r="A11" s="61" t="s">
        <v>16</v>
      </c>
      <c r="B11" s="62">
        <v>40.951700000000002</v>
      </c>
      <c r="C11" s="62">
        <v>-73.332499999999996</v>
      </c>
      <c r="D11" s="66">
        <v>1</v>
      </c>
      <c r="E11" t="s">
        <v>95</v>
      </c>
      <c r="F11">
        <f t="shared" si="0"/>
        <v>20</v>
      </c>
    </row>
    <row r="12" spans="1:6" x14ac:dyDescent="0.3">
      <c r="A12" s="61" t="s">
        <v>17</v>
      </c>
      <c r="B12" s="62">
        <v>41.108699999999999</v>
      </c>
      <c r="C12" s="62">
        <v>-73.253</v>
      </c>
      <c r="D12" s="66">
        <v>2</v>
      </c>
      <c r="E12" t="s">
        <v>95</v>
      </c>
      <c r="F12">
        <f t="shared" si="0"/>
        <v>40</v>
      </c>
    </row>
    <row r="13" spans="1:6" x14ac:dyDescent="0.3">
      <c r="A13" s="61" t="s">
        <v>18</v>
      </c>
      <c r="B13" s="62">
        <v>41.058300000000003</v>
      </c>
      <c r="C13" s="62">
        <v>-73.234300000000005</v>
      </c>
      <c r="D13" s="66">
        <v>0</v>
      </c>
      <c r="E13" t="s">
        <v>95</v>
      </c>
      <c r="F13">
        <f t="shared" si="0"/>
        <v>0</v>
      </c>
    </row>
    <row r="14" spans="1:6" x14ac:dyDescent="0.3">
      <c r="A14" s="61" t="s">
        <v>19</v>
      </c>
      <c r="B14" s="62">
        <v>40.991500000000002</v>
      </c>
      <c r="C14" s="62">
        <v>-73.218800000000002</v>
      </c>
      <c r="D14" s="66">
        <v>1</v>
      </c>
      <c r="E14" t="s">
        <v>95</v>
      </c>
      <c r="F14">
        <f t="shared" si="0"/>
        <v>20</v>
      </c>
    </row>
    <row r="15" spans="1:6" x14ac:dyDescent="0.3">
      <c r="A15" s="61" t="s">
        <v>20</v>
      </c>
      <c r="B15" s="62">
        <v>40.9313</v>
      </c>
      <c r="C15" s="62">
        <v>-73.221199999999996</v>
      </c>
      <c r="D15" s="66">
        <v>3</v>
      </c>
      <c r="E15" t="s">
        <v>95</v>
      </c>
      <c r="F15">
        <f t="shared" si="0"/>
        <v>60</v>
      </c>
    </row>
    <row r="16" spans="1:6" x14ac:dyDescent="0.3">
      <c r="A16" s="61" t="s">
        <v>21</v>
      </c>
      <c r="B16" s="62">
        <v>41.1203</v>
      </c>
      <c r="C16" s="62">
        <v>-73.162499999999994</v>
      </c>
      <c r="D16" s="66">
        <v>0</v>
      </c>
      <c r="E16" t="s">
        <v>95</v>
      </c>
      <c r="F16">
        <f t="shared" si="0"/>
        <v>0</v>
      </c>
    </row>
    <row r="17" spans="1:6" x14ac:dyDescent="0.3">
      <c r="A17" s="61" t="s">
        <v>22</v>
      </c>
      <c r="B17" s="62">
        <v>41.122300000000003</v>
      </c>
      <c r="C17" s="62">
        <v>-73.09</v>
      </c>
      <c r="D17" s="66">
        <v>0</v>
      </c>
      <c r="E17" t="s">
        <v>95</v>
      </c>
      <c r="F17">
        <f t="shared" si="0"/>
        <v>0</v>
      </c>
    </row>
    <row r="18" spans="1:6" x14ac:dyDescent="0.3">
      <c r="A18" s="61" t="s">
        <v>23</v>
      </c>
      <c r="B18" s="62">
        <v>41.055300000000003</v>
      </c>
      <c r="C18" s="62">
        <v>-73.080799999999996</v>
      </c>
      <c r="D18" s="66">
        <v>0</v>
      </c>
      <c r="E18" t="s">
        <v>95</v>
      </c>
      <c r="F18">
        <f t="shared" si="0"/>
        <v>0</v>
      </c>
    </row>
    <row r="19" spans="1:6" x14ac:dyDescent="0.3">
      <c r="A19" s="61" t="s">
        <v>24</v>
      </c>
      <c r="B19" s="62">
        <v>40.994</v>
      </c>
      <c r="C19" s="62">
        <v>-73.042299999999997</v>
      </c>
      <c r="D19" s="66">
        <v>0</v>
      </c>
      <c r="E19" t="s">
        <v>95</v>
      </c>
      <c r="F19">
        <f t="shared" si="0"/>
        <v>0</v>
      </c>
    </row>
    <row r="20" spans="1:6" x14ac:dyDescent="0.3">
      <c r="A20" s="61" t="s">
        <v>25</v>
      </c>
      <c r="B20" s="62">
        <v>41.164000000000001</v>
      </c>
      <c r="C20" s="62">
        <v>-73.014799999999994</v>
      </c>
      <c r="D20" s="66">
        <v>4</v>
      </c>
      <c r="E20" t="s">
        <v>95</v>
      </c>
      <c r="F20">
        <f t="shared" si="0"/>
        <v>80</v>
      </c>
    </row>
    <row r="21" spans="1:6" x14ac:dyDescent="0.3">
      <c r="A21" s="61" t="s">
        <v>26</v>
      </c>
      <c r="B21" s="62">
        <v>41.082299999999996</v>
      </c>
      <c r="C21" s="62">
        <v>-73.022800000000004</v>
      </c>
      <c r="D21" s="66">
        <v>0</v>
      </c>
      <c r="E21" t="s">
        <v>95</v>
      </c>
      <c r="F21">
        <f t="shared" si="0"/>
        <v>0</v>
      </c>
    </row>
    <row r="22" spans="1:6" x14ac:dyDescent="0.3">
      <c r="A22" s="61" t="s">
        <v>27</v>
      </c>
      <c r="B22" s="62">
        <v>41.1402</v>
      </c>
      <c r="C22" s="62">
        <v>-72.948800000000006</v>
      </c>
      <c r="D22" s="66">
        <v>1</v>
      </c>
      <c r="E22" t="s">
        <v>95</v>
      </c>
      <c r="F22">
        <f t="shared" si="0"/>
        <v>20</v>
      </c>
    </row>
    <row r="23" spans="1:6" x14ac:dyDescent="0.3">
      <c r="A23" s="61" t="s">
        <v>28</v>
      </c>
      <c r="B23" s="62">
        <v>40.981000000000002</v>
      </c>
      <c r="C23" s="62">
        <v>-72.918199999999999</v>
      </c>
      <c r="D23" s="66">
        <v>0</v>
      </c>
      <c r="E23" t="s">
        <v>95</v>
      </c>
      <c r="F23">
        <f t="shared" si="0"/>
        <v>0</v>
      </c>
    </row>
    <row r="24" spans="1:6" x14ac:dyDescent="0.3">
      <c r="A24" s="61" t="s">
        <v>29</v>
      </c>
      <c r="B24" s="62">
        <v>41.209200000000003</v>
      </c>
      <c r="C24" s="62">
        <v>-72.908500000000004</v>
      </c>
      <c r="D24" s="66">
        <v>1</v>
      </c>
      <c r="E24" t="s">
        <v>95</v>
      </c>
      <c r="F24">
        <f t="shared" si="0"/>
        <v>20</v>
      </c>
    </row>
    <row r="25" spans="1:6" x14ac:dyDescent="0.3">
      <c r="A25" s="61" t="s">
        <v>30</v>
      </c>
      <c r="B25" s="62">
        <v>41.158700000000003</v>
      </c>
      <c r="C25" s="62">
        <v>-72.849500000000006</v>
      </c>
      <c r="D25" s="66">
        <v>0</v>
      </c>
      <c r="E25" t="s">
        <v>95</v>
      </c>
      <c r="F25">
        <f t="shared" si="0"/>
        <v>0</v>
      </c>
    </row>
    <row r="26" spans="1:6" x14ac:dyDescent="0.3">
      <c r="A26" s="61" t="s">
        <v>31</v>
      </c>
      <c r="B26" s="62">
        <v>41.078200000000002</v>
      </c>
      <c r="C26" s="62">
        <v>-72.833500000000001</v>
      </c>
      <c r="D26" s="66">
        <v>0</v>
      </c>
      <c r="E26" t="s">
        <v>95</v>
      </c>
      <c r="F26">
        <f t="shared" si="0"/>
        <v>0</v>
      </c>
    </row>
    <row r="27" spans="1:6" x14ac:dyDescent="0.3">
      <c r="A27" s="61" t="s">
        <v>32</v>
      </c>
      <c r="B27" s="62">
        <v>41.231499999999997</v>
      </c>
      <c r="C27" s="62">
        <v>-72.829700000000003</v>
      </c>
      <c r="D27" s="66">
        <v>0</v>
      </c>
      <c r="E27" t="s">
        <v>95</v>
      </c>
      <c r="F27">
        <f t="shared" si="0"/>
        <v>0</v>
      </c>
    </row>
    <row r="28" spans="1:6" x14ac:dyDescent="0.3">
      <c r="A28" s="61" t="s">
        <v>33</v>
      </c>
      <c r="B28" s="62">
        <v>41.196300000000001</v>
      </c>
      <c r="C28" s="62">
        <v>-72.775300000000001</v>
      </c>
      <c r="D28" s="66">
        <v>0</v>
      </c>
      <c r="E28" t="s">
        <v>95</v>
      </c>
      <c r="F28">
        <f t="shared" si="0"/>
        <v>0</v>
      </c>
    </row>
    <row r="29" spans="1:6" x14ac:dyDescent="0.3">
      <c r="A29" s="61" t="s">
        <v>34</v>
      </c>
      <c r="B29" s="62">
        <v>41.004199999999997</v>
      </c>
      <c r="C29" s="62">
        <v>-72.768299999999996</v>
      </c>
      <c r="D29" s="66">
        <v>0</v>
      </c>
      <c r="E29" t="s">
        <v>96</v>
      </c>
      <c r="F29">
        <f t="shared" si="0"/>
        <v>0</v>
      </c>
    </row>
    <row r="30" spans="1:6" x14ac:dyDescent="0.3">
      <c r="A30" s="61" t="s">
        <v>35</v>
      </c>
      <c r="B30" s="62">
        <v>41.241500000000002</v>
      </c>
      <c r="C30" s="62">
        <v>-72.665700000000001</v>
      </c>
      <c r="D30" s="66">
        <v>0</v>
      </c>
      <c r="E30" s="34" t="s">
        <v>97</v>
      </c>
      <c r="F30">
        <f t="shared" si="0"/>
        <v>0</v>
      </c>
    </row>
    <row r="31" spans="1:6" x14ac:dyDescent="0.3">
      <c r="A31" s="61" t="s">
        <v>36</v>
      </c>
      <c r="B31" s="62">
        <v>41.003799999999998</v>
      </c>
      <c r="C31" s="62">
        <v>-72.651200000000003</v>
      </c>
      <c r="D31" s="66">
        <v>0</v>
      </c>
      <c r="E31" s="34" t="s">
        <v>97</v>
      </c>
      <c r="F31">
        <f t="shared" si="0"/>
        <v>0</v>
      </c>
    </row>
    <row r="32" spans="1:6" x14ac:dyDescent="0.3">
      <c r="A32" s="61">
        <v>34</v>
      </c>
      <c r="B32" s="63">
        <v>41.246000000000002</v>
      </c>
      <c r="C32" s="63">
        <v>-72.468333333333334</v>
      </c>
      <c r="D32" s="66">
        <v>0</v>
      </c>
      <c r="E32" s="34" t="s">
        <v>97</v>
      </c>
      <c r="F32">
        <f t="shared" si="0"/>
        <v>0</v>
      </c>
    </row>
    <row r="33" spans="1:6" x14ac:dyDescent="0.3">
      <c r="A33" s="61">
        <v>36</v>
      </c>
      <c r="B33" s="63">
        <v>41.270499999999991</v>
      </c>
      <c r="C33" s="63">
        <v>-72.275499999999994</v>
      </c>
      <c r="D33" s="66">
        <v>0</v>
      </c>
      <c r="E33" s="34" t="s">
        <v>97</v>
      </c>
      <c r="F33">
        <f t="shared" si="0"/>
        <v>0</v>
      </c>
    </row>
    <row r="34" spans="1:6" x14ac:dyDescent="0.3">
      <c r="A34" s="61" t="s">
        <v>37</v>
      </c>
      <c r="B34" s="62">
        <v>40.872500000000002</v>
      </c>
      <c r="C34" s="62">
        <v>-73.734200000000001</v>
      </c>
      <c r="D34" s="66">
        <v>5</v>
      </c>
      <c r="E34" t="s">
        <v>95</v>
      </c>
      <c r="F34">
        <f t="shared" si="0"/>
        <v>100</v>
      </c>
    </row>
    <row r="35" spans="1:6" x14ac:dyDescent="0.3">
      <c r="A35" s="61" t="s">
        <v>38</v>
      </c>
      <c r="B35" s="62">
        <v>40.918300000000002</v>
      </c>
      <c r="C35" s="62">
        <v>-73.642799999999994</v>
      </c>
      <c r="D35" s="66">
        <v>5</v>
      </c>
      <c r="E35" t="s">
        <v>95</v>
      </c>
      <c r="F35">
        <f t="shared" si="0"/>
        <v>100</v>
      </c>
    </row>
    <row r="36" spans="1:6" x14ac:dyDescent="0.3">
      <c r="A36" s="61" t="s">
        <v>39</v>
      </c>
      <c r="B36" s="62">
        <v>40.955800000000004</v>
      </c>
      <c r="C36" s="62">
        <v>-73.580299999999994</v>
      </c>
      <c r="D36" s="66">
        <v>4</v>
      </c>
      <c r="E36" t="s">
        <v>95</v>
      </c>
      <c r="F36">
        <f t="shared" si="0"/>
        <v>80</v>
      </c>
    </row>
    <row r="37" spans="1:6" x14ac:dyDescent="0.3">
      <c r="A37" s="61" t="s">
        <v>40</v>
      </c>
      <c r="B37" s="62">
        <v>40.984299999999998</v>
      </c>
      <c r="C37" s="62">
        <v>-73.502200000000002</v>
      </c>
      <c r="D37" s="66">
        <v>1</v>
      </c>
      <c r="E37" t="s">
        <v>95</v>
      </c>
      <c r="F37">
        <f t="shared" si="0"/>
        <v>20</v>
      </c>
    </row>
    <row r="38" spans="1:6" x14ac:dyDescent="0.3">
      <c r="A38" s="61" t="s">
        <v>41</v>
      </c>
      <c r="B38" s="62">
        <v>40.9938</v>
      </c>
      <c r="C38" s="62">
        <v>-73.411299999999997</v>
      </c>
      <c r="D38" s="66">
        <v>1</v>
      </c>
      <c r="E38" t="s">
        <v>95</v>
      </c>
      <c r="F38">
        <f t="shared" si="0"/>
        <v>20</v>
      </c>
    </row>
    <row r="39" spans="1:6" x14ac:dyDescent="0.3">
      <c r="A39" s="61" t="s">
        <v>42</v>
      </c>
      <c r="B39" s="62">
        <v>41.019300000000001</v>
      </c>
      <c r="C39" s="62">
        <v>-73.291300000000007</v>
      </c>
      <c r="D39" s="66">
        <v>0</v>
      </c>
      <c r="E39" t="s">
        <v>95</v>
      </c>
      <c r="F39">
        <f t="shared" si="0"/>
        <v>0</v>
      </c>
    </row>
    <row r="40" spans="1:6" x14ac:dyDescent="0.3">
      <c r="A40" s="61" t="s">
        <v>43</v>
      </c>
      <c r="B40" s="62">
        <v>41.080300000000001</v>
      </c>
      <c r="C40" s="62">
        <v>-73.165300000000002</v>
      </c>
      <c r="D40" s="66">
        <v>1</v>
      </c>
      <c r="E40" t="s">
        <v>95</v>
      </c>
      <c r="F40">
        <f t="shared" si="0"/>
        <v>20</v>
      </c>
    </row>
    <row r="41" spans="1:6" x14ac:dyDescent="0.3">
      <c r="A41" s="61" t="s">
        <v>44</v>
      </c>
      <c r="B41" s="62">
        <v>41.017800000000001</v>
      </c>
      <c r="C41" s="62">
        <v>-73.144499999999994</v>
      </c>
      <c r="D41" s="66">
        <v>0</v>
      </c>
      <c r="E41" t="s">
        <v>95</v>
      </c>
      <c r="F41">
        <f t="shared" si="0"/>
        <v>0</v>
      </c>
    </row>
    <row r="42" spans="1:6" x14ac:dyDescent="0.3">
      <c r="A42" s="61" t="s">
        <v>45</v>
      </c>
      <c r="B42" s="62">
        <v>41.177999999999997</v>
      </c>
      <c r="C42" s="62">
        <v>-72.960499999999996</v>
      </c>
      <c r="D42" s="66">
        <v>2</v>
      </c>
      <c r="E42" t="s">
        <v>95</v>
      </c>
      <c r="F42">
        <f t="shared" si="0"/>
        <v>40</v>
      </c>
    </row>
    <row r="43" spans="1:6" x14ac:dyDescent="0.3">
      <c r="A43" s="61" t="s">
        <v>46</v>
      </c>
      <c r="B43" s="62">
        <v>41.101700000000001</v>
      </c>
      <c r="C43" s="62">
        <v>-72.933999999999997</v>
      </c>
      <c r="D43" s="66">
        <v>0</v>
      </c>
      <c r="E43" t="s">
        <v>95</v>
      </c>
      <c r="F43">
        <f t="shared" si="0"/>
        <v>0</v>
      </c>
    </row>
    <row r="44" spans="1:6" x14ac:dyDescent="0.3">
      <c r="A44" s="61" t="s">
        <v>47</v>
      </c>
      <c r="B44" s="62">
        <v>41.026000000000003</v>
      </c>
      <c r="C44" s="62">
        <v>-72.913499999999999</v>
      </c>
      <c r="D44" s="66">
        <v>0</v>
      </c>
      <c r="E44" t="s">
        <v>95</v>
      </c>
      <c r="F44">
        <f t="shared" si="0"/>
        <v>0</v>
      </c>
    </row>
    <row r="45" spans="1:6" x14ac:dyDescent="0.3">
      <c r="A45" s="61" t="s">
        <v>48</v>
      </c>
      <c r="B45" s="62">
        <v>41.137500000000003</v>
      </c>
      <c r="C45" s="62">
        <v>-72.655000000000001</v>
      </c>
      <c r="D45" s="66">
        <v>0</v>
      </c>
      <c r="E45" t="s">
        <v>95</v>
      </c>
      <c r="F45">
        <f t="shared" si="0"/>
        <v>0</v>
      </c>
    </row>
    <row r="46" spans="1:6" x14ac:dyDescent="0.3">
      <c r="A46" s="61" t="s">
        <v>49</v>
      </c>
      <c r="B46" s="62">
        <v>41.182000000000002</v>
      </c>
      <c r="C46" s="62">
        <v>-72.457700000000003</v>
      </c>
      <c r="D46" s="66">
        <v>0</v>
      </c>
      <c r="E46" t="s">
        <v>95</v>
      </c>
      <c r="F46">
        <f t="shared" si="0"/>
        <v>0</v>
      </c>
    </row>
    <row r="47" spans="1:6" x14ac:dyDescent="0.3">
      <c r="A47" s="61" t="s">
        <v>50</v>
      </c>
      <c r="B47" s="62">
        <v>41.234299999999998</v>
      </c>
      <c r="C47" s="62">
        <v>-72.265799999999999</v>
      </c>
      <c r="D47" s="66">
        <v>0</v>
      </c>
      <c r="E47" t="s">
        <v>95</v>
      </c>
      <c r="F47">
        <f t="shared" si="0"/>
        <v>0</v>
      </c>
    </row>
    <row r="48" spans="1:6" x14ac:dyDescent="0.3">
      <c r="A48" s="61" t="s">
        <v>51</v>
      </c>
      <c r="B48" s="62">
        <v>41.237200000000001</v>
      </c>
      <c r="C48" s="62">
        <v>-72.053299999999993</v>
      </c>
      <c r="D48" s="5">
        <v>0</v>
      </c>
      <c r="E48" t="s">
        <v>95</v>
      </c>
      <c r="F48">
        <f t="shared" si="0"/>
        <v>0</v>
      </c>
    </row>
    <row r="49" spans="1:6" x14ac:dyDescent="0.3">
      <c r="A49" s="42" t="s">
        <v>52</v>
      </c>
      <c r="B49" s="5">
        <v>40.801299999999998</v>
      </c>
      <c r="C49" s="5">
        <v>-73.826800000000006</v>
      </c>
      <c r="D49" s="67">
        <v>2</v>
      </c>
      <c r="E49" t="s">
        <v>95</v>
      </c>
      <c r="F49">
        <f t="shared" si="0"/>
        <v>40</v>
      </c>
    </row>
    <row r="50" spans="1:6" x14ac:dyDescent="0.3">
      <c r="A50" s="42" t="s">
        <v>53</v>
      </c>
      <c r="B50" s="5">
        <v>40.799199999999999</v>
      </c>
      <c r="C50" s="5">
        <v>-73.791300000000007</v>
      </c>
      <c r="D50" s="67">
        <v>5</v>
      </c>
      <c r="E50" t="s">
        <v>95</v>
      </c>
      <c r="F50">
        <f t="shared" si="0"/>
        <v>100</v>
      </c>
    </row>
    <row r="51" spans="1:6" x14ac:dyDescent="0.3">
      <c r="A51" s="42" t="s">
        <v>54</v>
      </c>
      <c r="B51" s="5">
        <v>40.843299999999999</v>
      </c>
      <c r="C51" s="5">
        <v>-73.759</v>
      </c>
      <c r="D51" s="67">
        <v>5</v>
      </c>
      <c r="E51" t="s">
        <v>95</v>
      </c>
      <c r="F51">
        <f t="shared" si="0"/>
        <v>100</v>
      </c>
    </row>
    <row r="52" spans="1:6" x14ac:dyDescent="0.3">
      <c r="A52" s="42" t="s">
        <v>55</v>
      </c>
      <c r="B52" s="5">
        <v>40.872500000000002</v>
      </c>
      <c r="C52" s="5">
        <v>-73.734300000000005</v>
      </c>
      <c r="D52" s="67">
        <v>5</v>
      </c>
      <c r="E52" t="s">
        <v>95</v>
      </c>
      <c r="F52">
        <f t="shared" si="0"/>
        <v>100</v>
      </c>
    </row>
    <row r="53" spans="1:6" x14ac:dyDescent="0.3">
      <c r="A53" s="42" t="s">
        <v>56</v>
      </c>
      <c r="B53" s="5">
        <v>40.892299999999999</v>
      </c>
      <c r="C53" s="5">
        <v>-73.685299999999998</v>
      </c>
      <c r="D53" s="67">
        <v>5</v>
      </c>
      <c r="E53" t="s">
        <v>95</v>
      </c>
      <c r="F53">
        <f t="shared" si="0"/>
        <v>100</v>
      </c>
    </row>
    <row r="54" spans="1:6" x14ac:dyDescent="0.3">
      <c r="A54" s="42" t="s">
        <v>57</v>
      </c>
      <c r="B54" s="5">
        <v>40.940300000000001</v>
      </c>
      <c r="C54" s="5">
        <v>-73.666700000000006</v>
      </c>
      <c r="D54" s="67">
        <v>4</v>
      </c>
      <c r="E54" t="s">
        <v>95</v>
      </c>
      <c r="F54">
        <f t="shared" si="0"/>
        <v>80</v>
      </c>
    </row>
    <row r="55" spans="1:6" x14ac:dyDescent="0.3">
      <c r="A55" s="42" t="s">
        <v>58</v>
      </c>
      <c r="B55" s="5">
        <v>40.9343</v>
      </c>
      <c r="C55" s="5">
        <v>-73.652000000000001</v>
      </c>
      <c r="D55" s="67">
        <v>4</v>
      </c>
      <c r="E55" t="s">
        <v>95</v>
      </c>
      <c r="F55">
        <f t="shared" si="0"/>
        <v>80</v>
      </c>
    </row>
    <row r="56" spans="1:6" x14ac:dyDescent="0.3">
      <c r="A56" s="42" t="s">
        <v>59</v>
      </c>
      <c r="B56" s="5">
        <v>40.918700000000001</v>
      </c>
      <c r="C56" s="5">
        <v>-73.640299999999996</v>
      </c>
      <c r="D56" s="67">
        <v>5</v>
      </c>
      <c r="E56" t="s">
        <v>95</v>
      </c>
      <c r="F56">
        <f t="shared" si="0"/>
        <v>100</v>
      </c>
    </row>
    <row r="57" spans="1:6" x14ac:dyDescent="0.3">
      <c r="A57" s="42" t="s">
        <v>60</v>
      </c>
      <c r="B57" s="5">
        <v>40.9054</v>
      </c>
      <c r="C57" s="5">
        <v>-73.635999999999996</v>
      </c>
      <c r="D57" s="67">
        <v>4</v>
      </c>
      <c r="E57" t="s">
        <v>95</v>
      </c>
      <c r="F57">
        <f t="shared" si="0"/>
        <v>80</v>
      </c>
    </row>
    <row r="58" spans="1:6" x14ac:dyDescent="0.3">
      <c r="A58" s="47" t="s">
        <v>61</v>
      </c>
      <c r="B58" s="5">
        <v>40.920699999999997</v>
      </c>
      <c r="C58" s="5">
        <v>-73.718699999999998</v>
      </c>
      <c r="D58" s="67">
        <v>4</v>
      </c>
      <c r="E58" t="s">
        <v>95</v>
      </c>
      <c r="F58">
        <f t="shared" si="0"/>
        <v>80</v>
      </c>
    </row>
    <row r="59" spans="1:6" x14ac:dyDescent="0.3">
      <c r="A59" s="42" t="s">
        <v>62</v>
      </c>
      <c r="B59" s="5">
        <v>40.908000000000001</v>
      </c>
      <c r="C59" s="5">
        <v>-73.709000000000003</v>
      </c>
      <c r="D59" s="67">
        <v>5</v>
      </c>
      <c r="E59" t="s">
        <v>95</v>
      </c>
      <c r="F59">
        <f t="shared" si="0"/>
        <v>100</v>
      </c>
    </row>
    <row r="60" spans="1:6" x14ac:dyDescent="0.3">
      <c r="A60" s="42" t="s">
        <v>63</v>
      </c>
      <c r="B60" s="5">
        <v>40.859000000000002</v>
      </c>
      <c r="C60" s="5">
        <v>-73.671700000000001</v>
      </c>
      <c r="D60" s="67">
        <v>4</v>
      </c>
      <c r="E60" t="s">
        <v>95</v>
      </c>
      <c r="F60">
        <f t="shared" si="0"/>
        <v>80</v>
      </c>
    </row>
    <row r="61" spans="1:6" x14ac:dyDescent="0.3">
      <c r="A61" s="42" t="s">
        <v>64</v>
      </c>
      <c r="B61" s="5">
        <v>40.885300000000001</v>
      </c>
      <c r="C61" s="5">
        <v>-73.690299999999993</v>
      </c>
      <c r="D61" s="67">
        <v>5</v>
      </c>
      <c r="E61" t="s">
        <v>95</v>
      </c>
      <c r="F61">
        <f t="shared" si="0"/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T70"/>
  <sheetViews>
    <sheetView zoomScaleNormal="100" workbookViewId="0">
      <pane xSplit="1" topLeftCell="AD1" activePane="topRight" state="frozen"/>
      <selection pane="topRight" activeCell="AT3" sqref="AT3"/>
    </sheetView>
  </sheetViews>
  <sheetFormatPr defaultRowHeight="14.4" x14ac:dyDescent="0.3"/>
  <cols>
    <col min="1" max="1" width="9.109375" style="102"/>
    <col min="2" max="3" width="16.6640625" style="97" customWidth="1"/>
    <col min="4" max="4" width="11" style="11" customWidth="1"/>
    <col min="5" max="5" width="9.109375" style="11" customWidth="1"/>
    <col min="6" max="7" width="10.109375" style="11" customWidth="1"/>
    <col min="8" max="9" width="9.109375" style="11" customWidth="1"/>
    <col min="10" max="10" width="7.88671875" style="11" customWidth="1"/>
    <col min="11" max="12" width="9.109375" style="46" customWidth="1"/>
    <col min="13" max="13" width="10.5546875" style="46" customWidth="1"/>
    <col min="14" max="14" width="10.88671875" style="46" customWidth="1"/>
    <col min="15" max="15" width="9.109375" style="11" customWidth="1"/>
    <col min="16" max="16" width="9.109375" style="48" customWidth="1"/>
    <col min="17" max="17" width="11.5546875" style="48" customWidth="1"/>
    <col min="18" max="18" width="9.109375" style="11" customWidth="1"/>
    <col min="19" max="19" width="11" style="11" customWidth="1"/>
    <col min="20" max="20" width="11.33203125" style="11" customWidth="1"/>
    <col min="21" max="21" width="9.109375" style="11" customWidth="1"/>
    <col min="22" max="22" width="10.5546875" style="34" customWidth="1"/>
    <col min="23" max="23" width="10.6640625" style="34" customWidth="1"/>
    <col min="24" max="24" width="11.44140625" style="34" customWidth="1"/>
    <col min="25" max="25" width="10.109375" style="11" customWidth="1"/>
    <col min="26" max="26" width="10" style="11" customWidth="1"/>
    <col min="27" max="27" width="10.6640625" style="11" customWidth="1"/>
    <col min="28" max="31" width="15.6640625" style="20" customWidth="1"/>
    <col min="32" max="32" width="10" style="20" customWidth="1"/>
    <col min="33" max="33" width="9.109375" style="66" customWidth="1"/>
    <col min="34" max="34" width="9.109375" style="75" customWidth="1"/>
    <col min="35" max="35" width="9.109375" style="72" customWidth="1"/>
    <col min="36" max="36" width="9.109375" style="75" customWidth="1"/>
    <col min="37" max="38" width="9.109375" style="73" customWidth="1"/>
    <col min="39" max="39" width="9.88671875" style="92" customWidth="1"/>
    <col min="40" max="41" width="9.88671875" style="106" customWidth="1"/>
    <col min="42" max="42" width="10.109375" style="96" bestFit="1" customWidth="1"/>
    <col min="43" max="43" width="15.33203125" style="96" bestFit="1" customWidth="1"/>
    <col min="44" max="44" width="13.109375" style="96" bestFit="1" customWidth="1"/>
    <col min="45" max="45" width="9.109375" style="68" customWidth="1"/>
    <col min="46" max="46" width="9.109375" style="68"/>
    <col min="47" max="268" width="9.109375" style="11"/>
    <col min="269" max="269" width="11" style="11" customWidth="1"/>
    <col min="270" max="270" width="9.109375" style="11" customWidth="1"/>
    <col min="271" max="272" width="10.109375" style="11" customWidth="1"/>
    <col min="273" max="274" width="9.109375" style="11" customWidth="1"/>
    <col min="275" max="275" width="7.88671875" style="11" customWidth="1"/>
    <col min="276" max="277" width="9.109375" style="11" customWidth="1"/>
    <col min="278" max="278" width="10.5546875" style="11" customWidth="1"/>
    <col min="279" max="279" width="10.88671875" style="11" customWidth="1"/>
    <col min="280" max="281" width="9.109375" style="11" customWidth="1"/>
    <col min="282" max="282" width="11.5546875" style="11" customWidth="1"/>
    <col min="283" max="283" width="9.109375" style="11" customWidth="1"/>
    <col min="284" max="284" width="11" style="11" customWidth="1"/>
    <col min="285" max="285" width="11.33203125" style="11" customWidth="1"/>
    <col min="286" max="286" width="9.109375" style="11" customWidth="1"/>
    <col min="287" max="287" width="10.5546875" style="11" customWidth="1"/>
    <col min="288" max="288" width="10.6640625" style="11" customWidth="1"/>
    <col min="289" max="289" width="11.44140625" style="11" customWidth="1"/>
    <col min="290" max="290" width="10.109375" style="11" customWidth="1"/>
    <col min="291" max="291" width="10" style="11" customWidth="1"/>
    <col min="292" max="292" width="10.6640625" style="11" customWidth="1"/>
    <col min="293" max="296" width="10" style="11" customWidth="1"/>
    <col min="297" max="297" width="9.109375" style="11" customWidth="1"/>
    <col min="298" max="299" width="10.6640625" style="11" customWidth="1"/>
    <col min="300" max="300" width="16" style="11" customWidth="1"/>
    <col min="301" max="301" width="9.109375" style="11" customWidth="1"/>
    <col min="302" max="524" width="9.109375" style="11"/>
    <col min="525" max="525" width="11" style="11" customWidth="1"/>
    <col min="526" max="526" width="9.109375" style="11" customWidth="1"/>
    <col min="527" max="528" width="10.109375" style="11" customWidth="1"/>
    <col min="529" max="530" width="9.109375" style="11" customWidth="1"/>
    <col min="531" max="531" width="7.88671875" style="11" customWidth="1"/>
    <col min="532" max="533" width="9.109375" style="11" customWidth="1"/>
    <col min="534" max="534" width="10.5546875" style="11" customWidth="1"/>
    <col min="535" max="535" width="10.88671875" style="11" customWidth="1"/>
    <col min="536" max="537" width="9.109375" style="11" customWidth="1"/>
    <col min="538" max="538" width="11.5546875" style="11" customWidth="1"/>
    <col min="539" max="539" width="9.109375" style="11" customWidth="1"/>
    <col min="540" max="540" width="11" style="11" customWidth="1"/>
    <col min="541" max="541" width="11.33203125" style="11" customWidth="1"/>
    <col min="542" max="542" width="9.109375" style="11" customWidth="1"/>
    <col min="543" max="543" width="10.5546875" style="11" customWidth="1"/>
    <col min="544" max="544" width="10.6640625" style="11" customWidth="1"/>
    <col min="545" max="545" width="11.44140625" style="11" customWidth="1"/>
    <col min="546" max="546" width="10.109375" style="11" customWidth="1"/>
    <col min="547" max="547" width="10" style="11" customWidth="1"/>
    <col min="548" max="548" width="10.6640625" style="11" customWidth="1"/>
    <col min="549" max="552" width="10" style="11" customWidth="1"/>
    <col min="553" max="553" width="9.109375" style="11" customWidth="1"/>
    <col min="554" max="555" width="10.6640625" style="11" customWidth="1"/>
    <col min="556" max="556" width="16" style="11" customWidth="1"/>
    <col min="557" max="557" width="9.109375" style="11" customWidth="1"/>
    <col min="558" max="780" width="9.109375" style="11"/>
    <col min="781" max="781" width="11" style="11" customWidth="1"/>
    <col min="782" max="782" width="9.109375" style="11" customWidth="1"/>
    <col min="783" max="784" width="10.109375" style="11" customWidth="1"/>
    <col min="785" max="786" width="9.109375" style="11" customWidth="1"/>
    <col min="787" max="787" width="7.88671875" style="11" customWidth="1"/>
    <col min="788" max="789" width="9.109375" style="11" customWidth="1"/>
    <col min="790" max="790" width="10.5546875" style="11" customWidth="1"/>
    <col min="791" max="791" width="10.88671875" style="11" customWidth="1"/>
    <col min="792" max="793" width="9.109375" style="11" customWidth="1"/>
    <col min="794" max="794" width="11.5546875" style="11" customWidth="1"/>
    <col min="795" max="795" width="9.109375" style="11" customWidth="1"/>
    <col min="796" max="796" width="11" style="11" customWidth="1"/>
    <col min="797" max="797" width="11.33203125" style="11" customWidth="1"/>
    <col min="798" max="798" width="9.109375" style="11" customWidth="1"/>
    <col min="799" max="799" width="10.5546875" style="11" customWidth="1"/>
    <col min="800" max="800" width="10.6640625" style="11" customWidth="1"/>
    <col min="801" max="801" width="11.44140625" style="11" customWidth="1"/>
    <col min="802" max="802" width="10.109375" style="11" customWidth="1"/>
    <col min="803" max="803" width="10" style="11" customWidth="1"/>
    <col min="804" max="804" width="10.6640625" style="11" customWidth="1"/>
    <col min="805" max="808" width="10" style="11" customWidth="1"/>
    <col min="809" max="809" width="9.109375" style="11" customWidth="1"/>
    <col min="810" max="811" width="10.6640625" style="11" customWidth="1"/>
    <col min="812" max="812" width="16" style="11" customWidth="1"/>
    <col min="813" max="813" width="9.109375" style="11" customWidth="1"/>
    <col min="814" max="1036" width="9.109375" style="11"/>
    <col min="1037" max="1037" width="11" style="11" customWidth="1"/>
    <col min="1038" max="1038" width="9.109375" style="11" customWidth="1"/>
    <col min="1039" max="1040" width="10.109375" style="11" customWidth="1"/>
    <col min="1041" max="1042" width="9.109375" style="11" customWidth="1"/>
    <col min="1043" max="1043" width="7.88671875" style="11" customWidth="1"/>
    <col min="1044" max="1045" width="9.109375" style="11" customWidth="1"/>
    <col min="1046" max="1046" width="10.5546875" style="11" customWidth="1"/>
    <col min="1047" max="1047" width="10.88671875" style="11" customWidth="1"/>
    <col min="1048" max="1049" width="9.109375" style="11" customWidth="1"/>
    <col min="1050" max="1050" width="11.5546875" style="11" customWidth="1"/>
    <col min="1051" max="1051" width="9.109375" style="11" customWidth="1"/>
    <col min="1052" max="1052" width="11" style="11" customWidth="1"/>
    <col min="1053" max="1053" width="11.33203125" style="11" customWidth="1"/>
    <col min="1054" max="1054" width="9.109375" style="11" customWidth="1"/>
    <col min="1055" max="1055" width="10.5546875" style="11" customWidth="1"/>
    <col min="1056" max="1056" width="10.6640625" style="11" customWidth="1"/>
    <col min="1057" max="1057" width="11.44140625" style="11" customWidth="1"/>
    <col min="1058" max="1058" width="10.109375" style="11" customWidth="1"/>
    <col min="1059" max="1059" width="10" style="11" customWidth="1"/>
    <col min="1060" max="1060" width="10.6640625" style="11" customWidth="1"/>
    <col min="1061" max="1064" width="10" style="11" customWidth="1"/>
    <col min="1065" max="1065" width="9.109375" style="11" customWidth="1"/>
    <col min="1066" max="1067" width="10.6640625" style="11" customWidth="1"/>
    <col min="1068" max="1068" width="16" style="11" customWidth="1"/>
    <col min="1069" max="1069" width="9.109375" style="11" customWidth="1"/>
    <col min="1070" max="1292" width="9.109375" style="11"/>
    <col min="1293" max="1293" width="11" style="11" customWidth="1"/>
    <col min="1294" max="1294" width="9.109375" style="11" customWidth="1"/>
    <col min="1295" max="1296" width="10.109375" style="11" customWidth="1"/>
    <col min="1297" max="1298" width="9.109375" style="11" customWidth="1"/>
    <col min="1299" max="1299" width="7.88671875" style="11" customWidth="1"/>
    <col min="1300" max="1301" width="9.109375" style="11" customWidth="1"/>
    <col min="1302" max="1302" width="10.5546875" style="11" customWidth="1"/>
    <col min="1303" max="1303" width="10.88671875" style="11" customWidth="1"/>
    <col min="1304" max="1305" width="9.109375" style="11" customWidth="1"/>
    <col min="1306" max="1306" width="11.5546875" style="11" customWidth="1"/>
    <col min="1307" max="1307" width="9.109375" style="11" customWidth="1"/>
    <col min="1308" max="1308" width="11" style="11" customWidth="1"/>
    <col min="1309" max="1309" width="11.33203125" style="11" customWidth="1"/>
    <col min="1310" max="1310" width="9.109375" style="11" customWidth="1"/>
    <col min="1311" max="1311" width="10.5546875" style="11" customWidth="1"/>
    <col min="1312" max="1312" width="10.6640625" style="11" customWidth="1"/>
    <col min="1313" max="1313" width="11.44140625" style="11" customWidth="1"/>
    <col min="1314" max="1314" width="10.109375" style="11" customWidth="1"/>
    <col min="1315" max="1315" width="10" style="11" customWidth="1"/>
    <col min="1316" max="1316" width="10.6640625" style="11" customWidth="1"/>
    <col min="1317" max="1320" width="10" style="11" customWidth="1"/>
    <col min="1321" max="1321" width="9.109375" style="11" customWidth="1"/>
    <col min="1322" max="1323" width="10.6640625" style="11" customWidth="1"/>
    <col min="1324" max="1324" width="16" style="11" customWidth="1"/>
    <col min="1325" max="1325" width="9.109375" style="11" customWidth="1"/>
    <col min="1326" max="1548" width="9.109375" style="11"/>
    <col min="1549" max="1549" width="11" style="11" customWidth="1"/>
    <col min="1550" max="1550" width="9.109375" style="11" customWidth="1"/>
    <col min="1551" max="1552" width="10.109375" style="11" customWidth="1"/>
    <col min="1553" max="1554" width="9.109375" style="11" customWidth="1"/>
    <col min="1555" max="1555" width="7.88671875" style="11" customWidth="1"/>
    <col min="1556" max="1557" width="9.109375" style="11" customWidth="1"/>
    <col min="1558" max="1558" width="10.5546875" style="11" customWidth="1"/>
    <col min="1559" max="1559" width="10.88671875" style="11" customWidth="1"/>
    <col min="1560" max="1561" width="9.109375" style="11" customWidth="1"/>
    <col min="1562" max="1562" width="11.5546875" style="11" customWidth="1"/>
    <col min="1563" max="1563" width="9.109375" style="11" customWidth="1"/>
    <col min="1564" max="1564" width="11" style="11" customWidth="1"/>
    <col min="1565" max="1565" width="11.33203125" style="11" customWidth="1"/>
    <col min="1566" max="1566" width="9.109375" style="11" customWidth="1"/>
    <col min="1567" max="1567" width="10.5546875" style="11" customWidth="1"/>
    <col min="1568" max="1568" width="10.6640625" style="11" customWidth="1"/>
    <col min="1569" max="1569" width="11.44140625" style="11" customWidth="1"/>
    <col min="1570" max="1570" width="10.109375" style="11" customWidth="1"/>
    <col min="1571" max="1571" width="10" style="11" customWidth="1"/>
    <col min="1572" max="1572" width="10.6640625" style="11" customWidth="1"/>
    <col min="1573" max="1576" width="10" style="11" customWidth="1"/>
    <col min="1577" max="1577" width="9.109375" style="11" customWidth="1"/>
    <col min="1578" max="1579" width="10.6640625" style="11" customWidth="1"/>
    <col min="1580" max="1580" width="16" style="11" customWidth="1"/>
    <col min="1581" max="1581" width="9.109375" style="11" customWidth="1"/>
    <col min="1582" max="1804" width="9.109375" style="11"/>
    <col min="1805" max="1805" width="11" style="11" customWidth="1"/>
    <col min="1806" max="1806" width="9.109375" style="11" customWidth="1"/>
    <col min="1807" max="1808" width="10.109375" style="11" customWidth="1"/>
    <col min="1809" max="1810" width="9.109375" style="11" customWidth="1"/>
    <col min="1811" max="1811" width="7.88671875" style="11" customWidth="1"/>
    <col min="1812" max="1813" width="9.109375" style="11" customWidth="1"/>
    <col min="1814" max="1814" width="10.5546875" style="11" customWidth="1"/>
    <col min="1815" max="1815" width="10.88671875" style="11" customWidth="1"/>
    <col min="1816" max="1817" width="9.109375" style="11" customWidth="1"/>
    <col min="1818" max="1818" width="11.5546875" style="11" customWidth="1"/>
    <col min="1819" max="1819" width="9.109375" style="11" customWidth="1"/>
    <col min="1820" max="1820" width="11" style="11" customWidth="1"/>
    <col min="1821" max="1821" width="11.33203125" style="11" customWidth="1"/>
    <col min="1822" max="1822" width="9.109375" style="11" customWidth="1"/>
    <col min="1823" max="1823" width="10.5546875" style="11" customWidth="1"/>
    <col min="1824" max="1824" width="10.6640625" style="11" customWidth="1"/>
    <col min="1825" max="1825" width="11.44140625" style="11" customWidth="1"/>
    <col min="1826" max="1826" width="10.109375" style="11" customWidth="1"/>
    <col min="1827" max="1827" width="10" style="11" customWidth="1"/>
    <col min="1828" max="1828" width="10.6640625" style="11" customWidth="1"/>
    <col min="1829" max="1832" width="10" style="11" customWidth="1"/>
    <col min="1833" max="1833" width="9.109375" style="11" customWidth="1"/>
    <col min="1834" max="1835" width="10.6640625" style="11" customWidth="1"/>
    <col min="1836" max="1836" width="16" style="11" customWidth="1"/>
    <col min="1837" max="1837" width="9.109375" style="11" customWidth="1"/>
    <col min="1838" max="2060" width="9.109375" style="11"/>
    <col min="2061" max="2061" width="11" style="11" customWidth="1"/>
    <col min="2062" max="2062" width="9.109375" style="11" customWidth="1"/>
    <col min="2063" max="2064" width="10.109375" style="11" customWidth="1"/>
    <col min="2065" max="2066" width="9.109375" style="11" customWidth="1"/>
    <col min="2067" max="2067" width="7.88671875" style="11" customWidth="1"/>
    <col min="2068" max="2069" width="9.109375" style="11" customWidth="1"/>
    <col min="2070" max="2070" width="10.5546875" style="11" customWidth="1"/>
    <col min="2071" max="2071" width="10.88671875" style="11" customWidth="1"/>
    <col min="2072" max="2073" width="9.109375" style="11" customWidth="1"/>
    <col min="2074" max="2074" width="11.5546875" style="11" customWidth="1"/>
    <col min="2075" max="2075" width="9.109375" style="11" customWidth="1"/>
    <col min="2076" max="2076" width="11" style="11" customWidth="1"/>
    <col min="2077" max="2077" width="11.33203125" style="11" customWidth="1"/>
    <col min="2078" max="2078" width="9.109375" style="11" customWidth="1"/>
    <col min="2079" max="2079" width="10.5546875" style="11" customWidth="1"/>
    <col min="2080" max="2080" width="10.6640625" style="11" customWidth="1"/>
    <col min="2081" max="2081" width="11.44140625" style="11" customWidth="1"/>
    <col min="2082" max="2082" width="10.109375" style="11" customWidth="1"/>
    <col min="2083" max="2083" width="10" style="11" customWidth="1"/>
    <col min="2084" max="2084" width="10.6640625" style="11" customWidth="1"/>
    <col min="2085" max="2088" width="10" style="11" customWidth="1"/>
    <col min="2089" max="2089" width="9.109375" style="11" customWidth="1"/>
    <col min="2090" max="2091" width="10.6640625" style="11" customWidth="1"/>
    <col min="2092" max="2092" width="16" style="11" customWidth="1"/>
    <col min="2093" max="2093" width="9.109375" style="11" customWidth="1"/>
    <col min="2094" max="2316" width="9.109375" style="11"/>
    <col min="2317" max="2317" width="11" style="11" customWidth="1"/>
    <col min="2318" max="2318" width="9.109375" style="11" customWidth="1"/>
    <col min="2319" max="2320" width="10.109375" style="11" customWidth="1"/>
    <col min="2321" max="2322" width="9.109375" style="11" customWidth="1"/>
    <col min="2323" max="2323" width="7.88671875" style="11" customWidth="1"/>
    <col min="2324" max="2325" width="9.109375" style="11" customWidth="1"/>
    <col min="2326" max="2326" width="10.5546875" style="11" customWidth="1"/>
    <col min="2327" max="2327" width="10.88671875" style="11" customWidth="1"/>
    <col min="2328" max="2329" width="9.109375" style="11" customWidth="1"/>
    <col min="2330" max="2330" width="11.5546875" style="11" customWidth="1"/>
    <col min="2331" max="2331" width="9.109375" style="11" customWidth="1"/>
    <col min="2332" max="2332" width="11" style="11" customWidth="1"/>
    <col min="2333" max="2333" width="11.33203125" style="11" customWidth="1"/>
    <col min="2334" max="2334" width="9.109375" style="11" customWidth="1"/>
    <col min="2335" max="2335" width="10.5546875" style="11" customWidth="1"/>
    <col min="2336" max="2336" width="10.6640625" style="11" customWidth="1"/>
    <col min="2337" max="2337" width="11.44140625" style="11" customWidth="1"/>
    <col min="2338" max="2338" width="10.109375" style="11" customWidth="1"/>
    <col min="2339" max="2339" width="10" style="11" customWidth="1"/>
    <col min="2340" max="2340" width="10.6640625" style="11" customWidth="1"/>
    <col min="2341" max="2344" width="10" style="11" customWidth="1"/>
    <col min="2345" max="2345" width="9.109375" style="11" customWidth="1"/>
    <col min="2346" max="2347" width="10.6640625" style="11" customWidth="1"/>
    <col min="2348" max="2348" width="16" style="11" customWidth="1"/>
    <col min="2349" max="2349" width="9.109375" style="11" customWidth="1"/>
    <col min="2350" max="2572" width="9.109375" style="11"/>
    <col min="2573" max="2573" width="11" style="11" customWidth="1"/>
    <col min="2574" max="2574" width="9.109375" style="11" customWidth="1"/>
    <col min="2575" max="2576" width="10.109375" style="11" customWidth="1"/>
    <col min="2577" max="2578" width="9.109375" style="11" customWidth="1"/>
    <col min="2579" max="2579" width="7.88671875" style="11" customWidth="1"/>
    <col min="2580" max="2581" width="9.109375" style="11" customWidth="1"/>
    <col min="2582" max="2582" width="10.5546875" style="11" customWidth="1"/>
    <col min="2583" max="2583" width="10.88671875" style="11" customWidth="1"/>
    <col min="2584" max="2585" width="9.109375" style="11" customWidth="1"/>
    <col min="2586" max="2586" width="11.5546875" style="11" customWidth="1"/>
    <col min="2587" max="2587" width="9.109375" style="11" customWidth="1"/>
    <col min="2588" max="2588" width="11" style="11" customWidth="1"/>
    <col min="2589" max="2589" width="11.33203125" style="11" customWidth="1"/>
    <col min="2590" max="2590" width="9.109375" style="11" customWidth="1"/>
    <col min="2591" max="2591" width="10.5546875" style="11" customWidth="1"/>
    <col min="2592" max="2592" width="10.6640625" style="11" customWidth="1"/>
    <col min="2593" max="2593" width="11.44140625" style="11" customWidth="1"/>
    <col min="2594" max="2594" width="10.109375" style="11" customWidth="1"/>
    <col min="2595" max="2595" width="10" style="11" customWidth="1"/>
    <col min="2596" max="2596" width="10.6640625" style="11" customWidth="1"/>
    <col min="2597" max="2600" width="10" style="11" customWidth="1"/>
    <col min="2601" max="2601" width="9.109375" style="11" customWidth="1"/>
    <col min="2602" max="2603" width="10.6640625" style="11" customWidth="1"/>
    <col min="2604" max="2604" width="16" style="11" customWidth="1"/>
    <col min="2605" max="2605" width="9.109375" style="11" customWidth="1"/>
    <col min="2606" max="2828" width="9.109375" style="11"/>
    <col min="2829" max="2829" width="11" style="11" customWidth="1"/>
    <col min="2830" max="2830" width="9.109375" style="11" customWidth="1"/>
    <col min="2831" max="2832" width="10.109375" style="11" customWidth="1"/>
    <col min="2833" max="2834" width="9.109375" style="11" customWidth="1"/>
    <col min="2835" max="2835" width="7.88671875" style="11" customWidth="1"/>
    <col min="2836" max="2837" width="9.109375" style="11" customWidth="1"/>
    <col min="2838" max="2838" width="10.5546875" style="11" customWidth="1"/>
    <col min="2839" max="2839" width="10.88671875" style="11" customWidth="1"/>
    <col min="2840" max="2841" width="9.109375" style="11" customWidth="1"/>
    <col min="2842" max="2842" width="11.5546875" style="11" customWidth="1"/>
    <col min="2843" max="2843" width="9.109375" style="11" customWidth="1"/>
    <col min="2844" max="2844" width="11" style="11" customWidth="1"/>
    <col min="2845" max="2845" width="11.33203125" style="11" customWidth="1"/>
    <col min="2846" max="2846" width="9.109375" style="11" customWidth="1"/>
    <col min="2847" max="2847" width="10.5546875" style="11" customWidth="1"/>
    <col min="2848" max="2848" width="10.6640625" style="11" customWidth="1"/>
    <col min="2849" max="2849" width="11.44140625" style="11" customWidth="1"/>
    <col min="2850" max="2850" width="10.109375" style="11" customWidth="1"/>
    <col min="2851" max="2851" width="10" style="11" customWidth="1"/>
    <col min="2852" max="2852" width="10.6640625" style="11" customWidth="1"/>
    <col min="2853" max="2856" width="10" style="11" customWidth="1"/>
    <col min="2857" max="2857" width="9.109375" style="11" customWidth="1"/>
    <col min="2858" max="2859" width="10.6640625" style="11" customWidth="1"/>
    <col min="2860" max="2860" width="16" style="11" customWidth="1"/>
    <col min="2861" max="2861" width="9.109375" style="11" customWidth="1"/>
    <col min="2862" max="3084" width="9.109375" style="11"/>
    <col min="3085" max="3085" width="11" style="11" customWidth="1"/>
    <col min="3086" max="3086" width="9.109375" style="11" customWidth="1"/>
    <col min="3087" max="3088" width="10.109375" style="11" customWidth="1"/>
    <col min="3089" max="3090" width="9.109375" style="11" customWidth="1"/>
    <col min="3091" max="3091" width="7.88671875" style="11" customWidth="1"/>
    <col min="3092" max="3093" width="9.109375" style="11" customWidth="1"/>
    <col min="3094" max="3094" width="10.5546875" style="11" customWidth="1"/>
    <col min="3095" max="3095" width="10.88671875" style="11" customWidth="1"/>
    <col min="3096" max="3097" width="9.109375" style="11" customWidth="1"/>
    <col min="3098" max="3098" width="11.5546875" style="11" customWidth="1"/>
    <col min="3099" max="3099" width="9.109375" style="11" customWidth="1"/>
    <col min="3100" max="3100" width="11" style="11" customWidth="1"/>
    <col min="3101" max="3101" width="11.33203125" style="11" customWidth="1"/>
    <col min="3102" max="3102" width="9.109375" style="11" customWidth="1"/>
    <col min="3103" max="3103" width="10.5546875" style="11" customWidth="1"/>
    <col min="3104" max="3104" width="10.6640625" style="11" customWidth="1"/>
    <col min="3105" max="3105" width="11.44140625" style="11" customWidth="1"/>
    <col min="3106" max="3106" width="10.109375" style="11" customWidth="1"/>
    <col min="3107" max="3107" width="10" style="11" customWidth="1"/>
    <col min="3108" max="3108" width="10.6640625" style="11" customWidth="1"/>
    <col min="3109" max="3112" width="10" style="11" customWidth="1"/>
    <col min="3113" max="3113" width="9.109375" style="11" customWidth="1"/>
    <col min="3114" max="3115" width="10.6640625" style="11" customWidth="1"/>
    <col min="3116" max="3116" width="16" style="11" customWidth="1"/>
    <col min="3117" max="3117" width="9.109375" style="11" customWidth="1"/>
    <col min="3118" max="3340" width="9.109375" style="11"/>
    <col min="3341" max="3341" width="11" style="11" customWidth="1"/>
    <col min="3342" max="3342" width="9.109375" style="11" customWidth="1"/>
    <col min="3343" max="3344" width="10.109375" style="11" customWidth="1"/>
    <col min="3345" max="3346" width="9.109375" style="11" customWidth="1"/>
    <col min="3347" max="3347" width="7.88671875" style="11" customWidth="1"/>
    <col min="3348" max="3349" width="9.109375" style="11" customWidth="1"/>
    <col min="3350" max="3350" width="10.5546875" style="11" customWidth="1"/>
    <col min="3351" max="3351" width="10.88671875" style="11" customWidth="1"/>
    <col min="3352" max="3353" width="9.109375" style="11" customWidth="1"/>
    <col min="3354" max="3354" width="11.5546875" style="11" customWidth="1"/>
    <col min="3355" max="3355" width="9.109375" style="11" customWidth="1"/>
    <col min="3356" max="3356" width="11" style="11" customWidth="1"/>
    <col min="3357" max="3357" width="11.33203125" style="11" customWidth="1"/>
    <col min="3358" max="3358" width="9.109375" style="11" customWidth="1"/>
    <col min="3359" max="3359" width="10.5546875" style="11" customWidth="1"/>
    <col min="3360" max="3360" width="10.6640625" style="11" customWidth="1"/>
    <col min="3361" max="3361" width="11.44140625" style="11" customWidth="1"/>
    <col min="3362" max="3362" width="10.109375" style="11" customWidth="1"/>
    <col min="3363" max="3363" width="10" style="11" customWidth="1"/>
    <col min="3364" max="3364" width="10.6640625" style="11" customWidth="1"/>
    <col min="3365" max="3368" width="10" style="11" customWidth="1"/>
    <col min="3369" max="3369" width="9.109375" style="11" customWidth="1"/>
    <col min="3370" max="3371" width="10.6640625" style="11" customWidth="1"/>
    <col min="3372" max="3372" width="16" style="11" customWidth="1"/>
    <col min="3373" max="3373" width="9.109375" style="11" customWidth="1"/>
    <col min="3374" max="3596" width="9.109375" style="11"/>
    <col min="3597" max="3597" width="11" style="11" customWidth="1"/>
    <col min="3598" max="3598" width="9.109375" style="11" customWidth="1"/>
    <col min="3599" max="3600" width="10.109375" style="11" customWidth="1"/>
    <col min="3601" max="3602" width="9.109375" style="11" customWidth="1"/>
    <col min="3603" max="3603" width="7.88671875" style="11" customWidth="1"/>
    <col min="3604" max="3605" width="9.109375" style="11" customWidth="1"/>
    <col min="3606" max="3606" width="10.5546875" style="11" customWidth="1"/>
    <col min="3607" max="3607" width="10.88671875" style="11" customWidth="1"/>
    <col min="3608" max="3609" width="9.109375" style="11" customWidth="1"/>
    <col min="3610" max="3610" width="11.5546875" style="11" customWidth="1"/>
    <col min="3611" max="3611" width="9.109375" style="11" customWidth="1"/>
    <col min="3612" max="3612" width="11" style="11" customWidth="1"/>
    <col min="3613" max="3613" width="11.33203125" style="11" customWidth="1"/>
    <col min="3614" max="3614" width="9.109375" style="11" customWidth="1"/>
    <col min="3615" max="3615" width="10.5546875" style="11" customWidth="1"/>
    <col min="3616" max="3616" width="10.6640625" style="11" customWidth="1"/>
    <col min="3617" max="3617" width="11.44140625" style="11" customWidth="1"/>
    <col min="3618" max="3618" width="10.109375" style="11" customWidth="1"/>
    <col min="3619" max="3619" width="10" style="11" customWidth="1"/>
    <col min="3620" max="3620" width="10.6640625" style="11" customWidth="1"/>
    <col min="3621" max="3624" width="10" style="11" customWidth="1"/>
    <col min="3625" max="3625" width="9.109375" style="11" customWidth="1"/>
    <col min="3626" max="3627" width="10.6640625" style="11" customWidth="1"/>
    <col min="3628" max="3628" width="16" style="11" customWidth="1"/>
    <col min="3629" max="3629" width="9.109375" style="11" customWidth="1"/>
    <col min="3630" max="3852" width="9.109375" style="11"/>
    <col min="3853" max="3853" width="11" style="11" customWidth="1"/>
    <col min="3854" max="3854" width="9.109375" style="11" customWidth="1"/>
    <col min="3855" max="3856" width="10.109375" style="11" customWidth="1"/>
    <col min="3857" max="3858" width="9.109375" style="11" customWidth="1"/>
    <col min="3859" max="3859" width="7.88671875" style="11" customWidth="1"/>
    <col min="3860" max="3861" width="9.109375" style="11" customWidth="1"/>
    <col min="3862" max="3862" width="10.5546875" style="11" customWidth="1"/>
    <col min="3863" max="3863" width="10.88671875" style="11" customWidth="1"/>
    <col min="3864" max="3865" width="9.109375" style="11" customWidth="1"/>
    <col min="3866" max="3866" width="11.5546875" style="11" customWidth="1"/>
    <col min="3867" max="3867" width="9.109375" style="11" customWidth="1"/>
    <col min="3868" max="3868" width="11" style="11" customWidth="1"/>
    <col min="3869" max="3869" width="11.33203125" style="11" customWidth="1"/>
    <col min="3870" max="3870" width="9.109375" style="11" customWidth="1"/>
    <col min="3871" max="3871" width="10.5546875" style="11" customWidth="1"/>
    <col min="3872" max="3872" width="10.6640625" style="11" customWidth="1"/>
    <col min="3873" max="3873" width="11.44140625" style="11" customWidth="1"/>
    <col min="3874" max="3874" width="10.109375" style="11" customWidth="1"/>
    <col min="3875" max="3875" width="10" style="11" customWidth="1"/>
    <col min="3876" max="3876" width="10.6640625" style="11" customWidth="1"/>
    <col min="3877" max="3880" width="10" style="11" customWidth="1"/>
    <col min="3881" max="3881" width="9.109375" style="11" customWidth="1"/>
    <col min="3882" max="3883" width="10.6640625" style="11" customWidth="1"/>
    <col min="3884" max="3884" width="16" style="11" customWidth="1"/>
    <col min="3885" max="3885" width="9.109375" style="11" customWidth="1"/>
    <col min="3886" max="4108" width="9.109375" style="11"/>
    <col min="4109" max="4109" width="11" style="11" customWidth="1"/>
    <col min="4110" max="4110" width="9.109375" style="11" customWidth="1"/>
    <col min="4111" max="4112" width="10.109375" style="11" customWidth="1"/>
    <col min="4113" max="4114" width="9.109375" style="11" customWidth="1"/>
    <col min="4115" max="4115" width="7.88671875" style="11" customWidth="1"/>
    <col min="4116" max="4117" width="9.109375" style="11" customWidth="1"/>
    <col min="4118" max="4118" width="10.5546875" style="11" customWidth="1"/>
    <col min="4119" max="4119" width="10.88671875" style="11" customWidth="1"/>
    <col min="4120" max="4121" width="9.109375" style="11" customWidth="1"/>
    <col min="4122" max="4122" width="11.5546875" style="11" customWidth="1"/>
    <col min="4123" max="4123" width="9.109375" style="11" customWidth="1"/>
    <col min="4124" max="4124" width="11" style="11" customWidth="1"/>
    <col min="4125" max="4125" width="11.33203125" style="11" customWidth="1"/>
    <col min="4126" max="4126" width="9.109375" style="11" customWidth="1"/>
    <col min="4127" max="4127" width="10.5546875" style="11" customWidth="1"/>
    <col min="4128" max="4128" width="10.6640625" style="11" customWidth="1"/>
    <col min="4129" max="4129" width="11.44140625" style="11" customWidth="1"/>
    <col min="4130" max="4130" width="10.109375" style="11" customWidth="1"/>
    <col min="4131" max="4131" width="10" style="11" customWidth="1"/>
    <col min="4132" max="4132" width="10.6640625" style="11" customWidth="1"/>
    <col min="4133" max="4136" width="10" style="11" customWidth="1"/>
    <col min="4137" max="4137" width="9.109375" style="11" customWidth="1"/>
    <col min="4138" max="4139" width="10.6640625" style="11" customWidth="1"/>
    <col min="4140" max="4140" width="16" style="11" customWidth="1"/>
    <col min="4141" max="4141" width="9.109375" style="11" customWidth="1"/>
    <col min="4142" max="4364" width="9.109375" style="11"/>
    <col min="4365" max="4365" width="11" style="11" customWidth="1"/>
    <col min="4366" max="4366" width="9.109375" style="11" customWidth="1"/>
    <col min="4367" max="4368" width="10.109375" style="11" customWidth="1"/>
    <col min="4369" max="4370" width="9.109375" style="11" customWidth="1"/>
    <col min="4371" max="4371" width="7.88671875" style="11" customWidth="1"/>
    <col min="4372" max="4373" width="9.109375" style="11" customWidth="1"/>
    <col min="4374" max="4374" width="10.5546875" style="11" customWidth="1"/>
    <col min="4375" max="4375" width="10.88671875" style="11" customWidth="1"/>
    <col min="4376" max="4377" width="9.109375" style="11" customWidth="1"/>
    <col min="4378" max="4378" width="11.5546875" style="11" customWidth="1"/>
    <col min="4379" max="4379" width="9.109375" style="11" customWidth="1"/>
    <col min="4380" max="4380" width="11" style="11" customWidth="1"/>
    <col min="4381" max="4381" width="11.33203125" style="11" customWidth="1"/>
    <col min="4382" max="4382" width="9.109375" style="11" customWidth="1"/>
    <col min="4383" max="4383" width="10.5546875" style="11" customWidth="1"/>
    <col min="4384" max="4384" width="10.6640625" style="11" customWidth="1"/>
    <col min="4385" max="4385" width="11.44140625" style="11" customWidth="1"/>
    <col min="4386" max="4386" width="10.109375" style="11" customWidth="1"/>
    <col min="4387" max="4387" width="10" style="11" customWidth="1"/>
    <col min="4388" max="4388" width="10.6640625" style="11" customWidth="1"/>
    <col min="4389" max="4392" width="10" style="11" customWidth="1"/>
    <col min="4393" max="4393" width="9.109375" style="11" customWidth="1"/>
    <col min="4394" max="4395" width="10.6640625" style="11" customWidth="1"/>
    <col min="4396" max="4396" width="16" style="11" customWidth="1"/>
    <col min="4397" max="4397" width="9.109375" style="11" customWidth="1"/>
    <col min="4398" max="4620" width="9.109375" style="11"/>
    <col min="4621" max="4621" width="11" style="11" customWidth="1"/>
    <col min="4622" max="4622" width="9.109375" style="11" customWidth="1"/>
    <col min="4623" max="4624" width="10.109375" style="11" customWidth="1"/>
    <col min="4625" max="4626" width="9.109375" style="11" customWidth="1"/>
    <col min="4627" max="4627" width="7.88671875" style="11" customWidth="1"/>
    <col min="4628" max="4629" width="9.109375" style="11" customWidth="1"/>
    <col min="4630" max="4630" width="10.5546875" style="11" customWidth="1"/>
    <col min="4631" max="4631" width="10.88671875" style="11" customWidth="1"/>
    <col min="4632" max="4633" width="9.109375" style="11" customWidth="1"/>
    <col min="4634" max="4634" width="11.5546875" style="11" customWidth="1"/>
    <col min="4635" max="4635" width="9.109375" style="11" customWidth="1"/>
    <col min="4636" max="4636" width="11" style="11" customWidth="1"/>
    <col min="4637" max="4637" width="11.33203125" style="11" customWidth="1"/>
    <col min="4638" max="4638" width="9.109375" style="11" customWidth="1"/>
    <col min="4639" max="4639" width="10.5546875" style="11" customWidth="1"/>
    <col min="4640" max="4640" width="10.6640625" style="11" customWidth="1"/>
    <col min="4641" max="4641" width="11.44140625" style="11" customWidth="1"/>
    <col min="4642" max="4642" width="10.109375" style="11" customWidth="1"/>
    <col min="4643" max="4643" width="10" style="11" customWidth="1"/>
    <col min="4644" max="4644" width="10.6640625" style="11" customWidth="1"/>
    <col min="4645" max="4648" width="10" style="11" customWidth="1"/>
    <col min="4649" max="4649" width="9.109375" style="11" customWidth="1"/>
    <col min="4650" max="4651" width="10.6640625" style="11" customWidth="1"/>
    <col min="4652" max="4652" width="16" style="11" customWidth="1"/>
    <col min="4653" max="4653" width="9.109375" style="11" customWidth="1"/>
    <col min="4654" max="4876" width="9.109375" style="11"/>
    <col min="4877" max="4877" width="11" style="11" customWidth="1"/>
    <col min="4878" max="4878" width="9.109375" style="11" customWidth="1"/>
    <col min="4879" max="4880" width="10.109375" style="11" customWidth="1"/>
    <col min="4881" max="4882" width="9.109375" style="11" customWidth="1"/>
    <col min="4883" max="4883" width="7.88671875" style="11" customWidth="1"/>
    <col min="4884" max="4885" width="9.109375" style="11" customWidth="1"/>
    <col min="4886" max="4886" width="10.5546875" style="11" customWidth="1"/>
    <col min="4887" max="4887" width="10.88671875" style="11" customWidth="1"/>
    <col min="4888" max="4889" width="9.109375" style="11" customWidth="1"/>
    <col min="4890" max="4890" width="11.5546875" style="11" customWidth="1"/>
    <col min="4891" max="4891" width="9.109375" style="11" customWidth="1"/>
    <col min="4892" max="4892" width="11" style="11" customWidth="1"/>
    <col min="4893" max="4893" width="11.33203125" style="11" customWidth="1"/>
    <col min="4894" max="4894" width="9.109375" style="11" customWidth="1"/>
    <col min="4895" max="4895" width="10.5546875" style="11" customWidth="1"/>
    <col min="4896" max="4896" width="10.6640625" style="11" customWidth="1"/>
    <col min="4897" max="4897" width="11.44140625" style="11" customWidth="1"/>
    <col min="4898" max="4898" width="10.109375" style="11" customWidth="1"/>
    <col min="4899" max="4899" width="10" style="11" customWidth="1"/>
    <col min="4900" max="4900" width="10.6640625" style="11" customWidth="1"/>
    <col min="4901" max="4904" width="10" style="11" customWidth="1"/>
    <col min="4905" max="4905" width="9.109375" style="11" customWidth="1"/>
    <col min="4906" max="4907" width="10.6640625" style="11" customWidth="1"/>
    <col min="4908" max="4908" width="16" style="11" customWidth="1"/>
    <col min="4909" max="4909" width="9.109375" style="11" customWidth="1"/>
    <col min="4910" max="5132" width="9.109375" style="11"/>
    <col min="5133" max="5133" width="11" style="11" customWidth="1"/>
    <col min="5134" max="5134" width="9.109375" style="11" customWidth="1"/>
    <col min="5135" max="5136" width="10.109375" style="11" customWidth="1"/>
    <col min="5137" max="5138" width="9.109375" style="11" customWidth="1"/>
    <col min="5139" max="5139" width="7.88671875" style="11" customWidth="1"/>
    <col min="5140" max="5141" width="9.109375" style="11" customWidth="1"/>
    <col min="5142" max="5142" width="10.5546875" style="11" customWidth="1"/>
    <col min="5143" max="5143" width="10.88671875" style="11" customWidth="1"/>
    <col min="5144" max="5145" width="9.109375" style="11" customWidth="1"/>
    <col min="5146" max="5146" width="11.5546875" style="11" customWidth="1"/>
    <col min="5147" max="5147" width="9.109375" style="11" customWidth="1"/>
    <col min="5148" max="5148" width="11" style="11" customWidth="1"/>
    <col min="5149" max="5149" width="11.33203125" style="11" customWidth="1"/>
    <col min="5150" max="5150" width="9.109375" style="11" customWidth="1"/>
    <col min="5151" max="5151" width="10.5546875" style="11" customWidth="1"/>
    <col min="5152" max="5152" width="10.6640625" style="11" customWidth="1"/>
    <col min="5153" max="5153" width="11.44140625" style="11" customWidth="1"/>
    <col min="5154" max="5154" width="10.109375" style="11" customWidth="1"/>
    <col min="5155" max="5155" width="10" style="11" customWidth="1"/>
    <col min="5156" max="5156" width="10.6640625" style="11" customWidth="1"/>
    <col min="5157" max="5160" width="10" style="11" customWidth="1"/>
    <col min="5161" max="5161" width="9.109375" style="11" customWidth="1"/>
    <col min="5162" max="5163" width="10.6640625" style="11" customWidth="1"/>
    <col min="5164" max="5164" width="16" style="11" customWidth="1"/>
    <col min="5165" max="5165" width="9.109375" style="11" customWidth="1"/>
    <col min="5166" max="5388" width="9.109375" style="11"/>
    <col min="5389" max="5389" width="11" style="11" customWidth="1"/>
    <col min="5390" max="5390" width="9.109375" style="11" customWidth="1"/>
    <col min="5391" max="5392" width="10.109375" style="11" customWidth="1"/>
    <col min="5393" max="5394" width="9.109375" style="11" customWidth="1"/>
    <col min="5395" max="5395" width="7.88671875" style="11" customWidth="1"/>
    <col min="5396" max="5397" width="9.109375" style="11" customWidth="1"/>
    <col min="5398" max="5398" width="10.5546875" style="11" customWidth="1"/>
    <col min="5399" max="5399" width="10.88671875" style="11" customWidth="1"/>
    <col min="5400" max="5401" width="9.109375" style="11" customWidth="1"/>
    <col min="5402" max="5402" width="11.5546875" style="11" customWidth="1"/>
    <col min="5403" max="5403" width="9.109375" style="11" customWidth="1"/>
    <col min="5404" max="5404" width="11" style="11" customWidth="1"/>
    <col min="5405" max="5405" width="11.33203125" style="11" customWidth="1"/>
    <col min="5406" max="5406" width="9.109375" style="11" customWidth="1"/>
    <col min="5407" max="5407" width="10.5546875" style="11" customWidth="1"/>
    <col min="5408" max="5408" width="10.6640625" style="11" customWidth="1"/>
    <col min="5409" max="5409" width="11.44140625" style="11" customWidth="1"/>
    <col min="5410" max="5410" width="10.109375" style="11" customWidth="1"/>
    <col min="5411" max="5411" width="10" style="11" customWidth="1"/>
    <col min="5412" max="5412" width="10.6640625" style="11" customWidth="1"/>
    <col min="5413" max="5416" width="10" style="11" customWidth="1"/>
    <col min="5417" max="5417" width="9.109375" style="11" customWidth="1"/>
    <col min="5418" max="5419" width="10.6640625" style="11" customWidth="1"/>
    <col min="5420" max="5420" width="16" style="11" customWidth="1"/>
    <col min="5421" max="5421" width="9.109375" style="11" customWidth="1"/>
    <col min="5422" max="5644" width="9.109375" style="11"/>
    <col min="5645" max="5645" width="11" style="11" customWidth="1"/>
    <col min="5646" max="5646" width="9.109375" style="11" customWidth="1"/>
    <col min="5647" max="5648" width="10.109375" style="11" customWidth="1"/>
    <col min="5649" max="5650" width="9.109375" style="11" customWidth="1"/>
    <col min="5651" max="5651" width="7.88671875" style="11" customWidth="1"/>
    <col min="5652" max="5653" width="9.109375" style="11" customWidth="1"/>
    <col min="5654" max="5654" width="10.5546875" style="11" customWidth="1"/>
    <col min="5655" max="5655" width="10.88671875" style="11" customWidth="1"/>
    <col min="5656" max="5657" width="9.109375" style="11" customWidth="1"/>
    <col min="5658" max="5658" width="11.5546875" style="11" customWidth="1"/>
    <col min="5659" max="5659" width="9.109375" style="11" customWidth="1"/>
    <col min="5660" max="5660" width="11" style="11" customWidth="1"/>
    <col min="5661" max="5661" width="11.33203125" style="11" customWidth="1"/>
    <col min="5662" max="5662" width="9.109375" style="11" customWidth="1"/>
    <col min="5663" max="5663" width="10.5546875" style="11" customWidth="1"/>
    <col min="5664" max="5664" width="10.6640625" style="11" customWidth="1"/>
    <col min="5665" max="5665" width="11.44140625" style="11" customWidth="1"/>
    <col min="5666" max="5666" width="10.109375" style="11" customWidth="1"/>
    <col min="5667" max="5667" width="10" style="11" customWidth="1"/>
    <col min="5668" max="5668" width="10.6640625" style="11" customWidth="1"/>
    <col min="5669" max="5672" width="10" style="11" customWidth="1"/>
    <col min="5673" max="5673" width="9.109375" style="11" customWidth="1"/>
    <col min="5674" max="5675" width="10.6640625" style="11" customWidth="1"/>
    <col min="5676" max="5676" width="16" style="11" customWidth="1"/>
    <col min="5677" max="5677" width="9.109375" style="11" customWidth="1"/>
    <col min="5678" max="5900" width="9.109375" style="11"/>
    <col min="5901" max="5901" width="11" style="11" customWidth="1"/>
    <col min="5902" max="5902" width="9.109375" style="11" customWidth="1"/>
    <col min="5903" max="5904" width="10.109375" style="11" customWidth="1"/>
    <col min="5905" max="5906" width="9.109375" style="11" customWidth="1"/>
    <col min="5907" max="5907" width="7.88671875" style="11" customWidth="1"/>
    <col min="5908" max="5909" width="9.109375" style="11" customWidth="1"/>
    <col min="5910" max="5910" width="10.5546875" style="11" customWidth="1"/>
    <col min="5911" max="5911" width="10.88671875" style="11" customWidth="1"/>
    <col min="5912" max="5913" width="9.109375" style="11" customWidth="1"/>
    <col min="5914" max="5914" width="11.5546875" style="11" customWidth="1"/>
    <col min="5915" max="5915" width="9.109375" style="11" customWidth="1"/>
    <col min="5916" max="5916" width="11" style="11" customWidth="1"/>
    <col min="5917" max="5917" width="11.33203125" style="11" customWidth="1"/>
    <col min="5918" max="5918" width="9.109375" style="11" customWidth="1"/>
    <col min="5919" max="5919" width="10.5546875" style="11" customWidth="1"/>
    <col min="5920" max="5920" width="10.6640625" style="11" customWidth="1"/>
    <col min="5921" max="5921" width="11.44140625" style="11" customWidth="1"/>
    <col min="5922" max="5922" width="10.109375" style="11" customWidth="1"/>
    <col min="5923" max="5923" width="10" style="11" customWidth="1"/>
    <col min="5924" max="5924" width="10.6640625" style="11" customWidth="1"/>
    <col min="5925" max="5928" width="10" style="11" customWidth="1"/>
    <col min="5929" max="5929" width="9.109375" style="11" customWidth="1"/>
    <col min="5930" max="5931" width="10.6640625" style="11" customWidth="1"/>
    <col min="5932" max="5932" width="16" style="11" customWidth="1"/>
    <col min="5933" max="5933" width="9.109375" style="11" customWidth="1"/>
    <col min="5934" max="6156" width="9.109375" style="11"/>
    <col min="6157" max="6157" width="11" style="11" customWidth="1"/>
    <col min="6158" max="6158" width="9.109375" style="11" customWidth="1"/>
    <col min="6159" max="6160" width="10.109375" style="11" customWidth="1"/>
    <col min="6161" max="6162" width="9.109375" style="11" customWidth="1"/>
    <col min="6163" max="6163" width="7.88671875" style="11" customWidth="1"/>
    <col min="6164" max="6165" width="9.109375" style="11" customWidth="1"/>
    <col min="6166" max="6166" width="10.5546875" style="11" customWidth="1"/>
    <col min="6167" max="6167" width="10.88671875" style="11" customWidth="1"/>
    <col min="6168" max="6169" width="9.109375" style="11" customWidth="1"/>
    <col min="6170" max="6170" width="11.5546875" style="11" customWidth="1"/>
    <col min="6171" max="6171" width="9.109375" style="11" customWidth="1"/>
    <col min="6172" max="6172" width="11" style="11" customWidth="1"/>
    <col min="6173" max="6173" width="11.33203125" style="11" customWidth="1"/>
    <col min="6174" max="6174" width="9.109375" style="11" customWidth="1"/>
    <col min="6175" max="6175" width="10.5546875" style="11" customWidth="1"/>
    <col min="6176" max="6176" width="10.6640625" style="11" customWidth="1"/>
    <col min="6177" max="6177" width="11.44140625" style="11" customWidth="1"/>
    <col min="6178" max="6178" width="10.109375" style="11" customWidth="1"/>
    <col min="6179" max="6179" width="10" style="11" customWidth="1"/>
    <col min="6180" max="6180" width="10.6640625" style="11" customWidth="1"/>
    <col min="6181" max="6184" width="10" style="11" customWidth="1"/>
    <col min="6185" max="6185" width="9.109375" style="11" customWidth="1"/>
    <col min="6186" max="6187" width="10.6640625" style="11" customWidth="1"/>
    <col min="6188" max="6188" width="16" style="11" customWidth="1"/>
    <col min="6189" max="6189" width="9.109375" style="11" customWidth="1"/>
    <col min="6190" max="6412" width="9.109375" style="11"/>
    <col min="6413" max="6413" width="11" style="11" customWidth="1"/>
    <col min="6414" max="6414" width="9.109375" style="11" customWidth="1"/>
    <col min="6415" max="6416" width="10.109375" style="11" customWidth="1"/>
    <col min="6417" max="6418" width="9.109375" style="11" customWidth="1"/>
    <col min="6419" max="6419" width="7.88671875" style="11" customWidth="1"/>
    <col min="6420" max="6421" width="9.109375" style="11" customWidth="1"/>
    <col min="6422" max="6422" width="10.5546875" style="11" customWidth="1"/>
    <col min="6423" max="6423" width="10.88671875" style="11" customWidth="1"/>
    <col min="6424" max="6425" width="9.109375" style="11" customWidth="1"/>
    <col min="6426" max="6426" width="11.5546875" style="11" customWidth="1"/>
    <col min="6427" max="6427" width="9.109375" style="11" customWidth="1"/>
    <col min="6428" max="6428" width="11" style="11" customWidth="1"/>
    <col min="6429" max="6429" width="11.33203125" style="11" customWidth="1"/>
    <col min="6430" max="6430" width="9.109375" style="11" customWidth="1"/>
    <col min="6431" max="6431" width="10.5546875" style="11" customWidth="1"/>
    <col min="6432" max="6432" width="10.6640625" style="11" customWidth="1"/>
    <col min="6433" max="6433" width="11.44140625" style="11" customWidth="1"/>
    <col min="6434" max="6434" width="10.109375" style="11" customWidth="1"/>
    <col min="6435" max="6435" width="10" style="11" customWidth="1"/>
    <col min="6436" max="6436" width="10.6640625" style="11" customWidth="1"/>
    <col min="6437" max="6440" width="10" style="11" customWidth="1"/>
    <col min="6441" max="6441" width="9.109375" style="11" customWidth="1"/>
    <col min="6442" max="6443" width="10.6640625" style="11" customWidth="1"/>
    <col min="6444" max="6444" width="16" style="11" customWidth="1"/>
    <col min="6445" max="6445" width="9.109375" style="11" customWidth="1"/>
    <col min="6446" max="6668" width="9.109375" style="11"/>
    <col min="6669" max="6669" width="11" style="11" customWidth="1"/>
    <col min="6670" max="6670" width="9.109375" style="11" customWidth="1"/>
    <col min="6671" max="6672" width="10.109375" style="11" customWidth="1"/>
    <col min="6673" max="6674" width="9.109375" style="11" customWidth="1"/>
    <col min="6675" max="6675" width="7.88671875" style="11" customWidth="1"/>
    <col min="6676" max="6677" width="9.109375" style="11" customWidth="1"/>
    <col min="6678" max="6678" width="10.5546875" style="11" customWidth="1"/>
    <col min="6679" max="6679" width="10.88671875" style="11" customWidth="1"/>
    <col min="6680" max="6681" width="9.109375" style="11" customWidth="1"/>
    <col min="6682" max="6682" width="11.5546875" style="11" customWidth="1"/>
    <col min="6683" max="6683" width="9.109375" style="11" customWidth="1"/>
    <col min="6684" max="6684" width="11" style="11" customWidth="1"/>
    <col min="6685" max="6685" width="11.33203125" style="11" customWidth="1"/>
    <col min="6686" max="6686" width="9.109375" style="11" customWidth="1"/>
    <col min="6687" max="6687" width="10.5546875" style="11" customWidth="1"/>
    <col min="6688" max="6688" width="10.6640625" style="11" customWidth="1"/>
    <col min="6689" max="6689" width="11.44140625" style="11" customWidth="1"/>
    <col min="6690" max="6690" width="10.109375" style="11" customWidth="1"/>
    <col min="6691" max="6691" width="10" style="11" customWidth="1"/>
    <col min="6692" max="6692" width="10.6640625" style="11" customWidth="1"/>
    <col min="6693" max="6696" width="10" style="11" customWidth="1"/>
    <col min="6697" max="6697" width="9.109375" style="11" customWidth="1"/>
    <col min="6698" max="6699" width="10.6640625" style="11" customWidth="1"/>
    <col min="6700" max="6700" width="16" style="11" customWidth="1"/>
    <col min="6701" max="6701" width="9.109375" style="11" customWidth="1"/>
    <col min="6702" max="6924" width="9.109375" style="11"/>
    <col min="6925" max="6925" width="11" style="11" customWidth="1"/>
    <col min="6926" max="6926" width="9.109375" style="11" customWidth="1"/>
    <col min="6927" max="6928" width="10.109375" style="11" customWidth="1"/>
    <col min="6929" max="6930" width="9.109375" style="11" customWidth="1"/>
    <col min="6931" max="6931" width="7.88671875" style="11" customWidth="1"/>
    <col min="6932" max="6933" width="9.109375" style="11" customWidth="1"/>
    <col min="6934" max="6934" width="10.5546875" style="11" customWidth="1"/>
    <col min="6935" max="6935" width="10.88671875" style="11" customWidth="1"/>
    <col min="6936" max="6937" width="9.109375" style="11" customWidth="1"/>
    <col min="6938" max="6938" width="11.5546875" style="11" customWidth="1"/>
    <col min="6939" max="6939" width="9.109375" style="11" customWidth="1"/>
    <col min="6940" max="6940" width="11" style="11" customWidth="1"/>
    <col min="6941" max="6941" width="11.33203125" style="11" customWidth="1"/>
    <col min="6942" max="6942" width="9.109375" style="11" customWidth="1"/>
    <col min="6943" max="6943" width="10.5546875" style="11" customWidth="1"/>
    <col min="6944" max="6944" width="10.6640625" style="11" customWidth="1"/>
    <col min="6945" max="6945" width="11.44140625" style="11" customWidth="1"/>
    <col min="6946" max="6946" width="10.109375" style="11" customWidth="1"/>
    <col min="6947" max="6947" width="10" style="11" customWidth="1"/>
    <col min="6948" max="6948" width="10.6640625" style="11" customWidth="1"/>
    <col min="6949" max="6952" width="10" style="11" customWidth="1"/>
    <col min="6953" max="6953" width="9.109375" style="11" customWidth="1"/>
    <col min="6954" max="6955" width="10.6640625" style="11" customWidth="1"/>
    <col min="6956" max="6956" width="16" style="11" customWidth="1"/>
    <col min="6957" max="6957" width="9.109375" style="11" customWidth="1"/>
    <col min="6958" max="7180" width="9.109375" style="11"/>
    <col min="7181" max="7181" width="11" style="11" customWidth="1"/>
    <col min="7182" max="7182" width="9.109375" style="11" customWidth="1"/>
    <col min="7183" max="7184" width="10.109375" style="11" customWidth="1"/>
    <col min="7185" max="7186" width="9.109375" style="11" customWidth="1"/>
    <col min="7187" max="7187" width="7.88671875" style="11" customWidth="1"/>
    <col min="7188" max="7189" width="9.109375" style="11" customWidth="1"/>
    <col min="7190" max="7190" width="10.5546875" style="11" customWidth="1"/>
    <col min="7191" max="7191" width="10.88671875" style="11" customWidth="1"/>
    <col min="7192" max="7193" width="9.109375" style="11" customWidth="1"/>
    <col min="7194" max="7194" width="11.5546875" style="11" customWidth="1"/>
    <col min="7195" max="7195" width="9.109375" style="11" customWidth="1"/>
    <col min="7196" max="7196" width="11" style="11" customWidth="1"/>
    <col min="7197" max="7197" width="11.33203125" style="11" customWidth="1"/>
    <col min="7198" max="7198" width="9.109375" style="11" customWidth="1"/>
    <col min="7199" max="7199" width="10.5546875" style="11" customWidth="1"/>
    <col min="7200" max="7200" width="10.6640625" style="11" customWidth="1"/>
    <col min="7201" max="7201" width="11.44140625" style="11" customWidth="1"/>
    <col min="7202" max="7202" width="10.109375" style="11" customWidth="1"/>
    <col min="7203" max="7203" width="10" style="11" customWidth="1"/>
    <col min="7204" max="7204" width="10.6640625" style="11" customWidth="1"/>
    <col min="7205" max="7208" width="10" style="11" customWidth="1"/>
    <col min="7209" max="7209" width="9.109375" style="11" customWidth="1"/>
    <col min="7210" max="7211" width="10.6640625" style="11" customWidth="1"/>
    <col min="7212" max="7212" width="16" style="11" customWidth="1"/>
    <col min="7213" max="7213" width="9.109375" style="11" customWidth="1"/>
    <col min="7214" max="7436" width="9.109375" style="11"/>
    <col min="7437" max="7437" width="11" style="11" customWidth="1"/>
    <col min="7438" max="7438" width="9.109375" style="11" customWidth="1"/>
    <col min="7439" max="7440" width="10.109375" style="11" customWidth="1"/>
    <col min="7441" max="7442" width="9.109375" style="11" customWidth="1"/>
    <col min="7443" max="7443" width="7.88671875" style="11" customWidth="1"/>
    <col min="7444" max="7445" width="9.109375" style="11" customWidth="1"/>
    <col min="7446" max="7446" width="10.5546875" style="11" customWidth="1"/>
    <col min="7447" max="7447" width="10.88671875" style="11" customWidth="1"/>
    <col min="7448" max="7449" width="9.109375" style="11" customWidth="1"/>
    <col min="7450" max="7450" width="11.5546875" style="11" customWidth="1"/>
    <col min="7451" max="7451" width="9.109375" style="11" customWidth="1"/>
    <col min="7452" max="7452" width="11" style="11" customWidth="1"/>
    <col min="7453" max="7453" width="11.33203125" style="11" customWidth="1"/>
    <col min="7454" max="7454" width="9.109375" style="11" customWidth="1"/>
    <col min="7455" max="7455" width="10.5546875" style="11" customWidth="1"/>
    <col min="7456" max="7456" width="10.6640625" style="11" customWidth="1"/>
    <col min="7457" max="7457" width="11.44140625" style="11" customWidth="1"/>
    <col min="7458" max="7458" width="10.109375" style="11" customWidth="1"/>
    <col min="7459" max="7459" width="10" style="11" customWidth="1"/>
    <col min="7460" max="7460" width="10.6640625" style="11" customWidth="1"/>
    <col min="7461" max="7464" width="10" style="11" customWidth="1"/>
    <col min="7465" max="7465" width="9.109375" style="11" customWidth="1"/>
    <col min="7466" max="7467" width="10.6640625" style="11" customWidth="1"/>
    <col min="7468" max="7468" width="16" style="11" customWidth="1"/>
    <col min="7469" max="7469" width="9.109375" style="11" customWidth="1"/>
    <col min="7470" max="7692" width="9.109375" style="11"/>
    <col min="7693" max="7693" width="11" style="11" customWidth="1"/>
    <col min="7694" max="7694" width="9.109375" style="11" customWidth="1"/>
    <col min="7695" max="7696" width="10.109375" style="11" customWidth="1"/>
    <col min="7697" max="7698" width="9.109375" style="11" customWidth="1"/>
    <col min="7699" max="7699" width="7.88671875" style="11" customWidth="1"/>
    <col min="7700" max="7701" width="9.109375" style="11" customWidth="1"/>
    <col min="7702" max="7702" width="10.5546875" style="11" customWidth="1"/>
    <col min="7703" max="7703" width="10.88671875" style="11" customWidth="1"/>
    <col min="7704" max="7705" width="9.109375" style="11" customWidth="1"/>
    <col min="7706" max="7706" width="11.5546875" style="11" customWidth="1"/>
    <col min="7707" max="7707" width="9.109375" style="11" customWidth="1"/>
    <col min="7708" max="7708" width="11" style="11" customWidth="1"/>
    <col min="7709" max="7709" width="11.33203125" style="11" customWidth="1"/>
    <col min="7710" max="7710" width="9.109375" style="11" customWidth="1"/>
    <col min="7711" max="7711" width="10.5546875" style="11" customWidth="1"/>
    <col min="7712" max="7712" width="10.6640625" style="11" customWidth="1"/>
    <col min="7713" max="7713" width="11.44140625" style="11" customWidth="1"/>
    <col min="7714" max="7714" width="10.109375" style="11" customWidth="1"/>
    <col min="7715" max="7715" width="10" style="11" customWidth="1"/>
    <col min="7716" max="7716" width="10.6640625" style="11" customWidth="1"/>
    <col min="7717" max="7720" width="10" style="11" customWidth="1"/>
    <col min="7721" max="7721" width="9.109375" style="11" customWidth="1"/>
    <col min="7722" max="7723" width="10.6640625" style="11" customWidth="1"/>
    <col min="7724" max="7724" width="16" style="11" customWidth="1"/>
    <col min="7725" max="7725" width="9.109375" style="11" customWidth="1"/>
    <col min="7726" max="7948" width="9.109375" style="11"/>
    <col min="7949" max="7949" width="11" style="11" customWidth="1"/>
    <col min="7950" max="7950" width="9.109375" style="11" customWidth="1"/>
    <col min="7951" max="7952" width="10.109375" style="11" customWidth="1"/>
    <col min="7953" max="7954" width="9.109375" style="11" customWidth="1"/>
    <col min="7955" max="7955" width="7.88671875" style="11" customWidth="1"/>
    <col min="7956" max="7957" width="9.109375" style="11" customWidth="1"/>
    <col min="7958" max="7958" width="10.5546875" style="11" customWidth="1"/>
    <col min="7959" max="7959" width="10.88671875" style="11" customWidth="1"/>
    <col min="7960" max="7961" width="9.109375" style="11" customWidth="1"/>
    <col min="7962" max="7962" width="11.5546875" style="11" customWidth="1"/>
    <col min="7963" max="7963" width="9.109375" style="11" customWidth="1"/>
    <col min="7964" max="7964" width="11" style="11" customWidth="1"/>
    <col min="7965" max="7965" width="11.33203125" style="11" customWidth="1"/>
    <col min="7966" max="7966" width="9.109375" style="11" customWidth="1"/>
    <col min="7967" max="7967" width="10.5546875" style="11" customWidth="1"/>
    <col min="7968" max="7968" width="10.6640625" style="11" customWidth="1"/>
    <col min="7969" max="7969" width="11.44140625" style="11" customWidth="1"/>
    <col min="7970" max="7970" width="10.109375" style="11" customWidth="1"/>
    <col min="7971" max="7971" width="10" style="11" customWidth="1"/>
    <col min="7972" max="7972" width="10.6640625" style="11" customWidth="1"/>
    <col min="7973" max="7976" width="10" style="11" customWidth="1"/>
    <col min="7977" max="7977" width="9.109375" style="11" customWidth="1"/>
    <col min="7978" max="7979" width="10.6640625" style="11" customWidth="1"/>
    <col min="7980" max="7980" width="16" style="11" customWidth="1"/>
    <col min="7981" max="7981" width="9.109375" style="11" customWidth="1"/>
    <col min="7982" max="8204" width="9.109375" style="11"/>
    <col min="8205" max="8205" width="11" style="11" customWidth="1"/>
    <col min="8206" max="8206" width="9.109375" style="11" customWidth="1"/>
    <col min="8207" max="8208" width="10.109375" style="11" customWidth="1"/>
    <col min="8209" max="8210" width="9.109375" style="11" customWidth="1"/>
    <col min="8211" max="8211" width="7.88671875" style="11" customWidth="1"/>
    <col min="8212" max="8213" width="9.109375" style="11" customWidth="1"/>
    <col min="8214" max="8214" width="10.5546875" style="11" customWidth="1"/>
    <col min="8215" max="8215" width="10.88671875" style="11" customWidth="1"/>
    <col min="8216" max="8217" width="9.109375" style="11" customWidth="1"/>
    <col min="8218" max="8218" width="11.5546875" style="11" customWidth="1"/>
    <col min="8219" max="8219" width="9.109375" style="11" customWidth="1"/>
    <col min="8220" max="8220" width="11" style="11" customWidth="1"/>
    <col min="8221" max="8221" width="11.33203125" style="11" customWidth="1"/>
    <col min="8222" max="8222" width="9.109375" style="11" customWidth="1"/>
    <col min="8223" max="8223" width="10.5546875" style="11" customWidth="1"/>
    <col min="8224" max="8224" width="10.6640625" style="11" customWidth="1"/>
    <col min="8225" max="8225" width="11.44140625" style="11" customWidth="1"/>
    <col min="8226" max="8226" width="10.109375" style="11" customWidth="1"/>
    <col min="8227" max="8227" width="10" style="11" customWidth="1"/>
    <col min="8228" max="8228" width="10.6640625" style="11" customWidth="1"/>
    <col min="8229" max="8232" width="10" style="11" customWidth="1"/>
    <col min="8233" max="8233" width="9.109375" style="11" customWidth="1"/>
    <col min="8234" max="8235" width="10.6640625" style="11" customWidth="1"/>
    <col min="8236" max="8236" width="16" style="11" customWidth="1"/>
    <col min="8237" max="8237" width="9.109375" style="11" customWidth="1"/>
    <col min="8238" max="8460" width="9.109375" style="11"/>
    <col min="8461" max="8461" width="11" style="11" customWidth="1"/>
    <col min="8462" max="8462" width="9.109375" style="11" customWidth="1"/>
    <col min="8463" max="8464" width="10.109375" style="11" customWidth="1"/>
    <col min="8465" max="8466" width="9.109375" style="11" customWidth="1"/>
    <col min="8467" max="8467" width="7.88671875" style="11" customWidth="1"/>
    <col min="8468" max="8469" width="9.109375" style="11" customWidth="1"/>
    <col min="8470" max="8470" width="10.5546875" style="11" customWidth="1"/>
    <col min="8471" max="8471" width="10.88671875" style="11" customWidth="1"/>
    <col min="8472" max="8473" width="9.109375" style="11" customWidth="1"/>
    <col min="8474" max="8474" width="11.5546875" style="11" customWidth="1"/>
    <col min="8475" max="8475" width="9.109375" style="11" customWidth="1"/>
    <col min="8476" max="8476" width="11" style="11" customWidth="1"/>
    <col min="8477" max="8477" width="11.33203125" style="11" customWidth="1"/>
    <col min="8478" max="8478" width="9.109375" style="11" customWidth="1"/>
    <col min="8479" max="8479" width="10.5546875" style="11" customWidth="1"/>
    <col min="8480" max="8480" width="10.6640625" style="11" customWidth="1"/>
    <col min="8481" max="8481" width="11.44140625" style="11" customWidth="1"/>
    <col min="8482" max="8482" width="10.109375" style="11" customWidth="1"/>
    <col min="8483" max="8483" width="10" style="11" customWidth="1"/>
    <col min="8484" max="8484" width="10.6640625" style="11" customWidth="1"/>
    <col min="8485" max="8488" width="10" style="11" customWidth="1"/>
    <col min="8489" max="8489" width="9.109375" style="11" customWidth="1"/>
    <col min="8490" max="8491" width="10.6640625" style="11" customWidth="1"/>
    <col min="8492" max="8492" width="16" style="11" customWidth="1"/>
    <col min="8493" max="8493" width="9.109375" style="11" customWidth="1"/>
    <col min="8494" max="8716" width="9.109375" style="11"/>
    <col min="8717" max="8717" width="11" style="11" customWidth="1"/>
    <col min="8718" max="8718" width="9.109375" style="11" customWidth="1"/>
    <col min="8719" max="8720" width="10.109375" style="11" customWidth="1"/>
    <col min="8721" max="8722" width="9.109375" style="11" customWidth="1"/>
    <col min="8723" max="8723" width="7.88671875" style="11" customWidth="1"/>
    <col min="8724" max="8725" width="9.109375" style="11" customWidth="1"/>
    <col min="8726" max="8726" width="10.5546875" style="11" customWidth="1"/>
    <col min="8727" max="8727" width="10.88671875" style="11" customWidth="1"/>
    <col min="8728" max="8729" width="9.109375" style="11" customWidth="1"/>
    <col min="8730" max="8730" width="11.5546875" style="11" customWidth="1"/>
    <col min="8731" max="8731" width="9.109375" style="11" customWidth="1"/>
    <col min="8732" max="8732" width="11" style="11" customWidth="1"/>
    <col min="8733" max="8733" width="11.33203125" style="11" customWidth="1"/>
    <col min="8734" max="8734" width="9.109375" style="11" customWidth="1"/>
    <col min="8735" max="8735" width="10.5546875" style="11" customWidth="1"/>
    <col min="8736" max="8736" width="10.6640625" style="11" customWidth="1"/>
    <col min="8737" max="8737" width="11.44140625" style="11" customWidth="1"/>
    <col min="8738" max="8738" width="10.109375" style="11" customWidth="1"/>
    <col min="8739" max="8739" width="10" style="11" customWidth="1"/>
    <col min="8740" max="8740" width="10.6640625" style="11" customWidth="1"/>
    <col min="8741" max="8744" width="10" style="11" customWidth="1"/>
    <col min="8745" max="8745" width="9.109375" style="11" customWidth="1"/>
    <col min="8746" max="8747" width="10.6640625" style="11" customWidth="1"/>
    <col min="8748" max="8748" width="16" style="11" customWidth="1"/>
    <col min="8749" max="8749" width="9.109375" style="11" customWidth="1"/>
    <col min="8750" max="8972" width="9.109375" style="11"/>
    <col min="8973" max="8973" width="11" style="11" customWidth="1"/>
    <col min="8974" max="8974" width="9.109375" style="11" customWidth="1"/>
    <col min="8975" max="8976" width="10.109375" style="11" customWidth="1"/>
    <col min="8977" max="8978" width="9.109375" style="11" customWidth="1"/>
    <col min="8979" max="8979" width="7.88671875" style="11" customWidth="1"/>
    <col min="8980" max="8981" width="9.109375" style="11" customWidth="1"/>
    <col min="8982" max="8982" width="10.5546875" style="11" customWidth="1"/>
    <col min="8983" max="8983" width="10.88671875" style="11" customWidth="1"/>
    <col min="8984" max="8985" width="9.109375" style="11" customWidth="1"/>
    <col min="8986" max="8986" width="11.5546875" style="11" customWidth="1"/>
    <col min="8987" max="8987" width="9.109375" style="11" customWidth="1"/>
    <col min="8988" max="8988" width="11" style="11" customWidth="1"/>
    <col min="8989" max="8989" width="11.33203125" style="11" customWidth="1"/>
    <col min="8990" max="8990" width="9.109375" style="11" customWidth="1"/>
    <col min="8991" max="8991" width="10.5546875" style="11" customWidth="1"/>
    <col min="8992" max="8992" width="10.6640625" style="11" customWidth="1"/>
    <col min="8993" max="8993" width="11.44140625" style="11" customWidth="1"/>
    <col min="8994" max="8994" width="10.109375" style="11" customWidth="1"/>
    <col min="8995" max="8995" width="10" style="11" customWidth="1"/>
    <col min="8996" max="8996" width="10.6640625" style="11" customWidth="1"/>
    <col min="8997" max="9000" width="10" style="11" customWidth="1"/>
    <col min="9001" max="9001" width="9.109375" style="11" customWidth="1"/>
    <col min="9002" max="9003" width="10.6640625" style="11" customWidth="1"/>
    <col min="9004" max="9004" width="16" style="11" customWidth="1"/>
    <col min="9005" max="9005" width="9.109375" style="11" customWidth="1"/>
    <col min="9006" max="9228" width="9.109375" style="11"/>
    <col min="9229" max="9229" width="11" style="11" customWidth="1"/>
    <col min="9230" max="9230" width="9.109375" style="11" customWidth="1"/>
    <col min="9231" max="9232" width="10.109375" style="11" customWidth="1"/>
    <col min="9233" max="9234" width="9.109375" style="11" customWidth="1"/>
    <col min="9235" max="9235" width="7.88671875" style="11" customWidth="1"/>
    <col min="9236" max="9237" width="9.109375" style="11" customWidth="1"/>
    <col min="9238" max="9238" width="10.5546875" style="11" customWidth="1"/>
    <col min="9239" max="9239" width="10.88671875" style="11" customWidth="1"/>
    <col min="9240" max="9241" width="9.109375" style="11" customWidth="1"/>
    <col min="9242" max="9242" width="11.5546875" style="11" customWidth="1"/>
    <col min="9243" max="9243" width="9.109375" style="11" customWidth="1"/>
    <col min="9244" max="9244" width="11" style="11" customWidth="1"/>
    <col min="9245" max="9245" width="11.33203125" style="11" customWidth="1"/>
    <col min="9246" max="9246" width="9.109375" style="11" customWidth="1"/>
    <col min="9247" max="9247" width="10.5546875" style="11" customWidth="1"/>
    <col min="9248" max="9248" width="10.6640625" style="11" customWidth="1"/>
    <col min="9249" max="9249" width="11.44140625" style="11" customWidth="1"/>
    <col min="9250" max="9250" width="10.109375" style="11" customWidth="1"/>
    <col min="9251" max="9251" width="10" style="11" customWidth="1"/>
    <col min="9252" max="9252" width="10.6640625" style="11" customWidth="1"/>
    <col min="9253" max="9256" width="10" style="11" customWidth="1"/>
    <col min="9257" max="9257" width="9.109375" style="11" customWidth="1"/>
    <col min="9258" max="9259" width="10.6640625" style="11" customWidth="1"/>
    <col min="9260" max="9260" width="16" style="11" customWidth="1"/>
    <col min="9261" max="9261" width="9.109375" style="11" customWidth="1"/>
    <col min="9262" max="9484" width="9.109375" style="11"/>
    <col min="9485" max="9485" width="11" style="11" customWidth="1"/>
    <col min="9486" max="9486" width="9.109375" style="11" customWidth="1"/>
    <col min="9487" max="9488" width="10.109375" style="11" customWidth="1"/>
    <col min="9489" max="9490" width="9.109375" style="11" customWidth="1"/>
    <col min="9491" max="9491" width="7.88671875" style="11" customWidth="1"/>
    <col min="9492" max="9493" width="9.109375" style="11" customWidth="1"/>
    <col min="9494" max="9494" width="10.5546875" style="11" customWidth="1"/>
    <col min="9495" max="9495" width="10.88671875" style="11" customWidth="1"/>
    <col min="9496" max="9497" width="9.109375" style="11" customWidth="1"/>
    <col min="9498" max="9498" width="11.5546875" style="11" customWidth="1"/>
    <col min="9499" max="9499" width="9.109375" style="11" customWidth="1"/>
    <col min="9500" max="9500" width="11" style="11" customWidth="1"/>
    <col min="9501" max="9501" width="11.33203125" style="11" customWidth="1"/>
    <col min="9502" max="9502" width="9.109375" style="11" customWidth="1"/>
    <col min="9503" max="9503" width="10.5546875" style="11" customWidth="1"/>
    <col min="9504" max="9504" width="10.6640625" style="11" customWidth="1"/>
    <col min="9505" max="9505" width="11.44140625" style="11" customWidth="1"/>
    <col min="9506" max="9506" width="10.109375" style="11" customWidth="1"/>
    <col min="9507" max="9507" width="10" style="11" customWidth="1"/>
    <col min="9508" max="9508" width="10.6640625" style="11" customWidth="1"/>
    <col min="9509" max="9512" width="10" style="11" customWidth="1"/>
    <col min="9513" max="9513" width="9.109375" style="11" customWidth="1"/>
    <col min="9514" max="9515" width="10.6640625" style="11" customWidth="1"/>
    <col min="9516" max="9516" width="16" style="11" customWidth="1"/>
    <col min="9517" max="9517" width="9.109375" style="11" customWidth="1"/>
    <col min="9518" max="9740" width="9.109375" style="11"/>
    <col min="9741" max="9741" width="11" style="11" customWidth="1"/>
    <col min="9742" max="9742" width="9.109375" style="11" customWidth="1"/>
    <col min="9743" max="9744" width="10.109375" style="11" customWidth="1"/>
    <col min="9745" max="9746" width="9.109375" style="11" customWidth="1"/>
    <col min="9747" max="9747" width="7.88671875" style="11" customWidth="1"/>
    <col min="9748" max="9749" width="9.109375" style="11" customWidth="1"/>
    <col min="9750" max="9750" width="10.5546875" style="11" customWidth="1"/>
    <col min="9751" max="9751" width="10.88671875" style="11" customWidth="1"/>
    <col min="9752" max="9753" width="9.109375" style="11" customWidth="1"/>
    <col min="9754" max="9754" width="11.5546875" style="11" customWidth="1"/>
    <col min="9755" max="9755" width="9.109375" style="11" customWidth="1"/>
    <col min="9756" max="9756" width="11" style="11" customWidth="1"/>
    <col min="9757" max="9757" width="11.33203125" style="11" customWidth="1"/>
    <col min="9758" max="9758" width="9.109375" style="11" customWidth="1"/>
    <col min="9759" max="9759" width="10.5546875" style="11" customWidth="1"/>
    <col min="9760" max="9760" width="10.6640625" style="11" customWidth="1"/>
    <col min="9761" max="9761" width="11.44140625" style="11" customWidth="1"/>
    <col min="9762" max="9762" width="10.109375" style="11" customWidth="1"/>
    <col min="9763" max="9763" width="10" style="11" customWidth="1"/>
    <col min="9764" max="9764" width="10.6640625" style="11" customWidth="1"/>
    <col min="9765" max="9768" width="10" style="11" customWidth="1"/>
    <col min="9769" max="9769" width="9.109375" style="11" customWidth="1"/>
    <col min="9770" max="9771" width="10.6640625" style="11" customWidth="1"/>
    <col min="9772" max="9772" width="16" style="11" customWidth="1"/>
    <col min="9773" max="9773" width="9.109375" style="11" customWidth="1"/>
    <col min="9774" max="9996" width="9.109375" style="11"/>
    <col min="9997" max="9997" width="11" style="11" customWidth="1"/>
    <col min="9998" max="9998" width="9.109375" style="11" customWidth="1"/>
    <col min="9999" max="10000" width="10.109375" style="11" customWidth="1"/>
    <col min="10001" max="10002" width="9.109375" style="11" customWidth="1"/>
    <col min="10003" max="10003" width="7.88671875" style="11" customWidth="1"/>
    <col min="10004" max="10005" width="9.109375" style="11" customWidth="1"/>
    <col min="10006" max="10006" width="10.5546875" style="11" customWidth="1"/>
    <col min="10007" max="10007" width="10.88671875" style="11" customWidth="1"/>
    <col min="10008" max="10009" width="9.109375" style="11" customWidth="1"/>
    <col min="10010" max="10010" width="11.5546875" style="11" customWidth="1"/>
    <col min="10011" max="10011" width="9.109375" style="11" customWidth="1"/>
    <col min="10012" max="10012" width="11" style="11" customWidth="1"/>
    <col min="10013" max="10013" width="11.33203125" style="11" customWidth="1"/>
    <col min="10014" max="10014" width="9.109375" style="11" customWidth="1"/>
    <col min="10015" max="10015" width="10.5546875" style="11" customWidth="1"/>
    <col min="10016" max="10016" width="10.6640625" style="11" customWidth="1"/>
    <col min="10017" max="10017" width="11.44140625" style="11" customWidth="1"/>
    <col min="10018" max="10018" width="10.109375" style="11" customWidth="1"/>
    <col min="10019" max="10019" width="10" style="11" customWidth="1"/>
    <col min="10020" max="10020" width="10.6640625" style="11" customWidth="1"/>
    <col min="10021" max="10024" width="10" style="11" customWidth="1"/>
    <col min="10025" max="10025" width="9.109375" style="11" customWidth="1"/>
    <col min="10026" max="10027" width="10.6640625" style="11" customWidth="1"/>
    <col min="10028" max="10028" width="16" style="11" customWidth="1"/>
    <col min="10029" max="10029" width="9.109375" style="11" customWidth="1"/>
    <col min="10030" max="10252" width="9.109375" style="11"/>
    <col min="10253" max="10253" width="11" style="11" customWidth="1"/>
    <col min="10254" max="10254" width="9.109375" style="11" customWidth="1"/>
    <col min="10255" max="10256" width="10.109375" style="11" customWidth="1"/>
    <col min="10257" max="10258" width="9.109375" style="11" customWidth="1"/>
    <col min="10259" max="10259" width="7.88671875" style="11" customWidth="1"/>
    <col min="10260" max="10261" width="9.109375" style="11" customWidth="1"/>
    <col min="10262" max="10262" width="10.5546875" style="11" customWidth="1"/>
    <col min="10263" max="10263" width="10.88671875" style="11" customWidth="1"/>
    <col min="10264" max="10265" width="9.109375" style="11" customWidth="1"/>
    <col min="10266" max="10266" width="11.5546875" style="11" customWidth="1"/>
    <col min="10267" max="10267" width="9.109375" style="11" customWidth="1"/>
    <col min="10268" max="10268" width="11" style="11" customWidth="1"/>
    <col min="10269" max="10269" width="11.33203125" style="11" customWidth="1"/>
    <col min="10270" max="10270" width="9.109375" style="11" customWidth="1"/>
    <col min="10271" max="10271" width="10.5546875" style="11" customWidth="1"/>
    <col min="10272" max="10272" width="10.6640625" style="11" customWidth="1"/>
    <col min="10273" max="10273" width="11.44140625" style="11" customWidth="1"/>
    <col min="10274" max="10274" width="10.109375" style="11" customWidth="1"/>
    <col min="10275" max="10275" width="10" style="11" customWidth="1"/>
    <col min="10276" max="10276" width="10.6640625" style="11" customWidth="1"/>
    <col min="10277" max="10280" width="10" style="11" customWidth="1"/>
    <col min="10281" max="10281" width="9.109375" style="11" customWidth="1"/>
    <col min="10282" max="10283" width="10.6640625" style="11" customWidth="1"/>
    <col min="10284" max="10284" width="16" style="11" customWidth="1"/>
    <col min="10285" max="10285" width="9.109375" style="11" customWidth="1"/>
    <col min="10286" max="10508" width="9.109375" style="11"/>
    <col min="10509" max="10509" width="11" style="11" customWidth="1"/>
    <col min="10510" max="10510" width="9.109375" style="11" customWidth="1"/>
    <col min="10511" max="10512" width="10.109375" style="11" customWidth="1"/>
    <col min="10513" max="10514" width="9.109375" style="11" customWidth="1"/>
    <col min="10515" max="10515" width="7.88671875" style="11" customWidth="1"/>
    <col min="10516" max="10517" width="9.109375" style="11" customWidth="1"/>
    <col min="10518" max="10518" width="10.5546875" style="11" customWidth="1"/>
    <col min="10519" max="10519" width="10.88671875" style="11" customWidth="1"/>
    <col min="10520" max="10521" width="9.109375" style="11" customWidth="1"/>
    <col min="10522" max="10522" width="11.5546875" style="11" customWidth="1"/>
    <col min="10523" max="10523" width="9.109375" style="11" customWidth="1"/>
    <col min="10524" max="10524" width="11" style="11" customWidth="1"/>
    <col min="10525" max="10525" width="11.33203125" style="11" customWidth="1"/>
    <col min="10526" max="10526" width="9.109375" style="11" customWidth="1"/>
    <col min="10527" max="10527" width="10.5546875" style="11" customWidth="1"/>
    <col min="10528" max="10528" width="10.6640625" style="11" customWidth="1"/>
    <col min="10529" max="10529" width="11.44140625" style="11" customWidth="1"/>
    <col min="10530" max="10530" width="10.109375" style="11" customWidth="1"/>
    <col min="10531" max="10531" width="10" style="11" customWidth="1"/>
    <col min="10532" max="10532" width="10.6640625" style="11" customWidth="1"/>
    <col min="10533" max="10536" width="10" style="11" customWidth="1"/>
    <col min="10537" max="10537" width="9.109375" style="11" customWidth="1"/>
    <col min="10538" max="10539" width="10.6640625" style="11" customWidth="1"/>
    <col min="10540" max="10540" width="16" style="11" customWidth="1"/>
    <col min="10541" max="10541" width="9.109375" style="11" customWidth="1"/>
    <col min="10542" max="10764" width="9.109375" style="11"/>
    <col min="10765" max="10765" width="11" style="11" customWidth="1"/>
    <col min="10766" max="10766" width="9.109375" style="11" customWidth="1"/>
    <col min="10767" max="10768" width="10.109375" style="11" customWidth="1"/>
    <col min="10769" max="10770" width="9.109375" style="11" customWidth="1"/>
    <col min="10771" max="10771" width="7.88671875" style="11" customWidth="1"/>
    <col min="10772" max="10773" width="9.109375" style="11" customWidth="1"/>
    <col min="10774" max="10774" width="10.5546875" style="11" customWidth="1"/>
    <col min="10775" max="10775" width="10.88671875" style="11" customWidth="1"/>
    <col min="10776" max="10777" width="9.109375" style="11" customWidth="1"/>
    <col min="10778" max="10778" width="11.5546875" style="11" customWidth="1"/>
    <col min="10779" max="10779" width="9.109375" style="11" customWidth="1"/>
    <col min="10780" max="10780" width="11" style="11" customWidth="1"/>
    <col min="10781" max="10781" width="11.33203125" style="11" customWidth="1"/>
    <col min="10782" max="10782" width="9.109375" style="11" customWidth="1"/>
    <col min="10783" max="10783" width="10.5546875" style="11" customWidth="1"/>
    <col min="10784" max="10784" width="10.6640625" style="11" customWidth="1"/>
    <col min="10785" max="10785" width="11.44140625" style="11" customWidth="1"/>
    <col min="10786" max="10786" width="10.109375" style="11" customWidth="1"/>
    <col min="10787" max="10787" width="10" style="11" customWidth="1"/>
    <col min="10788" max="10788" width="10.6640625" style="11" customWidth="1"/>
    <col min="10789" max="10792" width="10" style="11" customWidth="1"/>
    <col min="10793" max="10793" width="9.109375" style="11" customWidth="1"/>
    <col min="10794" max="10795" width="10.6640625" style="11" customWidth="1"/>
    <col min="10796" max="10796" width="16" style="11" customWidth="1"/>
    <col min="10797" max="10797" width="9.109375" style="11" customWidth="1"/>
    <col min="10798" max="11020" width="9.109375" style="11"/>
    <col min="11021" max="11021" width="11" style="11" customWidth="1"/>
    <col min="11022" max="11022" width="9.109375" style="11" customWidth="1"/>
    <col min="11023" max="11024" width="10.109375" style="11" customWidth="1"/>
    <col min="11025" max="11026" width="9.109375" style="11" customWidth="1"/>
    <col min="11027" max="11027" width="7.88671875" style="11" customWidth="1"/>
    <col min="11028" max="11029" width="9.109375" style="11" customWidth="1"/>
    <col min="11030" max="11030" width="10.5546875" style="11" customWidth="1"/>
    <col min="11031" max="11031" width="10.88671875" style="11" customWidth="1"/>
    <col min="11032" max="11033" width="9.109375" style="11" customWidth="1"/>
    <col min="11034" max="11034" width="11.5546875" style="11" customWidth="1"/>
    <col min="11035" max="11035" width="9.109375" style="11" customWidth="1"/>
    <col min="11036" max="11036" width="11" style="11" customWidth="1"/>
    <col min="11037" max="11037" width="11.33203125" style="11" customWidth="1"/>
    <col min="11038" max="11038" width="9.109375" style="11" customWidth="1"/>
    <col min="11039" max="11039" width="10.5546875" style="11" customWidth="1"/>
    <col min="11040" max="11040" width="10.6640625" style="11" customWidth="1"/>
    <col min="11041" max="11041" width="11.44140625" style="11" customWidth="1"/>
    <col min="11042" max="11042" width="10.109375" style="11" customWidth="1"/>
    <col min="11043" max="11043" width="10" style="11" customWidth="1"/>
    <col min="11044" max="11044" width="10.6640625" style="11" customWidth="1"/>
    <col min="11045" max="11048" width="10" style="11" customWidth="1"/>
    <col min="11049" max="11049" width="9.109375" style="11" customWidth="1"/>
    <col min="11050" max="11051" width="10.6640625" style="11" customWidth="1"/>
    <col min="11052" max="11052" width="16" style="11" customWidth="1"/>
    <col min="11053" max="11053" width="9.109375" style="11" customWidth="1"/>
    <col min="11054" max="11276" width="9.109375" style="11"/>
    <col min="11277" max="11277" width="11" style="11" customWidth="1"/>
    <col min="11278" max="11278" width="9.109375" style="11" customWidth="1"/>
    <col min="11279" max="11280" width="10.109375" style="11" customWidth="1"/>
    <col min="11281" max="11282" width="9.109375" style="11" customWidth="1"/>
    <col min="11283" max="11283" width="7.88671875" style="11" customWidth="1"/>
    <col min="11284" max="11285" width="9.109375" style="11" customWidth="1"/>
    <col min="11286" max="11286" width="10.5546875" style="11" customWidth="1"/>
    <col min="11287" max="11287" width="10.88671875" style="11" customWidth="1"/>
    <col min="11288" max="11289" width="9.109375" style="11" customWidth="1"/>
    <col min="11290" max="11290" width="11.5546875" style="11" customWidth="1"/>
    <col min="11291" max="11291" width="9.109375" style="11" customWidth="1"/>
    <col min="11292" max="11292" width="11" style="11" customWidth="1"/>
    <col min="11293" max="11293" width="11.33203125" style="11" customWidth="1"/>
    <col min="11294" max="11294" width="9.109375" style="11" customWidth="1"/>
    <col min="11295" max="11295" width="10.5546875" style="11" customWidth="1"/>
    <col min="11296" max="11296" width="10.6640625" style="11" customWidth="1"/>
    <col min="11297" max="11297" width="11.44140625" style="11" customWidth="1"/>
    <col min="11298" max="11298" width="10.109375" style="11" customWidth="1"/>
    <col min="11299" max="11299" width="10" style="11" customWidth="1"/>
    <col min="11300" max="11300" width="10.6640625" style="11" customWidth="1"/>
    <col min="11301" max="11304" width="10" style="11" customWidth="1"/>
    <col min="11305" max="11305" width="9.109375" style="11" customWidth="1"/>
    <col min="11306" max="11307" width="10.6640625" style="11" customWidth="1"/>
    <col min="11308" max="11308" width="16" style="11" customWidth="1"/>
    <col min="11309" max="11309" width="9.109375" style="11" customWidth="1"/>
    <col min="11310" max="11532" width="9.109375" style="11"/>
    <col min="11533" max="11533" width="11" style="11" customWidth="1"/>
    <col min="11534" max="11534" width="9.109375" style="11" customWidth="1"/>
    <col min="11535" max="11536" width="10.109375" style="11" customWidth="1"/>
    <col min="11537" max="11538" width="9.109375" style="11" customWidth="1"/>
    <col min="11539" max="11539" width="7.88671875" style="11" customWidth="1"/>
    <col min="11540" max="11541" width="9.109375" style="11" customWidth="1"/>
    <col min="11542" max="11542" width="10.5546875" style="11" customWidth="1"/>
    <col min="11543" max="11543" width="10.88671875" style="11" customWidth="1"/>
    <col min="11544" max="11545" width="9.109375" style="11" customWidth="1"/>
    <col min="11546" max="11546" width="11.5546875" style="11" customWidth="1"/>
    <col min="11547" max="11547" width="9.109375" style="11" customWidth="1"/>
    <col min="11548" max="11548" width="11" style="11" customWidth="1"/>
    <col min="11549" max="11549" width="11.33203125" style="11" customWidth="1"/>
    <col min="11550" max="11550" width="9.109375" style="11" customWidth="1"/>
    <col min="11551" max="11551" width="10.5546875" style="11" customWidth="1"/>
    <col min="11552" max="11552" width="10.6640625" style="11" customWidth="1"/>
    <col min="11553" max="11553" width="11.44140625" style="11" customWidth="1"/>
    <col min="11554" max="11554" width="10.109375" style="11" customWidth="1"/>
    <col min="11555" max="11555" width="10" style="11" customWidth="1"/>
    <col min="11556" max="11556" width="10.6640625" style="11" customWidth="1"/>
    <col min="11557" max="11560" width="10" style="11" customWidth="1"/>
    <col min="11561" max="11561" width="9.109375" style="11" customWidth="1"/>
    <col min="11562" max="11563" width="10.6640625" style="11" customWidth="1"/>
    <col min="11564" max="11564" width="16" style="11" customWidth="1"/>
    <col min="11565" max="11565" width="9.109375" style="11" customWidth="1"/>
    <col min="11566" max="11788" width="9.109375" style="11"/>
    <col min="11789" max="11789" width="11" style="11" customWidth="1"/>
    <col min="11790" max="11790" width="9.109375" style="11" customWidth="1"/>
    <col min="11791" max="11792" width="10.109375" style="11" customWidth="1"/>
    <col min="11793" max="11794" width="9.109375" style="11" customWidth="1"/>
    <col min="11795" max="11795" width="7.88671875" style="11" customWidth="1"/>
    <col min="11796" max="11797" width="9.109375" style="11" customWidth="1"/>
    <col min="11798" max="11798" width="10.5546875" style="11" customWidth="1"/>
    <col min="11799" max="11799" width="10.88671875" style="11" customWidth="1"/>
    <col min="11800" max="11801" width="9.109375" style="11" customWidth="1"/>
    <col min="11802" max="11802" width="11.5546875" style="11" customWidth="1"/>
    <col min="11803" max="11803" width="9.109375" style="11" customWidth="1"/>
    <col min="11804" max="11804" width="11" style="11" customWidth="1"/>
    <col min="11805" max="11805" width="11.33203125" style="11" customWidth="1"/>
    <col min="11806" max="11806" width="9.109375" style="11" customWidth="1"/>
    <col min="11807" max="11807" width="10.5546875" style="11" customWidth="1"/>
    <col min="11808" max="11808" width="10.6640625" style="11" customWidth="1"/>
    <col min="11809" max="11809" width="11.44140625" style="11" customWidth="1"/>
    <col min="11810" max="11810" width="10.109375" style="11" customWidth="1"/>
    <col min="11811" max="11811" width="10" style="11" customWidth="1"/>
    <col min="11812" max="11812" width="10.6640625" style="11" customWidth="1"/>
    <col min="11813" max="11816" width="10" style="11" customWidth="1"/>
    <col min="11817" max="11817" width="9.109375" style="11" customWidth="1"/>
    <col min="11818" max="11819" width="10.6640625" style="11" customWidth="1"/>
    <col min="11820" max="11820" width="16" style="11" customWidth="1"/>
    <col min="11821" max="11821" width="9.109375" style="11" customWidth="1"/>
    <col min="11822" max="12044" width="9.109375" style="11"/>
    <col min="12045" max="12045" width="11" style="11" customWidth="1"/>
    <col min="12046" max="12046" width="9.109375" style="11" customWidth="1"/>
    <col min="12047" max="12048" width="10.109375" style="11" customWidth="1"/>
    <col min="12049" max="12050" width="9.109375" style="11" customWidth="1"/>
    <col min="12051" max="12051" width="7.88671875" style="11" customWidth="1"/>
    <col min="12052" max="12053" width="9.109375" style="11" customWidth="1"/>
    <col min="12054" max="12054" width="10.5546875" style="11" customWidth="1"/>
    <col min="12055" max="12055" width="10.88671875" style="11" customWidth="1"/>
    <col min="12056" max="12057" width="9.109375" style="11" customWidth="1"/>
    <col min="12058" max="12058" width="11.5546875" style="11" customWidth="1"/>
    <col min="12059" max="12059" width="9.109375" style="11" customWidth="1"/>
    <col min="12060" max="12060" width="11" style="11" customWidth="1"/>
    <col min="12061" max="12061" width="11.33203125" style="11" customWidth="1"/>
    <col min="12062" max="12062" width="9.109375" style="11" customWidth="1"/>
    <col min="12063" max="12063" width="10.5546875" style="11" customWidth="1"/>
    <col min="12064" max="12064" width="10.6640625" style="11" customWidth="1"/>
    <col min="12065" max="12065" width="11.44140625" style="11" customWidth="1"/>
    <col min="12066" max="12066" width="10.109375" style="11" customWidth="1"/>
    <col min="12067" max="12067" width="10" style="11" customWidth="1"/>
    <col min="12068" max="12068" width="10.6640625" style="11" customWidth="1"/>
    <col min="12069" max="12072" width="10" style="11" customWidth="1"/>
    <col min="12073" max="12073" width="9.109375" style="11" customWidth="1"/>
    <col min="12074" max="12075" width="10.6640625" style="11" customWidth="1"/>
    <col min="12076" max="12076" width="16" style="11" customWidth="1"/>
    <col min="12077" max="12077" width="9.109375" style="11" customWidth="1"/>
    <col min="12078" max="12300" width="9.109375" style="11"/>
    <col min="12301" max="12301" width="11" style="11" customWidth="1"/>
    <col min="12302" max="12302" width="9.109375" style="11" customWidth="1"/>
    <col min="12303" max="12304" width="10.109375" style="11" customWidth="1"/>
    <col min="12305" max="12306" width="9.109375" style="11" customWidth="1"/>
    <col min="12307" max="12307" width="7.88671875" style="11" customWidth="1"/>
    <col min="12308" max="12309" width="9.109375" style="11" customWidth="1"/>
    <col min="12310" max="12310" width="10.5546875" style="11" customWidth="1"/>
    <col min="12311" max="12311" width="10.88671875" style="11" customWidth="1"/>
    <col min="12312" max="12313" width="9.109375" style="11" customWidth="1"/>
    <col min="12314" max="12314" width="11.5546875" style="11" customWidth="1"/>
    <col min="12315" max="12315" width="9.109375" style="11" customWidth="1"/>
    <col min="12316" max="12316" width="11" style="11" customWidth="1"/>
    <col min="12317" max="12317" width="11.33203125" style="11" customWidth="1"/>
    <col min="12318" max="12318" width="9.109375" style="11" customWidth="1"/>
    <col min="12319" max="12319" width="10.5546875" style="11" customWidth="1"/>
    <col min="12320" max="12320" width="10.6640625" style="11" customWidth="1"/>
    <col min="12321" max="12321" width="11.44140625" style="11" customWidth="1"/>
    <col min="12322" max="12322" width="10.109375" style="11" customWidth="1"/>
    <col min="12323" max="12323" width="10" style="11" customWidth="1"/>
    <col min="12324" max="12324" width="10.6640625" style="11" customWidth="1"/>
    <col min="12325" max="12328" width="10" style="11" customWidth="1"/>
    <col min="12329" max="12329" width="9.109375" style="11" customWidth="1"/>
    <col min="12330" max="12331" width="10.6640625" style="11" customWidth="1"/>
    <col min="12332" max="12332" width="16" style="11" customWidth="1"/>
    <col min="12333" max="12333" width="9.109375" style="11" customWidth="1"/>
    <col min="12334" max="12556" width="9.109375" style="11"/>
    <col min="12557" max="12557" width="11" style="11" customWidth="1"/>
    <col min="12558" max="12558" width="9.109375" style="11" customWidth="1"/>
    <col min="12559" max="12560" width="10.109375" style="11" customWidth="1"/>
    <col min="12561" max="12562" width="9.109375" style="11" customWidth="1"/>
    <col min="12563" max="12563" width="7.88671875" style="11" customWidth="1"/>
    <col min="12564" max="12565" width="9.109375" style="11" customWidth="1"/>
    <col min="12566" max="12566" width="10.5546875" style="11" customWidth="1"/>
    <col min="12567" max="12567" width="10.88671875" style="11" customWidth="1"/>
    <col min="12568" max="12569" width="9.109375" style="11" customWidth="1"/>
    <col min="12570" max="12570" width="11.5546875" style="11" customWidth="1"/>
    <col min="12571" max="12571" width="9.109375" style="11" customWidth="1"/>
    <col min="12572" max="12572" width="11" style="11" customWidth="1"/>
    <col min="12573" max="12573" width="11.33203125" style="11" customWidth="1"/>
    <col min="12574" max="12574" width="9.109375" style="11" customWidth="1"/>
    <col min="12575" max="12575" width="10.5546875" style="11" customWidth="1"/>
    <col min="12576" max="12576" width="10.6640625" style="11" customWidth="1"/>
    <col min="12577" max="12577" width="11.44140625" style="11" customWidth="1"/>
    <col min="12578" max="12578" width="10.109375" style="11" customWidth="1"/>
    <col min="12579" max="12579" width="10" style="11" customWidth="1"/>
    <col min="12580" max="12580" width="10.6640625" style="11" customWidth="1"/>
    <col min="12581" max="12584" width="10" style="11" customWidth="1"/>
    <col min="12585" max="12585" width="9.109375" style="11" customWidth="1"/>
    <col min="12586" max="12587" width="10.6640625" style="11" customWidth="1"/>
    <col min="12588" max="12588" width="16" style="11" customWidth="1"/>
    <col min="12589" max="12589" width="9.109375" style="11" customWidth="1"/>
    <col min="12590" max="12812" width="9.109375" style="11"/>
    <col min="12813" max="12813" width="11" style="11" customWidth="1"/>
    <col min="12814" max="12814" width="9.109375" style="11" customWidth="1"/>
    <col min="12815" max="12816" width="10.109375" style="11" customWidth="1"/>
    <col min="12817" max="12818" width="9.109375" style="11" customWidth="1"/>
    <col min="12819" max="12819" width="7.88671875" style="11" customWidth="1"/>
    <col min="12820" max="12821" width="9.109375" style="11" customWidth="1"/>
    <col min="12822" max="12822" width="10.5546875" style="11" customWidth="1"/>
    <col min="12823" max="12823" width="10.88671875" style="11" customWidth="1"/>
    <col min="12824" max="12825" width="9.109375" style="11" customWidth="1"/>
    <col min="12826" max="12826" width="11.5546875" style="11" customWidth="1"/>
    <col min="12827" max="12827" width="9.109375" style="11" customWidth="1"/>
    <col min="12828" max="12828" width="11" style="11" customWidth="1"/>
    <col min="12829" max="12829" width="11.33203125" style="11" customWidth="1"/>
    <col min="12830" max="12830" width="9.109375" style="11" customWidth="1"/>
    <col min="12831" max="12831" width="10.5546875" style="11" customWidth="1"/>
    <col min="12832" max="12832" width="10.6640625" style="11" customWidth="1"/>
    <col min="12833" max="12833" width="11.44140625" style="11" customWidth="1"/>
    <col min="12834" max="12834" width="10.109375" style="11" customWidth="1"/>
    <col min="12835" max="12835" width="10" style="11" customWidth="1"/>
    <col min="12836" max="12836" width="10.6640625" style="11" customWidth="1"/>
    <col min="12837" max="12840" width="10" style="11" customWidth="1"/>
    <col min="12841" max="12841" width="9.109375" style="11" customWidth="1"/>
    <col min="12842" max="12843" width="10.6640625" style="11" customWidth="1"/>
    <col min="12844" max="12844" width="16" style="11" customWidth="1"/>
    <col min="12845" max="12845" width="9.109375" style="11" customWidth="1"/>
    <col min="12846" max="13068" width="9.109375" style="11"/>
    <col min="13069" max="13069" width="11" style="11" customWidth="1"/>
    <col min="13070" max="13070" width="9.109375" style="11" customWidth="1"/>
    <col min="13071" max="13072" width="10.109375" style="11" customWidth="1"/>
    <col min="13073" max="13074" width="9.109375" style="11" customWidth="1"/>
    <col min="13075" max="13075" width="7.88671875" style="11" customWidth="1"/>
    <col min="13076" max="13077" width="9.109375" style="11" customWidth="1"/>
    <col min="13078" max="13078" width="10.5546875" style="11" customWidth="1"/>
    <col min="13079" max="13079" width="10.88671875" style="11" customWidth="1"/>
    <col min="13080" max="13081" width="9.109375" style="11" customWidth="1"/>
    <col min="13082" max="13082" width="11.5546875" style="11" customWidth="1"/>
    <col min="13083" max="13083" width="9.109375" style="11" customWidth="1"/>
    <col min="13084" max="13084" width="11" style="11" customWidth="1"/>
    <col min="13085" max="13085" width="11.33203125" style="11" customWidth="1"/>
    <col min="13086" max="13086" width="9.109375" style="11" customWidth="1"/>
    <col min="13087" max="13087" width="10.5546875" style="11" customWidth="1"/>
    <col min="13088" max="13088" width="10.6640625" style="11" customWidth="1"/>
    <col min="13089" max="13089" width="11.44140625" style="11" customWidth="1"/>
    <col min="13090" max="13090" width="10.109375" style="11" customWidth="1"/>
    <col min="13091" max="13091" width="10" style="11" customWidth="1"/>
    <col min="13092" max="13092" width="10.6640625" style="11" customWidth="1"/>
    <col min="13093" max="13096" width="10" style="11" customWidth="1"/>
    <col min="13097" max="13097" width="9.109375" style="11" customWidth="1"/>
    <col min="13098" max="13099" width="10.6640625" style="11" customWidth="1"/>
    <col min="13100" max="13100" width="16" style="11" customWidth="1"/>
    <col min="13101" max="13101" width="9.109375" style="11" customWidth="1"/>
    <col min="13102" max="13324" width="9.109375" style="11"/>
    <col min="13325" max="13325" width="11" style="11" customWidth="1"/>
    <col min="13326" max="13326" width="9.109375" style="11" customWidth="1"/>
    <col min="13327" max="13328" width="10.109375" style="11" customWidth="1"/>
    <col min="13329" max="13330" width="9.109375" style="11" customWidth="1"/>
    <col min="13331" max="13331" width="7.88671875" style="11" customWidth="1"/>
    <col min="13332" max="13333" width="9.109375" style="11" customWidth="1"/>
    <col min="13334" max="13334" width="10.5546875" style="11" customWidth="1"/>
    <col min="13335" max="13335" width="10.88671875" style="11" customWidth="1"/>
    <col min="13336" max="13337" width="9.109375" style="11" customWidth="1"/>
    <col min="13338" max="13338" width="11.5546875" style="11" customWidth="1"/>
    <col min="13339" max="13339" width="9.109375" style="11" customWidth="1"/>
    <col min="13340" max="13340" width="11" style="11" customWidth="1"/>
    <col min="13341" max="13341" width="11.33203125" style="11" customWidth="1"/>
    <col min="13342" max="13342" width="9.109375" style="11" customWidth="1"/>
    <col min="13343" max="13343" width="10.5546875" style="11" customWidth="1"/>
    <col min="13344" max="13344" width="10.6640625" style="11" customWidth="1"/>
    <col min="13345" max="13345" width="11.44140625" style="11" customWidth="1"/>
    <col min="13346" max="13346" width="10.109375" style="11" customWidth="1"/>
    <col min="13347" max="13347" width="10" style="11" customWidth="1"/>
    <col min="13348" max="13348" width="10.6640625" style="11" customWidth="1"/>
    <col min="13349" max="13352" width="10" style="11" customWidth="1"/>
    <col min="13353" max="13353" width="9.109375" style="11" customWidth="1"/>
    <col min="13354" max="13355" width="10.6640625" style="11" customWidth="1"/>
    <col min="13356" max="13356" width="16" style="11" customWidth="1"/>
    <col min="13357" max="13357" width="9.109375" style="11" customWidth="1"/>
    <col min="13358" max="13580" width="9.109375" style="11"/>
    <col min="13581" max="13581" width="11" style="11" customWidth="1"/>
    <col min="13582" max="13582" width="9.109375" style="11" customWidth="1"/>
    <col min="13583" max="13584" width="10.109375" style="11" customWidth="1"/>
    <col min="13585" max="13586" width="9.109375" style="11" customWidth="1"/>
    <col min="13587" max="13587" width="7.88671875" style="11" customWidth="1"/>
    <col min="13588" max="13589" width="9.109375" style="11" customWidth="1"/>
    <col min="13590" max="13590" width="10.5546875" style="11" customWidth="1"/>
    <col min="13591" max="13591" width="10.88671875" style="11" customWidth="1"/>
    <col min="13592" max="13593" width="9.109375" style="11" customWidth="1"/>
    <col min="13594" max="13594" width="11.5546875" style="11" customWidth="1"/>
    <col min="13595" max="13595" width="9.109375" style="11" customWidth="1"/>
    <col min="13596" max="13596" width="11" style="11" customWidth="1"/>
    <col min="13597" max="13597" width="11.33203125" style="11" customWidth="1"/>
    <col min="13598" max="13598" width="9.109375" style="11" customWidth="1"/>
    <col min="13599" max="13599" width="10.5546875" style="11" customWidth="1"/>
    <col min="13600" max="13600" width="10.6640625" style="11" customWidth="1"/>
    <col min="13601" max="13601" width="11.44140625" style="11" customWidth="1"/>
    <col min="13602" max="13602" width="10.109375" style="11" customWidth="1"/>
    <col min="13603" max="13603" width="10" style="11" customWidth="1"/>
    <col min="13604" max="13604" width="10.6640625" style="11" customWidth="1"/>
    <col min="13605" max="13608" width="10" style="11" customWidth="1"/>
    <col min="13609" max="13609" width="9.109375" style="11" customWidth="1"/>
    <col min="13610" max="13611" width="10.6640625" style="11" customWidth="1"/>
    <col min="13612" max="13612" width="16" style="11" customWidth="1"/>
    <col min="13613" max="13613" width="9.109375" style="11" customWidth="1"/>
    <col min="13614" max="13836" width="9.109375" style="11"/>
    <col min="13837" max="13837" width="11" style="11" customWidth="1"/>
    <col min="13838" max="13838" width="9.109375" style="11" customWidth="1"/>
    <col min="13839" max="13840" width="10.109375" style="11" customWidth="1"/>
    <col min="13841" max="13842" width="9.109375" style="11" customWidth="1"/>
    <col min="13843" max="13843" width="7.88671875" style="11" customWidth="1"/>
    <col min="13844" max="13845" width="9.109375" style="11" customWidth="1"/>
    <col min="13846" max="13846" width="10.5546875" style="11" customWidth="1"/>
    <col min="13847" max="13847" width="10.88671875" style="11" customWidth="1"/>
    <col min="13848" max="13849" width="9.109375" style="11" customWidth="1"/>
    <col min="13850" max="13850" width="11.5546875" style="11" customWidth="1"/>
    <col min="13851" max="13851" width="9.109375" style="11" customWidth="1"/>
    <col min="13852" max="13852" width="11" style="11" customWidth="1"/>
    <col min="13853" max="13853" width="11.33203125" style="11" customWidth="1"/>
    <col min="13854" max="13854" width="9.109375" style="11" customWidth="1"/>
    <col min="13855" max="13855" width="10.5546875" style="11" customWidth="1"/>
    <col min="13856" max="13856" width="10.6640625" style="11" customWidth="1"/>
    <col min="13857" max="13857" width="11.44140625" style="11" customWidth="1"/>
    <col min="13858" max="13858" width="10.109375" style="11" customWidth="1"/>
    <col min="13859" max="13859" width="10" style="11" customWidth="1"/>
    <col min="13860" max="13860" width="10.6640625" style="11" customWidth="1"/>
    <col min="13861" max="13864" width="10" style="11" customWidth="1"/>
    <col min="13865" max="13865" width="9.109375" style="11" customWidth="1"/>
    <col min="13866" max="13867" width="10.6640625" style="11" customWidth="1"/>
    <col min="13868" max="13868" width="16" style="11" customWidth="1"/>
    <col min="13869" max="13869" width="9.109375" style="11" customWidth="1"/>
    <col min="13870" max="14092" width="9.109375" style="11"/>
    <col min="14093" max="14093" width="11" style="11" customWidth="1"/>
    <col min="14094" max="14094" width="9.109375" style="11" customWidth="1"/>
    <col min="14095" max="14096" width="10.109375" style="11" customWidth="1"/>
    <col min="14097" max="14098" width="9.109375" style="11" customWidth="1"/>
    <col min="14099" max="14099" width="7.88671875" style="11" customWidth="1"/>
    <col min="14100" max="14101" width="9.109375" style="11" customWidth="1"/>
    <col min="14102" max="14102" width="10.5546875" style="11" customWidth="1"/>
    <col min="14103" max="14103" width="10.88671875" style="11" customWidth="1"/>
    <col min="14104" max="14105" width="9.109375" style="11" customWidth="1"/>
    <col min="14106" max="14106" width="11.5546875" style="11" customWidth="1"/>
    <col min="14107" max="14107" width="9.109375" style="11" customWidth="1"/>
    <col min="14108" max="14108" width="11" style="11" customWidth="1"/>
    <col min="14109" max="14109" width="11.33203125" style="11" customWidth="1"/>
    <col min="14110" max="14110" width="9.109375" style="11" customWidth="1"/>
    <col min="14111" max="14111" width="10.5546875" style="11" customWidth="1"/>
    <col min="14112" max="14112" width="10.6640625" style="11" customWidth="1"/>
    <col min="14113" max="14113" width="11.44140625" style="11" customWidth="1"/>
    <col min="14114" max="14114" width="10.109375" style="11" customWidth="1"/>
    <col min="14115" max="14115" width="10" style="11" customWidth="1"/>
    <col min="14116" max="14116" width="10.6640625" style="11" customWidth="1"/>
    <col min="14117" max="14120" width="10" style="11" customWidth="1"/>
    <col min="14121" max="14121" width="9.109375" style="11" customWidth="1"/>
    <col min="14122" max="14123" width="10.6640625" style="11" customWidth="1"/>
    <col min="14124" max="14124" width="16" style="11" customWidth="1"/>
    <col min="14125" max="14125" width="9.109375" style="11" customWidth="1"/>
    <col min="14126" max="14348" width="9.109375" style="11"/>
    <col min="14349" max="14349" width="11" style="11" customWidth="1"/>
    <col min="14350" max="14350" width="9.109375" style="11" customWidth="1"/>
    <col min="14351" max="14352" width="10.109375" style="11" customWidth="1"/>
    <col min="14353" max="14354" width="9.109375" style="11" customWidth="1"/>
    <col min="14355" max="14355" width="7.88671875" style="11" customWidth="1"/>
    <col min="14356" max="14357" width="9.109375" style="11" customWidth="1"/>
    <col min="14358" max="14358" width="10.5546875" style="11" customWidth="1"/>
    <col min="14359" max="14359" width="10.88671875" style="11" customWidth="1"/>
    <col min="14360" max="14361" width="9.109375" style="11" customWidth="1"/>
    <col min="14362" max="14362" width="11.5546875" style="11" customWidth="1"/>
    <col min="14363" max="14363" width="9.109375" style="11" customWidth="1"/>
    <col min="14364" max="14364" width="11" style="11" customWidth="1"/>
    <col min="14365" max="14365" width="11.33203125" style="11" customWidth="1"/>
    <col min="14366" max="14366" width="9.109375" style="11" customWidth="1"/>
    <col min="14367" max="14367" width="10.5546875" style="11" customWidth="1"/>
    <col min="14368" max="14368" width="10.6640625" style="11" customWidth="1"/>
    <col min="14369" max="14369" width="11.44140625" style="11" customWidth="1"/>
    <col min="14370" max="14370" width="10.109375" style="11" customWidth="1"/>
    <col min="14371" max="14371" width="10" style="11" customWidth="1"/>
    <col min="14372" max="14372" width="10.6640625" style="11" customWidth="1"/>
    <col min="14373" max="14376" width="10" style="11" customWidth="1"/>
    <col min="14377" max="14377" width="9.109375" style="11" customWidth="1"/>
    <col min="14378" max="14379" width="10.6640625" style="11" customWidth="1"/>
    <col min="14380" max="14380" width="16" style="11" customWidth="1"/>
    <col min="14381" max="14381" width="9.109375" style="11" customWidth="1"/>
    <col min="14382" max="14604" width="9.109375" style="11"/>
    <col min="14605" max="14605" width="11" style="11" customWidth="1"/>
    <col min="14606" max="14606" width="9.109375" style="11" customWidth="1"/>
    <col min="14607" max="14608" width="10.109375" style="11" customWidth="1"/>
    <col min="14609" max="14610" width="9.109375" style="11" customWidth="1"/>
    <col min="14611" max="14611" width="7.88671875" style="11" customWidth="1"/>
    <col min="14612" max="14613" width="9.109375" style="11" customWidth="1"/>
    <col min="14614" max="14614" width="10.5546875" style="11" customWidth="1"/>
    <col min="14615" max="14615" width="10.88671875" style="11" customWidth="1"/>
    <col min="14616" max="14617" width="9.109375" style="11" customWidth="1"/>
    <col min="14618" max="14618" width="11.5546875" style="11" customWidth="1"/>
    <col min="14619" max="14619" width="9.109375" style="11" customWidth="1"/>
    <col min="14620" max="14620" width="11" style="11" customWidth="1"/>
    <col min="14621" max="14621" width="11.33203125" style="11" customWidth="1"/>
    <col min="14622" max="14622" width="9.109375" style="11" customWidth="1"/>
    <col min="14623" max="14623" width="10.5546875" style="11" customWidth="1"/>
    <col min="14624" max="14624" width="10.6640625" style="11" customWidth="1"/>
    <col min="14625" max="14625" width="11.44140625" style="11" customWidth="1"/>
    <col min="14626" max="14626" width="10.109375" style="11" customWidth="1"/>
    <col min="14627" max="14627" width="10" style="11" customWidth="1"/>
    <col min="14628" max="14628" width="10.6640625" style="11" customWidth="1"/>
    <col min="14629" max="14632" width="10" style="11" customWidth="1"/>
    <col min="14633" max="14633" width="9.109375" style="11" customWidth="1"/>
    <col min="14634" max="14635" width="10.6640625" style="11" customWidth="1"/>
    <col min="14636" max="14636" width="16" style="11" customWidth="1"/>
    <col min="14637" max="14637" width="9.109375" style="11" customWidth="1"/>
    <col min="14638" max="14860" width="9.109375" style="11"/>
    <col min="14861" max="14861" width="11" style="11" customWidth="1"/>
    <col min="14862" max="14862" width="9.109375" style="11" customWidth="1"/>
    <col min="14863" max="14864" width="10.109375" style="11" customWidth="1"/>
    <col min="14865" max="14866" width="9.109375" style="11" customWidth="1"/>
    <col min="14867" max="14867" width="7.88671875" style="11" customWidth="1"/>
    <col min="14868" max="14869" width="9.109375" style="11" customWidth="1"/>
    <col min="14870" max="14870" width="10.5546875" style="11" customWidth="1"/>
    <col min="14871" max="14871" width="10.88671875" style="11" customWidth="1"/>
    <col min="14872" max="14873" width="9.109375" style="11" customWidth="1"/>
    <col min="14874" max="14874" width="11.5546875" style="11" customWidth="1"/>
    <col min="14875" max="14875" width="9.109375" style="11" customWidth="1"/>
    <col min="14876" max="14876" width="11" style="11" customWidth="1"/>
    <col min="14877" max="14877" width="11.33203125" style="11" customWidth="1"/>
    <col min="14878" max="14878" width="9.109375" style="11" customWidth="1"/>
    <col min="14879" max="14879" width="10.5546875" style="11" customWidth="1"/>
    <col min="14880" max="14880" width="10.6640625" style="11" customWidth="1"/>
    <col min="14881" max="14881" width="11.44140625" style="11" customWidth="1"/>
    <col min="14882" max="14882" width="10.109375" style="11" customWidth="1"/>
    <col min="14883" max="14883" width="10" style="11" customWidth="1"/>
    <col min="14884" max="14884" width="10.6640625" style="11" customWidth="1"/>
    <col min="14885" max="14888" width="10" style="11" customWidth="1"/>
    <col min="14889" max="14889" width="9.109375" style="11" customWidth="1"/>
    <col min="14890" max="14891" width="10.6640625" style="11" customWidth="1"/>
    <col min="14892" max="14892" width="16" style="11" customWidth="1"/>
    <col min="14893" max="14893" width="9.109375" style="11" customWidth="1"/>
    <col min="14894" max="15116" width="9.109375" style="11"/>
    <col min="15117" max="15117" width="11" style="11" customWidth="1"/>
    <col min="15118" max="15118" width="9.109375" style="11" customWidth="1"/>
    <col min="15119" max="15120" width="10.109375" style="11" customWidth="1"/>
    <col min="15121" max="15122" width="9.109375" style="11" customWidth="1"/>
    <col min="15123" max="15123" width="7.88671875" style="11" customWidth="1"/>
    <col min="15124" max="15125" width="9.109375" style="11" customWidth="1"/>
    <col min="15126" max="15126" width="10.5546875" style="11" customWidth="1"/>
    <col min="15127" max="15127" width="10.88671875" style="11" customWidth="1"/>
    <col min="15128" max="15129" width="9.109375" style="11" customWidth="1"/>
    <col min="15130" max="15130" width="11.5546875" style="11" customWidth="1"/>
    <col min="15131" max="15131" width="9.109375" style="11" customWidth="1"/>
    <col min="15132" max="15132" width="11" style="11" customWidth="1"/>
    <col min="15133" max="15133" width="11.33203125" style="11" customWidth="1"/>
    <col min="15134" max="15134" width="9.109375" style="11" customWidth="1"/>
    <col min="15135" max="15135" width="10.5546875" style="11" customWidth="1"/>
    <col min="15136" max="15136" width="10.6640625" style="11" customWidth="1"/>
    <col min="15137" max="15137" width="11.44140625" style="11" customWidth="1"/>
    <col min="15138" max="15138" width="10.109375" style="11" customWidth="1"/>
    <col min="15139" max="15139" width="10" style="11" customWidth="1"/>
    <col min="15140" max="15140" width="10.6640625" style="11" customWidth="1"/>
    <col min="15141" max="15144" width="10" style="11" customWidth="1"/>
    <col min="15145" max="15145" width="9.109375" style="11" customWidth="1"/>
    <col min="15146" max="15147" width="10.6640625" style="11" customWidth="1"/>
    <col min="15148" max="15148" width="16" style="11" customWidth="1"/>
    <col min="15149" max="15149" width="9.109375" style="11" customWidth="1"/>
    <col min="15150" max="15372" width="9.109375" style="11"/>
    <col min="15373" max="15373" width="11" style="11" customWidth="1"/>
    <col min="15374" max="15374" width="9.109375" style="11" customWidth="1"/>
    <col min="15375" max="15376" width="10.109375" style="11" customWidth="1"/>
    <col min="15377" max="15378" width="9.109375" style="11" customWidth="1"/>
    <col min="15379" max="15379" width="7.88671875" style="11" customWidth="1"/>
    <col min="15380" max="15381" width="9.109375" style="11" customWidth="1"/>
    <col min="15382" max="15382" width="10.5546875" style="11" customWidth="1"/>
    <col min="15383" max="15383" width="10.88671875" style="11" customWidth="1"/>
    <col min="15384" max="15385" width="9.109375" style="11" customWidth="1"/>
    <col min="15386" max="15386" width="11.5546875" style="11" customWidth="1"/>
    <col min="15387" max="15387" width="9.109375" style="11" customWidth="1"/>
    <col min="15388" max="15388" width="11" style="11" customWidth="1"/>
    <col min="15389" max="15389" width="11.33203125" style="11" customWidth="1"/>
    <col min="15390" max="15390" width="9.109375" style="11" customWidth="1"/>
    <col min="15391" max="15391" width="10.5546875" style="11" customWidth="1"/>
    <col min="15392" max="15392" width="10.6640625" style="11" customWidth="1"/>
    <col min="15393" max="15393" width="11.44140625" style="11" customWidth="1"/>
    <col min="15394" max="15394" width="10.109375" style="11" customWidth="1"/>
    <col min="15395" max="15395" width="10" style="11" customWidth="1"/>
    <col min="15396" max="15396" width="10.6640625" style="11" customWidth="1"/>
    <col min="15397" max="15400" width="10" style="11" customWidth="1"/>
    <col min="15401" max="15401" width="9.109375" style="11" customWidth="1"/>
    <col min="15402" max="15403" width="10.6640625" style="11" customWidth="1"/>
    <col min="15404" max="15404" width="16" style="11" customWidth="1"/>
    <col min="15405" max="15405" width="9.109375" style="11" customWidth="1"/>
    <col min="15406" max="15628" width="9.109375" style="11"/>
    <col min="15629" max="15629" width="11" style="11" customWidth="1"/>
    <col min="15630" max="15630" width="9.109375" style="11" customWidth="1"/>
    <col min="15631" max="15632" width="10.109375" style="11" customWidth="1"/>
    <col min="15633" max="15634" width="9.109375" style="11" customWidth="1"/>
    <col min="15635" max="15635" width="7.88671875" style="11" customWidth="1"/>
    <col min="15636" max="15637" width="9.109375" style="11" customWidth="1"/>
    <col min="15638" max="15638" width="10.5546875" style="11" customWidth="1"/>
    <col min="15639" max="15639" width="10.88671875" style="11" customWidth="1"/>
    <col min="15640" max="15641" width="9.109375" style="11" customWidth="1"/>
    <col min="15642" max="15642" width="11.5546875" style="11" customWidth="1"/>
    <col min="15643" max="15643" width="9.109375" style="11" customWidth="1"/>
    <col min="15644" max="15644" width="11" style="11" customWidth="1"/>
    <col min="15645" max="15645" width="11.33203125" style="11" customWidth="1"/>
    <col min="15646" max="15646" width="9.109375" style="11" customWidth="1"/>
    <col min="15647" max="15647" width="10.5546875" style="11" customWidth="1"/>
    <col min="15648" max="15648" width="10.6640625" style="11" customWidth="1"/>
    <col min="15649" max="15649" width="11.44140625" style="11" customWidth="1"/>
    <col min="15650" max="15650" width="10.109375" style="11" customWidth="1"/>
    <col min="15651" max="15651" width="10" style="11" customWidth="1"/>
    <col min="15652" max="15652" width="10.6640625" style="11" customWidth="1"/>
    <col min="15653" max="15656" width="10" style="11" customWidth="1"/>
    <col min="15657" max="15657" width="9.109375" style="11" customWidth="1"/>
    <col min="15658" max="15659" width="10.6640625" style="11" customWidth="1"/>
    <col min="15660" max="15660" width="16" style="11" customWidth="1"/>
    <col min="15661" max="15661" width="9.109375" style="11" customWidth="1"/>
    <col min="15662" max="15884" width="9.109375" style="11"/>
    <col min="15885" max="15885" width="11" style="11" customWidth="1"/>
    <col min="15886" max="15886" width="9.109375" style="11" customWidth="1"/>
    <col min="15887" max="15888" width="10.109375" style="11" customWidth="1"/>
    <col min="15889" max="15890" width="9.109375" style="11" customWidth="1"/>
    <col min="15891" max="15891" width="7.88671875" style="11" customWidth="1"/>
    <col min="15892" max="15893" width="9.109375" style="11" customWidth="1"/>
    <col min="15894" max="15894" width="10.5546875" style="11" customWidth="1"/>
    <col min="15895" max="15895" width="10.88671875" style="11" customWidth="1"/>
    <col min="15896" max="15897" width="9.109375" style="11" customWidth="1"/>
    <col min="15898" max="15898" width="11.5546875" style="11" customWidth="1"/>
    <col min="15899" max="15899" width="9.109375" style="11" customWidth="1"/>
    <col min="15900" max="15900" width="11" style="11" customWidth="1"/>
    <col min="15901" max="15901" width="11.33203125" style="11" customWidth="1"/>
    <col min="15902" max="15902" width="9.109375" style="11" customWidth="1"/>
    <col min="15903" max="15903" width="10.5546875" style="11" customWidth="1"/>
    <col min="15904" max="15904" width="10.6640625" style="11" customWidth="1"/>
    <col min="15905" max="15905" width="11.44140625" style="11" customWidth="1"/>
    <col min="15906" max="15906" width="10.109375" style="11" customWidth="1"/>
    <col min="15907" max="15907" width="10" style="11" customWidth="1"/>
    <col min="15908" max="15908" width="10.6640625" style="11" customWidth="1"/>
    <col min="15909" max="15912" width="10" style="11" customWidth="1"/>
    <col min="15913" max="15913" width="9.109375" style="11" customWidth="1"/>
    <col min="15914" max="15915" width="10.6640625" style="11" customWidth="1"/>
    <col min="15916" max="15916" width="16" style="11" customWidth="1"/>
    <col min="15917" max="15917" width="9.109375" style="11" customWidth="1"/>
    <col min="15918" max="16140" width="9.109375" style="11"/>
    <col min="16141" max="16141" width="11" style="11" customWidth="1"/>
    <col min="16142" max="16142" width="9.109375" style="11" customWidth="1"/>
    <col min="16143" max="16144" width="10.109375" style="11" customWidth="1"/>
    <col min="16145" max="16146" width="9.109375" style="11" customWidth="1"/>
    <col min="16147" max="16147" width="7.88671875" style="11" customWidth="1"/>
    <col min="16148" max="16149" width="9.109375" style="11" customWidth="1"/>
    <col min="16150" max="16150" width="10.5546875" style="11" customWidth="1"/>
    <col min="16151" max="16151" width="10.88671875" style="11" customWidth="1"/>
    <col min="16152" max="16153" width="9.109375" style="11" customWidth="1"/>
    <col min="16154" max="16154" width="11.5546875" style="11" customWidth="1"/>
    <col min="16155" max="16155" width="9.109375" style="11" customWidth="1"/>
    <col min="16156" max="16156" width="11" style="11" customWidth="1"/>
    <col min="16157" max="16157" width="11.33203125" style="11" customWidth="1"/>
    <col min="16158" max="16158" width="9.109375" style="11" customWidth="1"/>
    <col min="16159" max="16159" width="10.5546875" style="11" customWidth="1"/>
    <col min="16160" max="16160" width="10.6640625" style="11" customWidth="1"/>
    <col min="16161" max="16161" width="11.44140625" style="11" customWidth="1"/>
    <col min="16162" max="16162" width="10.109375" style="11" customWidth="1"/>
    <col min="16163" max="16163" width="10" style="11" customWidth="1"/>
    <col min="16164" max="16164" width="10.6640625" style="11" customWidth="1"/>
    <col min="16165" max="16168" width="10" style="11" customWidth="1"/>
    <col min="16169" max="16169" width="9.109375" style="11" customWidth="1"/>
    <col min="16170" max="16171" width="10.6640625" style="11" customWidth="1"/>
    <col min="16172" max="16172" width="16" style="11" customWidth="1"/>
    <col min="16173" max="16173" width="9.109375" style="11" customWidth="1"/>
    <col min="16174" max="16384" width="9.109375" style="11"/>
  </cols>
  <sheetData>
    <row r="1" spans="1:46" s="49" customFormat="1" x14ac:dyDescent="0.3">
      <c r="A1" s="101" t="s">
        <v>80</v>
      </c>
      <c r="B1" s="97" t="s">
        <v>1</v>
      </c>
      <c r="C1" s="97" t="s">
        <v>2</v>
      </c>
      <c r="D1" s="50">
        <v>1994</v>
      </c>
      <c r="E1" s="50">
        <v>1995</v>
      </c>
      <c r="F1" s="50">
        <v>1996</v>
      </c>
      <c r="G1" s="50">
        <v>1997</v>
      </c>
      <c r="H1" s="50">
        <v>1998</v>
      </c>
      <c r="I1" s="50" t="s">
        <v>98</v>
      </c>
      <c r="J1" s="51">
        <v>1999</v>
      </c>
      <c r="K1" s="52">
        <v>2000</v>
      </c>
      <c r="L1" s="52">
        <v>2001</v>
      </c>
      <c r="M1" s="52">
        <v>2002</v>
      </c>
      <c r="N1" s="52">
        <v>2003</v>
      </c>
      <c r="O1" s="53" t="s">
        <v>98</v>
      </c>
      <c r="P1" s="54">
        <v>2004</v>
      </c>
      <c r="Q1" s="54">
        <v>2005</v>
      </c>
      <c r="R1" s="55">
        <v>2006</v>
      </c>
      <c r="S1" s="55">
        <v>2007</v>
      </c>
      <c r="T1" s="55">
        <v>2008</v>
      </c>
      <c r="U1" s="55" t="s">
        <v>98</v>
      </c>
      <c r="V1" s="56">
        <v>2009</v>
      </c>
      <c r="W1" s="56">
        <v>2010</v>
      </c>
      <c r="X1" s="56">
        <v>2011</v>
      </c>
      <c r="Y1" s="56">
        <v>2012</v>
      </c>
      <c r="Z1" s="56">
        <v>2013</v>
      </c>
      <c r="AA1" s="56" t="s">
        <v>98</v>
      </c>
      <c r="AB1" s="57">
        <v>2014</v>
      </c>
      <c r="AC1" s="57">
        <v>2015</v>
      </c>
      <c r="AD1" s="57">
        <v>2016</v>
      </c>
      <c r="AE1" s="57">
        <v>2017</v>
      </c>
      <c r="AF1" s="57">
        <v>2018</v>
      </c>
      <c r="AG1" s="65" t="s">
        <v>99</v>
      </c>
      <c r="AH1" s="74">
        <v>2019</v>
      </c>
      <c r="AI1" s="74">
        <v>2020</v>
      </c>
      <c r="AJ1" s="74">
        <v>2021</v>
      </c>
      <c r="AK1" s="104">
        <v>2022</v>
      </c>
      <c r="AL1" s="104">
        <v>2023</v>
      </c>
      <c r="AM1" s="89" t="s">
        <v>98</v>
      </c>
      <c r="AN1" s="105">
        <v>2024</v>
      </c>
      <c r="AO1" s="105" t="s">
        <v>112</v>
      </c>
      <c r="AP1" s="90" t="s">
        <v>109</v>
      </c>
      <c r="AQ1" s="91" t="s">
        <v>4</v>
      </c>
      <c r="AR1" s="91" t="s">
        <v>110</v>
      </c>
      <c r="AS1" s="69"/>
      <c r="AT1" s="69"/>
    </row>
    <row r="2" spans="1:46" s="21" customFormat="1" x14ac:dyDescent="0.3">
      <c r="A2" s="102">
        <v>1</v>
      </c>
      <c r="B2" s="97">
        <v>40.963299999999997</v>
      </c>
      <c r="C2" s="97">
        <v>-73.623699999999999</v>
      </c>
      <c r="D2" s="12" t="s">
        <v>101</v>
      </c>
      <c r="E2" s="12" t="s">
        <v>101</v>
      </c>
      <c r="F2" s="12" t="s">
        <v>101</v>
      </c>
      <c r="G2" s="12" t="s">
        <v>101</v>
      </c>
      <c r="H2" s="12" t="s">
        <v>101</v>
      </c>
      <c r="I2" s="22">
        <v>5</v>
      </c>
      <c r="J2" s="13" t="s">
        <v>101</v>
      </c>
      <c r="K2" s="14" t="s">
        <v>101</v>
      </c>
      <c r="L2" s="14" t="s">
        <v>101</v>
      </c>
      <c r="M2" s="14" t="s">
        <v>101</v>
      </c>
      <c r="N2" s="14" t="s">
        <v>101</v>
      </c>
      <c r="O2" s="15">
        <v>5</v>
      </c>
      <c r="P2" s="16" t="s">
        <v>101</v>
      </c>
      <c r="Q2" s="16" t="s">
        <v>101</v>
      </c>
      <c r="R2" s="17" t="s">
        <v>101</v>
      </c>
      <c r="S2" s="17" t="s">
        <v>101</v>
      </c>
      <c r="T2" s="17" t="s">
        <v>101</v>
      </c>
      <c r="U2" s="23">
        <v>5</v>
      </c>
      <c r="V2" s="18" t="s">
        <v>102</v>
      </c>
      <c r="W2" s="18" t="s">
        <v>102</v>
      </c>
      <c r="X2" s="18" t="s">
        <v>102</v>
      </c>
      <c r="Y2" s="18" t="s">
        <v>101</v>
      </c>
      <c r="Z2" s="18" t="s">
        <v>102</v>
      </c>
      <c r="AA2" s="24">
        <v>5</v>
      </c>
      <c r="AB2" s="19" t="s">
        <v>103</v>
      </c>
      <c r="AC2" s="19" t="s">
        <v>103</v>
      </c>
      <c r="AD2" s="19" t="s">
        <v>102</v>
      </c>
      <c r="AE2" s="19" t="s">
        <v>102</v>
      </c>
      <c r="AF2" s="19" t="s">
        <v>104</v>
      </c>
      <c r="AG2" s="66">
        <v>2</v>
      </c>
      <c r="AH2" s="75" t="s">
        <v>102</v>
      </c>
      <c r="AI2" s="75" t="s">
        <v>103</v>
      </c>
      <c r="AJ2" s="75" t="s">
        <v>102</v>
      </c>
      <c r="AK2" s="73" t="s">
        <v>102</v>
      </c>
      <c r="AL2" s="73" t="s">
        <v>102</v>
      </c>
      <c r="AM2" s="92">
        <v>4</v>
      </c>
      <c r="AN2" s="106" t="s">
        <v>103</v>
      </c>
      <c r="AO2" s="106">
        <v>0</v>
      </c>
      <c r="AP2" s="93">
        <f>(I2+O2+U2+AA2+AG2+AM2+AO2)</f>
        <v>26</v>
      </c>
      <c r="AQ2" s="93">
        <f>COUNTA(D2:H2,J2:N2,P2:T2,V2:Z2,AB2:AF2,AH2:AL2, AN2)</f>
        <v>31</v>
      </c>
      <c r="AR2" s="88">
        <f>(SUM(AG2,AA2,U2,O2,I2,AM2, AO2)/AQ2)*100</f>
        <v>83.870967741935488</v>
      </c>
      <c r="AS2" s="71"/>
      <c r="AT2" s="71">
        <f>AP2/AQ2*100</f>
        <v>83.870967741935488</v>
      </c>
    </row>
    <row r="3" spans="1:46" x14ac:dyDescent="0.3">
      <c r="A3" s="102">
        <v>2</v>
      </c>
      <c r="B3" s="97">
        <v>40.934699999999999</v>
      </c>
      <c r="C3" s="97">
        <v>-73.600700000000003</v>
      </c>
      <c r="D3" s="12" t="s">
        <v>101</v>
      </c>
      <c r="E3" s="12" t="s">
        <v>101</v>
      </c>
      <c r="F3" s="12" t="s">
        <v>101</v>
      </c>
      <c r="G3" s="12" t="s">
        <v>101</v>
      </c>
      <c r="H3" s="12" t="s">
        <v>101</v>
      </c>
      <c r="I3" s="22">
        <v>5</v>
      </c>
      <c r="J3" s="13" t="s">
        <v>101</v>
      </c>
      <c r="K3" s="14" t="s">
        <v>101</v>
      </c>
      <c r="L3" s="14" t="s">
        <v>101</v>
      </c>
      <c r="M3" s="14" t="s">
        <v>101</v>
      </c>
      <c r="N3" s="14" t="s">
        <v>101</v>
      </c>
      <c r="O3" s="15">
        <v>5</v>
      </c>
      <c r="P3" s="16" t="s">
        <v>101</v>
      </c>
      <c r="Q3" s="16" t="s">
        <v>101</v>
      </c>
      <c r="R3" s="17" t="s">
        <v>101</v>
      </c>
      <c r="S3" s="17" t="s">
        <v>101</v>
      </c>
      <c r="T3" s="17" t="s">
        <v>101</v>
      </c>
      <c r="U3" s="23">
        <v>5</v>
      </c>
      <c r="V3" s="18" t="s">
        <v>102</v>
      </c>
      <c r="W3" s="18" t="s">
        <v>102</v>
      </c>
      <c r="X3" s="18" t="s">
        <v>102</v>
      </c>
      <c r="Y3" s="18" t="s">
        <v>101</v>
      </c>
      <c r="Z3" s="18" t="s">
        <v>102</v>
      </c>
      <c r="AA3" s="24">
        <v>5</v>
      </c>
      <c r="AB3" s="19" t="s">
        <v>102</v>
      </c>
      <c r="AC3" s="19" t="s">
        <v>102</v>
      </c>
      <c r="AD3" s="19" t="s">
        <v>102</v>
      </c>
      <c r="AE3" s="19" t="s">
        <v>102</v>
      </c>
      <c r="AF3" s="19" t="s">
        <v>104</v>
      </c>
      <c r="AG3" s="66">
        <v>4</v>
      </c>
      <c r="AH3" s="75" t="s">
        <v>102</v>
      </c>
      <c r="AI3" s="75" t="s">
        <v>103</v>
      </c>
      <c r="AJ3" s="75" t="s">
        <v>102</v>
      </c>
      <c r="AK3" s="73" t="s">
        <v>102</v>
      </c>
      <c r="AL3" s="73" t="s">
        <v>102</v>
      </c>
      <c r="AM3" s="92">
        <v>4</v>
      </c>
      <c r="AN3" s="106" t="s">
        <v>102</v>
      </c>
      <c r="AO3" s="106">
        <v>1</v>
      </c>
      <c r="AP3" s="93">
        <f t="shared" ref="AP3:AP61" si="0">(I3+O3+U3+AA3+AG3+AM3+AO3)</f>
        <v>29</v>
      </c>
      <c r="AQ3" s="93">
        <f>COUNTA(D3:H3,J3:N3,P3:T3,V3:Z3,AB3:AF3,AH3:AL3, AN3)</f>
        <v>31</v>
      </c>
      <c r="AR3" s="88">
        <f t="shared" ref="AR3:AR10" si="1">(SUM(AG3,AA3,U3,O3,I3,AM3, AO3)/AQ3)*100</f>
        <v>93.548387096774192</v>
      </c>
      <c r="AT3" s="71">
        <f t="shared" ref="AT3:AT61" si="2">AP3/AQ3*100</f>
        <v>93.548387096774192</v>
      </c>
    </row>
    <row r="4" spans="1:46" s="21" customFormat="1" x14ac:dyDescent="0.3">
      <c r="A4" s="102">
        <v>3</v>
      </c>
      <c r="B4" s="97">
        <v>40.979300000000002</v>
      </c>
      <c r="C4" s="97">
        <v>-73.560699999999997</v>
      </c>
      <c r="D4" s="25" t="s">
        <v>101</v>
      </c>
      <c r="E4" s="25" t="s">
        <v>101</v>
      </c>
      <c r="F4" s="25" t="s">
        <v>101</v>
      </c>
      <c r="G4" s="25" t="s">
        <v>104</v>
      </c>
      <c r="H4" s="25" t="s">
        <v>101</v>
      </c>
      <c r="I4" s="26">
        <v>4</v>
      </c>
      <c r="J4" s="27" t="s">
        <v>101</v>
      </c>
      <c r="K4" s="28" t="s">
        <v>101</v>
      </c>
      <c r="L4" s="28" t="s">
        <v>101</v>
      </c>
      <c r="M4" s="28" t="s">
        <v>104</v>
      </c>
      <c r="N4" s="28" t="s">
        <v>101</v>
      </c>
      <c r="O4" s="29">
        <v>4</v>
      </c>
      <c r="P4" s="30" t="s">
        <v>101</v>
      </c>
      <c r="Q4" s="30" t="s">
        <v>101</v>
      </c>
      <c r="R4" s="31" t="s">
        <v>101</v>
      </c>
      <c r="S4" s="31" t="s">
        <v>101</v>
      </c>
      <c r="T4" s="31" t="s">
        <v>101</v>
      </c>
      <c r="U4" s="32">
        <v>5</v>
      </c>
      <c r="V4" s="33" t="s">
        <v>102</v>
      </c>
      <c r="W4" s="33" t="s">
        <v>102</v>
      </c>
      <c r="X4" s="33" t="s">
        <v>103</v>
      </c>
      <c r="Y4" s="33" t="s">
        <v>101</v>
      </c>
      <c r="Z4" s="18" t="s">
        <v>102</v>
      </c>
      <c r="AA4" s="24">
        <v>4</v>
      </c>
      <c r="AB4" s="19" t="s">
        <v>103</v>
      </c>
      <c r="AC4" s="19" t="s">
        <v>103</v>
      </c>
      <c r="AD4" s="19" t="s">
        <v>102</v>
      </c>
      <c r="AE4" s="19" t="s">
        <v>104</v>
      </c>
      <c r="AF4" s="19" t="s">
        <v>101</v>
      </c>
      <c r="AG4" s="66">
        <v>2</v>
      </c>
      <c r="AH4" s="75" t="s">
        <v>102</v>
      </c>
      <c r="AI4" s="75" t="s">
        <v>103</v>
      </c>
      <c r="AJ4" s="75" t="s">
        <v>103</v>
      </c>
      <c r="AK4" s="73" t="s">
        <v>103</v>
      </c>
      <c r="AL4" s="73" t="s">
        <v>102</v>
      </c>
      <c r="AM4" s="92">
        <v>2</v>
      </c>
      <c r="AN4" s="106" t="s">
        <v>103</v>
      </c>
      <c r="AO4" s="106">
        <v>0</v>
      </c>
      <c r="AP4" s="93">
        <f t="shared" si="0"/>
        <v>21</v>
      </c>
      <c r="AQ4" s="93">
        <f>COUNTA(D4:H4,J4:N4,P4:T4,V4:Z4,AB4:AF4,AH4:AL4, AN4)</f>
        <v>31</v>
      </c>
      <c r="AR4" s="88">
        <f t="shared" si="1"/>
        <v>67.741935483870961</v>
      </c>
      <c r="AS4" s="71"/>
      <c r="AT4" s="71">
        <f t="shared" si="2"/>
        <v>67.741935483870961</v>
      </c>
    </row>
    <row r="5" spans="1:46" x14ac:dyDescent="0.3">
      <c r="A5" s="102">
        <v>4</v>
      </c>
      <c r="B5" s="97">
        <v>40.937800000000003</v>
      </c>
      <c r="C5" s="97">
        <v>-73.519300000000001</v>
      </c>
      <c r="D5" s="25" t="s">
        <v>101</v>
      </c>
      <c r="E5" s="25" t="s">
        <v>101</v>
      </c>
      <c r="F5" s="25" t="s">
        <v>104</v>
      </c>
      <c r="G5" s="25" t="s">
        <v>104</v>
      </c>
      <c r="H5" s="25" t="s">
        <v>101</v>
      </c>
      <c r="I5" s="26">
        <v>3</v>
      </c>
      <c r="J5" s="27" t="s">
        <v>104</v>
      </c>
      <c r="K5" s="28" t="s">
        <v>104</v>
      </c>
      <c r="L5" s="28" t="s">
        <v>101</v>
      </c>
      <c r="M5" s="28" t="s">
        <v>101</v>
      </c>
      <c r="N5" s="28" t="s">
        <v>104</v>
      </c>
      <c r="O5" s="29">
        <v>2</v>
      </c>
      <c r="P5" s="30" t="s">
        <v>101</v>
      </c>
      <c r="Q5" s="30" t="s">
        <v>101</v>
      </c>
      <c r="R5" s="31" t="s">
        <v>101</v>
      </c>
      <c r="S5" s="31" t="s">
        <v>104</v>
      </c>
      <c r="T5" s="31" t="s">
        <v>101</v>
      </c>
      <c r="U5" s="32">
        <v>4</v>
      </c>
      <c r="V5" s="33" t="s">
        <v>102</v>
      </c>
      <c r="W5" s="33" t="s">
        <v>102</v>
      </c>
      <c r="X5" s="33" t="s">
        <v>102</v>
      </c>
      <c r="Y5" s="33" t="s">
        <v>101</v>
      </c>
      <c r="Z5" s="18" t="s">
        <v>104</v>
      </c>
      <c r="AA5" s="24">
        <v>4</v>
      </c>
      <c r="AB5" s="19" t="s">
        <v>103</v>
      </c>
      <c r="AC5" s="19" t="s">
        <v>103</v>
      </c>
      <c r="AD5" s="19" t="s">
        <v>102</v>
      </c>
      <c r="AE5" s="19" t="s">
        <v>104</v>
      </c>
      <c r="AF5" s="19" t="s">
        <v>104</v>
      </c>
      <c r="AG5" s="66">
        <v>1</v>
      </c>
      <c r="AH5" s="75" t="s">
        <v>103</v>
      </c>
      <c r="AI5" s="75" t="s">
        <v>103</v>
      </c>
      <c r="AJ5" s="75" t="s">
        <v>102</v>
      </c>
      <c r="AK5" s="73" t="s">
        <v>103</v>
      </c>
      <c r="AL5" s="73" t="s">
        <v>102</v>
      </c>
      <c r="AM5" s="92">
        <v>2</v>
      </c>
      <c r="AN5" s="106" t="s">
        <v>103</v>
      </c>
      <c r="AO5" s="106">
        <v>0</v>
      </c>
      <c r="AP5" s="93">
        <f t="shared" si="0"/>
        <v>16</v>
      </c>
      <c r="AQ5" s="93">
        <f>COUNTA(D5:H5,J5:N5,P5:T5,V5:Z5,AB5:AF5,AH5:AL5, AN5)</f>
        <v>31</v>
      </c>
      <c r="AR5" s="88">
        <f t="shared" si="1"/>
        <v>51.612903225806448</v>
      </c>
      <c r="AT5" s="71">
        <f t="shared" si="2"/>
        <v>51.612903225806448</v>
      </c>
    </row>
    <row r="6" spans="1:46" s="21" customFormat="1" x14ac:dyDescent="0.3">
      <c r="A6" s="102">
        <v>5</v>
      </c>
      <c r="B6" s="97">
        <v>41.009300000000003</v>
      </c>
      <c r="C6" s="97">
        <v>-73.5137</v>
      </c>
      <c r="D6" s="25" t="s">
        <v>101</v>
      </c>
      <c r="E6" s="25" t="s">
        <v>101</v>
      </c>
      <c r="F6" s="25" t="s">
        <v>101</v>
      </c>
      <c r="G6" s="25" t="s">
        <v>104</v>
      </c>
      <c r="H6" s="25" t="s">
        <v>101</v>
      </c>
      <c r="I6" s="26">
        <v>4</v>
      </c>
      <c r="J6" s="27" t="s">
        <v>104</v>
      </c>
      <c r="K6" s="28" t="s">
        <v>104</v>
      </c>
      <c r="L6" s="28" t="s">
        <v>104</v>
      </c>
      <c r="M6" s="28" t="s">
        <v>104</v>
      </c>
      <c r="N6" s="28" t="s">
        <v>101</v>
      </c>
      <c r="O6" s="29">
        <v>1</v>
      </c>
      <c r="P6" s="30" t="s">
        <v>101</v>
      </c>
      <c r="Q6" s="30" t="s">
        <v>101</v>
      </c>
      <c r="R6" s="31" t="s">
        <v>104</v>
      </c>
      <c r="S6" s="31" t="s">
        <v>104</v>
      </c>
      <c r="T6" s="31" t="s">
        <v>104</v>
      </c>
      <c r="U6" s="32">
        <v>2</v>
      </c>
      <c r="V6" s="33" t="s">
        <v>103</v>
      </c>
      <c r="W6" s="33" t="s">
        <v>103</v>
      </c>
      <c r="X6" s="33" t="s">
        <v>103</v>
      </c>
      <c r="Y6" s="33" t="s">
        <v>101</v>
      </c>
      <c r="Z6" s="18" t="s">
        <v>104</v>
      </c>
      <c r="AA6" s="24">
        <v>1</v>
      </c>
      <c r="AB6" s="19" t="s">
        <v>103</v>
      </c>
      <c r="AC6" s="19" t="s">
        <v>103</v>
      </c>
      <c r="AD6" s="19" t="s">
        <v>103</v>
      </c>
      <c r="AE6" s="19" t="s">
        <v>104</v>
      </c>
      <c r="AF6" s="19" t="s">
        <v>104</v>
      </c>
      <c r="AG6" s="66">
        <v>0</v>
      </c>
      <c r="AH6" s="75" t="s">
        <v>103</v>
      </c>
      <c r="AI6" s="75" t="s">
        <v>103</v>
      </c>
      <c r="AJ6" s="75" t="s">
        <v>103</v>
      </c>
      <c r="AK6" s="73" t="s">
        <v>103</v>
      </c>
      <c r="AL6" s="73" t="s">
        <v>103</v>
      </c>
      <c r="AM6" s="92">
        <v>0</v>
      </c>
      <c r="AN6" s="106" t="s">
        <v>103</v>
      </c>
      <c r="AO6" s="106">
        <v>0</v>
      </c>
      <c r="AP6" s="93">
        <f t="shared" si="0"/>
        <v>8</v>
      </c>
      <c r="AQ6" s="93">
        <f>COUNTA(D6:H6,J6:N6,P6:T6,V6:Z6,AB6:AF6,AH6:AL6, AN6)</f>
        <v>31</v>
      </c>
      <c r="AR6" s="88">
        <f t="shared" si="1"/>
        <v>25.806451612903224</v>
      </c>
      <c r="AS6" s="71"/>
      <c r="AT6" s="71">
        <f t="shared" si="2"/>
        <v>25.806451612903224</v>
      </c>
    </row>
    <row r="7" spans="1:46" x14ac:dyDescent="0.3">
      <c r="A7" s="102">
        <v>6</v>
      </c>
      <c r="B7" s="97">
        <v>40.961199999999998</v>
      </c>
      <c r="C7" s="97">
        <v>-73.476699999999994</v>
      </c>
      <c r="D7" s="25" t="s">
        <v>101</v>
      </c>
      <c r="E7" s="25" t="s">
        <v>101</v>
      </c>
      <c r="F7" s="25" t="s">
        <v>104</v>
      </c>
      <c r="G7" s="25" t="s">
        <v>104</v>
      </c>
      <c r="H7" s="25" t="s">
        <v>104</v>
      </c>
      <c r="I7" s="26">
        <v>2</v>
      </c>
      <c r="J7" s="27" t="s">
        <v>104</v>
      </c>
      <c r="K7" s="28" t="s">
        <v>101</v>
      </c>
      <c r="L7" s="28" t="s">
        <v>104</v>
      </c>
      <c r="M7" s="28" t="s">
        <v>104</v>
      </c>
      <c r="N7" s="28" t="s">
        <v>101</v>
      </c>
      <c r="O7" s="29">
        <v>2</v>
      </c>
      <c r="P7" s="30" t="s">
        <v>104</v>
      </c>
      <c r="Q7" s="30" t="s">
        <v>101</v>
      </c>
      <c r="R7" s="31" t="s">
        <v>101</v>
      </c>
      <c r="S7" s="31" t="s">
        <v>101</v>
      </c>
      <c r="T7" s="31" t="s">
        <v>104</v>
      </c>
      <c r="U7" s="32">
        <v>3</v>
      </c>
      <c r="V7" s="33" t="s">
        <v>103</v>
      </c>
      <c r="W7" s="33" t="s">
        <v>102</v>
      </c>
      <c r="X7" s="33" t="s">
        <v>103</v>
      </c>
      <c r="Y7" s="33" t="s">
        <v>101</v>
      </c>
      <c r="Z7" s="18" t="s">
        <v>104</v>
      </c>
      <c r="AA7" s="24">
        <v>2</v>
      </c>
      <c r="AB7" s="19" t="s">
        <v>103</v>
      </c>
      <c r="AC7" s="19" t="s">
        <v>103</v>
      </c>
      <c r="AD7" s="19" t="s">
        <v>103</v>
      </c>
      <c r="AE7" s="19" t="s">
        <v>104</v>
      </c>
      <c r="AF7" s="19" t="s">
        <v>104</v>
      </c>
      <c r="AG7" s="66">
        <v>0</v>
      </c>
      <c r="AH7" s="75" t="s">
        <v>103</v>
      </c>
      <c r="AI7" s="75" t="s">
        <v>103</v>
      </c>
      <c r="AJ7" s="75" t="s">
        <v>103</v>
      </c>
      <c r="AK7" s="73" t="s">
        <v>103</v>
      </c>
      <c r="AL7" s="73" t="s">
        <v>102</v>
      </c>
      <c r="AM7" s="92">
        <v>1</v>
      </c>
      <c r="AN7" s="106" t="s">
        <v>103</v>
      </c>
      <c r="AO7" s="106">
        <v>0</v>
      </c>
      <c r="AP7" s="93">
        <f t="shared" si="0"/>
        <v>10</v>
      </c>
      <c r="AQ7" s="93">
        <f t="shared" ref="AQ7:AQ21" si="3">COUNTA(D7:H7,J7:N7,P7:T7,V7:Z7,AB7:AF7,AH7:AL7, AN7)</f>
        <v>31</v>
      </c>
      <c r="AR7" s="88">
        <f t="shared" si="1"/>
        <v>32.258064516129032</v>
      </c>
      <c r="AT7" s="71">
        <f t="shared" si="2"/>
        <v>32.258064516129032</v>
      </c>
    </row>
    <row r="8" spans="1:46" s="21" customFormat="1" x14ac:dyDescent="0.3">
      <c r="A8" s="102">
        <v>7</v>
      </c>
      <c r="B8" s="97">
        <v>40.950299999999999</v>
      </c>
      <c r="C8" s="97">
        <v>-73.425299999999993</v>
      </c>
      <c r="D8" s="25" t="s">
        <v>101</v>
      </c>
      <c r="E8" s="25" t="s">
        <v>101</v>
      </c>
      <c r="F8" s="25" t="s">
        <v>104</v>
      </c>
      <c r="G8" s="25" t="s">
        <v>104</v>
      </c>
      <c r="H8" s="25" t="s">
        <v>104</v>
      </c>
      <c r="I8" s="26">
        <v>2</v>
      </c>
      <c r="J8" s="27" t="s">
        <v>104</v>
      </c>
      <c r="K8" s="28" t="s">
        <v>104</v>
      </c>
      <c r="L8" s="28" t="s">
        <v>104</v>
      </c>
      <c r="M8" s="28" t="s">
        <v>104</v>
      </c>
      <c r="N8" s="28" t="s">
        <v>104</v>
      </c>
      <c r="O8" s="29">
        <v>0</v>
      </c>
      <c r="P8" s="30" t="s">
        <v>104</v>
      </c>
      <c r="Q8" s="30" t="s">
        <v>101</v>
      </c>
      <c r="R8" s="31" t="s">
        <v>101</v>
      </c>
      <c r="S8" s="31" t="s">
        <v>104</v>
      </c>
      <c r="T8" s="31" t="s">
        <v>104</v>
      </c>
      <c r="U8" s="32">
        <v>2</v>
      </c>
      <c r="V8" s="33" t="s">
        <v>103</v>
      </c>
      <c r="W8" s="33" t="s">
        <v>103</v>
      </c>
      <c r="X8" s="33" t="s">
        <v>103</v>
      </c>
      <c r="Y8" s="33" t="s">
        <v>104</v>
      </c>
      <c r="Z8" s="18" t="s">
        <v>104</v>
      </c>
      <c r="AA8" s="24">
        <v>0</v>
      </c>
      <c r="AB8" s="19" t="s">
        <v>103</v>
      </c>
      <c r="AC8" s="19" t="s">
        <v>103</v>
      </c>
      <c r="AD8" s="19" t="s">
        <v>103</v>
      </c>
      <c r="AE8" s="19" t="s">
        <v>104</v>
      </c>
      <c r="AF8" s="19" t="s">
        <v>104</v>
      </c>
      <c r="AG8" s="66">
        <v>0</v>
      </c>
      <c r="AH8" s="75" t="s">
        <v>103</v>
      </c>
      <c r="AI8" s="75" t="s">
        <v>103</v>
      </c>
      <c r="AJ8" s="75" t="s">
        <v>103</v>
      </c>
      <c r="AK8" s="73" t="s">
        <v>103</v>
      </c>
      <c r="AL8" s="73" t="s">
        <v>103</v>
      </c>
      <c r="AM8" s="92">
        <v>0</v>
      </c>
      <c r="AN8" s="106" t="s">
        <v>103</v>
      </c>
      <c r="AO8" s="106">
        <v>0</v>
      </c>
      <c r="AP8" s="93">
        <f t="shared" si="0"/>
        <v>4</v>
      </c>
      <c r="AQ8" s="93">
        <f t="shared" si="3"/>
        <v>31</v>
      </c>
      <c r="AR8" s="88">
        <f t="shared" si="1"/>
        <v>12.903225806451612</v>
      </c>
      <c r="AS8" s="71"/>
      <c r="AT8" s="71">
        <f t="shared" si="2"/>
        <v>12.903225806451612</v>
      </c>
    </row>
    <row r="9" spans="1:46" x14ac:dyDescent="0.3">
      <c r="A9" s="102">
        <v>8</v>
      </c>
      <c r="B9" s="97">
        <v>41.040799999999997</v>
      </c>
      <c r="C9" s="97">
        <v>-73.418000000000006</v>
      </c>
      <c r="D9" s="25" t="s">
        <v>101</v>
      </c>
      <c r="E9" s="25" t="s">
        <v>101</v>
      </c>
      <c r="F9" s="25" t="s">
        <v>101</v>
      </c>
      <c r="G9" s="25" t="s">
        <v>104</v>
      </c>
      <c r="H9" s="25" t="s">
        <v>104</v>
      </c>
      <c r="I9" s="26">
        <v>3</v>
      </c>
      <c r="J9" s="27" t="s">
        <v>104</v>
      </c>
      <c r="K9" s="28" t="s">
        <v>104</v>
      </c>
      <c r="L9" s="28" t="s">
        <v>101</v>
      </c>
      <c r="M9" s="28" t="s">
        <v>104</v>
      </c>
      <c r="N9" s="28" t="s">
        <v>101</v>
      </c>
      <c r="O9" s="29">
        <v>2</v>
      </c>
      <c r="P9" s="30" t="s">
        <v>101</v>
      </c>
      <c r="Q9" s="30" t="s">
        <v>101</v>
      </c>
      <c r="R9" s="31" t="s">
        <v>104</v>
      </c>
      <c r="S9" s="31" t="s">
        <v>104</v>
      </c>
      <c r="T9" s="31" t="s">
        <v>104</v>
      </c>
      <c r="U9" s="32">
        <v>2</v>
      </c>
      <c r="V9" s="33" t="s">
        <v>102</v>
      </c>
      <c r="W9" s="33" t="s">
        <v>103</v>
      </c>
      <c r="X9" s="33" t="s">
        <v>103</v>
      </c>
      <c r="Y9" s="33" t="s">
        <v>101</v>
      </c>
      <c r="Z9" s="18" t="s">
        <v>104</v>
      </c>
      <c r="AA9" s="24">
        <v>2</v>
      </c>
      <c r="AB9" s="19" t="s">
        <v>103</v>
      </c>
      <c r="AC9" s="19" t="s">
        <v>103</v>
      </c>
      <c r="AD9" s="19" t="s">
        <v>103</v>
      </c>
      <c r="AE9" s="19" t="s">
        <v>104</v>
      </c>
      <c r="AF9" s="19" t="s">
        <v>104</v>
      </c>
      <c r="AG9" s="66">
        <v>0</v>
      </c>
      <c r="AH9" s="75" t="s">
        <v>103</v>
      </c>
      <c r="AI9" s="75" t="s">
        <v>103</v>
      </c>
      <c r="AJ9" s="75" t="s">
        <v>103</v>
      </c>
      <c r="AK9" s="73" t="s">
        <v>103</v>
      </c>
      <c r="AL9" s="73" t="s">
        <v>103</v>
      </c>
      <c r="AM9" s="92">
        <v>0</v>
      </c>
      <c r="AN9" s="106" t="s">
        <v>103</v>
      </c>
      <c r="AO9" s="106">
        <v>0</v>
      </c>
      <c r="AP9" s="93">
        <f t="shared" si="0"/>
        <v>9</v>
      </c>
      <c r="AQ9" s="93">
        <f t="shared" si="3"/>
        <v>31</v>
      </c>
      <c r="AR9" s="88">
        <f t="shared" si="1"/>
        <v>29.032258064516132</v>
      </c>
      <c r="AT9" s="71">
        <f t="shared" si="2"/>
        <v>29.032258064516132</v>
      </c>
    </row>
    <row r="10" spans="1:46" s="21" customFormat="1" ht="15.75" customHeight="1" x14ac:dyDescent="0.3">
      <c r="A10" s="102">
        <v>9</v>
      </c>
      <c r="B10" s="97">
        <v>41.070799999999998</v>
      </c>
      <c r="C10" s="97">
        <v>-73.336200000000005</v>
      </c>
      <c r="D10" s="25" t="s">
        <v>101</v>
      </c>
      <c r="E10" s="25" t="s">
        <v>104</v>
      </c>
      <c r="F10" s="25" t="s">
        <v>101</v>
      </c>
      <c r="G10" s="25" t="s">
        <v>104</v>
      </c>
      <c r="H10" s="25" t="s">
        <v>101</v>
      </c>
      <c r="I10" s="26">
        <v>3</v>
      </c>
      <c r="J10" s="27" t="s">
        <v>101</v>
      </c>
      <c r="K10" s="28" t="s">
        <v>104</v>
      </c>
      <c r="L10" s="28" t="s">
        <v>101</v>
      </c>
      <c r="M10" s="28" t="s">
        <v>104</v>
      </c>
      <c r="N10" s="28" t="s">
        <v>101</v>
      </c>
      <c r="O10" s="29">
        <v>3</v>
      </c>
      <c r="P10" s="30" t="s">
        <v>101</v>
      </c>
      <c r="Q10" s="30" t="s">
        <v>101</v>
      </c>
      <c r="R10" s="31" t="s">
        <v>101</v>
      </c>
      <c r="S10" s="31" t="s">
        <v>104</v>
      </c>
      <c r="T10" s="31" t="s">
        <v>101</v>
      </c>
      <c r="U10" s="32">
        <v>4</v>
      </c>
      <c r="V10" s="33" t="s">
        <v>103</v>
      </c>
      <c r="W10" s="33" t="s">
        <v>102</v>
      </c>
      <c r="X10" s="33" t="s">
        <v>103</v>
      </c>
      <c r="Y10" s="33" t="s">
        <v>101</v>
      </c>
      <c r="Z10" s="18" t="s">
        <v>104</v>
      </c>
      <c r="AA10" s="24">
        <v>2</v>
      </c>
      <c r="AB10" s="19" t="s">
        <v>103</v>
      </c>
      <c r="AC10" s="19" t="s">
        <v>103</v>
      </c>
      <c r="AD10" s="19" t="s">
        <v>102</v>
      </c>
      <c r="AE10" s="19" t="s">
        <v>104</v>
      </c>
      <c r="AF10" s="19" t="s">
        <v>104</v>
      </c>
      <c r="AG10" s="66">
        <v>1</v>
      </c>
      <c r="AH10" s="75" t="s">
        <v>102</v>
      </c>
      <c r="AI10" s="75" t="s">
        <v>102</v>
      </c>
      <c r="AJ10" s="75" t="s">
        <v>103</v>
      </c>
      <c r="AK10" s="73" t="s">
        <v>103</v>
      </c>
      <c r="AL10" s="73" t="s">
        <v>103</v>
      </c>
      <c r="AM10" s="92">
        <v>2</v>
      </c>
      <c r="AN10" s="106" t="s">
        <v>103</v>
      </c>
      <c r="AO10" s="106">
        <v>0</v>
      </c>
      <c r="AP10" s="93">
        <f t="shared" si="0"/>
        <v>15</v>
      </c>
      <c r="AQ10" s="93">
        <f t="shared" si="3"/>
        <v>31</v>
      </c>
      <c r="AR10" s="88">
        <f>(SUM(AG10,AA10,U10,O10,I10,AM10, AO10)/AQ10)*100</f>
        <v>48.387096774193552</v>
      </c>
      <c r="AS10" s="71"/>
      <c r="AT10" s="71">
        <f t="shared" si="2"/>
        <v>48.387096774193552</v>
      </c>
    </row>
    <row r="11" spans="1:46" x14ac:dyDescent="0.3">
      <c r="A11" s="102">
        <v>10</v>
      </c>
      <c r="B11" s="97">
        <v>40.951700000000002</v>
      </c>
      <c r="C11" s="97">
        <v>-73.332499999999996</v>
      </c>
      <c r="D11" s="25" t="s">
        <v>101</v>
      </c>
      <c r="E11" s="25" t="s">
        <v>101</v>
      </c>
      <c r="F11" s="25" t="s">
        <v>104</v>
      </c>
      <c r="G11" s="25" t="s">
        <v>104</v>
      </c>
      <c r="H11" s="25" t="s">
        <v>104</v>
      </c>
      <c r="I11" s="26">
        <v>2</v>
      </c>
      <c r="J11" s="27" t="s">
        <v>104</v>
      </c>
      <c r="K11" s="28" t="s">
        <v>104</v>
      </c>
      <c r="L11" s="28" t="s">
        <v>104</v>
      </c>
      <c r="M11" s="28" t="s">
        <v>104</v>
      </c>
      <c r="N11" s="28" t="s">
        <v>101</v>
      </c>
      <c r="O11" s="29">
        <v>1</v>
      </c>
      <c r="P11" s="30" t="s">
        <v>104</v>
      </c>
      <c r="Q11" s="30" t="s">
        <v>104</v>
      </c>
      <c r="R11" s="31" t="s">
        <v>104</v>
      </c>
      <c r="S11" s="31" t="s">
        <v>104</v>
      </c>
      <c r="T11" s="31" t="s">
        <v>104</v>
      </c>
      <c r="U11" s="32">
        <v>0</v>
      </c>
      <c r="V11" s="33" t="s">
        <v>103</v>
      </c>
      <c r="W11" s="33" t="s">
        <v>103</v>
      </c>
      <c r="X11" s="33" t="s">
        <v>103</v>
      </c>
      <c r="Y11" s="33" t="s">
        <v>101</v>
      </c>
      <c r="Z11" s="18" t="s">
        <v>104</v>
      </c>
      <c r="AA11" s="24">
        <v>1</v>
      </c>
      <c r="AB11" s="19" t="s">
        <v>103</v>
      </c>
      <c r="AC11" s="19" t="s">
        <v>103</v>
      </c>
      <c r="AD11" s="19" t="s">
        <v>102</v>
      </c>
      <c r="AE11" s="19" t="s">
        <v>104</v>
      </c>
      <c r="AF11" s="19" t="s">
        <v>104</v>
      </c>
      <c r="AG11" s="66">
        <v>1</v>
      </c>
      <c r="AH11" s="75" t="s">
        <v>103</v>
      </c>
      <c r="AI11" s="75" t="s">
        <v>103</v>
      </c>
      <c r="AJ11" s="75" t="s">
        <v>103</v>
      </c>
      <c r="AK11" s="73" t="s">
        <v>103</v>
      </c>
      <c r="AL11" s="73" t="s">
        <v>103</v>
      </c>
      <c r="AM11" s="92">
        <v>0</v>
      </c>
      <c r="AN11" s="106" t="s">
        <v>103</v>
      </c>
      <c r="AO11" s="106">
        <v>0</v>
      </c>
      <c r="AP11" s="93">
        <f t="shared" si="0"/>
        <v>5</v>
      </c>
      <c r="AQ11" s="93">
        <f t="shared" si="3"/>
        <v>31</v>
      </c>
      <c r="AR11" s="88">
        <f t="shared" ref="AR11:AR18" si="4">(SUM(AG11,AA11,U11,O11,I11,AM11, AO11)/AQ11)*100</f>
        <v>16.129032258064516</v>
      </c>
      <c r="AT11" s="71">
        <f t="shared" si="2"/>
        <v>16.129032258064516</v>
      </c>
    </row>
    <row r="12" spans="1:46" x14ac:dyDescent="0.3">
      <c r="A12" s="102">
        <v>12</v>
      </c>
      <c r="B12" s="97">
        <v>41.108699999999999</v>
      </c>
      <c r="C12" s="97">
        <v>-73.253</v>
      </c>
      <c r="D12" s="25" t="s">
        <v>101</v>
      </c>
      <c r="E12" s="25" t="s">
        <v>104</v>
      </c>
      <c r="F12" s="25" t="s">
        <v>101</v>
      </c>
      <c r="G12" s="25" t="s">
        <v>104</v>
      </c>
      <c r="H12" s="25" t="s">
        <v>101</v>
      </c>
      <c r="I12" s="26">
        <v>3</v>
      </c>
      <c r="J12" s="27" t="s">
        <v>104</v>
      </c>
      <c r="K12" s="28" t="s">
        <v>101</v>
      </c>
      <c r="L12" s="28" t="s">
        <v>101</v>
      </c>
      <c r="M12" s="28" t="s">
        <v>104</v>
      </c>
      <c r="N12" s="28" t="s">
        <v>101</v>
      </c>
      <c r="O12" s="29">
        <v>3</v>
      </c>
      <c r="P12" s="30" t="s">
        <v>101</v>
      </c>
      <c r="Q12" s="30" t="s">
        <v>101</v>
      </c>
      <c r="R12" s="31" t="s">
        <v>104</v>
      </c>
      <c r="S12" s="31" t="s">
        <v>104</v>
      </c>
      <c r="T12" s="31" t="s">
        <v>104</v>
      </c>
      <c r="U12" s="32">
        <v>2</v>
      </c>
      <c r="V12" s="33" t="s">
        <v>102</v>
      </c>
      <c r="W12" s="33" t="s">
        <v>103</v>
      </c>
      <c r="X12" s="33" t="s">
        <v>103</v>
      </c>
      <c r="Y12" s="33" t="s">
        <v>101</v>
      </c>
      <c r="Z12" s="18" t="s">
        <v>104</v>
      </c>
      <c r="AA12" s="24">
        <v>2</v>
      </c>
      <c r="AB12" s="19" t="s">
        <v>103</v>
      </c>
      <c r="AC12" s="19" t="s">
        <v>103</v>
      </c>
      <c r="AD12" s="19" t="s">
        <v>102</v>
      </c>
      <c r="AE12" s="19" t="s">
        <v>104</v>
      </c>
      <c r="AF12" s="19" t="s">
        <v>101</v>
      </c>
      <c r="AG12" s="66">
        <v>2</v>
      </c>
      <c r="AH12" s="75" t="s">
        <v>103</v>
      </c>
      <c r="AI12" s="75" t="s">
        <v>102</v>
      </c>
      <c r="AJ12" s="75" t="s">
        <v>103</v>
      </c>
      <c r="AK12" s="73" t="s">
        <v>102</v>
      </c>
      <c r="AL12" s="73" t="s">
        <v>103</v>
      </c>
      <c r="AM12" s="92">
        <v>2</v>
      </c>
      <c r="AN12" s="106" t="s">
        <v>103</v>
      </c>
      <c r="AO12" s="106">
        <v>0</v>
      </c>
      <c r="AP12" s="93">
        <f t="shared" si="0"/>
        <v>14</v>
      </c>
      <c r="AQ12" s="93">
        <f t="shared" si="3"/>
        <v>31</v>
      </c>
      <c r="AR12" s="88">
        <f t="shared" si="4"/>
        <v>45.161290322580641</v>
      </c>
      <c r="AT12" s="71">
        <f t="shared" si="2"/>
        <v>45.161290322580641</v>
      </c>
    </row>
    <row r="13" spans="1:46" s="21" customFormat="1" x14ac:dyDescent="0.3">
      <c r="A13" s="102">
        <v>13</v>
      </c>
      <c r="B13" s="97">
        <v>41.058300000000003</v>
      </c>
      <c r="C13" s="97">
        <v>-73.234300000000005</v>
      </c>
      <c r="D13" s="25" t="s">
        <v>101</v>
      </c>
      <c r="E13" s="25" t="s">
        <v>101</v>
      </c>
      <c r="F13" s="25" t="s">
        <v>101</v>
      </c>
      <c r="G13" s="25" t="s">
        <v>104</v>
      </c>
      <c r="H13" s="25" t="s">
        <v>101</v>
      </c>
      <c r="I13" s="26">
        <v>4</v>
      </c>
      <c r="J13" s="27" t="s">
        <v>104</v>
      </c>
      <c r="K13" s="28" t="s">
        <v>101</v>
      </c>
      <c r="L13" s="28" t="s">
        <v>101</v>
      </c>
      <c r="M13" s="28" t="s">
        <v>104</v>
      </c>
      <c r="N13" s="28" t="s">
        <v>101</v>
      </c>
      <c r="O13" s="29">
        <v>3</v>
      </c>
      <c r="P13" s="30" t="s">
        <v>101</v>
      </c>
      <c r="Q13" s="30" t="s">
        <v>104</v>
      </c>
      <c r="R13" s="31" t="s">
        <v>104</v>
      </c>
      <c r="S13" s="31" t="s">
        <v>101</v>
      </c>
      <c r="T13" s="31" t="s">
        <v>101</v>
      </c>
      <c r="U13" s="32">
        <v>3</v>
      </c>
      <c r="V13" s="33" t="s">
        <v>102</v>
      </c>
      <c r="W13" s="33" t="s">
        <v>103</v>
      </c>
      <c r="X13" s="33" t="s">
        <v>102</v>
      </c>
      <c r="Y13" s="33" t="s">
        <v>101</v>
      </c>
      <c r="Z13" s="18" t="s">
        <v>104</v>
      </c>
      <c r="AA13" s="24">
        <v>3</v>
      </c>
      <c r="AB13" s="19" t="s">
        <v>103</v>
      </c>
      <c r="AC13" s="19" t="s">
        <v>103</v>
      </c>
      <c r="AD13" s="19" t="s">
        <v>103</v>
      </c>
      <c r="AE13" s="19" t="s">
        <v>104</v>
      </c>
      <c r="AF13" s="19" t="s">
        <v>104</v>
      </c>
      <c r="AG13" s="66">
        <v>0</v>
      </c>
      <c r="AH13" s="75" t="s">
        <v>103</v>
      </c>
      <c r="AI13" s="75" t="s">
        <v>103</v>
      </c>
      <c r="AJ13" s="75" t="s">
        <v>103</v>
      </c>
      <c r="AK13" s="73" t="s">
        <v>103</v>
      </c>
      <c r="AL13" s="73" t="s">
        <v>103</v>
      </c>
      <c r="AM13" s="92">
        <v>0</v>
      </c>
      <c r="AN13" s="106" t="s">
        <v>103</v>
      </c>
      <c r="AO13" s="106">
        <v>0</v>
      </c>
      <c r="AP13" s="93">
        <f t="shared" si="0"/>
        <v>13</v>
      </c>
      <c r="AQ13" s="93">
        <f t="shared" si="3"/>
        <v>31</v>
      </c>
      <c r="AR13" s="88">
        <f t="shared" si="4"/>
        <v>41.935483870967744</v>
      </c>
      <c r="AS13" s="71"/>
      <c r="AT13" s="71">
        <f t="shared" si="2"/>
        <v>41.935483870967744</v>
      </c>
    </row>
    <row r="14" spans="1:46" x14ac:dyDescent="0.3">
      <c r="A14" s="102">
        <v>14</v>
      </c>
      <c r="B14" s="97">
        <v>40.991500000000002</v>
      </c>
      <c r="C14" s="97">
        <v>-73.218800000000002</v>
      </c>
      <c r="D14" s="25" t="s">
        <v>101</v>
      </c>
      <c r="E14" s="25" t="s">
        <v>101</v>
      </c>
      <c r="F14" s="25" t="s">
        <v>101</v>
      </c>
      <c r="G14" s="25" t="s">
        <v>104</v>
      </c>
      <c r="H14" s="25" t="s">
        <v>101</v>
      </c>
      <c r="I14" s="26">
        <v>4</v>
      </c>
      <c r="J14" s="27" t="s">
        <v>101</v>
      </c>
      <c r="K14" s="28" t="s">
        <v>101</v>
      </c>
      <c r="L14" s="28" t="s">
        <v>101</v>
      </c>
      <c r="M14" s="28" t="s">
        <v>104</v>
      </c>
      <c r="N14" s="28" t="s">
        <v>101</v>
      </c>
      <c r="O14" s="29">
        <v>4</v>
      </c>
      <c r="P14" s="30" t="s">
        <v>101</v>
      </c>
      <c r="Q14" s="30" t="s">
        <v>101</v>
      </c>
      <c r="R14" s="31" t="s">
        <v>101</v>
      </c>
      <c r="S14" s="31" t="s">
        <v>101</v>
      </c>
      <c r="T14" s="31" t="s">
        <v>101</v>
      </c>
      <c r="U14" s="32">
        <v>5</v>
      </c>
      <c r="V14" s="33" t="s">
        <v>103</v>
      </c>
      <c r="W14" s="33" t="s">
        <v>103</v>
      </c>
      <c r="X14" s="33" t="s">
        <v>103</v>
      </c>
      <c r="Y14" s="33" t="s">
        <v>104</v>
      </c>
      <c r="Z14" s="18" t="s">
        <v>104</v>
      </c>
      <c r="AA14" s="24">
        <v>0</v>
      </c>
      <c r="AB14" s="19" t="s">
        <v>102</v>
      </c>
      <c r="AC14" s="19" t="s">
        <v>103</v>
      </c>
      <c r="AD14" s="19" t="s">
        <v>103</v>
      </c>
      <c r="AE14" s="19" t="s">
        <v>104</v>
      </c>
      <c r="AF14" s="19" t="s">
        <v>104</v>
      </c>
      <c r="AG14" s="66">
        <v>1</v>
      </c>
      <c r="AH14" s="75" t="s">
        <v>101</v>
      </c>
      <c r="AI14" s="75" t="s">
        <v>103</v>
      </c>
      <c r="AJ14" s="75" t="s">
        <v>102</v>
      </c>
      <c r="AK14" s="73" t="s">
        <v>102</v>
      </c>
      <c r="AL14" s="73" t="s">
        <v>102</v>
      </c>
      <c r="AM14" s="92">
        <v>4</v>
      </c>
      <c r="AN14" s="106" t="s">
        <v>103</v>
      </c>
      <c r="AO14" s="106">
        <v>0</v>
      </c>
      <c r="AP14" s="93">
        <f t="shared" si="0"/>
        <v>18</v>
      </c>
      <c r="AQ14" s="93">
        <f t="shared" si="3"/>
        <v>31</v>
      </c>
      <c r="AR14" s="88">
        <f t="shared" si="4"/>
        <v>58.064516129032263</v>
      </c>
      <c r="AT14" s="71">
        <f t="shared" si="2"/>
        <v>58.064516129032263</v>
      </c>
    </row>
    <row r="15" spans="1:46" s="21" customFormat="1" x14ac:dyDescent="0.3">
      <c r="A15" s="102">
        <v>15</v>
      </c>
      <c r="B15" s="97">
        <v>40.9313</v>
      </c>
      <c r="C15" s="97">
        <v>-73.221199999999996</v>
      </c>
      <c r="D15" s="25" t="s">
        <v>101</v>
      </c>
      <c r="E15" s="25" t="s">
        <v>101</v>
      </c>
      <c r="F15" s="25" t="s">
        <v>101</v>
      </c>
      <c r="G15" s="25" t="s">
        <v>104</v>
      </c>
      <c r="H15" s="25" t="s">
        <v>101</v>
      </c>
      <c r="I15" s="26">
        <v>4</v>
      </c>
      <c r="J15" s="27" t="s">
        <v>101</v>
      </c>
      <c r="K15" s="28" t="s">
        <v>101</v>
      </c>
      <c r="L15" s="28" t="s">
        <v>101</v>
      </c>
      <c r="M15" s="28" t="s">
        <v>101</v>
      </c>
      <c r="N15" s="28" t="s">
        <v>101</v>
      </c>
      <c r="O15" s="29">
        <v>5</v>
      </c>
      <c r="P15" s="30" t="s">
        <v>101</v>
      </c>
      <c r="Q15" s="30" t="s">
        <v>101</v>
      </c>
      <c r="R15" s="31" t="s">
        <v>101</v>
      </c>
      <c r="S15" s="31" t="s">
        <v>101</v>
      </c>
      <c r="T15" s="31" t="s">
        <v>101</v>
      </c>
      <c r="U15" s="32">
        <v>5</v>
      </c>
      <c r="V15" s="33" t="s">
        <v>102</v>
      </c>
      <c r="W15" s="33" t="s">
        <v>102</v>
      </c>
      <c r="X15" s="33" t="s">
        <v>102</v>
      </c>
      <c r="Y15" s="33" t="s">
        <v>101</v>
      </c>
      <c r="Z15" s="18" t="s">
        <v>101</v>
      </c>
      <c r="AA15" s="24">
        <v>5</v>
      </c>
      <c r="AB15" s="19" t="s">
        <v>102</v>
      </c>
      <c r="AC15" s="19" t="s">
        <v>102</v>
      </c>
      <c r="AD15" s="19" t="s">
        <v>102</v>
      </c>
      <c r="AE15" s="19" t="s">
        <v>104</v>
      </c>
      <c r="AF15" s="19" t="s">
        <v>104</v>
      </c>
      <c r="AG15" s="66">
        <v>3</v>
      </c>
      <c r="AH15" s="75" t="s">
        <v>102</v>
      </c>
      <c r="AI15" s="75" t="s">
        <v>103</v>
      </c>
      <c r="AJ15" s="75" t="s">
        <v>102</v>
      </c>
      <c r="AK15" s="73" t="s">
        <v>102</v>
      </c>
      <c r="AL15" s="73" t="s">
        <v>102</v>
      </c>
      <c r="AM15" s="92">
        <v>4</v>
      </c>
      <c r="AN15" s="106" t="s">
        <v>102</v>
      </c>
      <c r="AO15" s="106">
        <v>1</v>
      </c>
      <c r="AP15" s="93">
        <f t="shared" si="0"/>
        <v>27</v>
      </c>
      <c r="AQ15" s="93">
        <f t="shared" si="3"/>
        <v>31</v>
      </c>
      <c r="AR15" s="88">
        <f t="shared" si="4"/>
        <v>87.096774193548384</v>
      </c>
      <c r="AS15" s="71"/>
      <c r="AT15" s="71">
        <f t="shared" si="2"/>
        <v>87.096774193548384</v>
      </c>
    </row>
    <row r="16" spans="1:46" x14ac:dyDescent="0.3">
      <c r="A16" s="102">
        <v>16</v>
      </c>
      <c r="B16" s="97">
        <v>41.1203</v>
      </c>
      <c r="C16" s="97">
        <v>-73.162499999999994</v>
      </c>
      <c r="D16" s="25" t="s">
        <v>101</v>
      </c>
      <c r="E16" s="25" t="s">
        <v>104</v>
      </c>
      <c r="F16" s="25" t="s">
        <v>104</v>
      </c>
      <c r="G16" s="25" t="s">
        <v>104</v>
      </c>
      <c r="H16" s="25" t="s">
        <v>101</v>
      </c>
      <c r="I16" s="26">
        <v>2</v>
      </c>
      <c r="J16" s="27" t="s">
        <v>104</v>
      </c>
      <c r="K16" s="28" t="s">
        <v>104</v>
      </c>
      <c r="L16" s="28" t="s">
        <v>104</v>
      </c>
      <c r="M16" s="28" t="s">
        <v>104</v>
      </c>
      <c r="N16" s="28" t="s">
        <v>101</v>
      </c>
      <c r="O16" s="29">
        <v>1</v>
      </c>
      <c r="P16" s="30" t="s">
        <v>104</v>
      </c>
      <c r="Q16" s="30" t="s">
        <v>104</v>
      </c>
      <c r="R16" s="31" t="s">
        <v>101</v>
      </c>
      <c r="S16" s="31" t="s">
        <v>104</v>
      </c>
      <c r="T16" s="31" t="s">
        <v>104</v>
      </c>
      <c r="U16" s="32">
        <v>1</v>
      </c>
      <c r="V16" s="33" t="s">
        <v>103</v>
      </c>
      <c r="W16" s="33" t="s">
        <v>103</v>
      </c>
      <c r="X16" s="33" t="s">
        <v>103</v>
      </c>
      <c r="Y16" s="33" t="s">
        <v>104</v>
      </c>
      <c r="Z16" s="18" t="s">
        <v>104</v>
      </c>
      <c r="AA16" s="24">
        <v>0</v>
      </c>
      <c r="AB16" s="19" t="s">
        <v>103</v>
      </c>
      <c r="AC16" s="19" t="s">
        <v>103</v>
      </c>
      <c r="AD16" s="19" t="s">
        <v>103</v>
      </c>
      <c r="AE16" s="19" t="s">
        <v>104</v>
      </c>
      <c r="AF16" s="19" t="s">
        <v>104</v>
      </c>
      <c r="AG16" s="66">
        <v>0</v>
      </c>
      <c r="AH16" s="75" t="s">
        <v>103</v>
      </c>
      <c r="AI16" s="75" t="s">
        <v>103</v>
      </c>
      <c r="AJ16" s="75" t="s">
        <v>103</v>
      </c>
      <c r="AK16" s="73" t="s">
        <v>103</v>
      </c>
      <c r="AL16" s="73" t="s">
        <v>103</v>
      </c>
      <c r="AM16" s="92">
        <v>0</v>
      </c>
      <c r="AN16" s="106" t="s">
        <v>103</v>
      </c>
      <c r="AO16" s="106">
        <v>0</v>
      </c>
      <c r="AP16" s="93">
        <f t="shared" si="0"/>
        <v>4</v>
      </c>
      <c r="AQ16" s="93">
        <f t="shared" si="3"/>
        <v>31</v>
      </c>
      <c r="AR16" s="88">
        <f t="shared" si="4"/>
        <v>12.903225806451612</v>
      </c>
      <c r="AT16" s="71">
        <f t="shared" si="2"/>
        <v>12.903225806451612</v>
      </c>
    </row>
    <row r="17" spans="1:46" x14ac:dyDescent="0.3">
      <c r="A17" s="102">
        <v>18</v>
      </c>
      <c r="B17" s="97">
        <v>41.122300000000003</v>
      </c>
      <c r="C17" s="97">
        <v>-73.09</v>
      </c>
      <c r="D17" s="25" t="s">
        <v>101</v>
      </c>
      <c r="E17" s="25" t="s">
        <v>101</v>
      </c>
      <c r="F17" s="25" t="s">
        <v>104</v>
      </c>
      <c r="G17" s="25" t="s">
        <v>104</v>
      </c>
      <c r="H17" s="25" t="s">
        <v>101</v>
      </c>
      <c r="I17" s="26">
        <v>3</v>
      </c>
      <c r="J17" s="27" t="s">
        <v>101</v>
      </c>
      <c r="K17" s="28" t="s">
        <v>104</v>
      </c>
      <c r="L17" s="28" t="s">
        <v>104</v>
      </c>
      <c r="M17" s="28" t="s">
        <v>104</v>
      </c>
      <c r="N17" s="28" t="s">
        <v>101</v>
      </c>
      <c r="O17" s="29">
        <v>2</v>
      </c>
      <c r="P17" s="30" t="s">
        <v>104</v>
      </c>
      <c r="Q17" s="30" t="s">
        <v>104</v>
      </c>
      <c r="R17" s="31" t="s">
        <v>104</v>
      </c>
      <c r="S17" s="31" t="s">
        <v>104</v>
      </c>
      <c r="T17" s="31" t="s">
        <v>104</v>
      </c>
      <c r="U17" s="32">
        <v>0</v>
      </c>
      <c r="V17" s="33" t="s">
        <v>102</v>
      </c>
      <c r="W17" s="33" t="s">
        <v>103</v>
      </c>
      <c r="X17" s="33" t="s">
        <v>103</v>
      </c>
      <c r="Y17" s="33" t="s">
        <v>104</v>
      </c>
      <c r="Z17" s="18" t="s">
        <v>104</v>
      </c>
      <c r="AA17" s="24">
        <v>1</v>
      </c>
      <c r="AB17" s="19" t="s">
        <v>103</v>
      </c>
      <c r="AC17" s="19" t="s">
        <v>103</v>
      </c>
      <c r="AD17" s="19" t="s">
        <v>103</v>
      </c>
      <c r="AE17" s="19" t="s">
        <v>104</v>
      </c>
      <c r="AF17" s="19" t="s">
        <v>104</v>
      </c>
      <c r="AG17" s="66">
        <v>0</v>
      </c>
      <c r="AH17" s="75" t="s">
        <v>103</v>
      </c>
      <c r="AI17" s="75" t="s">
        <v>103</v>
      </c>
      <c r="AJ17" s="75" t="s">
        <v>103</v>
      </c>
      <c r="AK17" s="73" t="s">
        <v>103</v>
      </c>
      <c r="AL17" s="73" t="s">
        <v>103</v>
      </c>
      <c r="AM17" s="92">
        <v>0</v>
      </c>
      <c r="AN17" s="106" t="s">
        <v>103</v>
      </c>
      <c r="AO17" s="106">
        <v>0</v>
      </c>
      <c r="AP17" s="93">
        <f t="shared" si="0"/>
        <v>6</v>
      </c>
      <c r="AQ17" s="93">
        <f t="shared" si="3"/>
        <v>31</v>
      </c>
      <c r="AR17" s="88">
        <f t="shared" si="4"/>
        <v>19.35483870967742</v>
      </c>
      <c r="AT17" s="71">
        <f t="shared" si="2"/>
        <v>19.35483870967742</v>
      </c>
    </row>
    <row r="18" spans="1:46" s="21" customFormat="1" x14ac:dyDescent="0.3">
      <c r="A18" s="102">
        <v>19</v>
      </c>
      <c r="B18" s="97">
        <v>41.055300000000003</v>
      </c>
      <c r="C18" s="97">
        <v>-73.080799999999996</v>
      </c>
      <c r="D18" s="12" t="s">
        <v>104</v>
      </c>
      <c r="E18" s="12" t="s">
        <v>104</v>
      </c>
      <c r="F18" s="12" t="s">
        <v>104</v>
      </c>
      <c r="G18" s="12" t="s">
        <v>104</v>
      </c>
      <c r="H18" s="12" t="s">
        <v>104</v>
      </c>
      <c r="I18" s="22">
        <v>0</v>
      </c>
      <c r="J18" s="13" t="s">
        <v>104</v>
      </c>
      <c r="K18" s="14" t="s">
        <v>104</v>
      </c>
      <c r="L18" s="14" t="s">
        <v>104</v>
      </c>
      <c r="M18" s="14" t="s">
        <v>104</v>
      </c>
      <c r="N18" s="14" t="s">
        <v>104</v>
      </c>
      <c r="O18" s="15">
        <v>0</v>
      </c>
      <c r="P18" s="16" t="s">
        <v>104</v>
      </c>
      <c r="Q18" s="16" t="s">
        <v>104</v>
      </c>
      <c r="R18" s="17" t="s">
        <v>104</v>
      </c>
      <c r="S18" s="17" t="s">
        <v>104</v>
      </c>
      <c r="T18" s="17" t="s">
        <v>104</v>
      </c>
      <c r="U18" s="23">
        <v>0</v>
      </c>
      <c r="V18" s="18" t="s">
        <v>103</v>
      </c>
      <c r="W18" s="18" t="s">
        <v>103</v>
      </c>
      <c r="X18" s="18" t="s">
        <v>103</v>
      </c>
      <c r="Y18" s="18" t="s">
        <v>104</v>
      </c>
      <c r="Z18" s="18" t="s">
        <v>104</v>
      </c>
      <c r="AA18" s="24">
        <v>0</v>
      </c>
      <c r="AB18" s="19" t="s">
        <v>103</v>
      </c>
      <c r="AC18" s="19" t="s">
        <v>103</v>
      </c>
      <c r="AD18" s="19" t="s">
        <v>103</v>
      </c>
      <c r="AE18" s="19" t="s">
        <v>104</v>
      </c>
      <c r="AF18" s="19" t="s">
        <v>104</v>
      </c>
      <c r="AG18" s="66">
        <v>0</v>
      </c>
      <c r="AH18" s="75" t="s">
        <v>103</v>
      </c>
      <c r="AI18" s="75" t="s">
        <v>103</v>
      </c>
      <c r="AJ18" s="75" t="s">
        <v>103</v>
      </c>
      <c r="AK18" s="73" t="s">
        <v>103</v>
      </c>
      <c r="AL18" s="73" t="s">
        <v>102</v>
      </c>
      <c r="AM18" s="92">
        <v>1</v>
      </c>
      <c r="AN18" s="106" t="s">
        <v>103</v>
      </c>
      <c r="AO18" s="106">
        <v>0</v>
      </c>
      <c r="AP18" s="93">
        <f t="shared" si="0"/>
        <v>1</v>
      </c>
      <c r="AQ18" s="93">
        <f t="shared" si="3"/>
        <v>31</v>
      </c>
      <c r="AR18" s="88">
        <f>(SUM(AG18,AA18,U18,O18,I18,AM18, AO18)/AQ18)*100</f>
        <v>3.225806451612903</v>
      </c>
      <c r="AS18" s="71"/>
      <c r="AT18" s="71">
        <f t="shared" si="2"/>
        <v>3.225806451612903</v>
      </c>
    </row>
    <row r="19" spans="1:46" x14ac:dyDescent="0.3">
      <c r="A19" s="102">
        <v>20</v>
      </c>
      <c r="B19" s="97">
        <v>40.994</v>
      </c>
      <c r="C19" s="97">
        <v>-73.042299999999997</v>
      </c>
      <c r="D19" s="12" t="s">
        <v>104</v>
      </c>
      <c r="E19" s="12" t="s">
        <v>101</v>
      </c>
      <c r="F19" s="12" t="s">
        <v>104</v>
      </c>
      <c r="G19" s="12" t="s">
        <v>104</v>
      </c>
      <c r="H19" s="12" t="s">
        <v>104</v>
      </c>
      <c r="I19" s="22">
        <v>1</v>
      </c>
      <c r="J19" s="13" t="s">
        <v>104</v>
      </c>
      <c r="K19" s="14" t="s">
        <v>104</v>
      </c>
      <c r="L19" s="14" t="s">
        <v>104</v>
      </c>
      <c r="M19" s="14" t="s">
        <v>93</v>
      </c>
      <c r="N19" s="14" t="s">
        <v>101</v>
      </c>
      <c r="O19" s="15">
        <v>1</v>
      </c>
      <c r="P19" s="16" t="s">
        <v>104</v>
      </c>
      <c r="Q19" s="16" t="s">
        <v>104</v>
      </c>
      <c r="R19" s="17" t="s">
        <v>104</v>
      </c>
      <c r="S19" s="17" t="s">
        <v>104</v>
      </c>
      <c r="T19" s="17" t="s">
        <v>101</v>
      </c>
      <c r="U19" s="23">
        <v>1</v>
      </c>
      <c r="V19" s="18" t="s">
        <v>103</v>
      </c>
      <c r="W19" s="18" t="s">
        <v>103</v>
      </c>
      <c r="X19" s="18" t="s">
        <v>103</v>
      </c>
      <c r="Y19" s="18" t="s">
        <v>104</v>
      </c>
      <c r="Z19" s="18" t="s">
        <v>104</v>
      </c>
      <c r="AA19" s="24">
        <v>0</v>
      </c>
      <c r="AB19" s="19" t="s">
        <v>103</v>
      </c>
      <c r="AC19" s="19" t="s">
        <v>103</v>
      </c>
      <c r="AD19" s="19" t="s">
        <v>103</v>
      </c>
      <c r="AE19" s="19" t="s">
        <v>104</v>
      </c>
      <c r="AF19" s="19" t="s">
        <v>104</v>
      </c>
      <c r="AG19" s="66">
        <v>0</v>
      </c>
      <c r="AH19" s="75" t="s">
        <v>103</v>
      </c>
      <c r="AI19" s="75" t="s">
        <v>103</v>
      </c>
      <c r="AJ19" s="75" t="s">
        <v>103</v>
      </c>
      <c r="AK19" s="73" t="s">
        <v>103</v>
      </c>
      <c r="AL19" s="73" t="s">
        <v>103</v>
      </c>
      <c r="AM19" s="92">
        <v>0</v>
      </c>
      <c r="AN19" s="106" t="s">
        <v>103</v>
      </c>
      <c r="AO19" s="106">
        <v>0</v>
      </c>
      <c r="AP19" s="93">
        <f t="shared" si="0"/>
        <v>3</v>
      </c>
      <c r="AQ19" s="93">
        <f t="shared" si="3"/>
        <v>31</v>
      </c>
      <c r="AR19" s="88">
        <f t="shared" ref="AR19:AR61" si="5">(SUM(AG19,AA19,U19,O19,I19,AM19, AO19)/AQ19)*100</f>
        <v>9.67741935483871</v>
      </c>
      <c r="AT19" s="71">
        <f t="shared" si="2"/>
        <v>9.67741935483871</v>
      </c>
    </row>
    <row r="20" spans="1:46" s="21" customFormat="1" x14ac:dyDescent="0.3">
      <c r="A20" s="102">
        <v>21</v>
      </c>
      <c r="B20" s="97">
        <v>41.164000000000001</v>
      </c>
      <c r="C20" s="97">
        <v>-73.014799999999994</v>
      </c>
      <c r="D20" s="12" t="s">
        <v>101</v>
      </c>
      <c r="E20" s="12" t="s">
        <v>101</v>
      </c>
      <c r="F20" s="12" t="s">
        <v>101</v>
      </c>
      <c r="G20" s="12" t="s">
        <v>104</v>
      </c>
      <c r="H20" s="12" t="s">
        <v>104</v>
      </c>
      <c r="I20" s="22">
        <v>3</v>
      </c>
      <c r="J20" s="13" t="s">
        <v>104</v>
      </c>
      <c r="K20" s="14" t="s">
        <v>101</v>
      </c>
      <c r="L20" s="14" t="s">
        <v>104</v>
      </c>
      <c r="M20" s="14" t="s">
        <v>101</v>
      </c>
      <c r="N20" s="14" t="s">
        <v>101</v>
      </c>
      <c r="O20" s="15">
        <v>3</v>
      </c>
      <c r="P20" s="16" t="s">
        <v>101</v>
      </c>
      <c r="Q20" s="16" t="s">
        <v>104</v>
      </c>
      <c r="R20" s="17" t="s">
        <v>104</v>
      </c>
      <c r="S20" s="17" t="s">
        <v>104</v>
      </c>
      <c r="T20" s="17" t="s">
        <v>104</v>
      </c>
      <c r="U20" s="23">
        <v>1</v>
      </c>
      <c r="V20" s="18" t="s">
        <v>102</v>
      </c>
      <c r="W20" s="18" t="s">
        <v>103</v>
      </c>
      <c r="X20" s="18" t="s">
        <v>103</v>
      </c>
      <c r="Y20" s="18" t="s">
        <v>101</v>
      </c>
      <c r="Z20" s="18" t="s">
        <v>101</v>
      </c>
      <c r="AA20" s="24">
        <v>3</v>
      </c>
      <c r="AB20" s="19" t="s">
        <v>102</v>
      </c>
      <c r="AC20" s="19" t="s">
        <v>103</v>
      </c>
      <c r="AD20" s="19" t="s">
        <v>102</v>
      </c>
      <c r="AE20" s="19" t="s">
        <v>102</v>
      </c>
      <c r="AF20" s="19" t="s">
        <v>101</v>
      </c>
      <c r="AG20" s="66">
        <v>4</v>
      </c>
      <c r="AH20" s="75" t="s">
        <v>103</v>
      </c>
      <c r="AI20" s="75" t="s">
        <v>103</v>
      </c>
      <c r="AJ20" s="75" t="s">
        <v>103</v>
      </c>
      <c r="AK20" s="73" t="s">
        <v>103</v>
      </c>
      <c r="AL20" s="73" t="s">
        <v>103</v>
      </c>
      <c r="AM20" s="92">
        <v>0</v>
      </c>
      <c r="AN20" s="106" t="s">
        <v>103</v>
      </c>
      <c r="AO20" s="106">
        <v>0</v>
      </c>
      <c r="AP20" s="93">
        <f t="shared" si="0"/>
        <v>14</v>
      </c>
      <c r="AQ20" s="93">
        <f t="shared" si="3"/>
        <v>31</v>
      </c>
      <c r="AR20" s="88">
        <f t="shared" si="5"/>
        <v>45.161290322580641</v>
      </c>
      <c r="AS20" s="71"/>
      <c r="AT20" s="71">
        <f t="shared" si="2"/>
        <v>45.161290322580641</v>
      </c>
    </row>
    <row r="21" spans="1:46" x14ac:dyDescent="0.3">
      <c r="A21" s="102">
        <v>22</v>
      </c>
      <c r="B21" s="97">
        <v>41.082299999999996</v>
      </c>
      <c r="C21" s="97">
        <v>-73.022800000000004</v>
      </c>
      <c r="D21" s="12" t="s">
        <v>101</v>
      </c>
      <c r="E21" s="12" t="s">
        <v>104</v>
      </c>
      <c r="F21" s="12" t="s">
        <v>104</v>
      </c>
      <c r="G21" s="12" t="s">
        <v>104</v>
      </c>
      <c r="H21" s="12" t="s">
        <v>104</v>
      </c>
      <c r="I21" s="22">
        <v>1</v>
      </c>
      <c r="J21" s="13" t="s">
        <v>104</v>
      </c>
      <c r="K21" s="14" t="s">
        <v>104</v>
      </c>
      <c r="L21" s="14" t="s">
        <v>104</v>
      </c>
      <c r="M21" s="14" t="s">
        <v>93</v>
      </c>
      <c r="N21" s="14" t="s">
        <v>104</v>
      </c>
      <c r="O21" s="15">
        <v>0</v>
      </c>
      <c r="P21" s="16" t="s">
        <v>104</v>
      </c>
      <c r="Q21" s="16" t="s">
        <v>104</v>
      </c>
      <c r="R21" s="17" t="s">
        <v>104</v>
      </c>
      <c r="S21" s="17" t="s">
        <v>101</v>
      </c>
      <c r="T21" s="17" t="s">
        <v>104</v>
      </c>
      <c r="U21" s="23">
        <v>1</v>
      </c>
      <c r="V21" s="18" t="s">
        <v>102</v>
      </c>
      <c r="W21" s="18" t="s">
        <v>103</v>
      </c>
      <c r="X21" s="18" t="s">
        <v>103</v>
      </c>
      <c r="Y21" s="18" t="s">
        <v>104</v>
      </c>
      <c r="Z21" s="18" t="s">
        <v>104</v>
      </c>
      <c r="AA21" s="24">
        <v>1</v>
      </c>
      <c r="AB21" s="19" t="s">
        <v>103</v>
      </c>
      <c r="AC21" s="19" t="s">
        <v>103</v>
      </c>
      <c r="AD21" s="19" t="s">
        <v>103</v>
      </c>
      <c r="AE21" s="19" t="s">
        <v>104</v>
      </c>
      <c r="AF21" s="19" t="s">
        <v>104</v>
      </c>
      <c r="AG21" s="66">
        <v>0</v>
      </c>
      <c r="AH21" s="75" t="s">
        <v>103</v>
      </c>
      <c r="AI21" s="75" t="s">
        <v>103</v>
      </c>
      <c r="AJ21" s="75" t="s">
        <v>103</v>
      </c>
      <c r="AK21" s="73" t="s">
        <v>103</v>
      </c>
      <c r="AL21" s="73" t="s">
        <v>102</v>
      </c>
      <c r="AM21" s="92">
        <v>1</v>
      </c>
      <c r="AN21" s="106" t="s">
        <v>103</v>
      </c>
      <c r="AO21" s="106">
        <v>0</v>
      </c>
      <c r="AP21" s="93">
        <f t="shared" si="0"/>
        <v>4</v>
      </c>
      <c r="AQ21" s="93">
        <f t="shared" si="3"/>
        <v>31</v>
      </c>
      <c r="AR21" s="88">
        <f t="shared" si="5"/>
        <v>12.903225806451612</v>
      </c>
      <c r="AT21" s="71">
        <f t="shared" si="2"/>
        <v>12.903225806451612</v>
      </c>
    </row>
    <row r="22" spans="1:46" s="21" customFormat="1" x14ac:dyDescent="0.3">
      <c r="A22" s="102">
        <v>23</v>
      </c>
      <c r="B22" s="97">
        <v>41.1402</v>
      </c>
      <c r="C22" s="97">
        <v>-72.948800000000006</v>
      </c>
      <c r="D22" s="12" t="s">
        <v>104</v>
      </c>
      <c r="E22" s="12" t="s">
        <v>104</v>
      </c>
      <c r="F22" s="12" t="s">
        <v>104</v>
      </c>
      <c r="G22" s="12" t="s">
        <v>104</v>
      </c>
      <c r="H22" s="12" t="s">
        <v>104</v>
      </c>
      <c r="I22" s="22">
        <v>0</v>
      </c>
      <c r="J22" s="13" t="s">
        <v>104</v>
      </c>
      <c r="K22" s="14" t="s">
        <v>104</v>
      </c>
      <c r="L22" s="14" t="s">
        <v>104</v>
      </c>
      <c r="M22" s="14" t="s">
        <v>104</v>
      </c>
      <c r="N22" s="14" t="s">
        <v>104</v>
      </c>
      <c r="O22" s="15">
        <v>0</v>
      </c>
      <c r="P22" s="16" t="s">
        <v>104</v>
      </c>
      <c r="Q22" s="16" t="s">
        <v>104</v>
      </c>
      <c r="R22" s="17" t="s">
        <v>104</v>
      </c>
      <c r="S22" s="17" t="s">
        <v>104</v>
      </c>
      <c r="T22" s="17" t="s">
        <v>104</v>
      </c>
      <c r="U22" s="23">
        <v>0</v>
      </c>
      <c r="V22" s="18" t="s">
        <v>103</v>
      </c>
      <c r="W22" s="18" t="s">
        <v>103</v>
      </c>
      <c r="X22" s="18" t="s">
        <v>102</v>
      </c>
      <c r="Y22" s="18" t="s">
        <v>104</v>
      </c>
      <c r="Z22" s="18" t="s">
        <v>104</v>
      </c>
      <c r="AA22" s="24">
        <v>1</v>
      </c>
      <c r="AB22" s="19" t="s">
        <v>103</v>
      </c>
      <c r="AC22" s="19" t="s">
        <v>103</v>
      </c>
      <c r="AD22" s="19" t="s">
        <v>103</v>
      </c>
      <c r="AE22" s="19" t="s">
        <v>102</v>
      </c>
      <c r="AF22" s="19" t="s">
        <v>104</v>
      </c>
      <c r="AG22" s="66">
        <v>1</v>
      </c>
      <c r="AH22" s="75" t="s">
        <v>103</v>
      </c>
      <c r="AI22" s="75" t="s">
        <v>103</v>
      </c>
      <c r="AJ22" s="75" t="s">
        <v>103</v>
      </c>
      <c r="AK22" s="73" t="s">
        <v>103</v>
      </c>
      <c r="AL22" s="73" t="s">
        <v>103</v>
      </c>
      <c r="AM22" s="92">
        <v>0</v>
      </c>
      <c r="AN22" s="106" t="s">
        <v>103</v>
      </c>
      <c r="AO22" s="106">
        <v>0</v>
      </c>
      <c r="AP22" s="93">
        <f t="shared" si="0"/>
        <v>2</v>
      </c>
      <c r="AQ22" s="93">
        <f>COUNTA(D22:H22,J22:N22,P22:T22,V22:Z22,AB22:AF22,AH22:AL22, AN22)</f>
        <v>31</v>
      </c>
      <c r="AR22" s="88">
        <f t="shared" si="5"/>
        <v>6.4516129032258061</v>
      </c>
      <c r="AS22" s="71"/>
      <c r="AT22" s="71">
        <f t="shared" si="2"/>
        <v>6.4516129032258061</v>
      </c>
    </row>
    <row r="23" spans="1:46" s="21" customFormat="1" x14ac:dyDescent="0.3">
      <c r="A23" s="102">
        <v>25</v>
      </c>
      <c r="B23" s="97">
        <v>40.981000000000002</v>
      </c>
      <c r="C23" s="97">
        <v>-72.918199999999999</v>
      </c>
      <c r="D23" s="12" t="s">
        <v>104</v>
      </c>
      <c r="E23" s="12" t="s">
        <v>104</v>
      </c>
      <c r="F23" s="12" t="s">
        <v>104</v>
      </c>
      <c r="G23" s="12" t="s">
        <v>104</v>
      </c>
      <c r="H23" s="12" t="s">
        <v>104</v>
      </c>
      <c r="I23" s="22">
        <v>0</v>
      </c>
      <c r="J23" s="13" t="s">
        <v>104</v>
      </c>
      <c r="K23" s="14" t="s">
        <v>104</v>
      </c>
      <c r="L23" s="14" t="s">
        <v>104</v>
      </c>
      <c r="M23" s="14" t="s">
        <v>93</v>
      </c>
      <c r="N23" s="14" t="s">
        <v>104</v>
      </c>
      <c r="O23" s="15">
        <v>0</v>
      </c>
      <c r="P23" s="16" t="s">
        <v>104</v>
      </c>
      <c r="Q23" s="16" t="s">
        <v>104</v>
      </c>
      <c r="R23" s="17" t="s">
        <v>104</v>
      </c>
      <c r="S23" s="17" t="s">
        <v>104</v>
      </c>
      <c r="T23" s="17" t="s">
        <v>104</v>
      </c>
      <c r="U23" s="23">
        <v>0</v>
      </c>
      <c r="V23" s="18" t="s">
        <v>103</v>
      </c>
      <c r="W23" s="18" t="s">
        <v>103</v>
      </c>
      <c r="X23" s="18" t="s">
        <v>103</v>
      </c>
      <c r="Y23" s="18" t="s">
        <v>104</v>
      </c>
      <c r="Z23" s="18" t="s">
        <v>104</v>
      </c>
      <c r="AA23" s="24">
        <v>0</v>
      </c>
      <c r="AB23" s="19" t="s">
        <v>103</v>
      </c>
      <c r="AC23" s="19" t="s">
        <v>103</v>
      </c>
      <c r="AD23" s="19" t="s">
        <v>103</v>
      </c>
      <c r="AE23" s="19" t="s">
        <v>104</v>
      </c>
      <c r="AF23" s="19" t="s">
        <v>104</v>
      </c>
      <c r="AG23" s="66">
        <v>0</v>
      </c>
      <c r="AH23" s="75" t="s">
        <v>103</v>
      </c>
      <c r="AI23" s="75" t="s">
        <v>103</v>
      </c>
      <c r="AJ23" s="75" t="s">
        <v>103</v>
      </c>
      <c r="AK23" s="73" t="s">
        <v>103</v>
      </c>
      <c r="AL23" s="73" t="s">
        <v>103</v>
      </c>
      <c r="AM23" s="92">
        <v>0</v>
      </c>
      <c r="AN23" s="106" t="s">
        <v>103</v>
      </c>
      <c r="AO23" s="106">
        <v>0</v>
      </c>
      <c r="AP23" s="93">
        <f t="shared" si="0"/>
        <v>0</v>
      </c>
      <c r="AQ23" s="93">
        <f>COUNTA(D23:H23,J23:N23,P23:T23,V23:Z23,AB23:AF23,AH23:AL23, AN23)</f>
        <v>31</v>
      </c>
      <c r="AR23" s="88">
        <f t="shared" si="5"/>
        <v>0</v>
      </c>
      <c r="AS23" s="71"/>
      <c r="AT23" s="71">
        <f t="shared" si="2"/>
        <v>0</v>
      </c>
    </row>
    <row r="24" spans="1:46" x14ac:dyDescent="0.3">
      <c r="A24" s="102">
        <v>26</v>
      </c>
      <c r="B24" s="97">
        <v>41.209200000000003</v>
      </c>
      <c r="C24" s="97">
        <v>-72.908500000000004</v>
      </c>
      <c r="D24" s="12" t="s">
        <v>101</v>
      </c>
      <c r="E24" s="12" t="s">
        <v>104</v>
      </c>
      <c r="F24" s="12" t="s">
        <v>101</v>
      </c>
      <c r="G24" s="12" t="s">
        <v>104</v>
      </c>
      <c r="H24" s="12" t="s">
        <v>104</v>
      </c>
      <c r="I24" s="22">
        <v>2</v>
      </c>
      <c r="J24" s="13" t="s">
        <v>104</v>
      </c>
      <c r="K24" s="14" t="s">
        <v>104</v>
      </c>
      <c r="L24" s="14" t="s">
        <v>104</v>
      </c>
      <c r="M24" s="14" t="s">
        <v>104</v>
      </c>
      <c r="N24" s="14" t="s">
        <v>104</v>
      </c>
      <c r="O24" s="15">
        <v>0</v>
      </c>
      <c r="P24" s="16" t="s">
        <v>104</v>
      </c>
      <c r="Q24" s="16" t="s">
        <v>104</v>
      </c>
      <c r="R24" s="17" t="s">
        <v>101</v>
      </c>
      <c r="S24" s="17" t="s">
        <v>104</v>
      </c>
      <c r="T24" s="17" t="s">
        <v>104</v>
      </c>
      <c r="U24" s="23">
        <v>1</v>
      </c>
      <c r="V24" s="18" t="s">
        <v>102</v>
      </c>
      <c r="W24" s="18" t="s">
        <v>103</v>
      </c>
      <c r="X24" s="18" t="s">
        <v>103</v>
      </c>
      <c r="Y24" s="18" t="s">
        <v>101</v>
      </c>
      <c r="Z24" s="18" t="s">
        <v>104</v>
      </c>
      <c r="AA24" s="24">
        <v>2</v>
      </c>
      <c r="AB24" s="19" t="s">
        <v>103</v>
      </c>
      <c r="AC24" s="19" t="s">
        <v>103</v>
      </c>
      <c r="AD24" s="19" t="s">
        <v>102</v>
      </c>
      <c r="AE24" s="19" t="s">
        <v>104</v>
      </c>
      <c r="AF24" s="19" t="s">
        <v>104</v>
      </c>
      <c r="AG24" s="66">
        <v>1</v>
      </c>
      <c r="AH24" s="75" t="s">
        <v>103</v>
      </c>
      <c r="AI24" s="75" t="s">
        <v>102</v>
      </c>
      <c r="AJ24" s="75" t="s">
        <v>103</v>
      </c>
      <c r="AK24" s="73" t="s">
        <v>103</v>
      </c>
      <c r="AL24" s="73" t="s">
        <v>103</v>
      </c>
      <c r="AM24" s="92">
        <v>1</v>
      </c>
      <c r="AN24" s="106" t="s">
        <v>103</v>
      </c>
      <c r="AO24" s="106">
        <v>0</v>
      </c>
      <c r="AP24" s="93">
        <f t="shared" si="0"/>
        <v>7</v>
      </c>
      <c r="AQ24" s="93">
        <f t="shared" ref="AQ9:AQ28" si="6">COUNTA(D24:H24,J24:N24,P24:T24,V24:Z24,AB24:AF24,AH24:AL24)</f>
        <v>30</v>
      </c>
      <c r="AR24" s="88">
        <f t="shared" si="5"/>
        <v>23.333333333333332</v>
      </c>
      <c r="AT24" s="71">
        <f t="shared" si="2"/>
        <v>23.333333333333332</v>
      </c>
    </row>
    <row r="25" spans="1:46" s="21" customFormat="1" x14ac:dyDescent="0.3">
      <c r="A25" s="102">
        <v>27</v>
      </c>
      <c r="B25" s="97">
        <v>41.158700000000003</v>
      </c>
      <c r="C25" s="97">
        <v>-72.849500000000006</v>
      </c>
      <c r="D25" s="12" t="s">
        <v>104</v>
      </c>
      <c r="E25" s="12" t="s">
        <v>104</v>
      </c>
      <c r="F25" s="12" t="s">
        <v>104</v>
      </c>
      <c r="G25" s="12" t="s">
        <v>104</v>
      </c>
      <c r="H25" s="12" t="s">
        <v>104</v>
      </c>
      <c r="I25" s="22">
        <v>0</v>
      </c>
      <c r="J25" s="13" t="s">
        <v>104</v>
      </c>
      <c r="K25" s="14" t="s">
        <v>104</v>
      </c>
      <c r="L25" s="14" t="s">
        <v>101</v>
      </c>
      <c r="M25" s="14" t="s">
        <v>93</v>
      </c>
      <c r="N25" s="14" t="s">
        <v>104</v>
      </c>
      <c r="O25" s="15">
        <v>1</v>
      </c>
      <c r="P25" s="16" t="s">
        <v>104</v>
      </c>
      <c r="Q25" s="16" t="s">
        <v>104</v>
      </c>
      <c r="R25" s="17" t="s">
        <v>104</v>
      </c>
      <c r="S25" s="17" t="s">
        <v>104</v>
      </c>
      <c r="T25" s="17" t="s">
        <v>104</v>
      </c>
      <c r="U25" s="23">
        <v>0</v>
      </c>
      <c r="V25" s="18" t="s">
        <v>103</v>
      </c>
      <c r="W25" s="18" t="s">
        <v>103</v>
      </c>
      <c r="X25" s="18" t="s">
        <v>103</v>
      </c>
      <c r="Y25" s="18" t="s">
        <v>104</v>
      </c>
      <c r="Z25" s="18" t="s">
        <v>104</v>
      </c>
      <c r="AA25" s="24">
        <v>0</v>
      </c>
      <c r="AB25" s="19" t="s">
        <v>103</v>
      </c>
      <c r="AC25" s="19" t="s">
        <v>103</v>
      </c>
      <c r="AD25" s="19" t="s">
        <v>103</v>
      </c>
      <c r="AE25" s="19" t="s">
        <v>104</v>
      </c>
      <c r="AF25" s="19" t="s">
        <v>104</v>
      </c>
      <c r="AG25" s="66">
        <v>0</v>
      </c>
      <c r="AH25" s="75" t="s">
        <v>103</v>
      </c>
      <c r="AI25" s="75" t="s">
        <v>103</v>
      </c>
      <c r="AJ25" s="75" t="s">
        <v>103</v>
      </c>
      <c r="AK25" s="73" t="s">
        <v>103</v>
      </c>
      <c r="AL25" s="73" t="s">
        <v>103</v>
      </c>
      <c r="AM25" s="92">
        <v>0</v>
      </c>
      <c r="AN25" s="106" t="s">
        <v>103</v>
      </c>
      <c r="AO25" s="106">
        <v>0</v>
      </c>
      <c r="AP25" s="93">
        <f t="shared" si="0"/>
        <v>1</v>
      </c>
      <c r="AQ25" s="93">
        <f t="shared" si="6"/>
        <v>30</v>
      </c>
      <c r="AR25" s="88">
        <f t="shared" si="5"/>
        <v>3.3333333333333335</v>
      </c>
      <c r="AS25" s="71"/>
      <c r="AT25" s="71">
        <f t="shared" si="2"/>
        <v>3.3333333333333335</v>
      </c>
    </row>
    <row r="26" spans="1:46" x14ac:dyDescent="0.3">
      <c r="A26" s="102">
        <v>28</v>
      </c>
      <c r="B26" s="97">
        <v>41.078200000000002</v>
      </c>
      <c r="C26" s="97">
        <v>-72.833500000000001</v>
      </c>
      <c r="D26" s="12" t="s">
        <v>104</v>
      </c>
      <c r="E26" s="12" t="s">
        <v>104</v>
      </c>
      <c r="F26" s="12" t="s">
        <v>104</v>
      </c>
      <c r="G26" s="12" t="s">
        <v>104</v>
      </c>
      <c r="H26" s="12" t="s">
        <v>104</v>
      </c>
      <c r="I26" s="22">
        <v>0</v>
      </c>
      <c r="J26" s="13" t="s">
        <v>104</v>
      </c>
      <c r="K26" s="14" t="s">
        <v>104</v>
      </c>
      <c r="L26" s="14" t="s">
        <v>104</v>
      </c>
      <c r="M26" s="14" t="s">
        <v>93</v>
      </c>
      <c r="N26" s="14" t="s">
        <v>101</v>
      </c>
      <c r="O26" s="15">
        <v>1</v>
      </c>
      <c r="P26" s="16" t="s">
        <v>104</v>
      </c>
      <c r="Q26" s="16" t="s">
        <v>104</v>
      </c>
      <c r="R26" s="17" t="s">
        <v>104</v>
      </c>
      <c r="S26" s="17" t="s">
        <v>104</v>
      </c>
      <c r="T26" s="17" t="s">
        <v>104</v>
      </c>
      <c r="U26" s="23">
        <v>0</v>
      </c>
      <c r="V26" s="18" t="s">
        <v>103</v>
      </c>
      <c r="W26" s="35" t="s">
        <v>93</v>
      </c>
      <c r="X26" s="18" t="s">
        <v>103</v>
      </c>
      <c r="Y26" s="18" t="s">
        <v>104</v>
      </c>
      <c r="Z26" s="18" t="s">
        <v>104</v>
      </c>
      <c r="AA26" s="24">
        <v>0</v>
      </c>
      <c r="AB26" s="19" t="s">
        <v>103</v>
      </c>
      <c r="AC26" s="19" t="s">
        <v>103</v>
      </c>
      <c r="AD26" s="19" t="s">
        <v>103</v>
      </c>
      <c r="AE26" s="19" t="s">
        <v>104</v>
      </c>
      <c r="AF26" s="19" t="s">
        <v>104</v>
      </c>
      <c r="AG26" s="66">
        <v>0</v>
      </c>
      <c r="AH26" s="75" t="s">
        <v>103</v>
      </c>
      <c r="AI26" s="75" t="s">
        <v>103</v>
      </c>
      <c r="AJ26" s="75" t="s">
        <v>103</v>
      </c>
      <c r="AK26" s="73" t="s">
        <v>103</v>
      </c>
      <c r="AL26" s="73" t="s">
        <v>103</v>
      </c>
      <c r="AM26" s="92">
        <v>0</v>
      </c>
      <c r="AN26" s="106" t="s">
        <v>103</v>
      </c>
      <c r="AO26" s="106">
        <v>0</v>
      </c>
      <c r="AP26" s="93">
        <f t="shared" si="0"/>
        <v>1</v>
      </c>
      <c r="AQ26" s="93">
        <f t="shared" si="6"/>
        <v>30</v>
      </c>
      <c r="AR26" s="88">
        <f t="shared" si="5"/>
        <v>3.3333333333333335</v>
      </c>
      <c r="AT26" s="71">
        <f t="shared" si="2"/>
        <v>3.3333333333333335</v>
      </c>
    </row>
    <row r="27" spans="1:46" s="21" customFormat="1" x14ac:dyDescent="0.3">
      <c r="A27" s="102">
        <v>29</v>
      </c>
      <c r="B27" s="97">
        <v>41.231499999999997</v>
      </c>
      <c r="C27" s="97">
        <v>-72.829700000000003</v>
      </c>
      <c r="D27" s="12" t="s">
        <v>101</v>
      </c>
      <c r="E27" s="12" t="s">
        <v>104</v>
      </c>
      <c r="F27" s="12" t="s">
        <v>104</v>
      </c>
      <c r="G27" s="12" t="s">
        <v>104</v>
      </c>
      <c r="H27" s="12" t="s">
        <v>104</v>
      </c>
      <c r="I27" s="22">
        <v>1</v>
      </c>
      <c r="J27" s="13" t="s">
        <v>104</v>
      </c>
      <c r="K27" s="14" t="s">
        <v>104</v>
      </c>
      <c r="L27" s="14" t="s">
        <v>104</v>
      </c>
      <c r="M27" s="14" t="s">
        <v>104</v>
      </c>
      <c r="N27" s="14" t="s">
        <v>104</v>
      </c>
      <c r="O27" s="15">
        <v>0</v>
      </c>
      <c r="P27" s="16" t="s">
        <v>104</v>
      </c>
      <c r="Q27" s="16" t="s">
        <v>104</v>
      </c>
      <c r="R27" s="17" t="s">
        <v>104</v>
      </c>
      <c r="S27" s="17" t="s">
        <v>104</v>
      </c>
      <c r="T27" s="17" t="s">
        <v>104</v>
      </c>
      <c r="U27" s="23">
        <v>0</v>
      </c>
      <c r="V27" s="18" t="s">
        <v>103</v>
      </c>
      <c r="W27" s="18" t="s">
        <v>103</v>
      </c>
      <c r="X27" s="18" t="s">
        <v>103</v>
      </c>
      <c r="Y27" s="18" t="s">
        <v>101</v>
      </c>
      <c r="Z27" s="18" t="s">
        <v>104</v>
      </c>
      <c r="AA27" s="24">
        <v>1</v>
      </c>
      <c r="AB27" s="19" t="s">
        <v>103</v>
      </c>
      <c r="AC27" s="19" t="s">
        <v>103</v>
      </c>
      <c r="AD27" s="19" t="s">
        <v>103</v>
      </c>
      <c r="AE27" s="19" t="s">
        <v>104</v>
      </c>
      <c r="AF27" s="19" t="s">
        <v>104</v>
      </c>
      <c r="AG27" s="66">
        <v>0</v>
      </c>
      <c r="AH27" s="75" t="s">
        <v>103</v>
      </c>
      <c r="AI27" s="75" t="s">
        <v>103</v>
      </c>
      <c r="AJ27" s="75" t="s">
        <v>103</v>
      </c>
      <c r="AK27" s="73" t="s">
        <v>103</v>
      </c>
      <c r="AL27" s="73" t="s">
        <v>103</v>
      </c>
      <c r="AM27" s="92">
        <v>0</v>
      </c>
      <c r="AN27" s="106" t="s">
        <v>103</v>
      </c>
      <c r="AO27" s="106">
        <v>0</v>
      </c>
      <c r="AP27" s="93">
        <f t="shared" si="0"/>
        <v>2</v>
      </c>
      <c r="AQ27" s="93">
        <f t="shared" si="6"/>
        <v>30</v>
      </c>
      <c r="AR27" s="88">
        <f t="shared" si="5"/>
        <v>6.666666666666667</v>
      </c>
      <c r="AS27" s="71"/>
      <c r="AT27" s="71">
        <f t="shared" si="2"/>
        <v>6.666666666666667</v>
      </c>
    </row>
    <row r="28" spans="1:46" x14ac:dyDescent="0.3">
      <c r="A28" s="102">
        <v>30</v>
      </c>
      <c r="B28" s="97">
        <v>41.196300000000001</v>
      </c>
      <c r="C28" s="97">
        <v>-72.775300000000001</v>
      </c>
      <c r="D28" s="12" t="s">
        <v>104</v>
      </c>
      <c r="E28" s="12" t="s">
        <v>104</v>
      </c>
      <c r="F28" s="12" t="s">
        <v>104</v>
      </c>
      <c r="G28" s="12" t="s">
        <v>104</v>
      </c>
      <c r="H28" s="12" t="s">
        <v>104</v>
      </c>
      <c r="I28" s="22">
        <v>0</v>
      </c>
      <c r="J28" s="13" t="s">
        <v>104</v>
      </c>
      <c r="K28" s="14" t="s">
        <v>104</v>
      </c>
      <c r="L28" s="14" t="s">
        <v>104</v>
      </c>
      <c r="M28" s="14" t="s">
        <v>93</v>
      </c>
      <c r="N28" s="14" t="s">
        <v>104</v>
      </c>
      <c r="O28" s="15">
        <v>0</v>
      </c>
      <c r="P28" s="16" t="s">
        <v>104</v>
      </c>
      <c r="Q28" s="16" t="s">
        <v>104</v>
      </c>
      <c r="R28" s="17" t="s">
        <v>104</v>
      </c>
      <c r="S28" s="17" t="s">
        <v>104</v>
      </c>
      <c r="T28" s="17" t="s">
        <v>104</v>
      </c>
      <c r="U28" s="23">
        <v>0</v>
      </c>
      <c r="V28" s="18" t="s">
        <v>103</v>
      </c>
      <c r="W28" s="18" t="s">
        <v>103</v>
      </c>
      <c r="X28" s="35" t="s">
        <v>93</v>
      </c>
      <c r="Y28" s="18" t="s">
        <v>104</v>
      </c>
      <c r="Z28" s="18" t="s">
        <v>104</v>
      </c>
      <c r="AA28" s="24">
        <v>0</v>
      </c>
      <c r="AB28" s="19" t="s">
        <v>103</v>
      </c>
      <c r="AC28" s="19" t="s">
        <v>103</v>
      </c>
      <c r="AD28" s="19" t="s">
        <v>103</v>
      </c>
      <c r="AE28" s="19" t="s">
        <v>104</v>
      </c>
      <c r="AF28" s="19" t="s">
        <v>104</v>
      </c>
      <c r="AG28" s="66">
        <v>0</v>
      </c>
      <c r="AH28" s="75" t="s">
        <v>103</v>
      </c>
      <c r="AI28" s="75" t="s">
        <v>103</v>
      </c>
      <c r="AJ28" s="75" t="s">
        <v>103</v>
      </c>
      <c r="AK28" s="73" t="s">
        <v>103</v>
      </c>
      <c r="AL28" s="73" t="s">
        <v>103</v>
      </c>
      <c r="AM28" s="92">
        <v>0</v>
      </c>
      <c r="AN28" s="106" t="s">
        <v>103</v>
      </c>
      <c r="AO28" s="106">
        <v>0</v>
      </c>
      <c r="AP28" s="93">
        <f t="shared" si="0"/>
        <v>0</v>
      </c>
      <c r="AQ28" s="93">
        <f t="shared" si="6"/>
        <v>30</v>
      </c>
      <c r="AR28" s="88">
        <f t="shared" si="5"/>
        <v>0</v>
      </c>
      <c r="AT28" s="71">
        <f t="shared" si="2"/>
        <v>0</v>
      </c>
    </row>
    <row r="29" spans="1:46" x14ac:dyDescent="0.3">
      <c r="A29" s="102">
        <v>31</v>
      </c>
      <c r="B29" s="97">
        <v>41.004199999999997</v>
      </c>
      <c r="C29" s="97">
        <v>-72.768299999999996</v>
      </c>
      <c r="D29" s="12" t="s">
        <v>101</v>
      </c>
      <c r="E29" s="12" t="s">
        <v>101</v>
      </c>
      <c r="F29" s="12" t="s">
        <v>101</v>
      </c>
      <c r="G29" s="12" t="s">
        <v>104</v>
      </c>
      <c r="H29" s="12" t="s">
        <v>104</v>
      </c>
      <c r="I29" s="22">
        <v>3</v>
      </c>
      <c r="J29" s="13" t="s">
        <v>104</v>
      </c>
      <c r="K29" s="14" t="s">
        <v>104</v>
      </c>
      <c r="L29" s="14" t="s">
        <v>104</v>
      </c>
      <c r="M29" s="14" t="s">
        <v>93</v>
      </c>
      <c r="N29" s="14" t="s">
        <v>104</v>
      </c>
      <c r="O29" s="15">
        <v>0</v>
      </c>
      <c r="P29" s="16" t="s">
        <v>104</v>
      </c>
      <c r="Q29" s="16" t="s">
        <v>104</v>
      </c>
      <c r="R29" s="17" t="s">
        <v>104</v>
      </c>
      <c r="S29" s="17" t="s">
        <v>104</v>
      </c>
      <c r="T29" s="17" t="s">
        <v>104</v>
      </c>
      <c r="U29" s="23">
        <v>0</v>
      </c>
      <c r="V29" s="18" t="s">
        <v>104</v>
      </c>
      <c r="W29" s="35" t="s">
        <v>93</v>
      </c>
      <c r="X29" s="18" t="s">
        <v>104</v>
      </c>
      <c r="Y29" s="18" t="s">
        <v>101</v>
      </c>
      <c r="Z29" s="18" t="s">
        <v>93</v>
      </c>
      <c r="AA29" s="24">
        <v>1</v>
      </c>
      <c r="AB29" s="19" t="s">
        <v>103</v>
      </c>
      <c r="AC29" s="19" t="s">
        <v>105</v>
      </c>
      <c r="AD29" s="19" t="s">
        <v>105</v>
      </c>
      <c r="AE29" s="19" t="s">
        <v>104</v>
      </c>
      <c r="AF29" s="19" t="s">
        <v>105</v>
      </c>
      <c r="AG29" s="66">
        <v>0</v>
      </c>
      <c r="AH29" s="75" t="s">
        <v>105</v>
      </c>
      <c r="AI29" s="75" t="s">
        <v>105</v>
      </c>
      <c r="AJ29" s="75" t="s">
        <v>105</v>
      </c>
      <c r="AK29" s="73" t="s">
        <v>105</v>
      </c>
      <c r="AL29" s="73" t="s">
        <v>105</v>
      </c>
      <c r="AM29" s="92">
        <v>0</v>
      </c>
      <c r="AN29" s="106" t="s">
        <v>111</v>
      </c>
      <c r="AP29" s="93">
        <f t="shared" si="0"/>
        <v>4</v>
      </c>
      <c r="AQ29" s="93">
        <v>19</v>
      </c>
      <c r="AR29" s="88">
        <f t="shared" si="5"/>
        <v>21.052631578947366</v>
      </c>
      <c r="AT29" s="71">
        <f t="shared" si="2"/>
        <v>21.052631578947366</v>
      </c>
    </row>
    <row r="30" spans="1:46" x14ac:dyDescent="0.3">
      <c r="A30" s="102">
        <v>32</v>
      </c>
      <c r="B30" s="97">
        <v>41.241500000000002</v>
      </c>
      <c r="C30" s="97">
        <v>-72.665700000000001</v>
      </c>
      <c r="D30" s="12" t="s">
        <v>104</v>
      </c>
      <c r="E30" s="12" t="s">
        <v>104</v>
      </c>
      <c r="F30" s="12" t="s">
        <v>104</v>
      </c>
      <c r="G30" s="12" t="s">
        <v>104</v>
      </c>
      <c r="H30" s="12" t="s">
        <v>104</v>
      </c>
      <c r="I30" s="22">
        <v>0</v>
      </c>
      <c r="J30" s="13" t="s">
        <v>104</v>
      </c>
      <c r="K30" s="14" t="s">
        <v>104</v>
      </c>
      <c r="L30" s="14" t="s">
        <v>104</v>
      </c>
      <c r="M30" s="14" t="s">
        <v>104</v>
      </c>
      <c r="N30" s="14" t="s">
        <v>104</v>
      </c>
      <c r="O30" s="15">
        <v>0</v>
      </c>
      <c r="P30" s="16" t="s">
        <v>104</v>
      </c>
      <c r="Q30" s="16" t="s">
        <v>104</v>
      </c>
      <c r="R30" s="17" t="s">
        <v>104</v>
      </c>
      <c r="S30" s="17" t="s">
        <v>104</v>
      </c>
      <c r="T30" s="17" t="s">
        <v>104</v>
      </c>
      <c r="U30" s="23">
        <v>0</v>
      </c>
      <c r="V30" s="18" t="s">
        <v>104</v>
      </c>
      <c r="W30" s="18" t="s">
        <v>104</v>
      </c>
      <c r="X30" s="18" t="s">
        <v>104</v>
      </c>
      <c r="Y30" s="18" t="s">
        <v>93</v>
      </c>
      <c r="Z30" s="18" t="s">
        <v>93</v>
      </c>
      <c r="AA30" s="24">
        <v>0</v>
      </c>
      <c r="AB30" s="19" t="s">
        <v>105</v>
      </c>
      <c r="AC30" s="19" t="s">
        <v>105</v>
      </c>
      <c r="AD30" s="19" t="s">
        <v>105</v>
      </c>
      <c r="AE30" s="19" t="s">
        <v>105</v>
      </c>
      <c r="AF30" s="19" t="s">
        <v>105</v>
      </c>
      <c r="AG30" s="66">
        <v>0</v>
      </c>
      <c r="AH30" s="75" t="s">
        <v>105</v>
      </c>
      <c r="AI30" s="75" t="s">
        <v>105</v>
      </c>
      <c r="AJ30" s="75" t="s">
        <v>105</v>
      </c>
      <c r="AK30" s="73" t="s">
        <v>105</v>
      </c>
      <c r="AL30" s="73" t="s">
        <v>105</v>
      </c>
      <c r="AM30" s="92">
        <v>0</v>
      </c>
      <c r="AN30" s="106" t="s">
        <v>111</v>
      </c>
      <c r="AP30" s="93">
        <f t="shared" si="0"/>
        <v>0</v>
      </c>
      <c r="AQ30" s="93">
        <v>18</v>
      </c>
      <c r="AR30" s="88">
        <f t="shared" si="5"/>
        <v>0</v>
      </c>
      <c r="AT30" s="71">
        <f t="shared" si="2"/>
        <v>0</v>
      </c>
    </row>
    <row r="31" spans="1:46" s="21" customFormat="1" x14ac:dyDescent="0.3">
      <c r="A31" s="102">
        <v>33</v>
      </c>
      <c r="B31" s="97">
        <v>41.003799999999998</v>
      </c>
      <c r="C31" s="97">
        <v>-72.651200000000003</v>
      </c>
      <c r="D31" s="12" t="s">
        <v>101</v>
      </c>
      <c r="E31" s="12" t="s">
        <v>104</v>
      </c>
      <c r="F31" s="12" t="s">
        <v>104</v>
      </c>
      <c r="G31" s="12" t="s">
        <v>104</v>
      </c>
      <c r="H31" s="12" t="s">
        <v>104</v>
      </c>
      <c r="I31" s="22">
        <v>1</v>
      </c>
      <c r="J31" s="13" t="s">
        <v>104</v>
      </c>
      <c r="K31" s="14" t="s">
        <v>104</v>
      </c>
      <c r="L31" s="14" t="s">
        <v>104</v>
      </c>
      <c r="M31" s="14" t="s">
        <v>93</v>
      </c>
      <c r="N31" s="14" t="s">
        <v>93</v>
      </c>
      <c r="O31" s="15">
        <v>0</v>
      </c>
      <c r="P31" s="16" t="s">
        <v>104</v>
      </c>
      <c r="Q31" s="16" t="s">
        <v>93</v>
      </c>
      <c r="R31" s="17" t="s">
        <v>104</v>
      </c>
      <c r="S31" s="17" t="s">
        <v>104</v>
      </c>
      <c r="T31" s="17" t="s">
        <v>104</v>
      </c>
      <c r="U31" s="23">
        <v>0</v>
      </c>
      <c r="V31" s="18" t="s">
        <v>103</v>
      </c>
      <c r="W31" s="18" t="s">
        <v>93</v>
      </c>
      <c r="X31" s="18" t="s">
        <v>93</v>
      </c>
      <c r="Y31" s="18" t="s">
        <v>104</v>
      </c>
      <c r="Z31" s="18" t="s">
        <v>93</v>
      </c>
      <c r="AA31" s="24">
        <v>0</v>
      </c>
      <c r="AB31" s="19" t="s">
        <v>105</v>
      </c>
      <c r="AC31" s="19" t="s">
        <v>105</v>
      </c>
      <c r="AD31" s="19" t="s">
        <v>105</v>
      </c>
      <c r="AE31" s="19" t="s">
        <v>105</v>
      </c>
      <c r="AF31" s="19" t="s">
        <v>105</v>
      </c>
      <c r="AG31" s="66">
        <v>0</v>
      </c>
      <c r="AH31" s="75" t="s">
        <v>105</v>
      </c>
      <c r="AI31" s="75" t="s">
        <v>105</v>
      </c>
      <c r="AJ31" s="75" t="s">
        <v>105</v>
      </c>
      <c r="AK31" s="73" t="s">
        <v>105</v>
      </c>
      <c r="AL31" s="73" t="s">
        <v>105</v>
      </c>
      <c r="AM31" s="92">
        <v>0</v>
      </c>
      <c r="AN31" s="106" t="s">
        <v>111</v>
      </c>
      <c r="AO31" s="106"/>
      <c r="AP31" s="93">
        <f t="shared" si="0"/>
        <v>1</v>
      </c>
      <c r="AQ31" s="93">
        <v>14</v>
      </c>
      <c r="AR31" s="88">
        <f t="shared" si="5"/>
        <v>7.1428571428571423</v>
      </c>
      <c r="AS31" s="71"/>
      <c r="AT31" s="71">
        <f t="shared" si="2"/>
        <v>7.1428571428571423</v>
      </c>
    </row>
    <row r="32" spans="1:46" s="21" customFormat="1" x14ac:dyDescent="0.3">
      <c r="A32" s="102">
        <v>34</v>
      </c>
      <c r="B32" s="97">
        <v>41.246000000000002</v>
      </c>
      <c r="C32" s="97">
        <v>-72.468333333333305</v>
      </c>
      <c r="D32" s="12" t="s">
        <v>104</v>
      </c>
      <c r="E32" s="12" t="s">
        <v>104</v>
      </c>
      <c r="F32" s="12" t="s">
        <v>104</v>
      </c>
      <c r="G32" s="12" t="s">
        <v>104</v>
      </c>
      <c r="H32" s="12" t="s">
        <v>104</v>
      </c>
      <c r="I32" s="22">
        <v>0</v>
      </c>
      <c r="J32" s="13" t="s">
        <v>104</v>
      </c>
      <c r="K32" s="14" t="s">
        <v>104</v>
      </c>
      <c r="L32" s="14" t="s">
        <v>104</v>
      </c>
      <c r="M32" s="14" t="s">
        <v>93</v>
      </c>
      <c r="N32" s="14" t="s">
        <v>93</v>
      </c>
      <c r="O32" s="15">
        <v>0</v>
      </c>
      <c r="P32" s="16" t="s">
        <v>93</v>
      </c>
      <c r="Q32" s="16" t="s">
        <v>93</v>
      </c>
      <c r="R32" s="17" t="s">
        <v>104</v>
      </c>
      <c r="S32" s="17" t="s">
        <v>93</v>
      </c>
      <c r="T32" s="17" t="s">
        <v>93</v>
      </c>
      <c r="U32" s="23">
        <v>0</v>
      </c>
      <c r="V32" s="18" t="s">
        <v>93</v>
      </c>
      <c r="W32" s="18" t="s">
        <v>93</v>
      </c>
      <c r="X32" s="18" t="s">
        <v>93</v>
      </c>
      <c r="Y32" s="18" t="s">
        <v>93</v>
      </c>
      <c r="Z32" s="18" t="s">
        <v>93</v>
      </c>
      <c r="AA32" s="24">
        <v>0</v>
      </c>
      <c r="AB32" s="19" t="s">
        <v>105</v>
      </c>
      <c r="AC32" s="19" t="s">
        <v>105</v>
      </c>
      <c r="AD32" s="19" t="s">
        <v>105</v>
      </c>
      <c r="AE32" s="19" t="s">
        <v>105</v>
      </c>
      <c r="AF32" s="19" t="s">
        <v>105</v>
      </c>
      <c r="AG32" s="66">
        <v>0</v>
      </c>
      <c r="AH32" s="75" t="s">
        <v>105</v>
      </c>
      <c r="AI32" s="75" t="s">
        <v>105</v>
      </c>
      <c r="AJ32" s="75" t="s">
        <v>105</v>
      </c>
      <c r="AK32" s="73" t="s">
        <v>105</v>
      </c>
      <c r="AL32" s="73" t="s">
        <v>105</v>
      </c>
      <c r="AM32" s="92">
        <v>0</v>
      </c>
      <c r="AN32" s="106" t="s">
        <v>111</v>
      </c>
      <c r="AO32" s="106"/>
      <c r="AP32" s="93">
        <f t="shared" si="0"/>
        <v>0</v>
      </c>
      <c r="AQ32" s="93">
        <v>9</v>
      </c>
      <c r="AR32" s="88">
        <f t="shared" si="5"/>
        <v>0</v>
      </c>
      <c r="AS32" s="71"/>
      <c r="AT32" s="71">
        <f t="shared" si="2"/>
        <v>0</v>
      </c>
    </row>
    <row r="33" spans="1:46" s="21" customFormat="1" x14ac:dyDescent="0.3">
      <c r="A33" s="102">
        <v>36</v>
      </c>
      <c r="B33" s="97">
        <v>41.270499999999998</v>
      </c>
      <c r="C33" s="97">
        <v>-72.275499999999994</v>
      </c>
      <c r="D33" s="12" t="s">
        <v>104</v>
      </c>
      <c r="E33" s="12" t="s">
        <v>104</v>
      </c>
      <c r="F33" s="12" t="s">
        <v>93</v>
      </c>
      <c r="G33" s="12" t="s">
        <v>93</v>
      </c>
      <c r="H33" s="12" t="s">
        <v>104</v>
      </c>
      <c r="I33" s="22">
        <v>0</v>
      </c>
      <c r="J33" s="13" t="s">
        <v>104</v>
      </c>
      <c r="K33" s="14" t="s">
        <v>104</v>
      </c>
      <c r="L33" s="14" t="s">
        <v>104</v>
      </c>
      <c r="M33" s="14" t="s">
        <v>93</v>
      </c>
      <c r="N33" s="14" t="s">
        <v>93</v>
      </c>
      <c r="O33" s="15">
        <v>0</v>
      </c>
      <c r="P33" s="16" t="s">
        <v>93</v>
      </c>
      <c r="Q33" s="16" t="s">
        <v>93</v>
      </c>
      <c r="R33" s="17" t="s">
        <v>104</v>
      </c>
      <c r="S33" s="17" t="s">
        <v>93</v>
      </c>
      <c r="T33" s="17" t="s">
        <v>93</v>
      </c>
      <c r="U33" s="23">
        <v>0</v>
      </c>
      <c r="V33" s="18" t="s">
        <v>93</v>
      </c>
      <c r="W33" s="18" t="s">
        <v>93</v>
      </c>
      <c r="X33" s="18" t="s">
        <v>93</v>
      </c>
      <c r="Y33" s="18" t="s">
        <v>93</v>
      </c>
      <c r="Z33" s="18" t="s">
        <v>93</v>
      </c>
      <c r="AA33" s="24">
        <v>0</v>
      </c>
      <c r="AB33" s="19" t="s">
        <v>105</v>
      </c>
      <c r="AC33" s="19" t="s">
        <v>105</v>
      </c>
      <c r="AD33" s="19" t="s">
        <v>105</v>
      </c>
      <c r="AE33" s="19" t="s">
        <v>105</v>
      </c>
      <c r="AF33" s="19" t="s">
        <v>105</v>
      </c>
      <c r="AG33" s="66">
        <v>0</v>
      </c>
      <c r="AH33" s="75" t="s">
        <v>105</v>
      </c>
      <c r="AI33" s="75" t="s">
        <v>105</v>
      </c>
      <c r="AJ33" s="75" t="s">
        <v>105</v>
      </c>
      <c r="AK33" s="73" t="s">
        <v>105</v>
      </c>
      <c r="AL33" s="73" t="s">
        <v>105</v>
      </c>
      <c r="AM33" s="92">
        <v>0</v>
      </c>
      <c r="AN33" s="106" t="s">
        <v>111</v>
      </c>
      <c r="AO33" s="106"/>
      <c r="AP33" s="93">
        <f t="shared" si="0"/>
        <v>0</v>
      </c>
      <c r="AQ33" s="93">
        <v>7</v>
      </c>
      <c r="AR33" s="88">
        <f t="shared" si="5"/>
        <v>0</v>
      </c>
      <c r="AS33" s="71"/>
      <c r="AT33" s="71">
        <f t="shared" si="2"/>
        <v>0</v>
      </c>
    </row>
    <row r="34" spans="1:46" x14ac:dyDescent="0.3">
      <c r="A34" s="102" t="s">
        <v>37</v>
      </c>
      <c r="B34" s="98">
        <v>40.872500000000002</v>
      </c>
      <c r="C34" s="98">
        <v>-73.734200000000001</v>
      </c>
      <c r="D34" s="12" t="s">
        <v>101</v>
      </c>
      <c r="E34" s="12" t="s">
        <v>101</v>
      </c>
      <c r="F34" s="12" t="s">
        <v>101</v>
      </c>
      <c r="G34" s="12" t="s">
        <v>101</v>
      </c>
      <c r="H34" s="12" t="s">
        <v>101</v>
      </c>
      <c r="I34" s="22">
        <v>5</v>
      </c>
      <c r="J34" s="13" t="s">
        <v>101</v>
      </c>
      <c r="K34" s="14" t="s">
        <v>101</v>
      </c>
      <c r="L34" s="14" t="s">
        <v>101</v>
      </c>
      <c r="M34" s="14" t="s">
        <v>101</v>
      </c>
      <c r="N34" s="14" t="s">
        <v>101</v>
      </c>
      <c r="O34" s="15">
        <v>5</v>
      </c>
      <c r="P34" s="16" t="s">
        <v>101</v>
      </c>
      <c r="Q34" s="16" t="s">
        <v>101</v>
      </c>
      <c r="R34" s="17" t="s">
        <v>101</v>
      </c>
      <c r="S34" s="17" t="s">
        <v>101</v>
      </c>
      <c r="T34" s="17" t="s">
        <v>101</v>
      </c>
      <c r="U34" s="23">
        <v>5</v>
      </c>
      <c r="V34" s="18" t="s">
        <v>102</v>
      </c>
      <c r="W34" s="18" t="s">
        <v>102</v>
      </c>
      <c r="X34" s="18" t="s">
        <v>102</v>
      </c>
      <c r="Y34" s="18" t="s">
        <v>101</v>
      </c>
      <c r="Z34" s="18" t="s">
        <v>102</v>
      </c>
      <c r="AA34" s="24">
        <v>5</v>
      </c>
      <c r="AB34" s="19" t="s">
        <v>102</v>
      </c>
      <c r="AC34" s="19" t="s">
        <v>102</v>
      </c>
      <c r="AD34" s="19" t="s">
        <v>102</v>
      </c>
      <c r="AE34" s="19" t="s">
        <v>102</v>
      </c>
      <c r="AF34" s="19" t="s">
        <v>101</v>
      </c>
      <c r="AG34" s="66">
        <v>5</v>
      </c>
      <c r="AH34" s="75" t="s">
        <v>102</v>
      </c>
      <c r="AI34" s="75" t="s">
        <v>102</v>
      </c>
      <c r="AJ34" s="75" t="s">
        <v>102</v>
      </c>
      <c r="AK34" s="73" t="s">
        <v>102</v>
      </c>
      <c r="AL34" s="73" t="s">
        <v>102</v>
      </c>
      <c r="AM34" s="92">
        <v>5</v>
      </c>
      <c r="AN34" s="106" t="s">
        <v>102</v>
      </c>
      <c r="AO34" s="106">
        <v>1</v>
      </c>
      <c r="AP34" s="93">
        <f t="shared" si="0"/>
        <v>31</v>
      </c>
      <c r="AQ34" s="93">
        <f>COUNTA(D34:H34, J34:N34, P34:T34, V34:Z34, AB34:AF34, AH34:AL34, AN34)</f>
        <v>31</v>
      </c>
      <c r="AR34" s="88">
        <f t="shared" si="5"/>
        <v>100</v>
      </c>
      <c r="AT34" s="71">
        <f t="shared" si="2"/>
        <v>100</v>
      </c>
    </row>
    <row r="35" spans="1:46" s="21" customFormat="1" x14ac:dyDescent="0.3">
      <c r="A35" s="102" t="s">
        <v>38</v>
      </c>
      <c r="B35" s="98">
        <v>40.918300000000002</v>
      </c>
      <c r="C35" s="98">
        <v>-73.642799999999994</v>
      </c>
      <c r="D35" s="12" t="s">
        <v>101</v>
      </c>
      <c r="E35" s="12" t="s">
        <v>101</v>
      </c>
      <c r="F35" s="12" t="s">
        <v>101</v>
      </c>
      <c r="G35" s="12" t="s">
        <v>101</v>
      </c>
      <c r="H35" s="12" t="s">
        <v>101</v>
      </c>
      <c r="I35" s="22">
        <v>5</v>
      </c>
      <c r="J35" s="13" t="s">
        <v>101</v>
      </c>
      <c r="K35" s="14" t="s">
        <v>101</v>
      </c>
      <c r="L35" s="14" t="s">
        <v>101</v>
      </c>
      <c r="M35" s="14" t="s">
        <v>101</v>
      </c>
      <c r="N35" s="14" t="s">
        <v>101</v>
      </c>
      <c r="O35" s="15">
        <v>5</v>
      </c>
      <c r="P35" s="16" t="s">
        <v>101</v>
      </c>
      <c r="Q35" s="16" t="s">
        <v>101</v>
      </c>
      <c r="R35" s="17" t="s">
        <v>101</v>
      </c>
      <c r="S35" s="17" t="s">
        <v>101</v>
      </c>
      <c r="T35" s="17" t="s">
        <v>101</v>
      </c>
      <c r="U35" s="23">
        <v>5</v>
      </c>
      <c r="V35" s="18" t="s">
        <v>102</v>
      </c>
      <c r="W35" s="18" t="s">
        <v>102</v>
      </c>
      <c r="X35" s="18" t="s">
        <v>102</v>
      </c>
      <c r="Y35" s="18" t="s">
        <v>101</v>
      </c>
      <c r="Z35" s="18" t="s">
        <v>102</v>
      </c>
      <c r="AA35" s="24">
        <v>5</v>
      </c>
      <c r="AB35" s="19" t="s">
        <v>102</v>
      </c>
      <c r="AC35" s="19" t="s">
        <v>102</v>
      </c>
      <c r="AD35" s="19" t="s">
        <v>102</v>
      </c>
      <c r="AE35" s="19" t="s">
        <v>102</v>
      </c>
      <c r="AF35" s="19" t="s">
        <v>101</v>
      </c>
      <c r="AG35" s="66">
        <v>5</v>
      </c>
      <c r="AH35" s="75" t="s">
        <v>102</v>
      </c>
      <c r="AI35" s="75" t="s">
        <v>102</v>
      </c>
      <c r="AJ35" s="75" t="s">
        <v>102</v>
      </c>
      <c r="AK35" s="73" t="s">
        <v>102</v>
      </c>
      <c r="AL35" s="73" t="s">
        <v>102</v>
      </c>
      <c r="AM35" s="92">
        <v>5</v>
      </c>
      <c r="AN35" s="106" t="s">
        <v>102</v>
      </c>
      <c r="AO35" s="106">
        <v>1</v>
      </c>
      <c r="AP35" s="93">
        <f t="shared" si="0"/>
        <v>31</v>
      </c>
      <c r="AQ35" s="93">
        <f t="shared" ref="AQ35:AQ61" si="7">COUNTA(D35:H35, J35:N35, P35:T35, V35:Z35, AB35:AF35, AH35:AL35, AN35)</f>
        <v>31</v>
      </c>
      <c r="AR35" s="88">
        <f t="shared" si="5"/>
        <v>100</v>
      </c>
      <c r="AS35" s="71"/>
      <c r="AT35" s="71">
        <f t="shared" si="2"/>
        <v>100</v>
      </c>
    </row>
    <row r="36" spans="1:46" x14ac:dyDescent="0.3">
      <c r="A36" s="102" t="s">
        <v>39</v>
      </c>
      <c r="B36" s="98">
        <v>40.955800000000004</v>
      </c>
      <c r="C36" s="98">
        <v>-73.580299999999994</v>
      </c>
      <c r="D36" s="12" t="s">
        <v>93</v>
      </c>
      <c r="E36" s="12" t="s">
        <v>101</v>
      </c>
      <c r="F36" s="12" t="s">
        <v>101</v>
      </c>
      <c r="G36" s="12" t="s">
        <v>101</v>
      </c>
      <c r="H36" s="12" t="s">
        <v>101</v>
      </c>
      <c r="I36" s="22">
        <v>4</v>
      </c>
      <c r="J36" s="13" t="s">
        <v>101</v>
      </c>
      <c r="K36" s="14" t="s">
        <v>101</v>
      </c>
      <c r="L36" s="14" t="s">
        <v>101</v>
      </c>
      <c r="M36" s="14" t="s">
        <v>101</v>
      </c>
      <c r="N36" s="14" t="s">
        <v>101</v>
      </c>
      <c r="O36" s="15">
        <v>5</v>
      </c>
      <c r="P36" s="16" t="s">
        <v>101</v>
      </c>
      <c r="Q36" s="16" t="s">
        <v>101</v>
      </c>
      <c r="R36" s="17" t="s">
        <v>101</v>
      </c>
      <c r="S36" s="17" t="s">
        <v>101</v>
      </c>
      <c r="T36" s="17" t="s">
        <v>101</v>
      </c>
      <c r="U36" s="23">
        <v>5</v>
      </c>
      <c r="V36" s="18" t="s">
        <v>102</v>
      </c>
      <c r="W36" s="18" t="s">
        <v>102</v>
      </c>
      <c r="X36" s="18" t="s">
        <v>102</v>
      </c>
      <c r="Y36" s="18" t="s">
        <v>101</v>
      </c>
      <c r="Z36" s="18" t="s">
        <v>101</v>
      </c>
      <c r="AA36" s="24">
        <v>5</v>
      </c>
      <c r="AB36" s="19" t="s">
        <v>102</v>
      </c>
      <c r="AC36" s="19" t="s">
        <v>102</v>
      </c>
      <c r="AD36" s="19" t="s">
        <v>102</v>
      </c>
      <c r="AE36" s="19" t="s">
        <v>102</v>
      </c>
      <c r="AF36" s="19" t="s">
        <v>104</v>
      </c>
      <c r="AG36" s="66">
        <v>4</v>
      </c>
      <c r="AH36" s="75" t="s">
        <v>102</v>
      </c>
      <c r="AI36" s="75" t="s">
        <v>103</v>
      </c>
      <c r="AJ36" s="75" t="s">
        <v>102</v>
      </c>
      <c r="AK36" s="73" t="s">
        <v>102</v>
      </c>
      <c r="AL36" s="73" t="s">
        <v>102</v>
      </c>
      <c r="AM36" s="92">
        <v>4</v>
      </c>
      <c r="AN36" s="106" t="s">
        <v>103</v>
      </c>
      <c r="AO36" s="106">
        <v>0</v>
      </c>
      <c r="AP36" s="93">
        <f t="shared" si="0"/>
        <v>27</v>
      </c>
      <c r="AQ36" s="93">
        <f t="shared" si="7"/>
        <v>31</v>
      </c>
      <c r="AR36" s="88">
        <f t="shared" si="5"/>
        <v>87.096774193548384</v>
      </c>
      <c r="AT36" s="71">
        <f t="shared" si="2"/>
        <v>87.096774193548384</v>
      </c>
    </row>
    <row r="37" spans="1:46" s="21" customFormat="1" x14ac:dyDescent="0.3">
      <c r="A37" s="102" t="s">
        <v>40</v>
      </c>
      <c r="B37" s="98">
        <v>40.984299999999998</v>
      </c>
      <c r="C37" s="98">
        <v>-73.502200000000002</v>
      </c>
      <c r="D37" s="12" t="s">
        <v>93</v>
      </c>
      <c r="E37" s="12" t="s">
        <v>101</v>
      </c>
      <c r="F37" s="12" t="s">
        <v>101</v>
      </c>
      <c r="G37" s="12" t="s">
        <v>104</v>
      </c>
      <c r="H37" s="12" t="s">
        <v>101</v>
      </c>
      <c r="I37" s="22">
        <v>3</v>
      </c>
      <c r="J37" s="13" t="s">
        <v>104</v>
      </c>
      <c r="K37" s="14" t="s">
        <v>101</v>
      </c>
      <c r="L37" s="14" t="s">
        <v>101</v>
      </c>
      <c r="M37" s="14" t="s">
        <v>101</v>
      </c>
      <c r="N37" s="14" t="s">
        <v>101</v>
      </c>
      <c r="O37" s="15">
        <v>4</v>
      </c>
      <c r="P37" s="16" t="s">
        <v>101</v>
      </c>
      <c r="Q37" s="16" t="s">
        <v>101</v>
      </c>
      <c r="R37" s="17" t="s">
        <v>101</v>
      </c>
      <c r="S37" s="17" t="s">
        <v>101</v>
      </c>
      <c r="T37" s="17" t="s">
        <v>101</v>
      </c>
      <c r="U37" s="23">
        <v>5</v>
      </c>
      <c r="V37" s="18" t="s">
        <v>102</v>
      </c>
      <c r="W37" s="18" t="s">
        <v>102</v>
      </c>
      <c r="X37" s="18" t="s">
        <v>102</v>
      </c>
      <c r="Y37" s="18" t="s">
        <v>101</v>
      </c>
      <c r="Z37" s="18" t="s">
        <v>101</v>
      </c>
      <c r="AA37" s="24">
        <v>5</v>
      </c>
      <c r="AB37" s="19" t="s">
        <v>103</v>
      </c>
      <c r="AC37" s="19" t="s">
        <v>103</v>
      </c>
      <c r="AD37" s="19" t="s">
        <v>103</v>
      </c>
      <c r="AE37" s="19" t="s">
        <v>104</v>
      </c>
      <c r="AF37" s="19" t="s">
        <v>101</v>
      </c>
      <c r="AG37" s="66">
        <v>1</v>
      </c>
      <c r="AH37" s="75" t="s">
        <v>103</v>
      </c>
      <c r="AI37" s="75" t="s">
        <v>102</v>
      </c>
      <c r="AJ37" s="75" t="s">
        <v>102</v>
      </c>
      <c r="AK37" s="73" t="s">
        <v>102</v>
      </c>
      <c r="AL37" s="73" t="s">
        <v>102</v>
      </c>
      <c r="AM37" s="92">
        <v>4</v>
      </c>
      <c r="AN37" s="106" t="s">
        <v>103</v>
      </c>
      <c r="AO37" s="106">
        <v>0</v>
      </c>
      <c r="AP37" s="93">
        <f t="shared" si="0"/>
        <v>22</v>
      </c>
      <c r="AQ37" s="93">
        <f t="shared" si="7"/>
        <v>31</v>
      </c>
      <c r="AR37" s="88">
        <f t="shared" si="5"/>
        <v>70.967741935483872</v>
      </c>
      <c r="AS37" s="71"/>
      <c r="AT37" s="71">
        <f t="shared" si="2"/>
        <v>70.967741935483872</v>
      </c>
    </row>
    <row r="38" spans="1:46" x14ac:dyDescent="0.3">
      <c r="A38" s="102" t="s">
        <v>41</v>
      </c>
      <c r="B38" s="98">
        <v>40.9938</v>
      </c>
      <c r="C38" s="98">
        <v>-73.411299999999997</v>
      </c>
      <c r="D38" s="12" t="s">
        <v>101</v>
      </c>
      <c r="E38" s="12" t="s">
        <v>101</v>
      </c>
      <c r="F38" s="12" t="s">
        <v>101</v>
      </c>
      <c r="G38" s="12" t="s">
        <v>104</v>
      </c>
      <c r="H38" s="12" t="s">
        <v>101</v>
      </c>
      <c r="I38" s="22">
        <v>4</v>
      </c>
      <c r="J38" s="13" t="s">
        <v>104</v>
      </c>
      <c r="K38" s="14" t="s">
        <v>104</v>
      </c>
      <c r="L38" s="14" t="s">
        <v>101</v>
      </c>
      <c r="M38" s="14" t="s">
        <v>104</v>
      </c>
      <c r="N38" s="14" t="s">
        <v>101</v>
      </c>
      <c r="O38" s="15">
        <v>2</v>
      </c>
      <c r="P38" s="16" t="s">
        <v>101</v>
      </c>
      <c r="Q38" s="16" t="s">
        <v>101</v>
      </c>
      <c r="R38" s="17" t="s">
        <v>104</v>
      </c>
      <c r="S38" s="17" t="s">
        <v>101</v>
      </c>
      <c r="T38" s="17" t="s">
        <v>101</v>
      </c>
      <c r="U38" s="23">
        <v>4</v>
      </c>
      <c r="V38" s="18" t="s">
        <v>102</v>
      </c>
      <c r="W38" s="18" t="s">
        <v>103</v>
      </c>
      <c r="X38" s="18" t="s">
        <v>103</v>
      </c>
      <c r="Y38" s="18" t="s">
        <v>101</v>
      </c>
      <c r="Z38" s="18" t="s">
        <v>104</v>
      </c>
      <c r="AA38" s="24">
        <v>2</v>
      </c>
      <c r="AB38" s="19" t="s">
        <v>103</v>
      </c>
      <c r="AC38" s="19" t="s">
        <v>103</v>
      </c>
      <c r="AD38" s="19" t="s">
        <v>103</v>
      </c>
      <c r="AE38" s="19" t="s">
        <v>104</v>
      </c>
      <c r="AF38" s="19" t="s">
        <v>101</v>
      </c>
      <c r="AG38" s="66">
        <v>1</v>
      </c>
      <c r="AH38" s="75" t="s">
        <v>103</v>
      </c>
      <c r="AI38" s="75" t="s">
        <v>103</v>
      </c>
      <c r="AJ38" s="75" t="s">
        <v>102</v>
      </c>
      <c r="AK38" s="73" t="s">
        <v>102</v>
      </c>
      <c r="AL38" s="73" t="s">
        <v>103</v>
      </c>
      <c r="AM38" s="92">
        <v>2</v>
      </c>
      <c r="AN38" s="106" t="s">
        <v>103</v>
      </c>
      <c r="AO38" s="106">
        <v>0</v>
      </c>
      <c r="AP38" s="93">
        <f t="shared" si="0"/>
        <v>15</v>
      </c>
      <c r="AQ38" s="93">
        <f t="shared" si="7"/>
        <v>31</v>
      </c>
      <c r="AR38" s="88">
        <f t="shared" si="5"/>
        <v>48.387096774193552</v>
      </c>
      <c r="AT38" s="71">
        <f t="shared" si="2"/>
        <v>48.387096774193552</v>
      </c>
    </row>
    <row r="39" spans="1:46" s="21" customFormat="1" x14ac:dyDescent="0.3">
      <c r="A39" s="102" t="s">
        <v>42</v>
      </c>
      <c r="B39" s="98">
        <v>41.019300000000001</v>
      </c>
      <c r="C39" s="98">
        <v>-73.291300000000007</v>
      </c>
      <c r="D39" s="12" t="s">
        <v>101</v>
      </c>
      <c r="E39" s="12" t="s">
        <v>101</v>
      </c>
      <c r="F39" s="12" t="s">
        <v>104</v>
      </c>
      <c r="G39" s="12" t="s">
        <v>104</v>
      </c>
      <c r="H39" s="12" t="s">
        <v>101</v>
      </c>
      <c r="I39" s="22">
        <v>3</v>
      </c>
      <c r="J39" s="13" t="s">
        <v>104</v>
      </c>
      <c r="K39" s="14" t="s">
        <v>101</v>
      </c>
      <c r="L39" s="14" t="s">
        <v>101</v>
      </c>
      <c r="M39" s="14" t="s">
        <v>101</v>
      </c>
      <c r="N39" s="14" t="s">
        <v>101</v>
      </c>
      <c r="O39" s="15">
        <v>4</v>
      </c>
      <c r="P39" s="16" t="s">
        <v>101</v>
      </c>
      <c r="Q39" s="16" t="s">
        <v>104</v>
      </c>
      <c r="R39" s="17" t="s">
        <v>101</v>
      </c>
      <c r="S39" s="17" t="s">
        <v>101</v>
      </c>
      <c r="T39" s="17" t="s">
        <v>101</v>
      </c>
      <c r="U39" s="23">
        <v>4</v>
      </c>
      <c r="V39" s="18" t="s">
        <v>102</v>
      </c>
      <c r="W39" s="18" t="s">
        <v>103</v>
      </c>
      <c r="X39" s="18" t="s">
        <v>103</v>
      </c>
      <c r="Y39" s="18" t="s">
        <v>104</v>
      </c>
      <c r="Z39" s="18" t="s">
        <v>104</v>
      </c>
      <c r="AA39" s="24">
        <v>1</v>
      </c>
      <c r="AB39" s="19" t="s">
        <v>103</v>
      </c>
      <c r="AC39" s="19" t="s">
        <v>103</v>
      </c>
      <c r="AD39" s="19" t="s">
        <v>103</v>
      </c>
      <c r="AE39" s="19" t="s">
        <v>104</v>
      </c>
      <c r="AF39" s="19" t="s">
        <v>104</v>
      </c>
      <c r="AG39" s="66">
        <v>0</v>
      </c>
      <c r="AH39" s="75" t="s">
        <v>102</v>
      </c>
      <c r="AI39" s="75" t="s">
        <v>103</v>
      </c>
      <c r="AJ39" s="75" t="s">
        <v>102</v>
      </c>
      <c r="AK39" s="73" t="s">
        <v>102</v>
      </c>
      <c r="AL39" s="73" t="s">
        <v>102</v>
      </c>
      <c r="AM39" s="92">
        <v>4</v>
      </c>
      <c r="AN39" s="106" t="s">
        <v>103</v>
      </c>
      <c r="AO39" s="106">
        <v>0</v>
      </c>
      <c r="AP39" s="93">
        <f t="shared" si="0"/>
        <v>16</v>
      </c>
      <c r="AQ39" s="93">
        <f t="shared" si="7"/>
        <v>31</v>
      </c>
      <c r="AR39" s="88">
        <f t="shared" si="5"/>
        <v>51.612903225806448</v>
      </c>
      <c r="AS39" s="71"/>
      <c r="AT39" s="71">
        <f t="shared" si="2"/>
        <v>51.612903225806448</v>
      </c>
    </row>
    <row r="40" spans="1:46" x14ac:dyDescent="0.3">
      <c r="A40" s="102" t="s">
        <v>43</v>
      </c>
      <c r="B40" s="98">
        <v>41.080300000000001</v>
      </c>
      <c r="C40" s="98">
        <v>-73.165300000000002</v>
      </c>
      <c r="D40" s="12" t="s">
        <v>101</v>
      </c>
      <c r="E40" s="12" t="s">
        <v>104</v>
      </c>
      <c r="F40" s="12" t="s">
        <v>101</v>
      </c>
      <c r="G40" s="12" t="s">
        <v>104</v>
      </c>
      <c r="H40" s="12" t="s">
        <v>104</v>
      </c>
      <c r="I40" s="22">
        <v>2</v>
      </c>
      <c r="J40" s="13" t="s">
        <v>104</v>
      </c>
      <c r="K40" s="14" t="s">
        <v>104</v>
      </c>
      <c r="L40" s="14" t="s">
        <v>104</v>
      </c>
      <c r="M40" s="14" t="s">
        <v>104</v>
      </c>
      <c r="N40" s="14" t="s">
        <v>101</v>
      </c>
      <c r="O40" s="15">
        <v>1</v>
      </c>
      <c r="P40" s="16" t="s">
        <v>101</v>
      </c>
      <c r="Q40" s="16" t="s">
        <v>104</v>
      </c>
      <c r="R40" s="17" t="s">
        <v>104</v>
      </c>
      <c r="S40" s="17" t="s">
        <v>101</v>
      </c>
      <c r="T40" s="17" t="s">
        <v>104</v>
      </c>
      <c r="U40" s="23">
        <v>2</v>
      </c>
      <c r="V40" s="18" t="s">
        <v>102</v>
      </c>
      <c r="W40" s="18" t="s">
        <v>103</v>
      </c>
      <c r="X40" s="18" t="s">
        <v>102</v>
      </c>
      <c r="Y40" s="18" t="s">
        <v>101</v>
      </c>
      <c r="Z40" s="18" t="s">
        <v>104</v>
      </c>
      <c r="AA40" s="24">
        <v>3</v>
      </c>
      <c r="AB40" s="19" t="s">
        <v>103</v>
      </c>
      <c r="AC40" s="19" t="s">
        <v>103</v>
      </c>
      <c r="AD40" s="19" t="s">
        <v>102</v>
      </c>
      <c r="AE40" s="19" t="s">
        <v>104</v>
      </c>
      <c r="AF40" s="19" t="s">
        <v>104</v>
      </c>
      <c r="AG40" s="66">
        <v>1</v>
      </c>
      <c r="AH40" s="75" t="s">
        <v>103</v>
      </c>
      <c r="AI40" s="75" t="s">
        <v>103</v>
      </c>
      <c r="AJ40" s="75" t="s">
        <v>103</v>
      </c>
      <c r="AK40" s="73" t="s">
        <v>103</v>
      </c>
      <c r="AL40" s="73" t="s">
        <v>103</v>
      </c>
      <c r="AM40" s="92">
        <v>0</v>
      </c>
      <c r="AN40" s="106" t="s">
        <v>103</v>
      </c>
      <c r="AO40" s="106">
        <v>0</v>
      </c>
      <c r="AP40" s="93">
        <f t="shared" si="0"/>
        <v>9</v>
      </c>
      <c r="AQ40" s="93">
        <f t="shared" si="7"/>
        <v>31</v>
      </c>
      <c r="AR40" s="88">
        <f t="shared" si="5"/>
        <v>29.032258064516132</v>
      </c>
      <c r="AT40" s="71">
        <f t="shared" si="2"/>
        <v>29.032258064516132</v>
      </c>
    </row>
    <row r="41" spans="1:46" s="21" customFormat="1" x14ac:dyDescent="0.3">
      <c r="A41" s="102" t="s">
        <v>44</v>
      </c>
      <c r="B41" s="98">
        <v>41.017800000000001</v>
      </c>
      <c r="C41" s="98">
        <v>-73.144499999999994</v>
      </c>
      <c r="D41" s="12" t="s">
        <v>104</v>
      </c>
      <c r="E41" s="12" t="s">
        <v>104</v>
      </c>
      <c r="F41" s="12" t="s">
        <v>101</v>
      </c>
      <c r="G41" s="12" t="s">
        <v>104</v>
      </c>
      <c r="H41" s="12" t="s">
        <v>104</v>
      </c>
      <c r="I41" s="22">
        <v>1</v>
      </c>
      <c r="J41" s="13" t="s">
        <v>104</v>
      </c>
      <c r="K41" s="14" t="s">
        <v>101</v>
      </c>
      <c r="L41" s="14" t="s">
        <v>104</v>
      </c>
      <c r="M41" s="14" t="s">
        <v>104</v>
      </c>
      <c r="N41" s="14" t="s">
        <v>104</v>
      </c>
      <c r="O41" s="15">
        <v>1</v>
      </c>
      <c r="P41" s="16" t="s">
        <v>104</v>
      </c>
      <c r="Q41" s="16" t="s">
        <v>104</v>
      </c>
      <c r="R41" s="17" t="s">
        <v>101</v>
      </c>
      <c r="S41" s="17" t="s">
        <v>101</v>
      </c>
      <c r="T41" s="17" t="s">
        <v>101</v>
      </c>
      <c r="U41" s="23">
        <v>3</v>
      </c>
      <c r="V41" s="18" t="s">
        <v>102</v>
      </c>
      <c r="W41" s="18" t="s">
        <v>103</v>
      </c>
      <c r="X41" s="18" t="s">
        <v>102</v>
      </c>
      <c r="Y41" s="18" t="s">
        <v>104</v>
      </c>
      <c r="Z41" s="18" t="s">
        <v>104</v>
      </c>
      <c r="AA41" s="24">
        <v>2</v>
      </c>
      <c r="AB41" s="19" t="s">
        <v>103</v>
      </c>
      <c r="AC41" s="19" t="s">
        <v>103</v>
      </c>
      <c r="AD41" s="19" t="s">
        <v>103</v>
      </c>
      <c r="AE41" s="19" t="s">
        <v>104</v>
      </c>
      <c r="AF41" s="19" t="s">
        <v>104</v>
      </c>
      <c r="AG41" s="66">
        <v>0</v>
      </c>
      <c r="AH41" s="75" t="s">
        <v>103</v>
      </c>
      <c r="AI41" s="75" t="s">
        <v>103</v>
      </c>
      <c r="AJ41" s="75" t="s">
        <v>102</v>
      </c>
      <c r="AK41" s="73" t="s">
        <v>103</v>
      </c>
      <c r="AL41" s="73" t="s">
        <v>102</v>
      </c>
      <c r="AM41" s="92">
        <v>2</v>
      </c>
      <c r="AN41" s="106" t="s">
        <v>103</v>
      </c>
      <c r="AO41" s="106">
        <v>0</v>
      </c>
      <c r="AP41" s="93">
        <f t="shared" si="0"/>
        <v>9</v>
      </c>
      <c r="AQ41" s="93">
        <f t="shared" si="7"/>
        <v>31</v>
      </c>
      <c r="AR41" s="88">
        <f t="shared" si="5"/>
        <v>29.032258064516132</v>
      </c>
      <c r="AS41" s="71"/>
      <c r="AT41" s="71">
        <f t="shared" si="2"/>
        <v>29.032258064516132</v>
      </c>
    </row>
    <row r="42" spans="1:46" x14ac:dyDescent="0.3">
      <c r="A42" s="102" t="s">
        <v>45</v>
      </c>
      <c r="B42" s="98">
        <v>41.177999999999997</v>
      </c>
      <c r="C42" s="98">
        <v>-72.960499999999996</v>
      </c>
      <c r="D42" s="12" t="s">
        <v>104</v>
      </c>
      <c r="E42" s="12" t="s">
        <v>101</v>
      </c>
      <c r="F42" s="12" t="s">
        <v>101</v>
      </c>
      <c r="G42" s="12" t="s">
        <v>104</v>
      </c>
      <c r="H42" s="12" t="s">
        <v>104</v>
      </c>
      <c r="I42" s="22">
        <v>2</v>
      </c>
      <c r="J42" s="13" t="s">
        <v>101</v>
      </c>
      <c r="K42" s="14" t="s">
        <v>104</v>
      </c>
      <c r="L42" s="14" t="s">
        <v>104</v>
      </c>
      <c r="M42" s="14" t="s">
        <v>101</v>
      </c>
      <c r="N42" s="14" t="s">
        <v>101</v>
      </c>
      <c r="O42" s="15">
        <v>3</v>
      </c>
      <c r="P42" s="16" t="s">
        <v>101</v>
      </c>
      <c r="Q42" s="16" t="s">
        <v>101</v>
      </c>
      <c r="R42" s="17" t="s">
        <v>104</v>
      </c>
      <c r="S42" s="17" t="s">
        <v>104</v>
      </c>
      <c r="T42" s="17" t="s">
        <v>104</v>
      </c>
      <c r="U42" s="23">
        <v>2</v>
      </c>
      <c r="V42" s="18" t="s">
        <v>102</v>
      </c>
      <c r="W42" s="18" t="s">
        <v>103</v>
      </c>
      <c r="X42" s="18" t="s">
        <v>102</v>
      </c>
      <c r="Y42" s="18" t="s">
        <v>101</v>
      </c>
      <c r="Z42" s="18" t="s">
        <v>104</v>
      </c>
      <c r="AA42" s="24">
        <v>3</v>
      </c>
      <c r="AB42" s="19" t="s">
        <v>103</v>
      </c>
      <c r="AC42" s="19" t="s">
        <v>103</v>
      </c>
      <c r="AD42" s="19" t="s">
        <v>102</v>
      </c>
      <c r="AE42" s="19" t="s">
        <v>102</v>
      </c>
      <c r="AF42" s="19" t="s">
        <v>104</v>
      </c>
      <c r="AG42" s="66">
        <v>2</v>
      </c>
      <c r="AH42" s="75" t="s">
        <v>103</v>
      </c>
      <c r="AI42" s="75" t="s">
        <v>103</v>
      </c>
      <c r="AJ42" s="75" t="s">
        <v>102</v>
      </c>
      <c r="AK42" s="73" t="s">
        <v>103</v>
      </c>
      <c r="AL42" s="73" t="s">
        <v>102</v>
      </c>
      <c r="AM42" s="92">
        <v>2</v>
      </c>
      <c r="AN42" s="106" t="s">
        <v>103</v>
      </c>
      <c r="AO42" s="106">
        <v>0</v>
      </c>
      <c r="AP42" s="93">
        <f t="shared" si="0"/>
        <v>14</v>
      </c>
      <c r="AQ42" s="93">
        <f t="shared" si="7"/>
        <v>31</v>
      </c>
      <c r="AR42" s="88">
        <f t="shared" si="5"/>
        <v>45.161290322580641</v>
      </c>
      <c r="AT42" s="71">
        <f t="shared" si="2"/>
        <v>45.161290322580641</v>
      </c>
    </row>
    <row r="43" spans="1:46" x14ac:dyDescent="0.3">
      <c r="A43" s="102" t="s">
        <v>46</v>
      </c>
      <c r="B43" s="98">
        <v>41.101700000000001</v>
      </c>
      <c r="C43" s="98">
        <v>-72.933999999999997</v>
      </c>
      <c r="D43" s="12" t="s">
        <v>104</v>
      </c>
      <c r="E43" s="12" t="s">
        <v>104</v>
      </c>
      <c r="F43" s="12" t="s">
        <v>104</v>
      </c>
      <c r="G43" s="12" t="s">
        <v>104</v>
      </c>
      <c r="H43" s="12" t="s">
        <v>104</v>
      </c>
      <c r="I43" s="22">
        <v>0</v>
      </c>
      <c r="J43" s="13" t="s">
        <v>104</v>
      </c>
      <c r="K43" s="14" t="s">
        <v>104</v>
      </c>
      <c r="L43" s="14" t="s">
        <v>104</v>
      </c>
      <c r="M43" s="14" t="s">
        <v>104</v>
      </c>
      <c r="N43" s="14" t="s">
        <v>101</v>
      </c>
      <c r="O43" s="15">
        <v>1</v>
      </c>
      <c r="P43" s="16" t="s">
        <v>104</v>
      </c>
      <c r="Q43" s="16" t="s">
        <v>104</v>
      </c>
      <c r="R43" s="17" t="s">
        <v>104</v>
      </c>
      <c r="S43" s="17" t="s">
        <v>104</v>
      </c>
      <c r="T43" s="17" t="s">
        <v>104</v>
      </c>
      <c r="U43" s="23">
        <v>0</v>
      </c>
      <c r="V43" s="18" t="s">
        <v>104</v>
      </c>
      <c r="W43" s="18" t="s">
        <v>104</v>
      </c>
      <c r="X43" s="18" t="s">
        <v>104</v>
      </c>
      <c r="Y43" s="18" t="s">
        <v>104</v>
      </c>
      <c r="Z43" s="18" t="s">
        <v>104</v>
      </c>
      <c r="AA43" s="24">
        <v>0</v>
      </c>
      <c r="AB43" s="19" t="s">
        <v>103</v>
      </c>
      <c r="AC43" s="19" t="s">
        <v>103</v>
      </c>
      <c r="AD43" s="19" t="s">
        <v>103</v>
      </c>
      <c r="AE43" s="19" t="s">
        <v>104</v>
      </c>
      <c r="AF43" s="19" t="s">
        <v>104</v>
      </c>
      <c r="AG43" s="66">
        <v>0</v>
      </c>
      <c r="AH43" s="75" t="s">
        <v>103</v>
      </c>
      <c r="AI43" s="75" t="s">
        <v>103</v>
      </c>
      <c r="AJ43" s="75" t="s">
        <v>102</v>
      </c>
      <c r="AK43" s="73" t="s">
        <v>103</v>
      </c>
      <c r="AL43" s="73" t="s">
        <v>103</v>
      </c>
      <c r="AM43" s="92">
        <v>1</v>
      </c>
      <c r="AN43" s="106" t="s">
        <v>103</v>
      </c>
      <c r="AO43" s="106">
        <v>0</v>
      </c>
      <c r="AP43" s="93">
        <f t="shared" si="0"/>
        <v>2</v>
      </c>
      <c r="AQ43" s="93">
        <f t="shared" si="7"/>
        <v>31</v>
      </c>
      <c r="AR43" s="88">
        <f t="shared" si="5"/>
        <v>6.4516129032258061</v>
      </c>
      <c r="AT43" s="71">
        <f t="shared" si="2"/>
        <v>6.4516129032258061</v>
      </c>
    </row>
    <row r="44" spans="1:46" x14ac:dyDescent="0.3">
      <c r="A44" s="102" t="s">
        <v>47</v>
      </c>
      <c r="B44" s="98">
        <v>41.026000000000003</v>
      </c>
      <c r="C44" s="98">
        <v>-72.913499999999999</v>
      </c>
      <c r="D44" s="12" t="s">
        <v>101</v>
      </c>
      <c r="E44" s="12" t="s">
        <v>104</v>
      </c>
      <c r="F44" s="12" t="s">
        <v>104</v>
      </c>
      <c r="G44" s="12" t="s">
        <v>104</v>
      </c>
      <c r="H44" s="12" t="s">
        <v>104</v>
      </c>
      <c r="I44" s="22">
        <v>1</v>
      </c>
      <c r="J44" s="13" t="s">
        <v>104</v>
      </c>
      <c r="K44" s="14" t="s">
        <v>104</v>
      </c>
      <c r="L44" s="14" t="s">
        <v>104</v>
      </c>
      <c r="M44" s="14" t="s">
        <v>104</v>
      </c>
      <c r="N44" s="14" t="s">
        <v>104</v>
      </c>
      <c r="O44" s="15">
        <v>0</v>
      </c>
      <c r="P44" s="16" t="s">
        <v>104</v>
      </c>
      <c r="Q44" s="16" t="s">
        <v>104</v>
      </c>
      <c r="R44" s="17" t="s">
        <v>104</v>
      </c>
      <c r="S44" s="17" t="s">
        <v>104</v>
      </c>
      <c r="T44" s="17" t="s">
        <v>101</v>
      </c>
      <c r="U44" s="23">
        <v>1</v>
      </c>
      <c r="V44" s="18" t="s">
        <v>104</v>
      </c>
      <c r="W44" s="18" t="s">
        <v>104</v>
      </c>
      <c r="X44" s="18" t="s">
        <v>104</v>
      </c>
      <c r="Y44" s="18" t="s">
        <v>104</v>
      </c>
      <c r="Z44" s="18" t="s">
        <v>104</v>
      </c>
      <c r="AA44" s="24">
        <v>0</v>
      </c>
      <c r="AB44" s="19" t="s">
        <v>103</v>
      </c>
      <c r="AC44" s="19" t="s">
        <v>103</v>
      </c>
      <c r="AD44" s="19" t="s">
        <v>103</v>
      </c>
      <c r="AE44" s="19" t="s">
        <v>104</v>
      </c>
      <c r="AF44" s="19" t="s">
        <v>104</v>
      </c>
      <c r="AG44" s="66">
        <v>0</v>
      </c>
      <c r="AH44" s="75" t="s">
        <v>103</v>
      </c>
      <c r="AI44" s="75" t="s">
        <v>103</v>
      </c>
      <c r="AJ44" s="75" t="s">
        <v>103</v>
      </c>
      <c r="AK44" s="73" t="s">
        <v>103</v>
      </c>
      <c r="AL44" s="73" t="s">
        <v>103</v>
      </c>
      <c r="AM44" s="92">
        <v>0</v>
      </c>
      <c r="AN44" s="106" t="s">
        <v>103</v>
      </c>
      <c r="AO44" s="106">
        <v>0</v>
      </c>
      <c r="AP44" s="93">
        <f t="shared" si="0"/>
        <v>2</v>
      </c>
      <c r="AQ44" s="93">
        <f t="shared" si="7"/>
        <v>31</v>
      </c>
      <c r="AR44" s="88">
        <f t="shared" si="5"/>
        <v>6.4516129032258061</v>
      </c>
      <c r="AT44" s="71">
        <f t="shared" si="2"/>
        <v>6.4516129032258061</v>
      </c>
    </row>
    <row r="45" spans="1:46" s="46" customFormat="1" x14ac:dyDescent="0.3">
      <c r="A45" s="103" t="s">
        <v>48</v>
      </c>
      <c r="B45" s="99">
        <v>41.137500000000003</v>
      </c>
      <c r="C45" s="99">
        <v>-72.655000000000001</v>
      </c>
      <c r="D45" s="43" t="s">
        <v>104</v>
      </c>
      <c r="E45" s="43" t="s">
        <v>104</v>
      </c>
      <c r="F45" s="43" t="s">
        <v>104</v>
      </c>
      <c r="G45" s="43" t="s">
        <v>104</v>
      </c>
      <c r="H45" s="43" t="s">
        <v>104</v>
      </c>
      <c r="I45" s="86">
        <v>0</v>
      </c>
      <c r="J45" s="38" t="s">
        <v>104</v>
      </c>
      <c r="K45" s="38" t="s">
        <v>104</v>
      </c>
      <c r="L45" s="38" t="s">
        <v>104</v>
      </c>
      <c r="M45" s="38" t="s">
        <v>104</v>
      </c>
      <c r="N45" s="38" t="s">
        <v>104</v>
      </c>
      <c r="O45" s="87">
        <v>0</v>
      </c>
      <c r="P45" s="39" t="s">
        <v>104</v>
      </c>
      <c r="Q45" s="39" t="s">
        <v>104</v>
      </c>
      <c r="R45" s="39" t="s">
        <v>104</v>
      </c>
      <c r="S45" s="39" t="s">
        <v>104</v>
      </c>
      <c r="T45" s="39" t="s">
        <v>104</v>
      </c>
      <c r="U45" s="39">
        <v>0</v>
      </c>
      <c r="V45" s="44" t="s">
        <v>104</v>
      </c>
      <c r="W45" s="44" t="s">
        <v>104</v>
      </c>
      <c r="X45" s="44" t="s">
        <v>104</v>
      </c>
      <c r="Y45" s="44" t="s">
        <v>104</v>
      </c>
      <c r="Z45" s="44" t="s">
        <v>104</v>
      </c>
      <c r="AA45" s="44">
        <v>0</v>
      </c>
      <c r="AB45" s="45" t="s">
        <v>104</v>
      </c>
      <c r="AC45" s="45" t="s">
        <v>104</v>
      </c>
      <c r="AD45" s="45" t="s">
        <v>104</v>
      </c>
      <c r="AE45" s="45" t="s">
        <v>104</v>
      </c>
      <c r="AF45" s="45" t="s">
        <v>104</v>
      </c>
      <c r="AG45" s="67">
        <v>0</v>
      </c>
      <c r="AH45" s="73" t="s">
        <v>104</v>
      </c>
      <c r="AI45" s="73" t="s">
        <v>104</v>
      </c>
      <c r="AJ45" s="73" t="s">
        <v>104</v>
      </c>
      <c r="AK45" s="73" t="s">
        <v>103</v>
      </c>
      <c r="AL45" s="73" t="s">
        <v>103</v>
      </c>
      <c r="AM45" s="78">
        <v>0</v>
      </c>
      <c r="AN45" s="107" t="s">
        <v>103</v>
      </c>
      <c r="AO45" s="107">
        <v>0</v>
      </c>
      <c r="AP45" s="93">
        <f t="shared" si="0"/>
        <v>0</v>
      </c>
      <c r="AQ45" s="93">
        <f t="shared" si="7"/>
        <v>31</v>
      </c>
      <c r="AR45" s="88">
        <f t="shared" si="5"/>
        <v>0</v>
      </c>
      <c r="AS45" s="70"/>
      <c r="AT45" s="85">
        <f t="shared" si="2"/>
        <v>0</v>
      </c>
    </row>
    <row r="46" spans="1:46" s="46" customFormat="1" x14ac:dyDescent="0.3">
      <c r="A46" s="103" t="s">
        <v>49</v>
      </c>
      <c r="B46" s="99">
        <v>41.182000000000002</v>
      </c>
      <c r="C46" s="99">
        <v>-72.457700000000003</v>
      </c>
      <c r="D46" s="43" t="s">
        <v>104</v>
      </c>
      <c r="E46" s="43" t="s">
        <v>104</v>
      </c>
      <c r="F46" s="43" t="s">
        <v>104</v>
      </c>
      <c r="G46" s="43" t="s">
        <v>104</v>
      </c>
      <c r="H46" s="43" t="s">
        <v>104</v>
      </c>
      <c r="I46" s="86">
        <v>0</v>
      </c>
      <c r="J46" s="38" t="s">
        <v>104</v>
      </c>
      <c r="K46" s="38" t="s">
        <v>104</v>
      </c>
      <c r="L46" s="38" t="s">
        <v>104</v>
      </c>
      <c r="M46" s="38" t="s">
        <v>104</v>
      </c>
      <c r="N46" s="38" t="s">
        <v>104</v>
      </c>
      <c r="O46" s="87">
        <v>0</v>
      </c>
      <c r="P46" s="39" t="s">
        <v>104</v>
      </c>
      <c r="Q46" s="39" t="s">
        <v>104</v>
      </c>
      <c r="R46" s="39" t="s">
        <v>104</v>
      </c>
      <c r="S46" s="39" t="s">
        <v>104</v>
      </c>
      <c r="T46" s="39" t="s">
        <v>104</v>
      </c>
      <c r="U46" s="39">
        <v>0</v>
      </c>
      <c r="V46" s="44" t="s">
        <v>104</v>
      </c>
      <c r="W46" s="44" t="s">
        <v>104</v>
      </c>
      <c r="X46" s="44" t="s">
        <v>104</v>
      </c>
      <c r="Y46" s="44" t="s">
        <v>104</v>
      </c>
      <c r="Z46" s="44" t="s">
        <v>104</v>
      </c>
      <c r="AA46" s="44">
        <v>0</v>
      </c>
      <c r="AB46" s="45" t="s">
        <v>104</v>
      </c>
      <c r="AC46" s="45" t="s">
        <v>104</v>
      </c>
      <c r="AD46" s="45" t="s">
        <v>104</v>
      </c>
      <c r="AE46" s="45" t="s">
        <v>104</v>
      </c>
      <c r="AF46" s="45" t="s">
        <v>104</v>
      </c>
      <c r="AG46" s="67">
        <v>0</v>
      </c>
      <c r="AH46" s="73" t="s">
        <v>104</v>
      </c>
      <c r="AI46" s="73" t="s">
        <v>104</v>
      </c>
      <c r="AJ46" s="73" t="s">
        <v>104</v>
      </c>
      <c r="AK46" s="73" t="s">
        <v>103</v>
      </c>
      <c r="AL46" s="73" t="s">
        <v>103</v>
      </c>
      <c r="AM46" s="78">
        <v>0</v>
      </c>
      <c r="AN46" s="107" t="s">
        <v>103</v>
      </c>
      <c r="AO46" s="107">
        <v>0</v>
      </c>
      <c r="AP46" s="93">
        <f t="shared" si="0"/>
        <v>0</v>
      </c>
      <c r="AQ46" s="93">
        <f t="shared" si="7"/>
        <v>31</v>
      </c>
      <c r="AR46" s="88">
        <f t="shared" si="5"/>
        <v>0</v>
      </c>
      <c r="AS46" s="70"/>
      <c r="AT46" s="85">
        <v>0</v>
      </c>
    </row>
    <row r="47" spans="1:46" s="46" customFormat="1" x14ac:dyDescent="0.3">
      <c r="A47" s="103" t="s">
        <v>50</v>
      </c>
      <c r="B47" s="99">
        <v>41.234299999999998</v>
      </c>
      <c r="C47" s="99">
        <v>-72.265799999999999</v>
      </c>
      <c r="D47" s="43" t="s">
        <v>104</v>
      </c>
      <c r="E47" s="43" t="s">
        <v>104</v>
      </c>
      <c r="F47" s="43" t="s">
        <v>104</v>
      </c>
      <c r="G47" s="43" t="s">
        <v>104</v>
      </c>
      <c r="H47" s="43" t="s">
        <v>104</v>
      </c>
      <c r="I47" s="86">
        <v>0</v>
      </c>
      <c r="J47" s="38" t="s">
        <v>104</v>
      </c>
      <c r="K47" s="38" t="s">
        <v>104</v>
      </c>
      <c r="L47" s="38" t="s">
        <v>104</v>
      </c>
      <c r="M47" s="38" t="s">
        <v>104</v>
      </c>
      <c r="N47" s="38" t="s">
        <v>104</v>
      </c>
      <c r="O47" s="87">
        <v>0</v>
      </c>
      <c r="P47" s="39" t="s">
        <v>104</v>
      </c>
      <c r="Q47" s="39" t="s">
        <v>104</v>
      </c>
      <c r="R47" s="39" t="s">
        <v>104</v>
      </c>
      <c r="S47" s="39" t="s">
        <v>104</v>
      </c>
      <c r="T47" s="39" t="s">
        <v>104</v>
      </c>
      <c r="U47" s="39">
        <v>0</v>
      </c>
      <c r="V47" s="44" t="s">
        <v>104</v>
      </c>
      <c r="W47" s="44" t="s">
        <v>104</v>
      </c>
      <c r="X47" s="44" t="s">
        <v>104</v>
      </c>
      <c r="Y47" s="44" t="s">
        <v>104</v>
      </c>
      <c r="Z47" s="44" t="s">
        <v>104</v>
      </c>
      <c r="AA47" s="44">
        <v>0</v>
      </c>
      <c r="AB47" s="45" t="s">
        <v>104</v>
      </c>
      <c r="AC47" s="45" t="s">
        <v>104</v>
      </c>
      <c r="AD47" s="45" t="s">
        <v>104</v>
      </c>
      <c r="AE47" s="45" t="s">
        <v>104</v>
      </c>
      <c r="AF47" s="45" t="s">
        <v>104</v>
      </c>
      <c r="AG47" s="67">
        <v>0</v>
      </c>
      <c r="AH47" s="73" t="s">
        <v>104</v>
      </c>
      <c r="AI47" s="73" t="s">
        <v>104</v>
      </c>
      <c r="AJ47" s="73" t="s">
        <v>104</v>
      </c>
      <c r="AK47" s="73" t="s">
        <v>103</v>
      </c>
      <c r="AL47" s="73" t="s">
        <v>103</v>
      </c>
      <c r="AM47" s="78">
        <v>0</v>
      </c>
      <c r="AN47" s="107" t="s">
        <v>103</v>
      </c>
      <c r="AO47" s="107">
        <v>0</v>
      </c>
      <c r="AP47" s="93">
        <f t="shared" si="0"/>
        <v>0</v>
      </c>
      <c r="AQ47" s="93">
        <f t="shared" si="7"/>
        <v>31</v>
      </c>
      <c r="AR47" s="88">
        <f t="shared" si="5"/>
        <v>0</v>
      </c>
      <c r="AS47" s="70"/>
      <c r="AT47" s="85">
        <v>0</v>
      </c>
    </row>
    <row r="48" spans="1:46" s="46" customFormat="1" x14ac:dyDescent="0.3">
      <c r="A48" s="103" t="s">
        <v>51</v>
      </c>
      <c r="B48" s="99">
        <v>41.237200000000001</v>
      </c>
      <c r="C48" s="99">
        <v>-72.053299999999993</v>
      </c>
      <c r="D48" s="43" t="s">
        <v>104</v>
      </c>
      <c r="E48" s="43" t="s">
        <v>104</v>
      </c>
      <c r="F48" s="43" t="s">
        <v>104</v>
      </c>
      <c r="G48" s="43" t="s">
        <v>104</v>
      </c>
      <c r="H48" s="43" t="s">
        <v>104</v>
      </c>
      <c r="I48" s="86">
        <v>0</v>
      </c>
      <c r="J48" s="38" t="s">
        <v>104</v>
      </c>
      <c r="K48" s="38" t="s">
        <v>104</v>
      </c>
      <c r="L48" s="38" t="s">
        <v>104</v>
      </c>
      <c r="M48" s="38" t="s">
        <v>104</v>
      </c>
      <c r="N48" s="38" t="s">
        <v>104</v>
      </c>
      <c r="O48" s="87">
        <v>0</v>
      </c>
      <c r="P48" s="39" t="s">
        <v>104</v>
      </c>
      <c r="Q48" s="39" t="s">
        <v>104</v>
      </c>
      <c r="R48" s="39" t="s">
        <v>104</v>
      </c>
      <c r="S48" s="39" t="s">
        <v>104</v>
      </c>
      <c r="T48" s="39" t="s">
        <v>104</v>
      </c>
      <c r="U48" s="39">
        <v>0</v>
      </c>
      <c r="V48" s="44" t="s">
        <v>104</v>
      </c>
      <c r="W48" s="44" t="s">
        <v>104</v>
      </c>
      <c r="X48" s="44" t="s">
        <v>104</v>
      </c>
      <c r="Y48" s="44" t="s">
        <v>104</v>
      </c>
      <c r="Z48" s="44" t="s">
        <v>104</v>
      </c>
      <c r="AA48" s="44">
        <v>0</v>
      </c>
      <c r="AB48" s="45" t="s">
        <v>104</v>
      </c>
      <c r="AC48" s="45" t="s">
        <v>104</v>
      </c>
      <c r="AD48" s="45" t="s">
        <v>104</v>
      </c>
      <c r="AE48" s="45" t="s">
        <v>104</v>
      </c>
      <c r="AF48" s="45" t="s">
        <v>104</v>
      </c>
      <c r="AG48" s="67">
        <v>0</v>
      </c>
      <c r="AH48" s="73" t="s">
        <v>104</v>
      </c>
      <c r="AI48" s="73" t="s">
        <v>104</v>
      </c>
      <c r="AJ48" s="73" t="s">
        <v>104</v>
      </c>
      <c r="AK48" s="73" t="s">
        <v>103</v>
      </c>
      <c r="AL48" s="73" t="s">
        <v>103</v>
      </c>
      <c r="AM48" s="78">
        <v>0</v>
      </c>
      <c r="AN48" s="107" t="s">
        <v>103</v>
      </c>
      <c r="AO48" s="107">
        <v>0</v>
      </c>
      <c r="AP48" s="93">
        <f t="shared" si="0"/>
        <v>0</v>
      </c>
      <c r="AQ48" s="93">
        <f t="shared" si="7"/>
        <v>31</v>
      </c>
      <c r="AR48" s="88">
        <f t="shared" si="5"/>
        <v>0</v>
      </c>
      <c r="AS48" s="70"/>
      <c r="AT48" s="85">
        <v>0</v>
      </c>
    </row>
    <row r="49" spans="1:46" x14ac:dyDescent="0.3">
      <c r="A49" s="84" t="s">
        <v>52</v>
      </c>
      <c r="B49" s="100">
        <v>40.801299999999998</v>
      </c>
      <c r="C49" s="100">
        <v>-73.826800000000006</v>
      </c>
      <c r="D49" s="36" t="s">
        <v>106</v>
      </c>
      <c r="E49" s="36" t="s">
        <v>106</v>
      </c>
      <c r="F49" s="36" t="s">
        <v>106</v>
      </c>
      <c r="G49" s="43" t="s">
        <v>101</v>
      </c>
      <c r="H49" s="43" t="s">
        <v>104</v>
      </c>
      <c r="I49" s="86">
        <v>1</v>
      </c>
      <c r="J49" s="38" t="s">
        <v>101</v>
      </c>
      <c r="K49" s="38" t="s">
        <v>101</v>
      </c>
      <c r="L49" s="38" t="s">
        <v>101</v>
      </c>
      <c r="M49" s="38" t="s">
        <v>101</v>
      </c>
      <c r="N49" s="38" t="s">
        <v>101</v>
      </c>
      <c r="O49" s="87">
        <v>5</v>
      </c>
      <c r="P49" s="39" t="s">
        <v>101</v>
      </c>
      <c r="Q49" s="39" t="s">
        <v>101</v>
      </c>
      <c r="R49" s="39" t="s">
        <v>101</v>
      </c>
      <c r="S49" s="39" t="s">
        <v>101</v>
      </c>
      <c r="T49" s="39" t="s">
        <v>101</v>
      </c>
      <c r="U49" s="39">
        <v>5</v>
      </c>
      <c r="V49" s="44" t="s">
        <v>101</v>
      </c>
      <c r="W49" s="44" t="s">
        <v>101</v>
      </c>
      <c r="X49" s="44" t="s">
        <v>101</v>
      </c>
      <c r="Y49" s="44" t="s">
        <v>101</v>
      </c>
      <c r="Z49" s="44" t="s">
        <v>104</v>
      </c>
      <c r="AA49" s="44">
        <v>4</v>
      </c>
      <c r="AB49" s="45" t="s">
        <v>104</v>
      </c>
      <c r="AC49" s="45" t="s">
        <v>104</v>
      </c>
      <c r="AD49" s="45" t="s">
        <v>104</v>
      </c>
      <c r="AE49" s="45" t="s">
        <v>101</v>
      </c>
      <c r="AF49" s="45" t="s">
        <v>101</v>
      </c>
      <c r="AG49" s="67">
        <v>2</v>
      </c>
      <c r="AH49" s="73" t="s">
        <v>102</v>
      </c>
      <c r="AI49" s="73" t="s">
        <v>102</v>
      </c>
      <c r="AJ49" s="73" t="s">
        <v>102</v>
      </c>
      <c r="AK49" s="73" t="s">
        <v>103</v>
      </c>
      <c r="AL49" s="73" t="s">
        <v>102</v>
      </c>
      <c r="AM49" s="78">
        <v>4</v>
      </c>
      <c r="AN49" s="107" t="s">
        <v>102</v>
      </c>
      <c r="AO49" s="107">
        <v>1</v>
      </c>
      <c r="AP49" s="93">
        <f t="shared" si="0"/>
        <v>22</v>
      </c>
      <c r="AQ49" s="93">
        <f t="shared" si="7"/>
        <v>31</v>
      </c>
      <c r="AR49" s="88">
        <f t="shared" si="5"/>
        <v>70.967741935483872</v>
      </c>
      <c r="AT49" s="71">
        <f t="shared" si="2"/>
        <v>70.967741935483872</v>
      </c>
    </row>
    <row r="50" spans="1:46" x14ac:dyDescent="0.3">
      <c r="A50" s="84" t="s">
        <v>53</v>
      </c>
      <c r="B50" s="100">
        <v>40.799199999999999</v>
      </c>
      <c r="C50" s="100">
        <v>-73.791300000000007</v>
      </c>
      <c r="D50" s="36" t="s">
        <v>106</v>
      </c>
      <c r="E50" s="36" t="s">
        <v>106</v>
      </c>
      <c r="F50" s="36" t="s">
        <v>106</v>
      </c>
      <c r="G50" s="43" t="s">
        <v>101</v>
      </c>
      <c r="H50" s="43" t="s">
        <v>101</v>
      </c>
      <c r="I50" s="43">
        <v>2</v>
      </c>
      <c r="J50" s="38" t="s">
        <v>101</v>
      </c>
      <c r="K50" s="38" t="s">
        <v>101</v>
      </c>
      <c r="L50" s="38" t="s">
        <v>101</v>
      </c>
      <c r="M50" s="38" t="s">
        <v>101</v>
      </c>
      <c r="N50" s="38" t="s">
        <v>101</v>
      </c>
      <c r="O50" s="87">
        <v>5</v>
      </c>
      <c r="P50" s="39" t="s">
        <v>101</v>
      </c>
      <c r="Q50" s="39" t="s">
        <v>101</v>
      </c>
      <c r="R50" s="39" t="s">
        <v>101</v>
      </c>
      <c r="S50" s="39" t="s">
        <v>101</v>
      </c>
      <c r="T50" s="39" t="s">
        <v>101</v>
      </c>
      <c r="U50" s="39">
        <v>5</v>
      </c>
      <c r="V50" s="44" t="s">
        <v>101</v>
      </c>
      <c r="W50" s="44" t="s">
        <v>101</v>
      </c>
      <c r="X50" s="44" t="s">
        <v>101</v>
      </c>
      <c r="Y50" s="44" t="s">
        <v>101</v>
      </c>
      <c r="Z50" s="44" t="s">
        <v>101</v>
      </c>
      <c r="AA50" s="44">
        <v>5</v>
      </c>
      <c r="AB50" s="45" t="s">
        <v>101</v>
      </c>
      <c r="AC50" s="45" t="s">
        <v>101</v>
      </c>
      <c r="AD50" s="45" t="s">
        <v>101</v>
      </c>
      <c r="AE50" s="45" t="s">
        <v>101</v>
      </c>
      <c r="AF50" s="45" t="s">
        <v>101</v>
      </c>
      <c r="AG50" s="67">
        <v>5</v>
      </c>
      <c r="AH50" s="73" t="s">
        <v>102</v>
      </c>
      <c r="AI50" s="73" t="s">
        <v>102</v>
      </c>
      <c r="AJ50" s="73" t="s">
        <v>102</v>
      </c>
      <c r="AK50" s="73" t="s">
        <v>102</v>
      </c>
      <c r="AL50" s="73" t="s">
        <v>102</v>
      </c>
      <c r="AM50" s="78">
        <v>5</v>
      </c>
      <c r="AN50" s="107" t="s">
        <v>102</v>
      </c>
      <c r="AO50" s="107">
        <v>1</v>
      </c>
      <c r="AP50" s="93">
        <f t="shared" si="0"/>
        <v>28</v>
      </c>
      <c r="AQ50" s="93">
        <f t="shared" si="7"/>
        <v>31</v>
      </c>
      <c r="AR50" s="88">
        <f t="shared" si="5"/>
        <v>90.322580645161281</v>
      </c>
      <c r="AT50" s="71">
        <f t="shared" si="2"/>
        <v>90.322580645161281</v>
      </c>
    </row>
    <row r="51" spans="1:46" x14ac:dyDescent="0.3">
      <c r="A51" s="84" t="s">
        <v>54</v>
      </c>
      <c r="B51" s="100">
        <v>40.843299999999999</v>
      </c>
      <c r="C51" s="100">
        <v>-73.759</v>
      </c>
      <c r="D51" s="36" t="s">
        <v>106</v>
      </c>
      <c r="E51" s="36" t="s">
        <v>106</v>
      </c>
      <c r="F51" s="36" t="s">
        <v>106</v>
      </c>
      <c r="G51" s="43" t="s">
        <v>101</v>
      </c>
      <c r="H51" s="43" t="s">
        <v>101</v>
      </c>
      <c r="I51" s="43">
        <v>2</v>
      </c>
      <c r="J51" s="38" t="s">
        <v>104</v>
      </c>
      <c r="K51" s="38" t="s">
        <v>101</v>
      </c>
      <c r="L51" s="38" t="s">
        <v>101</v>
      </c>
      <c r="M51" s="38" t="s">
        <v>101</v>
      </c>
      <c r="N51" s="38" t="s">
        <v>101</v>
      </c>
      <c r="O51" s="38">
        <v>5</v>
      </c>
      <c r="P51" s="39" t="s">
        <v>101</v>
      </c>
      <c r="Q51" s="39" t="s">
        <v>101</v>
      </c>
      <c r="R51" s="39" t="s">
        <v>101</v>
      </c>
      <c r="S51" s="39" t="s">
        <v>101</v>
      </c>
      <c r="T51" s="39" t="s">
        <v>101</v>
      </c>
      <c r="U51" s="39">
        <v>5</v>
      </c>
      <c r="V51" s="44" t="s">
        <v>101</v>
      </c>
      <c r="W51" s="44" t="s">
        <v>101</v>
      </c>
      <c r="X51" s="44" t="s">
        <v>101</v>
      </c>
      <c r="Y51" s="44" t="s">
        <v>101</v>
      </c>
      <c r="Z51" s="44" t="s">
        <v>101</v>
      </c>
      <c r="AA51" s="44">
        <v>5</v>
      </c>
      <c r="AB51" s="45" t="s">
        <v>101</v>
      </c>
      <c r="AC51" s="45" t="s">
        <v>101</v>
      </c>
      <c r="AD51" s="45" t="s">
        <v>101</v>
      </c>
      <c r="AE51" s="45" t="s">
        <v>101</v>
      </c>
      <c r="AF51" s="45" t="s">
        <v>101</v>
      </c>
      <c r="AG51" s="67">
        <v>5</v>
      </c>
      <c r="AH51" s="73" t="s">
        <v>102</v>
      </c>
      <c r="AI51" s="73" t="s">
        <v>102</v>
      </c>
      <c r="AJ51" s="73" t="s">
        <v>102</v>
      </c>
      <c r="AK51" s="73" t="s">
        <v>102</v>
      </c>
      <c r="AL51" s="73" t="s">
        <v>102</v>
      </c>
      <c r="AM51" s="78">
        <v>5</v>
      </c>
      <c r="AN51" s="107" t="s">
        <v>102</v>
      </c>
      <c r="AO51" s="107">
        <v>1</v>
      </c>
      <c r="AP51" s="93">
        <f t="shared" si="0"/>
        <v>28</v>
      </c>
      <c r="AQ51" s="93">
        <f t="shared" si="7"/>
        <v>31</v>
      </c>
      <c r="AR51" s="88">
        <f t="shared" si="5"/>
        <v>90.322580645161281</v>
      </c>
      <c r="AT51" s="71">
        <f t="shared" si="2"/>
        <v>90.322580645161281</v>
      </c>
    </row>
    <row r="52" spans="1:46" x14ac:dyDescent="0.3">
      <c r="A52" s="84" t="s">
        <v>55</v>
      </c>
      <c r="B52" s="100">
        <v>40.872500000000002</v>
      </c>
      <c r="C52" s="100">
        <v>-73.734300000000005</v>
      </c>
      <c r="D52" s="36" t="s">
        <v>106</v>
      </c>
      <c r="E52" s="36" t="s">
        <v>106</v>
      </c>
      <c r="F52" s="36" t="s">
        <v>106</v>
      </c>
      <c r="G52" s="43" t="s">
        <v>101</v>
      </c>
      <c r="H52" s="43" t="s">
        <v>101</v>
      </c>
      <c r="I52" s="43">
        <v>2</v>
      </c>
      <c r="J52" s="38" t="s">
        <v>101</v>
      </c>
      <c r="K52" s="38" t="s">
        <v>101</v>
      </c>
      <c r="L52" s="38" t="s">
        <v>101</v>
      </c>
      <c r="M52" s="38" t="s">
        <v>101</v>
      </c>
      <c r="N52" s="38" t="s">
        <v>101</v>
      </c>
      <c r="O52" s="38">
        <v>5</v>
      </c>
      <c r="P52" s="39" t="s">
        <v>101</v>
      </c>
      <c r="Q52" s="39" t="s">
        <v>101</v>
      </c>
      <c r="R52" s="39" t="s">
        <v>101</v>
      </c>
      <c r="S52" s="39" t="s">
        <v>101</v>
      </c>
      <c r="T52" s="39" t="s">
        <v>101</v>
      </c>
      <c r="U52" s="39">
        <v>5</v>
      </c>
      <c r="V52" s="44" t="s">
        <v>101</v>
      </c>
      <c r="W52" s="44" t="s">
        <v>101</v>
      </c>
      <c r="X52" s="44" t="s">
        <v>101</v>
      </c>
      <c r="Y52" s="44" t="s">
        <v>101</v>
      </c>
      <c r="Z52" s="44" t="s">
        <v>101</v>
      </c>
      <c r="AA52" s="44">
        <v>5</v>
      </c>
      <c r="AB52" s="45" t="s">
        <v>101</v>
      </c>
      <c r="AC52" s="45" t="s">
        <v>101</v>
      </c>
      <c r="AD52" s="45" t="s">
        <v>101</v>
      </c>
      <c r="AE52" s="45" t="s">
        <v>101</v>
      </c>
      <c r="AF52" s="45" t="s">
        <v>101</v>
      </c>
      <c r="AG52" s="67">
        <v>5</v>
      </c>
      <c r="AH52" s="73" t="s">
        <v>102</v>
      </c>
      <c r="AI52" s="73" t="s">
        <v>102</v>
      </c>
      <c r="AJ52" s="73" t="s">
        <v>102</v>
      </c>
      <c r="AK52" s="73" t="s">
        <v>102</v>
      </c>
      <c r="AL52" s="73" t="s">
        <v>102</v>
      </c>
      <c r="AM52" s="78">
        <v>5</v>
      </c>
      <c r="AN52" s="107" t="s">
        <v>102</v>
      </c>
      <c r="AO52" s="107">
        <v>1</v>
      </c>
      <c r="AP52" s="93">
        <f t="shared" si="0"/>
        <v>28</v>
      </c>
      <c r="AQ52" s="93">
        <f t="shared" si="7"/>
        <v>31</v>
      </c>
      <c r="AR52" s="88">
        <f t="shared" si="5"/>
        <v>90.322580645161281</v>
      </c>
      <c r="AT52" s="71">
        <f t="shared" si="2"/>
        <v>90.322580645161281</v>
      </c>
    </row>
    <row r="53" spans="1:46" x14ac:dyDescent="0.3">
      <c r="A53" s="84" t="s">
        <v>56</v>
      </c>
      <c r="B53" s="100">
        <v>40.892299999999999</v>
      </c>
      <c r="C53" s="100">
        <v>-73.685299999999998</v>
      </c>
      <c r="D53" s="36" t="s">
        <v>106</v>
      </c>
      <c r="E53" s="36" t="s">
        <v>106</v>
      </c>
      <c r="F53" s="36" t="s">
        <v>106</v>
      </c>
      <c r="G53" s="43" t="s">
        <v>101</v>
      </c>
      <c r="H53" s="43" t="s">
        <v>101</v>
      </c>
      <c r="I53" s="43">
        <v>2</v>
      </c>
      <c r="J53" s="38" t="s">
        <v>101</v>
      </c>
      <c r="K53" s="38" t="s">
        <v>101</v>
      </c>
      <c r="L53" s="38" t="s">
        <v>101</v>
      </c>
      <c r="M53" s="38" t="s">
        <v>101</v>
      </c>
      <c r="N53" s="38" t="s">
        <v>101</v>
      </c>
      <c r="O53" s="38">
        <v>5</v>
      </c>
      <c r="P53" s="39" t="s">
        <v>101</v>
      </c>
      <c r="Q53" s="39" t="s">
        <v>101</v>
      </c>
      <c r="R53" s="39" t="s">
        <v>101</v>
      </c>
      <c r="S53" s="39" t="s">
        <v>101</v>
      </c>
      <c r="T53" s="39" t="s">
        <v>101</v>
      </c>
      <c r="U53" s="39">
        <v>5</v>
      </c>
      <c r="V53" s="44" t="s">
        <v>101</v>
      </c>
      <c r="W53" s="44" t="s">
        <v>101</v>
      </c>
      <c r="X53" s="44" t="s">
        <v>101</v>
      </c>
      <c r="Y53" s="44" t="s">
        <v>101</v>
      </c>
      <c r="Z53" s="44" t="s">
        <v>101</v>
      </c>
      <c r="AA53" s="44">
        <v>5</v>
      </c>
      <c r="AB53" s="45" t="s">
        <v>101</v>
      </c>
      <c r="AC53" s="45" t="s">
        <v>101</v>
      </c>
      <c r="AD53" s="45" t="s">
        <v>101</v>
      </c>
      <c r="AE53" s="45" t="s">
        <v>101</v>
      </c>
      <c r="AF53" s="45" t="s">
        <v>101</v>
      </c>
      <c r="AG53" s="67">
        <v>5</v>
      </c>
      <c r="AH53" s="73" t="s">
        <v>102</v>
      </c>
      <c r="AI53" s="73" t="s">
        <v>102</v>
      </c>
      <c r="AJ53" s="73" t="s">
        <v>102</v>
      </c>
      <c r="AK53" s="73" t="s">
        <v>102</v>
      </c>
      <c r="AL53" s="73" t="s">
        <v>102</v>
      </c>
      <c r="AM53" s="78">
        <v>5</v>
      </c>
      <c r="AN53" s="107" t="s">
        <v>102</v>
      </c>
      <c r="AO53" s="107">
        <v>1</v>
      </c>
      <c r="AP53" s="93">
        <f t="shared" si="0"/>
        <v>28</v>
      </c>
      <c r="AQ53" s="93">
        <f t="shared" si="7"/>
        <v>31</v>
      </c>
      <c r="AR53" s="88">
        <f t="shared" si="5"/>
        <v>90.322580645161281</v>
      </c>
      <c r="AT53" s="71">
        <f t="shared" si="2"/>
        <v>90.322580645161281</v>
      </c>
    </row>
    <row r="54" spans="1:46" x14ac:dyDescent="0.3">
      <c r="A54" s="84" t="s">
        <v>57</v>
      </c>
      <c r="B54" s="100">
        <v>40.940300000000001</v>
      </c>
      <c r="C54" s="100">
        <v>-73.666700000000006</v>
      </c>
      <c r="D54" s="36" t="s">
        <v>106</v>
      </c>
      <c r="E54" s="36" t="s">
        <v>106</v>
      </c>
      <c r="F54" s="36" t="s">
        <v>106</v>
      </c>
      <c r="G54" s="43" t="s">
        <v>101</v>
      </c>
      <c r="H54" s="43" t="s">
        <v>104</v>
      </c>
      <c r="I54" s="43">
        <v>1</v>
      </c>
      <c r="J54" s="38" t="s">
        <v>101</v>
      </c>
      <c r="K54" s="38" t="s">
        <v>101</v>
      </c>
      <c r="L54" s="38" t="s">
        <v>101</v>
      </c>
      <c r="M54" s="38" t="s">
        <v>101</v>
      </c>
      <c r="N54" s="38" t="s">
        <v>101</v>
      </c>
      <c r="O54" s="38">
        <v>5</v>
      </c>
      <c r="P54" s="39" t="s">
        <v>101</v>
      </c>
      <c r="Q54" s="39" t="s">
        <v>101</v>
      </c>
      <c r="R54" s="39" t="s">
        <v>101</v>
      </c>
      <c r="S54" s="39" t="s">
        <v>101</v>
      </c>
      <c r="T54" s="39" t="s">
        <v>101</v>
      </c>
      <c r="U54" s="39">
        <v>5</v>
      </c>
      <c r="V54" s="44" t="s">
        <v>101</v>
      </c>
      <c r="W54" s="44" t="s">
        <v>101</v>
      </c>
      <c r="X54" s="44" t="s">
        <v>101</v>
      </c>
      <c r="Y54" s="44" t="s">
        <v>101</v>
      </c>
      <c r="Z54" s="44" t="s">
        <v>101</v>
      </c>
      <c r="AA54" s="44">
        <v>5</v>
      </c>
      <c r="AB54" s="45" t="s">
        <v>104</v>
      </c>
      <c r="AC54" s="45" t="s">
        <v>101</v>
      </c>
      <c r="AD54" s="45" t="s">
        <v>101</v>
      </c>
      <c r="AE54" s="45" t="s">
        <v>101</v>
      </c>
      <c r="AF54" s="45" t="s">
        <v>101</v>
      </c>
      <c r="AG54" s="67">
        <v>4</v>
      </c>
      <c r="AH54" s="73" t="s">
        <v>102</v>
      </c>
      <c r="AI54" s="73" t="s">
        <v>102</v>
      </c>
      <c r="AJ54" s="73" t="s">
        <v>102</v>
      </c>
      <c r="AK54" s="73" t="s">
        <v>102</v>
      </c>
      <c r="AL54" s="73" t="s">
        <v>102</v>
      </c>
      <c r="AM54" s="78">
        <v>5</v>
      </c>
      <c r="AN54" s="107" t="s">
        <v>102</v>
      </c>
      <c r="AO54" s="107">
        <v>1</v>
      </c>
      <c r="AP54" s="93">
        <f t="shared" si="0"/>
        <v>26</v>
      </c>
      <c r="AQ54" s="93">
        <f t="shared" si="7"/>
        <v>31</v>
      </c>
      <c r="AR54" s="88">
        <f t="shared" si="5"/>
        <v>83.870967741935488</v>
      </c>
      <c r="AT54" s="71">
        <f t="shared" si="2"/>
        <v>83.870967741935488</v>
      </c>
    </row>
    <row r="55" spans="1:46" x14ac:dyDescent="0.3">
      <c r="A55" s="84" t="s">
        <v>58</v>
      </c>
      <c r="B55" s="100">
        <v>40.9343</v>
      </c>
      <c r="C55" s="100">
        <v>-73.652000000000001</v>
      </c>
      <c r="D55" s="36" t="s">
        <v>106</v>
      </c>
      <c r="E55" s="36" t="s">
        <v>106</v>
      </c>
      <c r="F55" s="36" t="s">
        <v>106</v>
      </c>
      <c r="G55" s="43" t="s">
        <v>101</v>
      </c>
      <c r="H55" s="43" t="s">
        <v>101</v>
      </c>
      <c r="I55" s="43">
        <v>2</v>
      </c>
      <c r="J55" s="38" t="s">
        <v>101</v>
      </c>
      <c r="K55" s="38" t="s">
        <v>101</v>
      </c>
      <c r="L55" s="38" t="s">
        <v>101</v>
      </c>
      <c r="M55" s="38" t="s">
        <v>101</v>
      </c>
      <c r="N55" s="38" t="s">
        <v>101</v>
      </c>
      <c r="O55" s="38">
        <v>5</v>
      </c>
      <c r="P55" s="39" t="s">
        <v>101</v>
      </c>
      <c r="Q55" s="39" t="s">
        <v>101</v>
      </c>
      <c r="R55" s="39" t="s">
        <v>101</v>
      </c>
      <c r="S55" s="39" t="s">
        <v>101</v>
      </c>
      <c r="T55" s="39" t="s">
        <v>101</v>
      </c>
      <c r="U55" s="39">
        <v>5</v>
      </c>
      <c r="V55" s="44" t="s">
        <v>101</v>
      </c>
      <c r="W55" s="44" t="s">
        <v>101</v>
      </c>
      <c r="X55" s="44" t="s">
        <v>101</v>
      </c>
      <c r="Y55" s="44" t="s">
        <v>101</v>
      </c>
      <c r="Z55" s="44" t="s">
        <v>101</v>
      </c>
      <c r="AA55" s="44">
        <v>5</v>
      </c>
      <c r="AB55" s="45" t="s">
        <v>104</v>
      </c>
      <c r="AC55" s="45" t="s">
        <v>101</v>
      </c>
      <c r="AD55" s="45" t="s">
        <v>101</v>
      </c>
      <c r="AE55" s="45" t="s">
        <v>101</v>
      </c>
      <c r="AF55" s="45" t="s">
        <v>101</v>
      </c>
      <c r="AG55" s="67">
        <v>4</v>
      </c>
      <c r="AH55" s="73" t="s">
        <v>102</v>
      </c>
      <c r="AI55" s="73" t="s">
        <v>102</v>
      </c>
      <c r="AJ55" s="73" t="s">
        <v>101</v>
      </c>
      <c r="AK55" s="73" t="s">
        <v>102</v>
      </c>
      <c r="AL55" s="73" t="s">
        <v>102</v>
      </c>
      <c r="AM55" s="78">
        <v>5</v>
      </c>
      <c r="AN55" s="107" t="s">
        <v>102</v>
      </c>
      <c r="AO55" s="107">
        <v>1</v>
      </c>
      <c r="AP55" s="93">
        <f t="shared" si="0"/>
        <v>27</v>
      </c>
      <c r="AQ55" s="93">
        <f t="shared" si="7"/>
        <v>31</v>
      </c>
      <c r="AR55" s="88">
        <f t="shared" si="5"/>
        <v>87.096774193548384</v>
      </c>
      <c r="AT55" s="71">
        <f t="shared" si="2"/>
        <v>87.096774193548384</v>
      </c>
    </row>
    <row r="56" spans="1:46" x14ac:dyDescent="0.3">
      <c r="A56" s="84" t="s">
        <v>59</v>
      </c>
      <c r="B56" s="100">
        <v>40.918700000000001</v>
      </c>
      <c r="C56" s="100">
        <v>-73.640299999999996</v>
      </c>
      <c r="D56" s="36" t="s">
        <v>106</v>
      </c>
      <c r="E56" s="36" t="s">
        <v>106</v>
      </c>
      <c r="F56" s="36" t="s">
        <v>106</v>
      </c>
      <c r="G56" s="43" t="s">
        <v>101</v>
      </c>
      <c r="H56" s="43" t="s">
        <v>101</v>
      </c>
      <c r="I56" s="43">
        <v>2</v>
      </c>
      <c r="J56" s="38" t="s">
        <v>101</v>
      </c>
      <c r="K56" s="38" t="s">
        <v>101</v>
      </c>
      <c r="L56" s="38" t="s">
        <v>101</v>
      </c>
      <c r="M56" s="38" t="s">
        <v>101</v>
      </c>
      <c r="N56" s="38" t="s">
        <v>101</v>
      </c>
      <c r="O56" s="38">
        <v>5</v>
      </c>
      <c r="P56" s="39" t="s">
        <v>101</v>
      </c>
      <c r="Q56" s="39" t="s">
        <v>101</v>
      </c>
      <c r="R56" s="39" t="s">
        <v>101</v>
      </c>
      <c r="S56" s="39" t="s">
        <v>101</v>
      </c>
      <c r="T56" s="39" t="s">
        <v>101</v>
      </c>
      <c r="U56" s="39">
        <v>5</v>
      </c>
      <c r="V56" s="44" t="s">
        <v>101</v>
      </c>
      <c r="W56" s="44" t="s">
        <v>101</v>
      </c>
      <c r="X56" s="44" t="s">
        <v>101</v>
      </c>
      <c r="Y56" s="44" t="s">
        <v>101</v>
      </c>
      <c r="Z56" s="44" t="s">
        <v>101</v>
      </c>
      <c r="AA56" s="44">
        <v>5</v>
      </c>
      <c r="AB56" s="45" t="s">
        <v>101</v>
      </c>
      <c r="AC56" s="45" t="s">
        <v>101</v>
      </c>
      <c r="AD56" s="45" t="s">
        <v>101</v>
      </c>
      <c r="AE56" s="45" t="s">
        <v>101</v>
      </c>
      <c r="AF56" s="45" t="s">
        <v>101</v>
      </c>
      <c r="AG56" s="67">
        <v>5</v>
      </c>
      <c r="AH56" s="73" t="s">
        <v>102</v>
      </c>
      <c r="AI56" s="73" t="s">
        <v>102</v>
      </c>
      <c r="AJ56" s="73" t="s">
        <v>101</v>
      </c>
      <c r="AK56" s="73" t="s">
        <v>102</v>
      </c>
      <c r="AL56" s="73" t="s">
        <v>102</v>
      </c>
      <c r="AM56" s="78">
        <v>5</v>
      </c>
      <c r="AN56" s="107" t="s">
        <v>102</v>
      </c>
      <c r="AO56" s="107">
        <v>1</v>
      </c>
      <c r="AP56" s="93">
        <f t="shared" si="0"/>
        <v>28</v>
      </c>
      <c r="AQ56" s="93">
        <f t="shared" si="7"/>
        <v>31</v>
      </c>
      <c r="AR56" s="88">
        <f t="shared" si="5"/>
        <v>90.322580645161281</v>
      </c>
      <c r="AT56" s="71">
        <f t="shared" si="2"/>
        <v>90.322580645161281</v>
      </c>
    </row>
    <row r="57" spans="1:46" x14ac:dyDescent="0.3">
      <c r="A57" s="84" t="s">
        <v>60</v>
      </c>
      <c r="B57" s="100">
        <v>40.9054</v>
      </c>
      <c r="C57" s="100">
        <v>-73.635999999999996</v>
      </c>
      <c r="D57" s="36" t="s">
        <v>106</v>
      </c>
      <c r="E57" s="36" t="s">
        <v>106</v>
      </c>
      <c r="F57" s="36" t="s">
        <v>106</v>
      </c>
      <c r="G57" s="43" t="s">
        <v>101</v>
      </c>
      <c r="H57" s="43" t="s">
        <v>101</v>
      </c>
      <c r="I57" s="43">
        <v>2</v>
      </c>
      <c r="J57" s="38" t="s">
        <v>101</v>
      </c>
      <c r="K57" s="38" t="s">
        <v>101</v>
      </c>
      <c r="L57" s="38" t="s">
        <v>101</v>
      </c>
      <c r="M57" s="38" t="s">
        <v>101</v>
      </c>
      <c r="N57" s="38" t="s">
        <v>101</v>
      </c>
      <c r="O57" s="38">
        <v>5</v>
      </c>
      <c r="P57" s="39" t="s">
        <v>101</v>
      </c>
      <c r="Q57" s="39" t="s">
        <v>101</v>
      </c>
      <c r="R57" s="39" t="s">
        <v>101</v>
      </c>
      <c r="S57" s="39" t="s">
        <v>101</v>
      </c>
      <c r="T57" s="39" t="s">
        <v>101</v>
      </c>
      <c r="U57" s="39">
        <v>5</v>
      </c>
      <c r="V57" s="44" t="s">
        <v>101</v>
      </c>
      <c r="W57" s="44" t="s">
        <v>101</v>
      </c>
      <c r="X57" s="44" t="s">
        <v>104</v>
      </c>
      <c r="Y57" s="44" t="s">
        <v>101</v>
      </c>
      <c r="Z57" s="44" t="s">
        <v>104</v>
      </c>
      <c r="AA57" s="44">
        <v>3</v>
      </c>
      <c r="AB57" s="45" t="s">
        <v>104</v>
      </c>
      <c r="AC57" s="45" t="s">
        <v>101</v>
      </c>
      <c r="AD57" s="45" t="s">
        <v>101</v>
      </c>
      <c r="AE57" s="45" t="s">
        <v>101</v>
      </c>
      <c r="AF57" s="45" t="s">
        <v>101</v>
      </c>
      <c r="AG57" s="67">
        <v>4</v>
      </c>
      <c r="AH57" s="73" t="s">
        <v>102</v>
      </c>
      <c r="AI57" s="73" t="s">
        <v>102</v>
      </c>
      <c r="AJ57" s="73" t="s">
        <v>101</v>
      </c>
      <c r="AK57" s="73" t="s">
        <v>102</v>
      </c>
      <c r="AL57" s="73" t="s">
        <v>102</v>
      </c>
      <c r="AM57" s="78">
        <v>5</v>
      </c>
      <c r="AN57" s="107" t="s">
        <v>102</v>
      </c>
      <c r="AO57" s="107">
        <v>1</v>
      </c>
      <c r="AP57" s="93">
        <f t="shared" si="0"/>
        <v>25</v>
      </c>
      <c r="AQ57" s="93">
        <f t="shared" si="7"/>
        <v>31</v>
      </c>
      <c r="AR57" s="88">
        <f t="shared" si="5"/>
        <v>80.645161290322577</v>
      </c>
      <c r="AT57" s="71">
        <f t="shared" si="2"/>
        <v>80.645161290322577</v>
      </c>
    </row>
    <row r="58" spans="1:46" x14ac:dyDescent="0.3">
      <c r="A58" s="84" t="s">
        <v>61</v>
      </c>
      <c r="B58" s="100">
        <v>40.920699999999997</v>
      </c>
      <c r="C58" s="100">
        <v>-73.718699999999998</v>
      </c>
      <c r="D58" s="36" t="s">
        <v>106</v>
      </c>
      <c r="E58" s="36" t="s">
        <v>106</v>
      </c>
      <c r="F58" s="36" t="s">
        <v>106</v>
      </c>
      <c r="G58" s="43" t="s">
        <v>101</v>
      </c>
      <c r="H58" s="43" t="s">
        <v>101</v>
      </c>
      <c r="I58" s="43">
        <v>2</v>
      </c>
      <c r="J58" s="38" t="s">
        <v>101</v>
      </c>
      <c r="K58" s="38" t="s">
        <v>101</v>
      </c>
      <c r="L58" s="38" t="s">
        <v>101</v>
      </c>
      <c r="M58" s="38" t="s">
        <v>101</v>
      </c>
      <c r="N58" s="38" t="s">
        <v>101</v>
      </c>
      <c r="O58" s="38">
        <v>5</v>
      </c>
      <c r="P58" s="39" t="s">
        <v>101</v>
      </c>
      <c r="Q58" s="39" t="s">
        <v>101</v>
      </c>
      <c r="R58" s="39" t="s">
        <v>101</v>
      </c>
      <c r="S58" s="39" t="s">
        <v>101</v>
      </c>
      <c r="T58" s="39" t="s">
        <v>101</v>
      </c>
      <c r="U58" s="39">
        <v>5</v>
      </c>
      <c r="V58" s="44" t="s">
        <v>101</v>
      </c>
      <c r="W58" s="44" t="s">
        <v>101</v>
      </c>
      <c r="X58" s="44" t="s">
        <v>101</v>
      </c>
      <c r="Y58" s="44" t="s">
        <v>101</v>
      </c>
      <c r="Z58" s="44" t="s">
        <v>101</v>
      </c>
      <c r="AA58" s="44">
        <v>5</v>
      </c>
      <c r="AB58" s="45" t="s">
        <v>104</v>
      </c>
      <c r="AC58" s="45" t="s">
        <v>101</v>
      </c>
      <c r="AD58" s="45" t="s">
        <v>101</v>
      </c>
      <c r="AE58" s="45" t="s">
        <v>101</v>
      </c>
      <c r="AF58" s="45" t="s">
        <v>101</v>
      </c>
      <c r="AG58" s="67">
        <v>4</v>
      </c>
      <c r="AH58" s="73" t="s">
        <v>102</v>
      </c>
      <c r="AI58" s="73" t="s">
        <v>102</v>
      </c>
      <c r="AJ58" s="73" t="s">
        <v>101</v>
      </c>
      <c r="AK58" s="73" t="s">
        <v>102</v>
      </c>
      <c r="AL58" s="73" t="s">
        <v>102</v>
      </c>
      <c r="AM58" s="78">
        <v>5</v>
      </c>
      <c r="AN58" s="107" t="s">
        <v>102</v>
      </c>
      <c r="AO58" s="107">
        <v>1</v>
      </c>
      <c r="AP58" s="93">
        <f t="shared" si="0"/>
        <v>27</v>
      </c>
      <c r="AQ58" s="93">
        <f t="shared" si="7"/>
        <v>31</v>
      </c>
      <c r="AR58" s="88">
        <f t="shared" si="5"/>
        <v>87.096774193548384</v>
      </c>
      <c r="AT58" s="71">
        <f t="shared" si="2"/>
        <v>87.096774193548384</v>
      </c>
    </row>
    <row r="59" spans="1:46" x14ac:dyDescent="0.3">
      <c r="A59" s="84" t="s">
        <v>62</v>
      </c>
      <c r="B59" s="100">
        <v>40.908000000000001</v>
      </c>
      <c r="C59" s="100">
        <v>-73.709000000000003</v>
      </c>
      <c r="D59" s="36" t="s">
        <v>106</v>
      </c>
      <c r="E59" s="36" t="s">
        <v>106</v>
      </c>
      <c r="F59" s="36" t="s">
        <v>106</v>
      </c>
      <c r="G59" s="43" t="s">
        <v>101</v>
      </c>
      <c r="H59" s="43" t="s">
        <v>101</v>
      </c>
      <c r="I59" s="43">
        <v>2</v>
      </c>
      <c r="J59" s="38" t="s">
        <v>101</v>
      </c>
      <c r="K59" s="38" t="s">
        <v>101</v>
      </c>
      <c r="L59" s="38" t="s">
        <v>101</v>
      </c>
      <c r="M59" s="38" t="s">
        <v>101</v>
      </c>
      <c r="N59" s="38" t="s">
        <v>101</v>
      </c>
      <c r="O59" s="38">
        <v>5</v>
      </c>
      <c r="P59" s="39" t="s">
        <v>101</v>
      </c>
      <c r="Q59" s="39" t="s">
        <v>101</v>
      </c>
      <c r="R59" s="39" t="s">
        <v>101</v>
      </c>
      <c r="S59" s="39" t="s">
        <v>101</v>
      </c>
      <c r="T59" s="39" t="s">
        <v>101</v>
      </c>
      <c r="U59" s="39">
        <v>5</v>
      </c>
      <c r="V59" s="44" t="s">
        <v>101</v>
      </c>
      <c r="W59" s="44" t="s">
        <v>101</v>
      </c>
      <c r="X59" s="44" t="s">
        <v>101</v>
      </c>
      <c r="Y59" s="44" t="s">
        <v>101</v>
      </c>
      <c r="Z59" s="44" t="s">
        <v>101</v>
      </c>
      <c r="AA59" s="44">
        <v>5</v>
      </c>
      <c r="AB59" s="45" t="s">
        <v>101</v>
      </c>
      <c r="AC59" s="45" t="s">
        <v>101</v>
      </c>
      <c r="AD59" s="45" t="s">
        <v>101</v>
      </c>
      <c r="AE59" s="45" t="s">
        <v>101</v>
      </c>
      <c r="AF59" s="45" t="s">
        <v>101</v>
      </c>
      <c r="AG59" s="67">
        <v>5</v>
      </c>
      <c r="AH59" s="73" t="s">
        <v>102</v>
      </c>
      <c r="AI59" s="73" t="s">
        <v>102</v>
      </c>
      <c r="AJ59" s="73" t="s">
        <v>101</v>
      </c>
      <c r="AK59" s="73" t="s">
        <v>102</v>
      </c>
      <c r="AL59" s="73" t="s">
        <v>102</v>
      </c>
      <c r="AM59" s="78">
        <v>5</v>
      </c>
      <c r="AN59" s="107" t="s">
        <v>102</v>
      </c>
      <c r="AO59" s="107">
        <v>1</v>
      </c>
      <c r="AP59" s="93">
        <f t="shared" si="0"/>
        <v>28</v>
      </c>
      <c r="AQ59" s="93">
        <f t="shared" si="7"/>
        <v>31</v>
      </c>
      <c r="AR59" s="88">
        <f t="shared" si="5"/>
        <v>90.322580645161281</v>
      </c>
      <c r="AT59" s="71">
        <f t="shared" si="2"/>
        <v>90.322580645161281</v>
      </c>
    </row>
    <row r="60" spans="1:46" x14ac:dyDescent="0.3">
      <c r="A60" s="84" t="s">
        <v>63</v>
      </c>
      <c r="B60" s="100">
        <v>40.859000000000002</v>
      </c>
      <c r="C60" s="100">
        <v>-73.671700000000001</v>
      </c>
      <c r="D60" s="36" t="s">
        <v>106</v>
      </c>
      <c r="E60" s="36" t="s">
        <v>106</v>
      </c>
      <c r="F60" s="36" t="s">
        <v>106</v>
      </c>
      <c r="G60" s="43" t="s">
        <v>101</v>
      </c>
      <c r="H60" s="43" t="s">
        <v>101</v>
      </c>
      <c r="I60" s="43">
        <v>2</v>
      </c>
      <c r="J60" s="38" t="s">
        <v>101</v>
      </c>
      <c r="K60" s="38" t="s">
        <v>101</v>
      </c>
      <c r="L60" s="38" t="s">
        <v>101</v>
      </c>
      <c r="M60" s="38" t="s">
        <v>101</v>
      </c>
      <c r="N60" s="38" t="s">
        <v>101</v>
      </c>
      <c r="O60" s="38">
        <v>5</v>
      </c>
      <c r="P60" s="39" t="s">
        <v>101</v>
      </c>
      <c r="Q60" s="39" t="s">
        <v>101</v>
      </c>
      <c r="R60" s="39" t="s">
        <v>101</v>
      </c>
      <c r="S60" s="39" t="s">
        <v>101</v>
      </c>
      <c r="T60" s="39" t="s">
        <v>101</v>
      </c>
      <c r="U60" s="39">
        <v>5</v>
      </c>
      <c r="V60" s="44" t="s">
        <v>101</v>
      </c>
      <c r="W60" s="44" t="s">
        <v>101</v>
      </c>
      <c r="X60" s="44" t="s">
        <v>101</v>
      </c>
      <c r="Y60" s="44" t="s">
        <v>101</v>
      </c>
      <c r="Z60" s="44" t="s">
        <v>101</v>
      </c>
      <c r="AA60" s="44">
        <v>5</v>
      </c>
      <c r="AB60" s="45" t="s">
        <v>104</v>
      </c>
      <c r="AC60" s="45" t="s">
        <v>101</v>
      </c>
      <c r="AD60" s="45" t="s">
        <v>101</v>
      </c>
      <c r="AE60" s="45" t="s">
        <v>101</v>
      </c>
      <c r="AF60" s="45" t="s">
        <v>101</v>
      </c>
      <c r="AG60" s="67">
        <v>4</v>
      </c>
      <c r="AH60" s="73" t="s">
        <v>102</v>
      </c>
      <c r="AI60" s="73" t="s">
        <v>102</v>
      </c>
      <c r="AJ60" s="73" t="s">
        <v>101</v>
      </c>
      <c r="AK60" s="73" t="s">
        <v>102</v>
      </c>
      <c r="AL60" s="73" t="s">
        <v>102</v>
      </c>
      <c r="AM60" s="78">
        <v>5</v>
      </c>
      <c r="AN60" s="107" t="s">
        <v>102</v>
      </c>
      <c r="AO60" s="107">
        <v>1</v>
      </c>
      <c r="AP60" s="93">
        <f t="shared" si="0"/>
        <v>27</v>
      </c>
      <c r="AQ60" s="93">
        <f t="shared" si="7"/>
        <v>31</v>
      </c>
      <c r="AR60" s="88">
        <f t="shared" si="5"/>
        <v>87.096774193548384</v>
      </c>
      <c r="AT60" s="71">
        <f t="shared" si="2"/>
        <v>87.096774193548384</v>
      </c>
    </row>
    <row r="61" spans="1:46" x14ac:dyDescent="0.3">
      <c r="A61" s="84" t="s">
        <v>64</v>
      </c>
      <c r="B61" s="100">
        <v>40.885300000000001</v>
      </c>
      <c r="C61" s="100">
        <v>-73.690299999999993</v>
      </c>
      <c r="D61" s="36" t="s">
        <v>106</v>
      </c>
      <c r="E61" s="36" t="s">
        <v>106</v>
      </c>
      <c r="F61" s="36" t="s">
        <v>106</v>
      </c>
      <c r="G61" s="43" t="s">
        <v>101</v>
      </c>
      <c r="H61" s="43" t="s">
        <v>101</v>
      </c>
      <c r="I61" s="43">
        <v>2</v>
      </c>
      <c r="J61" s="38" t="s">
        <v>101</v>
      </c>
      <c r="K61" s="38" t="s">
        <v>101</v>
      </c>
      <c r="L61" s="38" t="s">
        <v>101</v>
      </c>
      <c r="M61" s="38" t="s">
        <v>101</v>
      </c>
      <c r="N61" s="38" t="s">
        <v>101</v>
      </c>
      <c r="O61" s="38">
        <v>5</v>
      </c>
      <c r="P61" s="39" t="s">
        <v>101</v>
      </c>
      <c r="Q61" s="39" t="s">
        <v>101</v>
      </c>
      <c r="R61" s="39" t="s">
        <v>101</v>
      </c>
      <c r="S61" s="39" t="s">
        <v>101</v>
      </c>
      <c r="T61" s="39" t="s">
        <v>101</v>
      </c>
      <c r="U61" s="39">
        <v>5</v>
      </c>
      <c r="V61" s="44" t="s">
        <v>101</v>
      </c>
      <c r="W61" s="44" t="s">
        <v>101</v>
      </c>
      <c r="X61" s="44" t="s">
        <v>101</v>
      </c>
      <c r="Y61" s="44" t="s">
        <v>101</v>
      </c>
      <c r="Z61" s="44" t="s">
        <v>101</v>
      </c>
      <c r="AA61" s="44">
        <v>5</v>
      </c>
      <c r="AB61" s="45" t="s">
        <v>101</v>
      </c>
      <c r="AC61" s="45" t="s">
        <v>101</v>
      </c>
      <c r="AD61" s="45" t="s">
        <v>101</v>
      </c>
      <c r="AE61" s="45" t="s">
        <v>101</v>
      </c>
      <c r="AF61" s="45" t="s">
        <v>101</v>
      </c>
      <c r="AG61" s="67">
        <v>5</v>
      </c>
      <c r="AH61" s="73" t="s">
        <v>102</v>
      </c>
      <c r="AI61" s="73" t="s">
        <v>102</v>
      </c>
      <c r="AJ61" s="73" t="s">
        <v>101</v>
      </c>
      <c r="AK61" s="73" t="s">
        <v>102</v>
      </c>
      <c r="AL61" s="73" t="s">
        <v>102</v>
      </c>
      <c r="AM61" s="78">
        <v>5</v>
      </c>
      <c r="AN61" s="107" t="s">
        <v>102</v>
      </c>
      <c r="AO61" s="107">
        <v>1</v>
      </c>
      <c r="AP61" s="93">
        <f t="shared" si="0"/>
        <v>28</v>
      </c>
      <c r="AQ61" s="93">
        <f t="shared" si="7"/>
        <v>31</v>
      </c>
      <c r="AR61" s="88">
        <f t="shared" si="5"/>
        <v>90.322580645161281</v>
      </c>
      <c r="AT61" s="71">
        <f t="shared" si="2"/>
        <v>90.322580645161281</v>
      </c>
    </row>
    <row r="62" spans="1:46" x14ac:dyDescent="0.3">
      <c r="D62" s="36"/>
      <c r="E62" s="36"/>
      <c r="F62" s="36"/>
      <c r="G62" s="36"/>
      <c r="H62" s="36"/>
      <c r="I62" s="36"/>
      <c r="J62" s="37"/>
      <c r="K62" s="38"/>
      <c r="L62" s="38"/>
      <c r="M62" s="38"/>
      <c r="N62" s="38"/>
      <c r="O62" s="37"/>
      <c r="P62" s="39"/>
      <c r="Q62" s="39"/>
      <c r="R62" s="40"/>
      <c r="S62" s="40"/>
      <c r="T62" s="40"/>
      <c r="U62" s="40"/>
      <c r="V62" s="41"/>
      <c r="W62" s="41"/>
      <c r="X62" s="41"/>
      <c r="Y62" s="41"/>
      <c r="Z62" s="41"/>
      <c r="AA62" s="41"/>
      <c r="AQ62" s="93"/>
    </row>
    <row r="63" spans="1:46" x14ac:dyDescent="0.3">
      <c r="D63" s="36"/>
      <c r="E63" s="36"/>
      <c r="F63" s="36"/>
      <c r="G63" s="36"/>
      <c r="H63" s="36"/>
      <c r="I63" s="36"/>
      <c r="J63" s="37"/>
      <c r="K63" s="38"/>
      <c r="L63" s="38"/>
      <c r="M63" s="38"/>
      <c r="N63" s="38"/>
      <c r="O63" s="37"/>
      <c r="P63" s="39"/>
      <c r="Q63" s="39"/>
      <c r="R63" s="40"/>
      <c r="S63" s="40"/>
      <c r="T63" s="40"/>
      <c r="U63" s="40"/>
      <c r="V63" s="41"/>
      <c r="W63" s="41"/>
      <c r="X63" s="41"/>
      <c r="Y63" s="41"/>
      <c r="Z63" s="41"/>
      <c r="AA63" s="41"/>
    </row>
    <row r="64" spans="1:46" x14ac:dyDescent="0.3">
      <c r="D64" s="36"/>
      <c r="E64" s="36"/>
      <c r="F64" s="36"/>
      <c r="G64" s="36"/>
      <c r="H64" s="36"/>
      <c r="I64" s="36"/>
      <c r="J64" s="37"/>
      <c r="K64" s="38"/>
      <c r="L64" s="38"/>
      <c r="M64" s="38"/>
      <c r="N64" s="38"/>
      <c r="O64" s="37"/>
      <c r="P64" s="39"/>
      <c r="Q64" s="39"/>
      <c r="R64" s="40"/>
      <c r="S64" s="40"/>
      <c r="T64" s="40"/>
      <c r="U64" s="40"/>
      <c r="V64" s="41"/>
      <c r="W64" s="41"/>
      <c r="X64" s="41"/>
      <c r="Y64" s="41"/>
      <c r="Z64" s="41"/>
      <c r="AA64" s="41"/>
    </row>
    <row r="65" spans="4:27" x14ac:dyDescent="0.3">
      <c r="D65" s="36"/>
      <c r="E65" s="36"/>
      <c r="F65" s="36"/>
      <c r="G65" s="36"/>
      <c r="H65" s="36"/>
      <c r="I65" s="36"/>
      <c r="J65" s="37"/>
      <c r="K65" s="38"/>
      <c r="L65" s="38"/>
      <c r="M65" s="38"/>
      <c r="N65" s="38"/>
      <c r="O65" s="37"/>
      <c r="P65" s="39"/>
      <c r="Q65" s="39"/>
      <c r="R65" s="40"/>
      <c r="S65" s="40"/>
      <c r="T65" s="40"/>
      <c r="U65" s="40"/>
      <c r="V65" s="41"/>
      <c r="W65" s="41"/>
      <c r="X65" s="41"/>
      <c r="Y65" s="41"/>
      <c r="Z65" s="41"/>
      <c r="AA65" s="41"/>
    </row>
    <row r="66" spans="4:27" x14ac:dyDescent="0.3">
      <c r="D66" s="36"/>
      <c r="E66" s="36"/>
      <c r="F66" s="36"/>
      <c r="G66" s="36"/>
      <c r="H66" s="36"/>
      <c r="I66" s="36"/>
      <c r="J66" s="37"/>
      <c r="K66" s="38"/>
      <c r="L66" s="38"/>
      <c r="M66" s="38"/>
      <c r="N66" s="38"/>
      <c r="O66" s="37"/>
      <c r="P66" s="39"/>
      <c r="Q66" s="39"/>
      <c r="R66" s="40"/>
      <c r="S66" s="40"/>
      <c r="T66" s="40"/>
      <c r="U66" s="40"/>
      <c r="V66" s="41"/>
      <c r="W66" s="41"/>
      <c r="X66" s="41"/>
      <c r="Y66" s="41"/>
      <c r="Z66" s="41"/>
      <c r="AA66" s="41"/>
    </row>
    <row r="67" spans="4:27" x14ac:dyDescent="0.3">
      <c r="D67" s="36"/>
      <c r="E67" s="36"/>
      <c r="F67" s="36"/>
      <c r="G67" s="36"/>
      <c r="H67" s="36"/>
      <c r="I67" s="36"/>
      <c r="J67" s="37"/>
      <c r="K67" s="38"/>
      <c r="L67" s="38"/>
      <c r="M67" s="38"/>
      <c r="N67" s="38"/>
      <c r="O67" s="37"/>
      <c r="P67" s="39"/>
      <c r="Q67" s="39"/>
      <c r="R67" s="40"/>
      <c r="S67" s="40"/>
      <c r="T67" s="40"/>
      <c r="U67" s="40"/>
      <c r="V67" s="41"/>
      <c r="W67" s="41"/>
      <c r="X67" s="41"/>
      <c r="Y67" s="41"/>
      <c r="Z67" s="41"/>
      <c r="AA67" s="41"/>
    </row>
    <row r="68" spans="4:27" x14ac:dyDescent="0.3">
      <c r="D68" s="36"/>
      <c r="E68" s="36"/>
      <c r="F68" s="36"/>
      <c r="G68" s="36"/>
      <c r="H68" s="36"/>
      <c r="I68" s="36"/>
      <c r="J68" s="37"/>
      <c r="K68" s="38"/>
      <c r="L68" s="38"/>
      <c r="M68" s="38"/>
      <c r="N68" s="38"/>
      <c r="O68" s="37"/>
      <c r="P68" s="39"/>
      <c r="Q68" s="39"/>
      <c r="R68" s="40"/>
      <c r="S68" s="40"/>
      <c r="T68" s="40"/>
      <c r="U68" s="40"/>
      <c r="V68" s="41"/>
      <c r="W68" s="41"/>
      <c r="X68" s="41"/>
      <c r="Y68" s="41"/>
      <c r="Z68" s="41"/>
      <c r="AA68" s="41"/>
    </row>
    <row r="69" spans="4:27" x14ac:dyDescent="0.3">
      <c r="D69" s="36"/>
      <c r="E69" s="36"/>
      <c r="F69" s="36"/>
      <c r="G69" s="36"/>
      <c r="H69" s="36"/>
      <c r="I69" s="36"/>
      <c r="J69" s="37"/>
      <c r="K69" s="38"/>
      <c r="L69" s="38"/>
      <c r="M69" s="38"/>
      <c r="N69" s="38"/>
      <c r="O69" s="37"/>
      <c r="P69" s="39"/>
      <c r="Q69" s="39"/>
      <c r="R69" s="40"/>
      <c r="S69" s="40"/>
      <c r="T69" s="40"/>
      <c r="U69" s="40"/>
      <c r="V69" s="41"/>
      <c r="W69" s="41"/>
      <c r="X69" s="41"/>
      <c r="Y69" s="41"/>
      <c r="Z69" s="41"/>
      <c r="AA69" s="41"/>
    </row>
    <row r="70" spans="4:27" x14ac:dyDescent="0.3">
      <c r="D70" s="36"/>
      <c r="E70" s="36"/>
      <c r="F70" s="36"/>
      <c r="G70" s="36"/>
      <c r="H70" s="36"/>
      <c r="I70" s="36"/>
      <c r="J70" s="37"/>
      <c r="K70" s="38"/>
      <c r="L70" s="38"/>
      <c r="M70" s="38"/>
      <c r="N70" s="38"/>
      <c r="O70" s="37"/>
      <c r="P70" s="39"/>
      <c r="Q70" s="39"/>
      <c r="R70" s="40"/>
      <c r="S70" s="40"/>
      <c r="T70" s="40"/>
      <c r="U70" s="40"/>
      <c r="V70" s="41"/>
      <c r="W70" s="41"/>
      <c r="X70" s="41"/>
      <c r="Y70" s="41"/>
      <c r="Z70" s="41"/>
      <c r="AA70" s="41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1569D-E183-4BAD-991C-FF8AD32520FB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B5D74-E0B5-40F0-83B6-52C3F51C9C88}">
  <dimension ref="A1:B61"/>
  <sheetViews>
    <sheetView workbookViewId="0">
      <selection activeCell="I32" sqref="I32"/>
    </sheetView>
  </sheetViews>
  <sheetFormatPr defaultRowHeight="14.4" x14ac:dyDescent="0.3"/>
  <cols>
    <col min="1" max="1" width="9.109375" style="102"/>
  </cols>
  <sheetData>
    <row r="1" spans="1:2" x14ac:dyDescent="0.3">
      <c r="A1" s="101" t="s">
        <v>80</v>
      </c>
      <c r="B1" t="s">
        <v>100</v>
      </c>
    </row>
    <row r="2" spans="1:2" x14ac:dyDescent="0.3">
      <c r="A2" s="102">
        <v>1</v>
      </c>
      <c r="B2">
        <v>86.206896551724128</v>
      </c>
    </row>
    <row r="3" spans="1:2" x14ac:dyDescent="0.3">
      <c r="A3" s="102">
        <v>2</v>
      </c>
      <c r="B3">
        <v>93.103448275862064</v>
      </c>
    </row>
    <row r="4" spans="1:2" x14ac:dyDescent="0.3">
      <c r="A4" s="102">
        <v>3</v>
      </c>
      <c r="B4">
        <v>68.965517241379317</v>
      </c>
    </row>
    <row r="5" spans="1:2" x14ac:dyDescent="0.3">
      <c r="A5" s="102">
        <v>4</v>
      </c>
      <c r="B5">
        <v>51.724137931034484</v>
      </c>
    </row>
    <row r="6" spans="1:2" x14ac:dyDescent="0.3">
      <c r="A6" s="102">
        <v>5</v>
      </c>
      <c r="B6">
        <v>27.586206896551722</v>
      </c>
    </row>
    <row r="7" spans="1:2" x14ac:dyDescent="0.3">
      <c r="A7" s="102">
        <v>6</v>
      </c>
      <c r="B7">
        <v>31.03448275862069</v>
      </c>
    </row>
    <row r="8" spans="1:2" x14ac:dyDescent="0.3">
      <c r="A8" s="102">
        <v>7</v>
      </c>
      <c r="B8">
        <v>13.793103448275861</v>
      </c>
    </row>
    <row r="9" spans="1:2" x14ac:dyDescent="0.3">
      <c r="A9" s="102">
        <v>8</v>
      </c>
      <c r="B9">
        <v>31.03448275862069</v>
      </c>
    </row>
    <row r="10" spans="1:2" x14ac:dyDescent="0.3">
      <c r="A10" s="102">
        <v>9</v>
      </c>
      <c r="B10">
        <v>51.724137931034484</v>
      </c>
    </row>
    <row r="11" spans="1:2" x14ac:dyDescent="0.3">
      <c r="A11" s="102">
        <v>10</v>
      </c>
      <c r="B11">
        <v>17.241379310344829</v>
      </c>
    </row>
    <row r="12" spans="1:2" x14ac:dyDescent="0.3">
      <c r="A12" s="102">
        <v>12</v>
      </c>
      <c r="B12">
        <v>48.275862068965516</v>
      </c>
    </row>
    <row r="13" spans="1:2" x14ac:dyDescent="0.3">
      <c r="A13" s="102">
        <v>13</v>
      </c>
      <c r="B13">
        <v>44.827586206896555</v>
      </c>
    </row>
    <row r="14" spans="1:2" x14ac:dyDescent="0.3">
      <c r="A14" s="102">
        <v>14</v>
      </c>
      <c r="B14">
        <v>58.620689655172406</v>
      </c>
    </row>
    <row r="15" spans="1:2" x14ac:dyDescent="0.3">
      <c r="A15" s="102">
        <v>15</v>
      </c>
      <c r="B15">
        <v>86.206896551724128</v>
      </c>
    </row>
    <row r="16" spans="1:2" x14ac:dyDescent="0.3">
      <c r="A16" s="102">
        <v>16</v>
      </c>
      <c r="B16">
        <v>13.793103448275861</v>
      </c>
    </row>
    <row r="17" spans="1:2" x14ac:dyDescent="0.3">
      <c r="A17" s="102">
        <v>18</v>
      </c>
      <c r="B17">
        <v>20.689655172413794</v>
      </c>
    </row>
    <row r="18" spans="1:2" x14ac:dyDescent="0.3">
      <c r="A18" s="102">
        <v>19</v>
      </c>
      <c r="B18">
        <v>0</v>
      </c>
    </row>
    <row r="19" spans="1:2" x14ac:dyDescent="0.3">
      <c r="A19" s="102">
        <v>20</v>
      </c>
      <c r="B19">
        <v>10.344827586206897</v>
      </c>
    </row>
    <row r="20" spans="1:2" x14ac:dyDescent="0.3">
      <c r="A20" s="102">
        <v>21</v>
      </c>
      <c r="B20">
        <v>48.275862068965516</v>
      </c>
    </row>
    <row r="21" spans="1:2" x14ac:dyDescent="0.3">
      <c r="A21" s="102">
        <v>22</v>
      </c>
      <c r="B21">
        <v>10.344827586206897</v>
      </c>
    </row>
    <row r="22" spans="1:2" x14ac:dyDescent="0.3">
      <c r="A22" s="102">
        <v>23</v>
      </c>
      <c r="B22">
        <v>6.8965517241379306</v>
      </c>
    </row>
    <row r="23" spans="1:2" x14ac:dyDescent="0.3">
      <c r="A23" s="102">
        <v>25</v>
      </c>
      <c r="B23">
        <v>0</v>
      </c>
    </row>
    <row r="24" spans="1:2" x14ac:dyDescent="0.3">
      <c r="A24" s="102">
        <v>26</v>
      </c>
      <c r="B24">
        <v>24.137931034482758</v>
      </c>
    </row>
    <row r="25" spans="1:2" x14ac:dyDescent="0.3">
      <c r="A25" s="102">
        <v>27</v>
      </c>
      <c r="B25">
        <v>3.4482758620689653</v>
      </c>
    </row>
    <row r="26" spans="1:2" x14ac:dyDescent="0.3">
      <c r="A26" s="102">
        <v>28</v>
      </c>
      <c r="B26">
        <v>3.4482758620689653</v>
      </c>
    </row>
    <row r="27" spans="1:2" x14ac:dyDescent="0.3">
      <c r="A27" s="102">
        <v>29</v>
      </c>
      <c r="B27">
        <v>6.8965517241379306</v>
      </c>
    </row>
    <row r="28" spans="1:2" x14ac:dyDescent="0.3">
      <c r="A28" s="102">
        <v>30</v>
      </c>
      <c r="B28">
        <v>0</v>
      </c>
    </row>
    <row r="29" spans="1:2" x14ac:dyDescent="0.3">
      <c r="A29" s="102">
        <v>31</v>
      </c>
      <c r="B29">
        <v>21.052631578947366</v>
      </c>
    </row>
    <row r="30" spans="1:2" x14ac:dyDescent="0.3">
      <c r="A30" s="102">
        <v>32</v>
      </c>
      <c r="B30">
        <v>0</v>
      </c>
    </row>
    <row r="31" spans="1:2" x14ac:dyDescent="0.3">
      <c r="A31" s="102">
        <v>33</v>
      </c>
      <c r="B31">
        <v>7.1428571428571423</v>
      </c>
    </row>
    <row r="32" spans="1:2" x14ac:dyDescent="0.3">
      <c r="A32" s="102">
        <v>34</v>
      </c>
      <c r="B32">
        <v>0</v>
      </c>
    </row>
    <row r="33" spans="1:2" x14ac:dyDescent="0.3">
      <c r="A33" s="102">
        <v>36</v>
      </c>
      <c r="B33">
        <v>0</v>
      </c>
    </row>
    <row r="34" spans="1:2" x14ac:dyDescent="0.3">
      <c r="A34" s="102" t="s">
        <v>37</v>
      </c>
      <c r="B34">
        <v>100</v>
      </c>
    </row>
    <row r="35" spans="1:2" x14ac:dyDescent="0.3">
      <c r="A35" s="102" t="s">
        <v>38</v>
      </c>
      <c r="B35">
        <v>100</v>
      </c>
    </row>
    <row r="36" spans="1:2" x14ac:dyDescent="0.3">
      <c r="A36" s="102" t="s">
        <v>39</v>
      </c>
      <c r="B36">
        <v>89.65517241379311</v>
      </c>
    </row>
    <row r="37" spans="1:2" x14ac:dyDescent="0.3">
      <c r="A37" s="102" t="s">
        <v>40</v>
      </c>
      <c r="B37">
        <v>72.41379310344827</v>
      </c>
    </row>
    <row r="38" spans="1:2" x14ac:dyDescent="0.3">
      <c r="A38" s="102" t="s">
        <v>41</v>
      </c>
      <c r="B38">
        <v>51.724137931034484</v>
      </c>
    </row>
    <row r="39" spans="1:2" x14ac:dyDescent="0.3">
      <c r="A39" s="102" t="s">
        <v>42</v>
      </c>
      <c r="B39">
        <v>51.724137931034484</v>
      </c>
    </row>
    <row r="40" spans="1:2" x14ac:dyDescent="0.3">
      <c r="A40" s="102" t="s">
        <v>43</v>
      </c>
      <c r="B40">
        <v>31.03448275862069</v>
      </c>
    </row>
    <row r="41" spans="1:2" x14ac:dyDescent="0.3">
      <c r="A41" s="102" t="s">
        <v>44</v>
      </c>
      <c r="B41">
        <v>27.586206896551722</v>
      </c>
    </row>
    <row r="42" spans="1:2" x14ac:dyDescent="0.3">
      <c r="A42" s="102" t="s">
        <v>45</v>
      </c>
      <c r="B42">
        <v>44.827586206896555</v>
      </c>
    </row>
    <row r="43" spans="1:2" x14ac:dyDescent="0.3">
      <c r="A43" s="102" t="s">
        <v>46</v>
      </c>
      <c r="B43">
        <v>6.8965517241379306</v>
      </c>
    </row>
    <row r="44" spans="1:2" x14ac:dyDescent="0.3">
      <c r="A44" s="102" t="s">
        <v>47</v>
      </c>
      <c r="B44">
        <v>6.8965517241379306</v>
      </c>
    </row>
    <row r="45" spans="1:2" x14ac:dyDescent="0.3">
      <c r="A45" s="103" t="s">
        <v>48</v>
      </c>
      <c r="B45">
        <v>0</v>
      </c>
    </row>
    <row r="46" spans="1:2" x14ac:dyDescent="0.3">
      <c r="A46" s="103" t="s">
        <v>49</v>
      </c>
      <c r="B46">
        <v>0</v>
      </c>
    </row>
    <row r="47" spans="1:2" x14ac:dyDescent="0.3">
      <c r="A47" s="103" t="s">
        <v>50</v>
      </c>
      <c r="B47">
        <v>0</v>
      </c>
    </row>
    <row r="48" spans="1:2" x14ac:dyDescent="0.3">
      <c r="A48" s="103" t="s">
        <v>51</v>
      </c>
      <c r="B48">
        <v>0</v>
      </c>
    </row>
    <row r="49" spans="1:2" x14ac:dyDescent="0.3">
      <c r="A49" s="84" t="s">
        <v>52</v>
      </c>
      <c r="B49">
        <v>68.965517241379317</v>
      </c>
    </row>
    <row r="50" spans="1:2" x14ac:dyDescent="0.3">
      <c r="A50" s="84" t="s">
        <v>53</v>
      </c>
      <c r="B50">
        <v>89.65517241379311</v>
      </c>
    </row>
    <row r="51" spans="1:2" x14ac:dyDescent="0.3">
      <c r="A51" s="84" t="s">
        <v>54</v>
      </c>
      <c r="B51">
        <v>89.65517241379311</v>
      </c>
    </row>
    <row r="52" spans="1:2" x14ac:dyDescent="0.3">
      <c r="A52" s="84" t="s">
        <v>55</v>
      </c>
      <c r="B52">
        <v>89.65517241379311</v>
      </c>
    </row>
    <row r="53" spans="1:2" x14ac:dyDescent="0.3">
      <c r="A53" s="84" t="s">
        <v>56</v>
      </c>
      <c r="B53">
        <v>89.65517241379311</v>
      </c>
    </row>
    <row r="54" spans="1:2" x14ac:dyDescent="0.3">
      <c r="A54" s="84" t="s">
        <v>57</v>
      </c>
      <c r="B54">
        <v>82.758620689655174</v>
      </c>
    </row>
    <row r="55" spans="1:2" x14ac:dyDescent="0.3">
      <c r="A55" s="84" t="s">
        <v>58</v>
      </c>
      <c r="B55">
        <v>86.206896551724128</v>
      </c>
    </row>
    <row r="56" spans="1:2" x14ac:dyDescent="0.3">
      <c r="A56" s="84" t="s">
        <v>59</v>
      </c>
      <c r="B56">
        <v>89.65517241379311</v>
      </c>
    </row>
    <row r="57" spans="1:2" x14ac:dyDescent="0.3">
      <c r="A57" s="84" t="s">
        <v>60</v>
      </c>
      <c r="B57">
        <v>79.310344827586206</v>
      </c>
    </row>
    <row r="58" spans="1:2" x14ac:dyDescent="0.3">
      <c r="A58" s="84" t="s">
        <v>61</v>
      </c>
      <c r="B58">
        <v>86.206896551724128</v>
      </c>
    </row>
    <row r="59" spans="1:2" x14ac:dyDescent="0.3">
      <c r="A59" s="84" t="s">
        <v>62</v>
      </c>
      <c r="B59">
        <v>89.65517241379311</v>
      </c>
    </row>
    <row r="60" spans="1:2" x14ac:dyDescent="0.3">
      <c r="A60" s="84" t="s">
        <v>63</v>
      </c>
      <c r="B60">
        <v>86.206896551724128</v>
      </c>
    </row>
    <row r="61" spans="1:2" x14ac:dyDescent="0.3">
      <c r="A61" s="84" t="s">
        <v>64</v>
      </c>
      <c r="B61">
        <v>89.65517241379311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activity xmlns="c867d1a5-5827-4927-b797-91c0fe867b8f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862A7241CD5C4BB9A49AEC91EB145E" ma:contentTypeVersion="15" ma:contentTypeDescription="Create a new document." ma:contentTypeScope="" ma:versionID="886e3144d6cee8faf22c18b9e81acb9a">
  <xsd:schema xmlns:xsd="http://www.w3.org/2001/XMLSchema" xmlns:xs="http://www.w3.org/2001/XMLSchema" xmlns:p="http://schemas.microsoft.com/office/2006/metadata/properties" xmlns:ns1="http://schemas.microsoft.com/sharepoint/v3" xmlns:ns3="26e7f4b6-3714-4cf5-b0ae-a47b16f23eba" xmlns:ns4="c867d1a5-5827-4927-b797-91c0fe867b8f" targetNamespace="http://schemas.microsoft.com/office/2006/metadata/properties" ma:root="true" ma:fieldsID="c61be2c3ea34d5299ef19bcff063b94d" ns1:_="" ns3:_="" ns4:_="">
    <xsd:import namespace="http://schemas.microsoft.com/sharepoint/v3"/>
    <xsd:import namespace="26e7f4b6-3714-4cf5-b0ae-a47b16f23eba"/>
    <xsd:import namespace="c867d1a5-5827-4927-b797-91c0fe867b8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1:_ip_UnifiedCompliancePolicyProperties" minOccurs="0"/>
                <xsd:element ref="ns1:_ip_UnifiedCompliancePolicyUIActio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e7f4b6-3714-4cf5-b0ae-a47b16f23eb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67d1a5-5827-4927-b797-91c0fe867b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0457E7-87D9-4450-B852-FDB649906F80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c867d1a5-5827-4927-b797-91c0fe867b8f"/>
    <ds:schemaRef ds:uri="http://schemas.microsoft.com/sharepoint/v3"/>
    <ds:schemaRef ds:uri="26e7f4b6-3714-4cf5-b0ae-a47b16f23eba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B432083-58DD-4B2F-8D94-33E5C2354F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6e7f4b6-3714-4cf5-b0ae-a47b16f23eba"/>
    <ds:schemaRef ds:uri="c867d1a5-5827-4927-b797-91c0fe867b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03B1D58-A1EB-4E34-8524-3943CD01C8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2023</vt:lpstr>
      <vt:lpstr>2021</vt:lpstr>
      <vt:lpstr>2020</vt:lpstr>
      <vt:lpstr>2019</vt:lpstr>
      <vt:lpstr>2018</vt:lpstr>
      <vt:lpstr>2017</vt:lpstr>
      <vt:lpstr>freq 94-98</vt:lpstr>
      <vt:lpstr>freq 99-03</vt:lpstr>
      <vt:lpstr>freq 04-08</vt:lpstr>
      <vt:lpstr>freq 09-13</vt:lpstr>
      <vt:lpstr>freq 14-18</vt:lpstr>
      <vt:lpstr>freq_ck</vt:lpstr>
      <vt:lpstr>Sheet2</vt:lpstr>
      <vt:lpstr>Sheet1</vt:lpstr>
    </vt:vector>
  </TitlesOfParts>
  <Manager/>
  <Company>Connecticut DEEP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KaOBrien</dc:creator>
  <cp:keywords/>
  <dc:description/>
  <cp:lastModifiedBy>Katie O'Brien-Clayton</cp:lastModifiedBy>
  <cp:revision/>
  <dcterms:created xsi:type="dcterms:W3CDTF">2017-11-07T17:05:59Z</dcterms:created>
  <dcterms:modified xsi:type="dcterms:W3CDTF">2024-12-17T16:34:57Z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0x010100E1862A7241CD5C4BB9A49AEC91EB145E</vt:lpwstr>
  </property>
</Properties>
</file>