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R\Projects\2025 Hypoxia Summary\data\"/>
    </mc:Choice>
  </mc:AlternateContent>
  <xr:revisionPtr revIDLastSave="0" documentId="13_ncr:1_{283E80D9-4D52-4527-974B-B1A72E6F3AA1}" xr6:coauthVersionLast="47" xr6:coauthVersionMax="47" xr10:uidLastSave="{00000000-0000-0000-0000-000000000000}"/>
  <bookViews>
    <workbookView xWindow="-96" yWindow="0" windowWidth="11712" windowHeight="13776" tabRatio="752" firstSheet="8" activeTab="11" xr2:uid="{00000000-000D-0000-FFFF-FFFF00000000}"/>
  </bookViews>
  <sheets>
    <sheet name="2023" sheetId="14" r:id="rId1"/>
    <sheet name="2021" sheetId="11" r:id="rId2"/>
    <sheet name="2020" sheetId="10" r:id="rId3"/>
    <sheet name="2019" sheetId="9" r:id="rId4"/>
    <sheet name="2018" sheetId="8" r:id="rId5"/>
    <sheet name="2017" sheetId="1" r:id="rId6"/>
    <sheet name="freq 94-98" sheetId="3" r:id="rId7"/>
    <sheet name="freq 99-03" sheetId="4" r:id="rId8"/>
    <sheet name="freq 04-08" sheetId="5" r:id="rId9"/>
    <sheet name="freq 09-13" sheetId="6" r:id="rId10"/>
    <sheet name="freq 14-18" sheetId="7" r:id="rId11"/>
    <sheet name="freq_ck" sheetId="2" r:id="rId12"/>
    <sheet name="Sheet2" sheetId="13" r:id="rId13"/>
    <sheet name="Sheet1" sheetId="1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2" l="1"/>
  <c r="AR4" i="2"/>
  <c r="AR5" i="2"/>
  <c r="AR6" i="2"/>
  <c r="AR7" i="2"/>
  <c r="AR8" i="2"/>
  <c r="AR9" i="2"/>
  <c r="AR10" i="2"/>
  <c r="AR11" i="2"/>
  <c r="AS11" i="2" s="1"/>
  <c r="AR12" i="2"/>
  <c r="AR13" i="2"/>
  <c r="AR14" i="2"/>
  <c r="AR15" i="2"/>
  <c r="AR16" i="2"/>
  <c r="AR17" i="2"/>
  <c r="AR18" i="2"/>
  <c r="AS18" i="2" s="1"/>
  <c r="AR19" i="2"/>
  <c r="AS19" i="2" s="1"/>
  <c r="AR20" i="2"/>
  <c r="AS20" i="2" s="1"/>
  <c r="AR21" i="2"/>
  <c r="AS21" i="2" s="1"/>
  <c r="AR22" i="2"/>
  <c r="AS22" i="2" s="1"/>
  <c r="AR23" i="2"/>
  <c r="AS23" i="2" s="1"/>
  <c r="AR24" i="2"/>
  <c r="AR25" i="2"/>
  <c r="AS25" i="2" s="1"/>
  <c r="AR26" i="2"/>
  <c r="AS26" i="2" s="1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S42" i="2" s="1"/>
  <c r="AR43" i="2"/>
  <c r="AS43" i="2" s="1"/>
  <c r="AR44" i="2"/>
  <c r="AS44" i="2" s="1"/>
  <c r="AR45" i="2"/>
  <c r="AS45" i="2" s="1"/>
  <c r="AR46" i="2"/>
  <c r="AS46" i="2" s="1"/>
  <c r="AR47" i="2"/>
  <c r="AS47" i="2" s="1"/>
  <c r="AR48" i="2"/>
  <c r="AS48" i="2" s="1"/>
  <c r="AR49" i="2"/>
  <c r="AS49" i="2" s="1"/>
  <c r="AR50" i="2"/>
  <c r="AS50" i="2" s="1"/>
  <c r="AR51" i="2"/>
  <c r="AR52" i="2"/>
  <c r="AR53" i="2"/>
  <c r="AR54" i="2"/>
  <c r="AS54" i="2" s="1"/>
  <c r="AR55" i="2"/>
  <c r="AS55" i="2" s="1"/>
  <c r="AR56" i="2"/>
  <c r="AR57" i="2"/>
  <c r="AR58" i="2"/>
  <c r="AR59" i="2"/>
  <c r="AR60" i="2"/>
  <c r="AS60" i="2" s="1"/>
  <c r="AR61" i="2"/>
  <c r="AS61" i="2" s="1"/>
  <c r="AR2" i="2"/>
  <c r="AS2" i="2" s="1"/>
  <c r="AS29" i="2"/>
  <c r="AS30" i="2"/>
  <c r="AS31" i="2"/>
  <c r="AS32" i="2"/>
  <c r="AS33" i="2"/>
  <c r="AS35" i="2"/>
  <c r="AS36" i="2"/>
  <c r="AS37" i="2"/>
  <c r="AS38" i="2"/>
  <c r="AS39" i="2"/>
  <c r="AS40" i="2"/>
  <c r="AS41" i="2"/>
  <c r="AS56" i="2"/>
  <c r="AS57" i="2"/>
  <c r="AS58" i="2"/>
  <c r="AS59" i="2"/>
  <c r="AS12" i="2"/>
  <c r="AS13" i="2"/>
  <c r="AS10" i="2"/>
  <c r="AS8" i="2"/>
  <c r="AS9" i="2"/>
  <c r="AS51" i="2"/>
  <c r="AS52" i="2"/>
  <c r="AS53" i="2"/>
  <c r="AS34" i="2"/>
  <c r="AS27" i="2"/>
  <c r="AS28" i="2"/>
  <c r="AS7" i="2"/>
  <c r="AS14" i="2"/>
  <c r="AS15" i="2"/>
  <c r="AS16" i="2"/>
  <c r="AS17" i="2"/>
  <c r="AS6" i="2"/>
  <c r="AS5" i="2"/>
  <c r="AS4" i="2"/>
  <c r="AS3" i="2"/>
  <c r="AS24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3" i="2"/>
  <c r="AQ4" i="2"/>
  <c r="AQ5" i="2"/>
  <c r="AQ2" i="2"/>
  <c r="AU2" i="2" l="1"/>
  <c r="AU45" i="2"/>
  <c r="F61" i="11"/>
  <c r="G61" i="11" s="1"/>
  <c r="F60" i="11"/>
  <c r="G60" i="11" s="1"/>
  <c r="F59" i="11"/>
  <c r="G59" i="11" s="1"/>
  <c r="F58" i="11"/>
  <c r="G58" i="11" s="1"/>
  <c r="F57" i="11"/>
  <c r="G57" i="11" s="1"/>
  <c r="F56" i="11"/>
  <c r="G56" i="11" s="1"/>
  <c r="F55" i="11"/>
  <c r="G55" i="11" s="1"/>
  <c r="F54" i="11"/>
  <c r="G54" i="11" s="1"/>
  <c r="F53" i="11"/>
  <c r="G53" i="11" s="1"/>
  <c r="F52" i="11"/>
  <c r="G52" i="11" s="1"/>
  <c r="F51" i="11"/>
  <c r="G51" i="11" s="1"/>
  <c r="F50" i="11"/>
  <c r="G50" i="11" s="1"/>
  <c r="F49" i="11"/>
  <c r="G49" i="11" s="1"/>
  <c r="F44" i="11"/>
  <c r="G44" i="11" s="1"/>
  <c r="F43" i="11"/>
  <c r="G43" i="11" s="1"/>
  <c r="F42" i="11"/>
  <c r="G42" i="11" s="1"/>
  <c r="F41" i="11"/>
  <c r="G41" i="11" s="1"/>
  <c r="F40" i="11"/>
  <c r="G40" i="11" s="1"/>
  <c r="F39" i="11"/>
  <c r="G39" i="11" s="1"/>
  <c r="F38" i="11"/>
  <c r="G38" i="11" s="1"/>
  <c r="F37" i="11"/>
  <c r="G37" i="11" s="1"/>
  <c r="F36" i="11"/>
  <c r="G36" i="11" s="1"/>
  <c r="F35" i="11"/>
  <c r="G35" i="11" s="1"/>
  <c r="F34" i="11"/>
  <c r="G34" i="11" s="1"/>
  <c r="F31" i="11"/>
  <c r="G31" i="11" s="1"/>
  <c r="F30" i="11"/>
  <c r="G30" i="11" s="1"/>
  <c r="F29" i="11"/>
  <c r="G29" i="11" s="1"/>
  <c r="F28" i="11"/>
  <c r="G28" i="11" s="1"/>
  <c r="F27" i="11"/>
  <c r="G27" i="11" s="1"/>
  <c r="F26" i="11"/>
  <c r="G26" i="11" s="1"/>
  <c r="F25" i="11"/>
  <c r="G25" i="11" s="1"/>
  <c r="F24" i="11"/>
  <c r="G24" i="11" s="1"/>
  <c r="F23" i="11"/>
  <c r="G23" i="11" s="1"/>
  <c r="F22" i="11"/>
  <c r="G22" i="11" s="1"/>
  <c r="F21" i="11"/>
  <c r="G21" i="11" s="1"/>
  <c r="F20" i="11"/>
  <c r="G20" i="11" s="1"/>
  <c r="F19" i="11"/>
  <c r="G19" i="11" s="1"/>
  <c r="F18" i="11"/>
  <c r="G18" i="11" s="1"/>
  <c r="F17" i="11"/>
  <c r="G17" i="11" s="1"/>
  <c r="F16" i="11"/>
  <c r="G16" i="11" s="1"/>
  <c r="F15" i="11"/>
  <c r="G15" i="11" s="1"/>
  <c r="F14" i="11"/>
  <c r="G14" i="11" s="1"/>
  <c r="F13" i="11"/>
  <c r="G13" i="11" s="1"/>
  <c r="F12" i="11"/>
  <c r="G12" i="11" s="1"/>
  <c r="F11" i="11"/>
  <c r="G11" i="11" s="1"/>
  <c r="F10" i="11"/>
  <c r="G10" i="11" s="1"/>
  <c r="F9" i="11"/>
  <c r="G9" i="11" s="1"/>
  <c r="F8" i="11"/>
  <c r="G8" i="11" s="1"/>
  <c r="F7" i="11"/>
  <c r="G7" i="11" s="1"/>
  <c r="F6" i="11"/>
  <c r="G6" i="11" s="1"/>
  <c r="F5" i="11"/>
  <c r="G5" i="11" s="1"/>
  <c r="F4" i="11"/>
  <c r="G4" i="11" s="1"/>
  <c r="F3" i="11"/>
  <c r="G3" i="11" s="1"/>
  <c r="F2" i="11"/>
  <c r="G2" i="11" s="1"/>
  <c r="F47" i="10"/>
  <c r="G47" i="10" s="1"/>
  <c r="F48" i="10"/>
  <c r="G48" i="10" s="1"/>
  <c r="F49" i="10"/>
  <c r="G49" i="10" s="1"/>
  <c r="F50" i="10"/>
  <c r="G50" i="10" s="1"/>
  <c r="F51" i="10"/>
  <c r="G51" i="10" s="1"/>
  <c r="F52" i="10"/>
  <c r="G52" i="10" s="1"/>
  <c r="F53" i="10"/>
  <c r="G53" i="10" s="1"/>
  <c r="F54" i="10"/>
  <c r="G54" i="10" s="1"/>
  <c r="F55" i="10"/>
  <c r="G55" i="10" s="1"/>
  <c r="F56" i="10"/>
  <c r="G56" i="10" s="1"/>
  <c r="F57" i="10"/>
  <c r="G57" i="10" s="1"/>
  <c r="F58" i="10"/>
  <c r="G58" i="10" s="1"/>
  <c r="F59" i="10"/>
  <c r="G59" i="10" s="1"/>
  <c r="F12" i="10"/>
  <c r="G12" i="10" s="1"/>
  <c r="F13" i="10"/>
  <c r="G13" i="10" s="1"/>
  <c r="F14" i="10"/>
  <c r="G14" i="10" s="1"/>
  <c r="F15" i="10"/>
  <c r="G15" i="10" s="1"/>
  <c r="F16" i="10"/>
  <c r="G16" i="10" s="1"/>
  <c r="F17" i="10"/>
  <c r="G17" i="10" s="1"/>
  <c r="F18" i="10"/>
  <c r="G18" i="10" s="1"/>
  <c r="F19" i="10"/>
  <c r="G19" i="10" s="1"/>
  <c r="F20" i="10"/>
  <c r="G20" i="10" s="1"/>
  <c r="F21" i="10"/>
  <c r="G21" i="10" s="1"/>
  <c r="F22" i="10"/>
  <c r="G22" i="10" s="1"/>
  <c r="F23" i="10"/>
  <c r="G23" i="10" s="1"/>
  <c r="F24" i="10"/>
  <c r="G24" i="10" s="1"/>
  <c r="F25" i="10"/>
  <c r="G25" i="10" s="1"/>
  <c r="F26" i="10"/>
  <c r="G26" i="10" s="1"/>
  <c r="F27" i="10"/>
  <c r="G27" i="10" s="1"/>
  <c r="F28" i="10"/>
  <c r="G28" i="10" s="1"/>
  <c r="F29" i="10"/>
  <c r="G29" i="10" s="1"/>
  <c r="F30" i="10"/>
  <c r="G30" i="10" s="1"/>
  <c r="F31" i="10"/>
  <c r="G31" i="10" s="1"/>
  <c r="F32" i="10"/>
  <c r="G32" i="10" s="1"/>
  <c r="F33" i="10"/>
  <c r="G33" i="10" s="1"/>
  <c r="F34" i="10"/>
  <c r="G34" i="10" s="1"/>
  <c r="F35" i="10"/>
  <c r="G35" i="10" s="1"/>
  <c r="F36" i="10"/>
  <c r="G36" i="10" s="1"/>
  <c r="F37" i="10"/>
  <c r="G37" i="10" s="1"/>
  <c r="F38" i="10"/>
  <c r="G38" i="10" s="1"/>
  <c r="F39" i="10"/>
  <c r="G39" i="10" s="1"/>
  <c r="F40" i="10"/>
  <c r="G40" i="10" s="1"/>
  <c r="F41" i="10"/>
  <c r="G41" i="10" s="1"/>
  <c r="F42" i="10"/>
  <c r="G42" i="10" s="1"/>
  <c r="F4" i="10"/>
  <c r="G4" i="10" s="1"/>
  <c r="F5" i="10"/>
  <c r="G5" i="10" s="1"/>
  <c r="F6" i="10"/>
  <c r="G6" i="10" s="1"/>
  <c r="F7" i="10"/>
  <c r="G7" i="10" s="1"/>
  <c r="F8" i="10"/>
  <c r="G8" i="10" s="1"/>
  <c r="F9" i="10"/>
  <c r="G9" i="10" s="1"/>
  <c r="F10" i="10"/>
  <c r="G10" i="10" s="1"/>
  <c r="F11" i="10"/>
  <c r="G11" i="10" s="1"/>
  <c r="F3" i="10"/>
  <c r="G3" i="10" s="1"/>
  <c r="F2" i="10"/>
  <c r="G2" i="10" s="1"/>
  <c r="F4" i="7" l="1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3" i="7"/>
  <c r="F2" i="7"/>
  <c r="F49" i="6" l="1"/>
  <c r="F50" i="6"/>
  <c r="F51" i="6"/>
  <c r="F52" i="6"/>
  <c r="F53" i="6"/>
  <c r="F54" i="6"/>
  <c r="F55" i="6"/>
  <c r="F56" i="6"/>
  <c r="F57" i="6"/>
  <c r="F58" i="6"/>
  <c r="F59" i="6"/>
  <c r="F60" i="6"/>
  <c r="F61" i="6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50" i="3"/>
  <c r="F51" i="3"/>
  <c r="F52" i="3"/>
  <c r="F53" i="3"/>
  <c r="F54" i="3"/>
  <c r="F55" i="3"/>
  <c r="F56" i="3"/>
  <c r="F57" i="3"/>
  <c r="F58" i="3"/>
  <c r="F59" i="3"/>
  <c r="F60" i="3"/>
  <c r="F61" i="3"/>
  <c r="F49" i="3"/>
  <c r="F48" i="6" l="1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AU20" i="2" l="1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6" i="2"/>
  <c r="AU37" i="2"/>
  <c r="AU39" i="2"/>
  <c r="AU40" i="2"/>
  <c r="AU41" i="2"/>
  <c r="AU42" i="2"/>
  <c r="AU43" i="2"/>
  <c r="AU44" i="2"/>
  <c r="AU55" i="2"/>
  <c r="AU57" i="2"/>
  <c r="AU49" i="2"/>
  <c r="AU50" i="2"/>
  <c r="AU51" i="2"/>
  <c r="AU52" i="2"/>
  <c r="AU53" i="2"/>
  <c r="AU54" i="2"/>
  <c r="AU56" i="2"/>
  <c r="AU58" i="2"/>
  <c r="AU59" i="2"/>
  <c r="AU60" i="2"/>
  <c r="AU61" i="2"/>
  <c r="AU38" i="2"/>
  <c r="AU35" i="2"/>
  <c r="AU19" i="2"/>
  <c r="AU18" i="2"/>
  <c r="AU17" i="2"/>
  <c r="AU16" i="2"/>
  <c r="AU15" i="2"/>
  <c r="AU14" i="2"/>
  <c r="AU13" i="2"/>
  <c r="AU12" i="2"/>
  <c r="AU11" i="2"/>
  <c r="AU10" i="2"/>
  <c r="AU9" i="2"/>
  <c r="AU8" i="2"/>
  <c r="AU7" i="2"/>
  <c r="AU6" i="2"/>
  <c r="AU5" i="2"/>
  <c r="AU4" i="2"/>
  <c r="AU3" i="2"/>
</calcChain>
</file>

<file path=xl/sharedStrings.xml><?xml version="1.0" encoding="utf-8"?>
<sst xmlns="http://schemas.openxmlformats.org/spreadsheetml/2006/main" count="3001" uniqueCount="113">
  <si>
    <t>STATION_NA</t>
  </si>
  <si>
    <t>LATITUDE</t>
  </si>
  <si>
    <t>LONGITUDE</t>
  </si>
  <si>
    <t>94-21 Freq</t>
  </si>
  <si>
    <t># years sampled</t>
  </si>
  <si>
    <t>94-21 Percent</t>
  </si>
  <si>
    <t>percentage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</si>
  <si>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</si>
  <si>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</si>
  <si>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</si>
  <si>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</si>
  <si>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</si>
  <si>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</si>
  <si>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</si>
  <si>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</si>
  <si>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</si>
  <si>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</si>
  <si>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12</t>
  </si>
  <si>
    <t>13</t>
  </si>
  <si>
    <t>14</t>
  </si>
  <si>
    <t>15</t>
  </si>
  <si>
    <t>16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</si>
  <si>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</si>
  <si>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</si>
  <si>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</si>
  <si>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</si>
  <si>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</si>
  <si>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</si>
  <si>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</si>
  <si>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</si>
  <si>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</si>
  <si>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</si>
  <si>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</si>
  <si>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</si>
  <si>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</si>
  <si>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</si>
  <si>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</si>
  <si>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A4</t>
  </si>
  <si>
    <t>B3</t>
  </si>
  <si>
    <t>C1</t>
  </si>
  <si>
    <t>C2</t>
  </si>
  <si>
    <t>D3</t>
  </si>
  <si>
    <t>E1</t>
  </si>
  <si>
    <t>F2</t>
  </si>
  <si>
    <t>F3</t>
  </si>
  <si>
    <t>H2</t>
  </si>
  <si>
    <t>H4</t>
  </si>
  <si>
    <t>H6</t>
  </si>
  <si>
    <t>I2</t>
  </si>
  <si>
    <t>J2</t>
  </si>
  <si>
    <t>K2</t>
  </si>
  <si>
    <t>M3</t>
  </si>
  <si>
    <t>A1</t>
  </si>
  <si>
    <t xml:space="preserve"> A2M</t>
  </si>
  <si>
    <t xml:space="preserve"> A3</t>
  </si>
  <si>
    <t xml:space="preserve"> A4</t>
  </si>
  <si>
    <t xml:space="preserve"> A5</t>
  </si>
  <si>
    <t xml:space="preserve"> B1S</t>
  </si>
  <si>
    <t xml:space="preserve"> B2</t>
  </si>
  <si>
    <t xml:space="preserve"> B3M</t>
  </si>
  <si>
    <t xml:space="preserve"> B4</t>
  </si>
  <si>
    <t xml:space="preserve"> H-A3</t>
  </si>
  <si>
    <t xml:space="preserve"> H-B</t>
  </si>
  <si>
    <t xml:space="preserve"> H-C</t>
  </si>
  <si>
    <t xml:space="preserve"> H-C1</t>
  </si>
  <si>
    <t>94-20 Freq</t>
  </si>
  <si>
    <t>94-20 Percent</t>
  </si>
  <si>
    <t>94-19 Freq</t>
  </si>
  <si>
    <t>94-19 Percent</t>
  </si>
  <si>
    <t>94-18 Freq</t>
  </si>
  <si>
    <t>94-18 Percent</t>
  </si>
  <si>
    <t>94-17 Freq</t>
  </si>
  <si>
    <t>2017 Percent</t>
  </si>
  <si>
    <t>frequency</t>
  </si>
  <si>
    <t>Years Sampled</t>
  </si>
  <si>
    <t>Percent</t>
  </si>
  <si>
    <t>94-98</t>
  </si>
  <si>
    <t>94, 95, 98</t>
  </si>
  <si>
    <t>95-98</t>
  </si>
  <si>
    <t>97-98</t>
  </si>
  <si>
    <t>Station</t>
  </si>
  <si>
    <t>Frequency</t>
  </si>
  <si>
    <t>99-03</t>
  </si>
  <si>
    <t>99-01, 03</t>
  </si>
  <si>
    <t>99-01</t>
  </si>
  <si>
    <t>04-08</t>
  </si>
  <si>
    <t>04, 06-08</t>
  </si>
  <si>
    <t>09-13</t>
  </si>
  <si>
    <t>09, 11-13</t>
  </si>
  <si>
    <t>09-10, 12-13</t>
  </si>
  <si>
    <t>09, 11-12</t>
  </si>
  <si>
    <t>09-11</t>
  </si>
  <si>
    <t>09, 12</t>
  </si>
  <si>
    <t>No Sample</t>
  </si>
  <si>
    <t>None</t>
  </si>
  <si>
    <t>14-18</t>
  </si>
  <si>
    <t>14,17</t>
  </si>
  <si>
    <t>no sample</t>
  </si>
  <si>
    <t>Tot</t>
  </si>
  <si>
    <t>tot</t>
  </si>
  <si>
    <t>94-22 Percent</t>
  </si>
  <si>
    <t>y</t>
  </si>
  <si>
    <t>Y</t>
  </si>
  <si>
    <t>N</t>
  </si>
  <si>
    <t>n</t>
  </si>
  <si>
    <t>No sample</t>
  </si>
  <si>
    <t>N/D</t>
  </si>
  <si>
    <t>94-23 Freq</t>
  </si>
  <si>
    <t>94-23 Percent</t>
  </si>
  <si>
    <t>NS</t>
  </si>
  <si>
    <t>Total</t>
  </si>
  <si>
    <t>94-25 Freq</t>
  </si>
  <si>
    <t>94-25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</si>
</sst>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A0A8F8"/>
        <bgColor indexed="64"/>
      </patternFill>
    </fill>
    <fill>
      <patternFill patternType="solid">
        <fgColor rgb="FFFF7C8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97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1" fillId="5" borderId="0" xfId="0" applyNumberFormat="1" applyFont="1" applyFill="1" applyAlignment="1">
      <alignment horizontal="right" shrinkToFit="1"/>
    </xf>
    <xf numFmtId="49" fontId="0" fillId="5" borderId="0" xfId="0" applyNumberFormat="1" applyFill="1" applyAlignment="1">
      <alignment horizontal="right" shrinkToFit="1"/>
    </xf>
    <xf numFmtId="0" fontId="0" fillId="5" borderId="0" xfId="0" applyFill="1" applyAlignment="1">
      <alignment horizontal="right" shrinkToFit="1"/>
    </xf>
    <xf numFmtId="0" fontId="0" fillId="5" borderId="0" xfId="0" applyFill="1" applyAlignment="1">
      <alignment horizontal="right"/>
    </xf>
    <xf numFmtId="0" fontId="0" fillId="4" borderId="0" xfId="0" applyFill="1" applyAlignment="1">
      <alignment horizontal="center" shrinkToFit="1"/>
    </xf>
    <xf numFmtId="0" fontId="0" fillId="6" borderId="0" xfId="0" applyFill="1" applyAlignment="1">
      <alignment horizontal="center" shrinkToFit="1"/>
    </xf>
    <xf numFmtId="0" fontId="0" fillId="6" borderId="0" xfId="0" applyFill="1" applyAlignment="1">
      <alignment horizontal="center" vertical="center" shrinkToFit="1"/>
    </xf>
    <xf numFmtId="0" fontId="0" fillId="6" borderId="0" xfId="0" applyFill="1" applyAlignment="1">
      <alignment shrinkToFit="1"/>
    </xf>
    <xf numFmtId="0" fontId="0" fillId="7" borderId="0" xfId="0" applyFill="1" applyAlignment="1">
      <alignment horizontal="center" vertical="center" shrinkToFit="1"/>
    </xf>
    <xf numFmtId="0" fontId="0" fillId="7" borderId="0" xfId="0" applyFill="1" applyAlignment="1">
      <alignment horizontal="center" shrinkToFit="1"/>
    </xf>
    <xf numFmtId="0" fontId="0" fillId="2" borderId="0" xfId="0" applyFill="1" applyAlignment="1">
      <alignment horizontal="center" shrinkToFit="1"/>
    </xf>
    <xf numFmtId="0" fontId="0" fillId="8" borderId="0" xfId="0" applyFill="1" applyAlignment="1">
      <alignment horizontal="center" shrinkToFit="1"/>
    </xf>
    <xf numFmtId="0" fontId="0" fillId="8" borderId="0" xfId="0" applyFill="1"/>
    <xf numFmtId="0" fontId="0" fillId="3" borderId="0" xfId="0" applyFill="1"/>
    <xf numFmtId="0" fontId="0" fillId="4" borderId="0" xfId="0" applyFill="1" applyAlignment="1">
      <alignment shrinkToFit="1"/>
    </xf>
    <xf numFmtId="0" fontId="0" fillId="7" borderId="0" xfId="0" applyFill="1" applyAlignment="1">
      <alignment shrinkToFit="1"/>
    </xf>
    <xf numFmtId="0" fontId="0" fillId="2" borderId="0" xfId="0" applyFill="1" applyAlignment="1">
      <alignment shrinkToFit="1"/>
    </xf>
    <xf numFmtId="0" fontId="1" fillId="4" borderId="0" xfId="0" applyFont="1" applyFill="1" applyAlignment="1">
      <alignment horizontal="center" shrinkToFit="1"/>
    </xf>
    <xf numFmtId="0" fontId="1" fillId="4" borderId="0" xfId="0" applyFont="1" applyFill="1" applyAlignment="1">
      <alignment shrinkToFit="1"/>
    </xf>
    <xf numFmtId="0" fontId="1" fillId="6" borderId="0" xfId="0" applyFont="1" applyFill="1" applyAlignment="1">
      <alignment horizontal="center" shrinkToFit="1"/>
    </xf>
    <xf numFmtId="0" fontId="1" fillId="6" borderId="0" xfId="0" applyFont="1" applyFill="1" applyAlignment="1">
      <alignment horizontal="center" vertical="center" shrinkToFit="1"/>
    </xf>
    <xf numFmtId="0" fontId="1" fillId="6" borderId="0" xfId="0" applyFont="1" applyFill="1" applyAlignment="1">
      <alignment shrinkToFit="1"/>
    </xf>
    <xf numFmtId="0" fontId="1" fillId="7" borderId="0" xfId="0" applyFont="1" applyFill="1" applyAlignment="1">
      <alignment horizontal="center" vertical="center" shrinkToFit="1"/>
    </xf>
    <xf numFmtId="0" fontId="1" fillId="7" borderId="0" xfId="0" applyFont="1" applyFill="1" applyAlignment="1">
      <alignment horizontal="center" shrinkToFit="1"/>
    </xf>
    <xf numFmtId="0" fontId="1" fillId="7" borderId="0" xfId="0" applyFont="1" applyFill="1" applyAlignment="1">
      <alignment shrinkToFit="1"/>
    </xf>
    <xf numFmtId="0" fontId="1" fillId="2" borderId="0" xfId="0" applyFont="1" applyFill="1" applyAlignment="1">
      <alignment horizontal="center" shrinkToFit="1"/>
    </xf>
    <xf numFmtId="0" fontId="0" fillId="2" borderId="0" xfId="0" applyFill="1" applyAlignment="1">
      <alignment horizontal="center" vertical="center" shrinkToFit="1"/>
    </xf>
    <xf numFmtId="0" fontId="0" fillId="4" borderId="0" xfId="0" applyFill="1"/>
    <xf numFmtId="0" fontId="0" fillId="9" borderId="0" xfId="0" applyFill="1"/>
    <xf numFmtId="0" fontId="0" fillId="9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/>
    <xf numFmtId="0" fontId="0" fillId="2" borderId="0" xfId="0" applyFill="1"/>
    <xf numFmtId="0" fontId="0" fillId="0" borderId="0" xfId="0" applyAlignment="1">
      <alignment horizontal="left" vertical="top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4" borderId="1" xfId="0" applyFill="1" applyBorder="1" applyAlignment="1">
      <alignment horizontal="center" shrinkToFit="1"/>
    </xf>
    <xf numFmtId="0" fontId="0" fillId="6" borderId="1" xfId="0" applyFill="1" applyBorder="1" applyAlignment="1">
      <alignment horizontal="center" shrinkToFit="1"/>
    </xf>
    <xf numFmtId="0" fontId="0" fillId="6" borderId="1" xfId="0" applyFill="1" applyBorder="1" applyAlignment="1">
      <alignment horizontal="center" vertical="center" shrinkToFit="1"/>
    </xf>
    <xf numFmtId="0" fontId="0" fillId="6" borderId="1" xfId="0" applyFill="1" applyBorder="1" applyAlignment="1">
      <alignment shrinkToFit="1"/>
    </xf>
    <xf numFmtId="0" fontId="0" fillId="7" borderId="1" xfId="0" applyFill="1" applyBorder="1" applyAlignment="1">
      <alignment horizontal="center" vertical="center" shrinkToFit="1"/>
    </xf>
    <xf numFmtId="0" fontId="0" fillId="7" borderId="1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8" borderId="1" xfId="0" applyFill="1" applyBorder="1" applyAlignment="1">
      <alignment horizontal="center" shrinkToFit="1"/>
    </xf>
    <xf numFmtId="0" fontId="3" fillId="10" borderId="2" xfId="1" applyFont="1" applyFill="1" applyBorder="1" applyAlignment="1">
      <alignment horizontal="center"/>
    </xf>
    <xf numFmtId="0" fontId="3" fillId="10" borderId="3" xfId="1" applyFont="1" applyFill="1" applyBorder="1" applyAlignment="1">
      <alignment horizontal="center"/>
    </xf>
    <xf numFmtId="0" fontId="3" fillId="10" borderId="4" xfId="1" applyFont="1" applyFill="1" applyBorder="1" applyAlignment="1">
      <alignment horizontal="center"/>
    </xf>
    <xf numFmtId="0" fontId="3" fillId="0" borderId="5" xfId="1" applyFont="1" applyBorder="1" applyAlignment="1">
      <alignment wrapText="1"/>
    </xf>
    <xf numFmtId="0" fontId="3" fillId="0" borderId="5" xfId="1" applyFont="1" applyBorder="1" applyAlignment="1">
      <alignment horizontal="right" wrapText="1"/>
    </xf>
    <xf numFmtId="165" fontId="3" fillId="0" borderId="5" xfId="2" applyNumberFormat="1" applyFont="1" applyBorder="1" applyAlignment="1">
      <alignment horizontal="right" wrapText="1"/>
    </xf>
    <xf numFmtId="49" fontId="0" fillId="0" borderId="0" xfId="0" applyNumberFormat="1"/>
    <xf numFmtId="0" fontId="1" fillId="8" borderId="1" xfId="0" applyFont="1" applyFill="1" applyBorder="1"/>
    <xf numFmtId="0" fontId="1" fillId="8" borderId="0" xfId="0" applyFont="1" applyFill="1"/>
    <xf numFmtId="0" fontId="1" fillId="8" borderId="0" xfId="0" applyFont="1" applyFill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3" borderId="0" xfId="0" applyFont="1" applyFill="1"/>
    <xf numFmtId="0" fontId="1" fillId="11" borderId="0" xfId="0" applyFont="1" applyFill="1"/>
    <xf numFmtId="0" fontId="1" fillId="11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166" fontId="0" fillId="0" borderId="0" xfId="0" applyNumberFormat="1"/>
    <xf numFmtId="2" fontId="0" fillId="0" borderId="0" xfId="0" applyNumberFormat="1"/>
    <xf numFmtId="0" fontId="1" fillId="11" borderId="0" xfId="0" applyFont="1" applyFill="1" applyAlignment="1">
      <alignment horizontal="right" vertical="center"/>
    </xf>
    <xf numFmtId="0" fontId="4" fillId="0" borderId="0" xfId="0" applyFont="1"/>
    <xf numFmtId="166" fontId="4" fillId="0" borderId="0" xfId="0" applyNumberFormat="1" applyFont="1"/>
    <xf numFmtId="2" fontId="4" fillId="0" borderId="0" xfId="0" applyNumberFormat="1" applyFont="1"/>
    <xf numFmtId="49" fontId="0" fillId="0" borderId="0" xfId="0" applyNumberFormat="1" applyAlignment="1">
      <alignment horizontal="left" vertical="top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0" fillId="9" borderId="0" xfId="0" applyFill="1" applyAlignment="1">
      <alignment horizontal="right" vertical="center"/>
    </xf>
    <xf numFmtId="1" fontId="1" fillId="3" borderId="0" xfId="0" applyNumberFormat="1" applyFont="1" applyFill="1" applyAlignment="1">
      <alignment horizontal="right"/>
    </xf>
    <xf numFmtId="0" fontId="1" fillId="11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 shrinkToFit="1"/>
    </xf>
    <xf numFmtId="0" fontId="1" fillId="0" borderId="1" xfId="0" applyFont="1" applyBorder="1" applyAlignment="1">
      <alignment horizontal="right"/>
    </xf>
    <xf numFmtId="0" fontId="1" fillId="11" borderId="0" xfId="0" applyFont="1" applyFill="1" applyAlignment="1">
      <alignment horizontal="right"/>
    </xf>
    <xf numFmtId="0" fontId="1" fillId="2" borderId="0" xfId="0" applyFont="1" applyFill="1" applyAlignment="1">
      <alignment horizontal="right" shrinkToFit="1"/>
    </xf>
    <xf numFmtId="0" fontId="1" fillId="2" borderId="0" xfId="0" applyFont="1" applyFill="1" applyAlignment="1">
      <alignment horizontal="right" vertical="center" shrinkToFit="1"/>
    </xf>
    <xf numFmtId="1" fontId="1" fillId="3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49" fontId="0" fillId="0" borderId="1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right"/>
    </xf>
    <xf numFmtId="0" fontId="1" fillId="12" borderId="0" xfId="0" applyFont="1" applyFill="1" applyAlignment="1">
      <alignment horizontal="right"/>
    </xf>
    <xf numFmtId="0" fontId="1" fillId="12" borderId="0" xfId="0" applyFont="1" applyFill="1" applyAlignment="1">
      <alignment horizontal="right" vertical="center"/>
    </xf>
  </cellXfs>
  <cellStyles count="3">
    <cellStyle name="Normal" xfId="0" builtinId="0"/>
    <cellStyle name="Normal_frequency" xfId="1" xr:uid="{00000000-0005-0000-0000-000001000000}"/>
    <cellStyle name="Normal_frequency 94-99" xfId="2" xr:uid="{00000000-0005-0000-0000-000002000000}"/>
  </cellStyles>
  <dxfs count="0"/>
  <tableStyles count="0" defaultTableStyle="TableStyleMedium2" defaultPivotStyle="PivotStyleLight16"/>
  <colors>
    <mruColors>
      <color rgb="FFFF7C80"/>
      <color rgb="FF0000FF"/>
      <color rgb="FF66FFCC"/>
      <color rgb="FFA0A8F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Percentage of Years Station H</a:t>
            </a:r>
            <a:r>
              <a:rPr lang="en-US" sz="1600" b="1" baseline="0">
                <a:solidFill>
                  <a:schemeClr val="tx1"/>
                </a:solidFill>
              </a:rPr>
              <a:t>as Been Hypoxic between 19</a:t>
            </a:r>
            <a:r>
              <a:rPr lang="en-US" sz="1600" b="1">
                <a:solidFill>
                  <a:schemeClr val="tx1"/>
                </a:solidFill>
              </a:rPr>
              <a:t>94-2022 </a:t>
            </a:r>
          </a:p>
        </c:rich>
      </c:tx>
      <c:layout>
        <c:manualLayout>
          <c:xMode val="edge"/>
          <c:yMode val="edge"/>
          <c:x val="0.25639872344008097"/>
          <c:y val="1.23934903923613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94-22 Percent</c:v>
                </c:pt>
              </c:strCache>
            </c:strRef>
          </c:tx>
          <c:spPr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B4B2-4425-A3F1-B51B5D16890C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E-B4B2-4425-A3F1-B51B5D16890C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B4B2-4425-A3F1-B51B5D16890C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B4B2-4425-A3F1-B51B5D16890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E-B4B2-4425-A3F1-B51B5D16890C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B-B4B2-4425-A3F1-B51B5D16890C}"/>
              </c:ext>
            </c:extLst>
          </c:dPt>
          <c:dPt>
            <c:idx val="6"/>
            <c:invertIfNegative val="0"/>
            <c:bubble3D val="0"/>
            <c:spPr>
              <a:solidFill>
                <a:srgbClr val="0070C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0-B4B2-4425-A3F1-B51B5D16890C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C-B4B2-4425-A3F1-B51B5D16890C}"/>
              </c:ext>
            </c:extLst>
          </c:dPt>
          <c:dPt>
            <c:idx val="8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3-B4B2-4425-A3F1-B51B5D16890C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C1EA-43AF-98CB-0AC03950443D}"/>
              </c:ext>
            </c:extLst>
          </c:dPt>
          <c:dPt>
            <c:idx val="10"/>
            <c:invertIfNegative val="0"/>
            <c:bubble3D val="0"/>
            <c:spPr>
              <a:solidFill>
                <a:srgbClr val="66FFCC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7-B4B2-4425-A3F1-B51B5D16890C}"/>
              </c:ext>
            </c:extLst>
          </c:dPt>
          <c:dPt>
            <c:idx val="11"/>
            <c:invertIfNegative val="0"/>
            <c:bubble3D val="0"/>
            <c:spPr>
              <a:solidFill>
                <a:srgbClr val="66FFCC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8-B4B2-4425-A3F1-B51B5D16890C}"/>
              </c:ext>
            </c:extLst>
          </c:dPt>
          <c:dPt>
            <c:idx val="12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B4B2-4425-A3F1-B51B5D16890C}"/>
              </c:ext>
            </c:extLst>
          </c:dPt>
          <c:dPt>
            <c:idx val="13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B4B2-4425-A3F1-B51B5D16890C}"/>
              </c:ext>
            </c:extLst>
          </c:dPt>
          <c:dPt>
            <c:idx val="14"/>
            <c:invertIfNegative val="0"/>
            <c:bubble3D val="0"/>
            <c:spPr>
              <a:solidFill>
                <a:srgbClr val="0070C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1-B4B2-4425-A3F1-B51B5D16890C}"/>
              </c:ext>
            </c:extLst>
          </c:dPt>
          <c:dPt>
            <c:idx val="15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C1EA-43AF-98CB-0AC03950443D}"/>
              </c:ext>
            </c:extLst>
          </c:dPt>
          <c:dPt>
            <c:idx val="16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C1EA-43AF-98CB-0AC03950443D}"/>
              </c:ext>
            </c:extLst>
          </c:dPt>
          <c:dPt>
            <c:idx val="17"/>
            <c:invertIfNegative val="0"/>
            <c:bubble3D val="0"/>
            <c:spPr>
              <a:solidFill>
                <a:srgbClr val="0070C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2-B4B2-4425-A3F1-B51B5D16890C}"/>
              </c:ext>
            </c:extLst>
          </c:dPt>
          <c:dPt>
            <c:idx val="18"/>
            <c:invertIfNegative val="0"/>
            <c:bubble3D val="0"/>
            <c:spPr>
              <a:solidFill>
                <a:srgbClr val="66FFCC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9-B4B2-4425-A3F1-B51B5D16890C}"/>
              </c:ext>
            </c:extLst>
          </c:dPt>
          <c:dPt>
            <c:idx val="19"/>
            <c:invertIfNegative val="0"/>
            <c:bubble3D val="0"/>
            <c:spPr>
              <a:solidFill>
                <a:srgbClr val="0070C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3-B4B2-4425-A3F1-B51B5D16890C}"/>
              </c:ext>
            </c:extLst>
          </c:dPt>
          <c:dPt>
            <c:idx val="20"/>
            <c:invertIfNegative val="0"/>
            <c:bubble3D val="0"/>
            <c:spPr>
              <a:solidFill>
                <a:srgbClr val="0000FF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4-B4B2-4425-A3F1-B51B5D16890C}"/>
              </c:ext>
            </c:extLst>
          </c:dPt>
          <c:dPt>
            <c:idx val="21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C1EA-43AF-98CB-0AC03950443D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F-B4B2-4425-A3F1-B51B5D16890C}"/>
              </c:ext>
            </c:extLst>
          </c:dPt>
          <c:dPt>
            <c:idx val="23"/>
            <c:invertIfNegative val="0"/>
            <c:bubble3D val="0"/>
            <c:spPr>
              <a:solidFill>
                <a:srgbClr val="0000FF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5-B4B2-4425-A3F1-B51B5D16890C}"/>
              </c:ext>
            </c:extLst>
          </c:dPt>
          <c:dPt>
            <c:idx val="24"/>
            <c:invertIfNegative val="0"/>
            <c:bubble3D val="0"/>
            <c:spPr>
              <a:solidFill>
                <a:srgbClr val="0000FF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6-B4B2-4425-A3F1-B51B5D16890C}"/>
              </c:ext>
            </c:extLst>
          </c:dPt>
          <c:dPt>
            <c:idx val="25"/>
            <c:invertIfNegative val="0"/>
            <c:bubble3D val="0"/>
            <c:spPr>
              <a:solidFill>
                <a:srgbClr val="0000FF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7-B4B2-4425-A3F1-B51B5D16890C}"/>
              </c:ext>
            </c:extLst>
          </c:dPt>
          <c:dPt>
            <c:idx val="26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C1EA-43AF-98CB-0AC03950443D}"/>
              </c:ext>
            </c:extLst>
          </c:dPt>
          <c:dPt>
            <c:idx val="27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C1EA-43AF-98CB-0AC03950443D}"/>
              </c:ext>
            </c:extLst>
          </c:dPt>
          <c:dPt>
            <c:idx val="28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C1EA-43AF-98CB-0AC03950443D}"/>
              </c:ext>
            </c:extLst>
          </c:dPt>
          <c:dPt>
            <c:idx val="29"/>
            <c:invertIfNegative val="0"/>
            <c:bubble3D val="0"/>
            <c:spPr>
              <a:solidFill>
                <a:srgbClr val="0000FF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8-B4B2-4425-A3F1-B51B5D16890C}"/>
              </c:ext>
            </c:extLst>
          </c:dPt>
          <c:dPt>
            <c:idx val="30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D-C1EA-43AF-98CB-0AC03950443D}"/>
              </c:ext>
            </c:extLst>
          </c:dPt>
          <c:dPt>
            <c:idx val="31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F-C1EA-43AF-98CB-0AC03950443D}"/>
              </c:ext>
            </c:extLst>
          </c:dPt>
          <c:dPt>
            <c:idx val="32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D-B4B2-4425-A3F1-B51B5D16890C}"/>
              </c:ext>
            </c:extLst>
          </c:dPt>
          <c:dPt>
            <c:idx val="33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F-B4B2-4425-A3F1-B51B5D16890C}"/>
              </c:ext>
            </c:extLst>
          </c:dPt>
          <c:dPt>
            <c:idx val="34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B4B2-4425-A3F1-B51B5D16890C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B4B2-4425-A3F1-B51B5D16890C}"/>
              </c:ext>
            </c:extLst>
          </c:dPt>
          <c:dPt>
            <c:idx val="36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5-B4B2-4425-A3F1-B51B5D16890C}"/>
              </c:ext>
            </c:extLst>
          </c:dPt>
          <c:dPt>
            <c:idx val="37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B4B2-4425-A3F1-B51B5D16890C}"/>
              </c:ext>
            </c:extLst>
          </c:dPt>
          <c:dPt>
            <c:idx val="38"/>
            <c:invertIfNegative val="0"/>
            <c:bubble3D val="0"/>
            <c:spPr>
              <a:solidFill>
                <a:srgbClr val="00B0F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D-B4B2-4425-A3F1-B51B5D16890C}"/>
              </c:ext>
            </c:extLst>
          </c:dPt>
          <c:dPt>
            <c:idx val="39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F-C1EA-43AF-98CB-0AC03950443D}"/>
              </c:ext>
            </c:extLst>
          </c:dPt>
          <c:dPt>
            <c:idx val="40"/>
            <c:invertIfNegative val="0"/>
            <c:bubble3D val="0"/>
            <c:spPr>
              <a:solidFill>
                <a:srgbClr val="66FFCC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A-B4B2-4425-A3F1-B51B5D16890C}"/>
              </c:ext>
            </c:extLst>
          </c:dPt>
          <c:dPt>
            <c:idx val="41"/>
            <c:invertIfNegative val="0"/>
            <c:bubble3D val="0"/>
            <c:spPr>
              <a:solidFill>
                <a:srgbClr val="0000FF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9-B4B2-4425-A3F1-B51B5D16890C}"/>
              </c:ext>
            </c:extLst>
          </c:dPt>
          <c:dPt>
            <c:idx val="42"/>
            <c:invertIfNegative val="0"/>
            <c:bubble3D val="0"/>
            <c:spPr>
              <a:solidFill>
                <a:srgbClr val="0000FF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A-B4B2-4425-A3F1-B51B5D16890C}"/>
              </c:ext>
            </c:extLst>
          </c:dPt>
          <c:dPt>
            <c:idx val="43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7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7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7-C1EA-43AF-98CB-0AC03950443D}"/>
              </c:ext>
            </c:extLst>
          </c:dPt>
          <c:dPt>
            <c:idx val="44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7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7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9-C1EA-43AF-98CB-0AC03950443D}"/>
              </c:ext>
            </c:extLst>
          </c:dPt>
          <c:dPt>
            <c:idx val="45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7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7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B-C1EA-43AF-98CB-0AC03950443D}"/>
              </c:ext>
            </c:extLst>
          </c:dPt>
          <c:dPt>
            <c:idx val="46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7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7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D-C1EA-43AF-98CB-0AC03950443D}"/>
              </c:ext>
            </c:extLst>
          </c:dPt>
          <c:dPt>
            <c:idx val="47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1-B4B2-4425-A3F1-B51B5D16890C}"/>
              </c:ext>
            </c:extLst>
          </c:dPt>
          <c:dPt>
            <c:idx val="48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3-B4B2-4425-A3F1-B51B5D16890C}"/>
              </c:ext>
            </c:extLst>
          </c:dPt>
          <c:dPt>
            <c:idx val="49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B4B2-4425-A3F1-B51B5D16890C}"/>
              </c:ext>
            </c:extLst>
          </c:dPt>
          <c:dPt>
            <c:idx val="50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5-B4B2-4425-A3F1-B51B5D16890C}"/>
              </c:ext>
            </c:extLst>
          </c:dPt>
          <c:dPt>
            <c:idx val="51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B4B2-4425-A3F1-B51B5D16890C}"/>
              </c:ext>
            </c:extLst>
          </c:dPt>
          <c:dPt>
            <c:idx val="52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7-B4B2-4425-A3F1-B51B5D16890C}"/>
              </c:ext>
            </c:extLst>
          </c:dPt>
          <c:dPt>
            <c:idx val="53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B4B2-4425-A3F1-B51B5D16890C}"/>
              </c:ext>
            </c:extLst>
          </c:dPt>
          <c:dPt>
            <c:idx val="54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9-B4B2-4425-A3F1-B51B5D16890C}"/>
              </c:ext>
            </c:extLst>
          </c:dPt>
          <c:dPt>
            <c:idx val="55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F-B4B2-4425-A3F1-B51B5D16890C}"/>
              </c:ext>
            </c:extLst>
          </c:dPt>
          <c:dPt>
            <c:idx val="56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B4B2-4425-A3F1-B51B5D16890C}"/>
              </c:ext>
            </c:extLst>
          </c:dPt>
          <c:dPt>
            <c:idx val="57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B-B4B2-4425-A3F1-B51B5D16890C}"/>
              </c:ext>
            </c:extLst>
          </c:dPt>
          <c:dPt>
            <c:idx val="58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B4B2-4425-A3F1-B51B5D16890C}"/>
              </c:ext>
            </c:extLst>
          </c:dPt>
          <c:dPt>
            <c:idx val="59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D-B4B2-4425-A3F1-B51B5D16890C}"/>
              </c:ext>
            </c:extLst>
          </c:dPt>
          <c:cat>
            <c:strRef>
              <c:f>Sheet1!$A$2:$A$61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36</c:v>
                </c:pt>
                <c:pt idx="32">
                  <c:v>A4</c:v>
                </c:pt>
                <c:pt idx="33">
                  <c:v>B3</c:v>
                </c:pt>
                <c:pt idx="34">
                  <c:v>C1</c:v>
                </c:pt>
                <c:pt idx="35">
                  <c:v>C2</c:v>
                </c:pt>
                <c:pt idx="36">
                  <c:v>D3</c:v>
                </c:pt>
                <c:pt idx="37">
                  <c:v>E1</c:v>
                </c:pt>
                <c:pt idx="38">
                  <c:v>F2</c:v>
                </c:pt>
                <c:pt idx="39">
                  <c:v>F3</c:v>
                </c:pt>
                <c:pt idx="40">
                  <c:v>H2</c:v>
                </c:pt>
                <c:pt idx="41">
                  <c:v>H4</c:v>
                </c:pt>
                <c:pt idx="42">
                  <c:v>H6</c:v>
                </c:pt>
                <c:pt idx="43">
                  <c:v>I2</c:v>
                </c:pt>
                <c:pt idx="44">
                  <c:v>J2</c:v>
                </c:pt>
                <c:pt idx="45">
                  <c:v>K2</c:v>
                </c:pt>
                <c:pt idx="46">
                  <c:v>M3</c:v>
                </c:pt>
                <c:pt idx="47">
                  <c:v>A1</c:v>
                </c:pt>
                <c:pt idx="48">
                  <c:v> A2M</c:v>
                </c:pt>
                <c:pt idx="49">
                  <c:v> A3</c:v>
                </c:pt>
                <c:pt idx="50">
                  <c:v> A4</c:v>
                </c:pt>
                <c:pt idx="51">
                  <c:v> A5</c:v>
                </c:pt>
                <c:pt idx="52">
                  <c:v> B1S</c:v>
                </c:pt>
                <c:pt idx="53">
                  <c:v> B2</c:v>
                </c:pt>
                <c:pt idx="54">
                  <c:v> B3M</c:v>
                </c:pt>
                <c:pt idx="55">
                  <c:v> B4</c:v>
                </c:pt>
                <c:pt idx="56">
                  <c:v> H-A3</c:v>
                </c:pt>
                <c:pt idx="57">
                  <c:v> H-B</c:v>
                </c:pt>
                <c:pt idx="58">
                  <c:v> H-C</c:v>
                </c:pt>
                <c:pt idx="59">
                  <c:v> H-C1</c:v>
                </c:pt>
              </c:strCache>
            </c:strRef>
          </c:cat>
          <c:val>
            <c:numRef>
              <c:f>Sheet1!$B$2:$B$61</c:f>
              <c:numCache>
                <c:formatCode>General</c:formatCode>
                <c:ptCount val="60"/>
                <c:pt idx="0">
                  <c:v>86.206896551724128</c:v>
                </c:pt>
                <c:pt idx="1">
                  <c:v>93.103448275862064</c:v>
                </c:pt>
                <c:pt idx="2">
                  <c:v>68.965517241379317</c:v>
                </c:pt>
                <c:pt idx="3">
                  <c:v>51.724137931034484</c:v>
                </c:pt>
                <c:pt idx="4">
                  <c:v>27.586206896551722</c:v>
                </c:pt>
                <c:pt idx="5">
                  <c:v>31.03448275862069</c:v>
                </c:pt>
                <c:pt idx="6">
                  <c:v>13.793103448275861</c:v>
                </c:pt>
                <c:pt idx="7">
                  <c:v>31.03448275862069</c:v>
                </c:pt>
                <c:pt idx="8">
                  <c:v>51.724137931034484</c:v>
                </c:pt>
                <c:pt idx="9">
                  <c:v>17.241379310344829</c:v>
                </c:pt>
                <c:pt idx="10">
                  <c:v>48.275862068965516</c:v>
                </c:pt>
                <c:pt idx="11">
                  <c:v>44.827586206896555</c:v>
                </c:pt>
                <c:pt idx="12">
                  <c:v>58.620689655172406</c:v>
                </c:pt>
                <c:pt idx="13">
                  <c:v>86.206896551724128</c:v>
                </c:pt>
                <c:pt idx="14">
                  <c:v>13.793103448275861</c:v>
                </c:pt>
                <c:pt idx="15">
                  <c:v>20.689655172413794</c:v>
                </c:pt>
                <c:pt idx="16">
                  <c:v>0</c:v>
                </c:pt>
                <c:pt idx="17">
                  <c:v>10.344827586206897</c:v>
                </c:pt>
                <c:pt idx="18">
                  <c:v>48.275862068965516</c:v>
                </c:pt>
                <c:pt idx="19">
                  <c:v>10.344827586206897</c:v>
                </c:pt>
                <c:pt idx="20">
                  <c:v>6.8965517241379306</c:v>
                </c:pt>
                <c:pt idx="21">
                  <c:v>0</c:v>
                </c:pt>
                <c:pt idx="22">
                  <c:v>24.137931034482758</c:v>
                </c:pt>
                <c:pt idx="23">
                  <c:v>3.4482758620689653</c:v>
                </c:pt>
                <c:pt idx="24">
                  <c:v>3.4482758620689653</c:v>
                </c:pt>
                <c:pt idx="25">
                  <c:v>6.8965517241379306</c:v>
                </c:pt>
                <c:pt idx="26">
                  <c:v>0</c:v>
                </c:pt>
                <c:pt idx="27">
                  <c:v>21.052631578947366</c:v>
                </c:pt>
                <c:pt idx="28">
                  <c:v>0</c:v>
                </c:pt>
                <c:pt idx="29">
                  <c:v>7.1428571428571423</c:v>
                </c:pt>
                <c:pt idx="30">
                  <c:v>0</c:v>
                </c:pt>
                <c:pt idx="31">
                  <c:v>0</c:v>
                </c:pt>
                <c:pt idx="32">
                  <c:v>100</c:v>
                </c:pt>
                <c:pt idx="33">
                  <c:v>100</c:v>
                </c:pt>
                <c:pt idx="34">
                  <c:v>89.65517241379311</c:v>
                </c:pt>
                <c:pt idx="35">
                  <c:v>72.41379310344827</c:v>
                </c:pt>
                <c:pt idx="36">
                  <c:v>51.724137931034484</c:v>
                </c:pt>
                <c:pt idx="37">
                  <c:v>51.724137931034484</c:v>
                </c:pt>
                <c:pt idx="38">
                  <c:v>31.03448275862069</c:v>
                </c:pt>
                <c:pt idx="39">
                  <c:v>27.586206896551722</c:v>
                </c:pt>
                <c:pt idx="40">
                  <c:v>44.827586206896555</c:v>
                </c:pt>
                <c:pt idx="41">
                  <c:v>6.8965517241379306</c:v>
                </c:pt>
                <c:pt idx="42">
                  <c:v>6.8965517241379306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68.965517241379317</c:v>
                </c:pt>
                <c:pt idx="48">
                  <c:v>89.65517241379311</c:v>
                </c:pt>
                <c:pt idx="49">
                  <c:v>89.65517241379311</c:v>
                </c:pt>
                <c:pt idx="50">
                  <c:v>89.65517241379311</c:v>
                </c:pt>
                <c:pt idx="51">
                  <c:v>89.65517241379311</c:v>
                </c:pt>
                <c:pt idx="52">
                  <c:v>82.758620689655174</c:v>
                </c:pt>
                <c:pt idx="53">
                  <c:v>86.206896551724128</c:v>
                </c:pt>
                <c:pt idx="54">
                  <c:v>89.65517241379311</c:v>
                </c:pt>
                <c:pt idx="55">
                  <c:v>79.310344827586206</c:v>
                </c:pt>
                <c:pt idx="56">
                  <c:v>86.206896551724128</c:v>
                </c:pt>
                <c:pt idx="57">
                  <c:v>89.65517241379311</c:v>
                </c:pt>
                <c:pt idx="58">
                  <c:v>86.206896551724128</c:v>
                </c:pt>
                <c:pt idx="59">
                  <c:v>89.65517241379311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2-4425-A3F1-B51B5D168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4"/>
        <c:axId val="793820080"/>
        <c:axId val="793820408"/>
      </c:barChart>
      <c:catAx>
        <c:axId val="793820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Station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20408"/>
        <c:crosses val="autoZero"/>
        <c:auto val="1"/>
        <c:lblAlgn val="ctr"/>
        <c:lblOffset val="100"/>
        <c:tickLblSkip val="1"/>
        <c:noMultiLvlLbl val="0"/>
      </c:catAx>
      <c:valAx>
        <c:axId val="7938204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2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533399</xdr:colOff>
      <xdr:row>9</xdr:row>
      <xdr:rowOff>71436</xdr:rowOff>
    </xdr:from>
    <xdr:to>
      <xdr:col>27</xdr:col>
      <xdr:colOff>123825</xdr:colOff>
      <xdr:row>41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0A837E-E978-B9E9-A96E-6B08ABB9E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0.16268</cdr:x>
      <cdr:y>0.02844</cdr:y>
    </cdr:from>
    <cdr:to>
      <cdr:x>0.23828</cdr:x>
      <cdr:y>0.15083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8FE06439-1EA9-F140-5BF6-54CEDBF9B30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619250" y="174878"/>
          <a:ext cx="752476" cy="752476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A003-D680-4394-9865-70D287C6CEAE}">
  <dimension ref="A1:F62"/>
  <sheetViews>
    <sheetView workbookViewId="0">
      <selection activeCell="I22" sqref="I22"/>
    </sheetView>
  </sheetViews>
  <sheetFormatPr defaultRowHeight="14.4" x14ac:dyDescent="0.3"/>
  <cols>
    <col min="2" max="2" width="9.5546875" bestFit="1" customWidth="1"/>
    <col min="3" max="3" width="11.109375" bestFit="1" customWidth="1"/>
    <col min="4" max="4" width="10.109375" style="86" bestFit="1" customWidth="1"/>
    <col min="5" max="5" width="15.33203125" style="86" bestFit="1" customWidth="1"/>
    <col min="6" max="6" width="13.109375" style="86" bestFit="1" customWidth="1"/>
  </cols>
  <sheetData>
    <row r="1" spans="1:6" x14ac:dyDescent="0.3">
      <c r="A1" s="56" t="s">
        <v>0</v>
      </c>
      <c r="B1" s="2" t="s">
        <v>1</v>
      </c>
      <c r="C1" s="2" t="s">
        <v>2</v>
      </c>
      <c r="D1" s="80" t="s">
        <v>107</v>
      </c>
      <c r="E1" s="81" t="s">
        <v>4</v>
      </c>
      <c r="F1" s="81" t="s">
        <v>108</v>
      </c>
    </row>
    <row r="2" spans="1:6" x14ac:dyDescent="0.3">
      <c r="A2" s="56" t="s">
        <v>7</v>
      </c>
      <c r="B2" s="2">
        <v>40.963299999999997</v>
      </c>
      <c r="C2" s="2">
        <v>-73.623699999999999</v>
      </c>
      <c r="D2" s="83">
        <v>26</v>
      </c>
      <c r="E2" s="83">
        <v>30</v>
      </c>
      <c r="F2" s="78">
        <v>86.666666666666671</v>
      </c>
    </row>
    <row r="3" spans="1:6" x14ac:dyDescent="0.3">
      <c r="A3" s="56" t="s">
        <v>8</v>
      </c>
      <c r="B3" s="2">
        <v>40.934699999999999</v>
      </c>
      <c r="C3" s="2">
        <v>-73.600700000000003</v>
      </c>
      <c r="D3" s="83">
        <v>28</v>
      </c>
      <c r="E3" s="83">
        <v>30</v>
      </c>
      <c r="F3" s="78">
        <v>93.333333333333329</v>
      </c>
    </row>
    <row r="4" spans="1:6" x14ac:dyDescent="0.3">
      <c r="A4" s="56" t="s">
        <v>9</v>
      </c>
      <c r="B4" s="2">
        <v>40.979300000000002</v>
      </c>
      <c r="C4" s="2">
        <v>-73.560699999999997</v>
      </c>
      <c r="D4" s="83">
        <v>21</v>
      </c>
      <c r="E4" s="83">
        <v>30</v>
      </c>
      <c r="F4" s="78">
        <v>70</v>
      </c>
    </row>
    <row r="5" spans="1:6" x14ac:dyDescent="0.3">
      <c r="A5" s="56" t="s">
        <v>10</v>
      </c>
      <c r="B5" s="2">
        <v>40.937800000000003</v>
      </c>
      <c r="C5" s="2">
        <v>-73.519300000000001</v>
      </c>
      <c r="D5" s="83">
        <v>16</v>
      </c>
      <c r="E5" s="83">
        <v>30</v>
      </c>
      <c r="F5" s="78">
        <v>53.333333333333336</v>
      </c>
    </row>
    <row r="6" spans="1:6" x14ac:dyDescent="0.3">
      <c r="A6" s="56" t="s">
        <v>11</v>
      </c>
      <c r="B6" s="2">
        <v>41.009300000000003</v>
      </c>
      <c r="C6" s="2">
        <v>-73.5137</v>
      </c>
      <c r="D6" s="83">
        <v>8</v>
      </c>
      <c r="E6" s="83">
        <v>30</v>
      </c>
      <c r="F6" s="78">
        <v>26.666666666666668</v>
      </c>
    </row>
    <row r="7" spans="1:6" x14ac:dyDescent="0.3">
      <c r="A7" s="56" t="s">
        <v>12</v>
      </c>
      <c r="B7" s="2">
        <v>40.961199999999998</v>
      </c>
      <c r="C7" s="2">
        <v>-73.476699999999994</v>
      </c>
      <c r="D7" s="83">
        <v>10</v>
      </c>
      <c r="E7" s="83">
        <v>30</v>
      </c>
      <c r="F7" s="78">
        <v>33.333333333333329</v>
      </c>
    </row>
    <row r="8" spans="1:6" x14ac:dyDescent="0.3">
      <c r="A8" s="56" t="s">
        <v>13</v>
      </c>
      <c r="B8" s="2">
        <v>40.950299999999999</v>
      </c>
      <c r="C8" s="2">
        <v>-73.425299999999993</v>
      </c>
      <c r="D8" s="83">
        <v>4</v>
      </c>
      <c r="E8" s="83">
        <v>30</v>
      </c>
      <c r="F8" s="78">
        <v>13.333333333333334</v>
      </c>
    </row>
    <row r="9" spans="1:6" x14ac:dyDescent="0.3">
      <c r="A9" s="56" t="s">
        <v>14</v>
      </c>
      <c r="B9" s="2">
        <v>41.040799999999997</v>
      </c>
      <c r="C9" s="2">
        <v>-73.418000000000006</v>
      </c>
      <c r="D9" s="83">
        <v>9</v>
      </c>
      <c r="E9" s="83">
        <v>30</v>
      </c>
      <c r="F9" s="78">
        <v>30</v>
      </c>
    </row>
    <row r="10" spans="1:6" x14ac:dyDescent="0.3">
      <c r="A10" s="56" t="s">
        <v>15</v>
      </c>
      <c r="B10" s="2">
        <v>41.070799999999998</v>
      </c>
      <c r="C10" s="2">
        <v>-73.336200000000005</v>
      </c>
      <c r="D10" s="83">
        <v>15</v>
      </c>
      <c r="E10" s="83">
        <v>30</v>
      </c>
      <c r="F10" s="78">
        <v>50</v>
      </c>
    </row>
    <row r="11" spans="1:6" x14ac:dyDescent="0.3">
      <c r="A11" s="56" t="s">
        <v>16</v>
      </c>
      <c r="B11" s="2">
        <v>40.951700000000002</v>
      </c>
      <c r="C11" s="2">
        <v>-73.332499999999996</v>
      </c>
      <c r="D11" s="83">
        <v>5</v>
      </c>
      <c r="E11" s="83">
        <v>30</v>
      </c>
      <c r="F11" s="78">
        <v>16.666666666666664</v>
      </c>
    </row>
    <row r="12" spans="1:6" x14ac:dyDescent="0.3">
      <c r="A12" s="56" t="s">
        <v>17</v>
      </c>
      <c r="B12" s="2">
        <v>41.108699999999999</v>
      </c>
      <c r="C12" s="2">
        <v>-73.253</v>
      </c>
      <c r="D12" s="83">
        <v>14</v>
      </c>
      <c r="E12" s="83">
        <v>30</v>
      </c>
      <c r="F12" s="78">
        <v>46.666666666666664</v>
      </c>
    </row>
    <row r="13" spans="1:6" x14ac:dyDescent="0.3">
      <c r="A13" s="56" t="s">
        <v>18</v>
      </c>
      <c r="B13" s="2">
        <v>41.058300000000003</v>
      </c>
      <c r="C13" s="2">
        <v>-73.234300000000005</v>
      </c>
      <c r="D13" s="83">
        <v>13</v>
      </c>
      <c r="E13" s="83">
        <v>30</v>
      </c>
      <c r="F13" s="78">
        <v>43.333333333333336</v>
      </c>
    </row>
    <row r="14" spans="1:6" x14ac:dyDescent="0.3">
      <c r="A14" s="56" t="s">
        <v>19</v>
      </c>
      <c r="B14" s="2">
        <v>40.991500000000002</v>
      </c>
      <c r="C14" s="2">
        <v>-73.218800000000002</v>
      </c>
      <c r="D14" s="83">
        <v>18</v>
      </c>
      <c r="E14" s="83">
        <v>30</v>
      </c>
      <c r="F14" s="78">
        <v>60</v>
      </c>
    </row>
    <row r="15" spans="1:6" x14ac:dyDescent="0.3">
      <c r="A15" s="56" t="s">
        <v>20</v>
      </c>
      <c r="B15" s="2">
        <v>40.9313</v>
      </c>
      <c r="C15" s="2">
        <v>-73.221199999999996</v>
      </c>
      <c r="D15" s="83">
        <v>26</v>
      </c>
      <c r="E15" s="83">
        <v>30</v>
      </c>
      <c r="F15" s="78">
        <v>86.666666666666671</v>
      </c>
    </row>
    <row r="16" spans="1:6" x14ac:dyDescent="0.3">
      <c r="A16" s="56" t="s">
        <v>21</v>
      </c>
      <c r="B16" s="2">
        <v>41.1203</v>
      </c>
      <c r="C16" s="2">
        <v>-73.162499999999994</v>
      </c>
      <c r="D16" s="83">
        <v>4</v>
      </c>
      <c r="E16" s="83">
        <v>30</v>
      </c>
      <c r="F16" s="78">
        <v>13.333333333333334</v>
      </c>
    </row>
    <row r="17" spans="1:6" x14ac:dyDescent="0.3">
      <c r="A17" s="56" t="s">
        <v>22</v>
      </c>
      <c r="B17" s="2">
        <v>41.122300000000003</v>
      </c>
      <c r="C17" s="2">
        <v>-73.09</v>
      </c>
      <c r="D17" s="83">
        <v>6</v>
      </c>
      <c r="E17" s="83">
        <v>30</v>
      </c>
      <c r="F17" s="78">
        <v>20</v>
      </c>
    </row>
    <row r="18" spans="1:6" x14ac:dyDescent="0.3">
      <c r="A18" s="56" t="s">
        <v>23</v>
      </c>
      <c r="B18" s="2">
        <v>41.055300000000003</v>
      </c>
      <c r="C18" s="2">
        <v>-73.080799999999996</v>
      </c>
      <c r="D18" s="83">
        <v>1</v>
      </c>
      <c r="E18" s="83">
        <v>30</v>
      </c>
      <c r="F18" s="78">
        <v>3.3333333333333335</v>
      </c>
    </row>
    <row r="19" spans="1:6" x14ac:dyDescent="0.3">
      <c r="A19" s="56" t="s">
        <v>24</v>
      </c>
      <c r="B19" s="2">
        <v>40.994</v>
      </c>
      <c r="C19" s="2">
        <v>-73.042299999999997</v>
      </c>
      <c r="D19" s="83">
        <v>3</v>
      </c>
      <c r="E19" s="83">
        <v>30</v>
      </c>
      <c r="F19" s="78">
        <v>10</v>
      </c>
    </row>
    <row r="20" spans="1:6" x14ac:dyDescent="0.3">
      <c r="A20" s="56" t="s">
        <v>25</v>
      </c>
      <c r="B20" s="2">
        <v>41.164000000000001</v>
      </c>
      <c r="C20" s="2">
        <v>-73.014799999999994</v>
      </c>
      <c r="D20" s="83">
        <v>14</v>
      </c>
      <c r="E20" s="83">
        <v>30</v>
      </c>
      <c r="F20" s="78">
        <v>46.666666666666664</v>
      </c>
    </row>
    <row r="21" spans="1:6" x14ac:dyDescent="0.3">
      <c r="A21" s="56" t="s">
        <v>26</v>
      </c>
      <c r="B21" s="2">
        <v>41.082299999999996</v>
      </c>
      <c r="C21" s="2">
        <v>-73.022800000000004</v>
      </c>
      <c r="D21" s="83">
        <v>4</v>
      </c>
      <c r="E21" s="83">
        <v>30</v>
      </c>
      <c r="F21" s="78">
        <v>13.333333333333334</v>
      </c>
    </row>
    <row r="22" spans="1:6" x14ac:dyDescent="0.3">
      <c r="A22" s="56" t="s">
        <v>27</v>
      </c>
      <c r="B22" s="2">
        <v>41.1402</v>
      </c>
      <c r="C22" s="2">
        <v>-72.948800000000006</v>
      </c>
      <c r="D22" s="83">
        <v>2</v>
      </c>
      <c r="E22" s="83">
        <v>30</v>
      </c>
      <c r="F22" s="78">
        <v>6.666666666666667</v>
      </c>
    </row>
    <row r="23" spans="1:6" x14ac:dyDescent="0.3">
      <c r="A23" s="56" t="s">
        <v>28</v>
      </c>
      <c r="B23" s="2">
        <v>40.981000000000002</v>
      </c>
      <c r="C23" s="2">
        <v>-72.918199999999999</v>
      </c>
      <c r="D23" s="83">
        <v>0</v>
      </c>
      <c r="E23" s="83">
        <v>30</v>
      </c>
      <c r="F23" s="78">
        <v>0</v>
      </c>
    </row>
    <row r="24" spans="1:6" x14ac:dyDescent="0.3">
      <c r="A24" s="56" t="s">
        <v>29</v>
      </c>
      <c r="B24" s="2">
        <v>41.209200000000003</v>
      </c>
      <c r="C24" s="2">
        <v>-72.908500000000004</v>
      </c>
      <c r="D24" s="83">
        <v>7</v>
      </c>
      <c r="E24" s="83">
        <v>30</v>
      </c>
      <c r="F24" s="78">
        <v>23.333333333333332</v>
      </c>
    </row>
    <row r="25" spans="1:6" x14ac:dyDescent="0.3">
      <c r="A25" s="56" t="s">
        <v>30</v>
      </c>
      <c r="B25" s="2">
        <v>41.158700000000003</v>
      </c>
      <c r="C25" s="2">
        <v>-72.849500000000006</v>
      </c>
      <c r="D25" s="83">
        <v>1</v>
      </c>
      <c r="E25" s="83">
        <v>30</v>
      </c>
      <c r="F25" s="78">
        <v>3.3333333333333335</v>
      </c>
    </row>
    <row r="26" spans="1:6" x14ac:dyDescent="0.3">
      <c r="A26" s="56" t="s">
        <v>31</v>
      </c>
      <c r="B26" s="2">
        <v>41.078200000000002</v>
      </c>
      <c r="C26" s="2">
        <v>-72.833500000000001</v>
      </c>
      <c r="D26" s="83">
        <v>1</v>
      </c>
      <c r="E26" s="83">
        <v>30</v>
      </c>
      <c r="F26" s="78">
        <v>3.3333333333333335</v>
      </c>
    </row>
    <row r="27" spans="1:6" x14ac:dyDescent="0.3">
      <c r="A27" s="56" t="s">
        <v>32</v>
      </c>
      <c r="B27" s="2">
        <v>41.231499999999997</v>
      </c>
      <c r="C27" s="2">
        <v>-72.829700000000003</v>
      </c>
      <c r="D27" s="83">
        <v>2</v>
      </c>
      <c r="E27" s="83">
        <v>30</v>
      </c>
      <c r="F27" s="78">
        <v>6.666666666666667</v>
      </c>
    </row>
    <row r="28" spans="1:6" x14ac:dyDescent="0.3">
      <c r="A28" s="56" t="s">
        <v>33</v>
      </c>
      <c r="B28" s="2">
        <v>41.196300000000001</v>
      </c>
      <c r="C28" s="2">
        <v>-72.775300000000001</v>
      </c>
      <c r="D28" s="83">
        <v>0</v>
      </c>
      <c r="E28" s="83">
        <v>30</v>
      </c>
      <c r="F28" s="78">
        <v>0</v>
      </c>
    </row>
    <row r="29" spans="1:6" x14ac:dyDescent="0.3">
      <c r="A29" s="56" t="s">
        <v>34</v>
      </c>
      <c r="B29" s="2">
        <v>41.004199999999997</v>
      </c>
      <c r="C29" s="2">
        <v>-72.768299999999996</v>
      </c>
      <c r="D29" s="83">
        <v>4</v>
      </c>
      <c r="E29" s="83">
        <v>19</v>
      </c>
      <c r="F29" s="78">
        <v>21.052631578947366</v>
      </c>
    </row>
    <row r="30" spans="1:6" x14ac:dyDescent="0.3">
      <c r="A30" s="56" t="s">
        <v>35</v>
      </c>
      <c r="B30" s="2">
        <v>41.241500000000002</v>
      </c>
      <c r="C30" s="2">
        <v>-72.665700000000001</v>
      </c>
      <c r="D30" s="83">
        <v>0</v>
      </c>
      <c r="E30" s="83">
        <v>18</v>
      </c>
      <c r="F30" s="78">
        <v>0</v>
      </c>
    </row>
    <row r="31" spans="1:6" x14ac:dyDescent="0.3">
      <c r="A31" s="56" t="s">
        <v>36</v>
      </c>
      <c r="B31" s="2">
        <v>41.003799999999998</v>
      </c>
      <c r="C31" s="2">
        <v>-72.651200000000003</v>
      </c>
      <c r="D31" s="83">
        <v>1</v>
      </c>
      <c r="E31" s="83">
        <v>14</v>
      </c>
      <c r="F31" s="78">
        <v>7.1428571428571423</v>
      </c>
    </row>
    <row r="32" spans="1:6" x14ac:dyDescent="0.3">
      <c r="A32" s="56">
        <v>34</v>
      </c>
      <c r="B32" s="2"/>
      <c r="C32" s="2"/>
      <c r="D32" s="83">
        <v>0</v>
      </c>
      <c r="E32" s="83">
        <v>9</v>
      </c>
      <c r="F32" s="78">
        <v>0</v>
      </c>
    </row>
    <row r="33" spans="1:6" x14ac:dyDescent="0.3">
      <c r="A33" s="56">
        <v>36</v>
      </c>
      <c r="B33" s="2"/>
      <c r="C33" s="2"/>
      <c r="D33" s="83">
        <v>0</v>
      </c>
      <c r="E33" s="83">
        <v>7</v>
      </c>
      <c r="F33" s="78">
        <v>0</v>
      </c>
    </row>
    <row r="34" spans="1:6" x14ac:dyDescent="0.3">
      <c r="A34" s="56" t="s">
        <v>37</v>
      </c>
      <c r="B34" s="2">
        <v>40.872500000000002</v>
      </c>
      <c r="C34" s="2">
        <v>-73.734200000000001</v>
      </c>
      <c r="D34" s="83">
        <v>30</v>
      </c>
      <c r="E34" s="83">
        <v>30</v>
      </c>
      <c r="F34" s="78">
        <v>100</v>
      </c>
    </row>
    <row r="35" spans="1:6" x14ac:dyDescent="0.3">
      <c r="A35" s="56" t="s">
        <v>38</v>
      </c>
      <c r="B35" s="2">
        <v>40.918300000000002</v>
      </c>
      <c r="C35" s="2">
        <v>-73.642799999999994</v>
      </c>
      <c r="D35" s="83">
        <v>30</v>
      </c>
      <c r="E35" s="83">
        <v>30</v>
      </c>
      <c r="F35" s="78">
        <v>100</v>
      </c>
    </row>
    <row r="36" spans="1:6" x14ac:dyDescent="0.3">
      <c r="A36" s="56" t="s">
        <v>39</v>
      </c>
      <c r="B36" s="2">
        <v>40.955800000000004</v>
      </c>
      <c r="C36" s="2">
        <v>-73.580299999999994</v>
      </c>
      <c r="D36" s="83">
        <v>27</v>
      </c>
      <c r="E36" s="83">
        <v>30</v>
      </c>
      <c r="F36" s="78">
        <v>90</v>
      </c>
    </row>
    <row r="37" spans="1:6" x14ac:dyDescent="0.3">
      <c r="A37" s="56" t="s">
        <v>40</v>
      </c>
      <c r="B37" s="2">
        <v>40.984299999999998</v>
      </c>
      <c r="C37" s="2">
        <v>-73.502200000000002</v>
      </c>
      <c r="D37" s="83">
        <v>22</v>
      </c>
      <c r="E37" s="83">
        <v>30</v>
      </c>
      <c r="F37" s="78">
        <v>73.333333333333329</v>
      </c>
    </row>
    <row r="38" spans="1:6" x14ac:dyDescent="0.3">
      <c r="A38" s="56" t="s">
        <v>41</v>
      </c>
      <c r="B38" s="2">
        <v>40.9938</v>
      </c>
      <c r="C38" s="2">
        <v>-73.411299999999997</v>
      </c>
      <c r="D38" s="83">
        <v>15</v>
      </c>
      <c r="E38" s="83">
        <v>30</v>
      </c>
      <c r="F38" s="78">
        <v>50</v>
      </c>
    </row>
    <row r="39" spans="1:6" x14ac:dyDescent="0.3">
      <c r="A39" s="56" t="s">
        <v>42</v>
      </c>
      <c r="B39" s="2">
        <v>41.019300000000001</v>
      </c>
      <c r="C39" s="2">
        <v>-73.291300000000007</v>
      </c>
      <c r="D39" s="83">
        <v>16</v>
      </c>
      <c r="E39" s="83">
        <v>30</v>
      </c>
      <c r="F39" s="78">
        <v>53.333333333333336</v>
      </c>
    </row>
    <row r="40" spans="1:6" x14ac:dyDescent="0.3">
      <c r="A40" s="56" t="s">
        <v>43</v>
      </c>
      <c r="B40" s="2">
        <v>41.080300000000001</v>
      </c>
      <c r="C40" s="2">
        <v>-73.165300000000002</v>
      </c>
      <c r="D40" s="83">
        <v>9</v>
      </c>
      <c r="E40" s="83">
        <v>30</v>
      </c>
      <c r="F40" s="78">
        <v>30</v>
      </c>
    </row>
    <row r="41" spans="1:6" x14ac:dyDescent="0.3">
      <c r="A41" s="56" t="s">
        <v>44</v>
      </c>
      <c r="B41" s="2">
        <v>41.017800000000001</v>
      </c>
      <c r="C41" s="2">
        <v>-73.144499999999994</v>
      </c>
      <c r="D41" s="83">
        <v>9</v>
      </c>
      <c r="E41" s="83">
        <v>30</v>
      </c>
      <c r="F41" s="78">
        <v>30</v>
      </c>
    </row>
    <row r="42" spans="1:6" x14ac:dyDescent="0.3">
      <c r="A42" s="56" t="s">
        <v>45</v>
      </c>
      <c r="B42" s="2">
        <v>41.177999999999997</v>
      </c>
      <c r="C42" s="2">
        <v>-72.960499999999996</v>
      </c>
      <c r="D42" s="83">
        <v>14</v>
      </c>
      <c r="E42" s="83">
        <v>30</v>
      </c>
      <c r="F42" s="78">
        <v>46.666666666666664</v>
      </c>
    </row>
    <row r="43" spans="1:6" x14ac:dyDescent="0.3">
      <c r="A43" s="56" t="s">
        <v>46</v>
      </c>
      <c r="B43" s="2">
        <v>41.101700000000001</v>
      </c>
      <c r="C43" s="2">
        <v>-72.933999999999997</v>
      </c>
      <c r="D43" s="83">
        <v>2</v>
      </c>
      <c r="E43" s="83">
        <v>30</v>
      </c>
      <c r="F43" s="78">
        <v>6.666666666666667</v>
      </c>
    </row>
    <row r="44" spans="1:6" x14ac:dyDescent="0.3">
      <c r="A44" s="56" t="s">
        <v>47</v>
      </c>
      <c r="B44" s="2">
        <v>41.026000000000003</v>
      </c>
      <c r="C44" s="2">
        <v>-72.913499999999999</v>
      </c>
      <c r="D44" s="83">
        <v>2</v>
      </c>
      <c r="E44" s="83">
        <v>30</v>
      </c>
      <c r="F44" s="78">
        <v>6.666666666666667</v>
      </c>
    </row>
    <row r="45" spans="1:6" x14ac:dyDescent="0.3">
      <c r="A45" s="56" t="s">
        <v>48</v>
      </c>
      <c r="B45" s="2">
        <v>41.137500000000003</v>
      </c>
      <c r="C45" s="2">
        <v>-72.655000000000001</v>
      </c>
      <c r="D45" s="84">
        <v>0</v>
      </c>
      <c r="E45" s="83">
        <v>30</v>
      </c>
      <c r="F45" s="85">
        <v>0</v>
      </c>
    </row>
    <row r="46" spans="1:6" x14ac:dyDescent="0.3">
      <c r="A46" s="56" t="s">
        <v>49</v>
      </c>
      <c r="B46" s="2">
        <v>41.182000000000002</v>
      </c>
      <c r="C46" s="2">
        <v>-72.457700000000003</v>
      </c>
      <c r="D46" s="84">
        <v>0</v>
      </c>
      <c r="E46" s="83">
        <v>30</v>
      </c>
      <c r="F46" s="85">
        <v>0</v>
      </c>
    </row>
    <row r="47" spans="1:6" x14ac:dyDescent="0.3">
      <c r="A47" s="56" t="s">
        <v>50</v>
      </c>
      <c r="B47" s="2">
        <v>41.234299999999998</v>
      </c>
      <c r="C47" s="2">
        <v>-72.265799999999999</v>
      </c>
      <c r="D47" s="84">
        <v>0</v>
      </c>
      <c r="E47" s="83">
        <v>30</v>
      </c>
      <c r="F47" s="85">
        <v>0</v>
      </c>
    </row>
    <row r="48" spans="1:6" x14ac:dyDescent="0.3">
      <c r="A48" s="56" t="s">
        <v>51</v>
      </c>
      <c r="B48" s="2">
        <v>41.237200000000001</v>
      </c>
      <c r="C48" s="2">
        <v>-72.053299999999993</v>
      </c>
      <c r="D48" s="84">
        <v>0</v>
      </c>
      <c r="E48" s="83">
        <v>30</v>
      </c>
      <c r="F48" s="85">
        <v>0</v>
      </c>
    </row>
    <row r="49" spans="1:6" x14ac:dyDescent="0.3">
      <c r="A49" s="74" t="s">
        <v>52</v>
      </c>
      <c r="B49">
        <v>40.801299999999998</v>
      </c>
      <c r="C49">
        <v>-73.826800000000006</v>
      </c>
      <c r="D49" s="83">
        <v>21</v>
      </c>
      <c r="E49" s="83">
        <v>30</v>
      </c>
      <c r="F49" s="78">
        <v>70</v>
      </c>
    </row>
    <row r="50" spans="1:6" x14ac:dyDescent="0.3">
      <c r="A50" s="74" t="s">
        <v>53</v>
      </c>
      <c r="B50">
        <v>40.799199999999999</v>
      </c>
      <c r="C50">
        <v>-73.791300000000007</v>
      </c>
      <c r="D50" s="83">
        <v>27</v>
      </c>
      <c r="E50" s="83">
        <v>30</v>
      </c>
      <c r="F50" s="78">
        <v>90</v>
      </c>
    </row>
    <row r="51" spans="1:6" x14ac:dyDescent="0.3">
      <c r="A51" s="74" t="s">
        <v>54</v>
      </c>
      <c r="B51">
        <v>40.843299999999999</v>
      </c>
      <c r="C51">
        <v>-73.759</v>
      </c>
      <c r="D51" s="83">
        <v>27</v>
      </c>
      <c r="E51" s="83">
        <v>30</v>
      </c>
      <c r="F51" s="78">
        <v>90</v>
      </c>
    </row>
    <row r="52" spans="1:6" x14ac:dyDescent="0.3">
      <c r="A52" s="74" t="s">
        <v>55</v>
      </c>
      <c r="B52">
        <v>40.872500000000002</v>
      </c>
      <c r="C52">
        <v>-73.734300000000005</v>
      </c>
      <c r="D52" s="83">
        <v>27</v>
      </c>
      <c r="E52" s="83">
        <v>30</v>
      </c>
      <c r="F52" s="78">
        <v>90</v>
      </c>
    </row>
    <row r="53" spans="1:6" x14ac:dyDescent="0.3">
      <c r="A53" s="74" t="s">
        <v>56</v>
      </c>
      <c r="B53">
        <v>40.892299999999999</v>
      </c>
      <c r="C53">
        <v>-73.685299999999998</v>
      </c>
      <c r="D53" s="83">
        <v>27</v>
      </c>
      <c r="E53" s="83">
        <v>30</v>
      </c>
      <c r="F53" s="78">
        <v>90</v>
      </c>
    </row>
    <row r="54" spans="1:6" x14ac:dyDescent="0.3">
      <c r="A54" s="74" t="s">
        <v>57</v>
      </c>
      <c r="B54">
        <v>40.940300000000001</v>
      </c>
      <c r="C54">
        <v>-73.666700000000006</v>
      </c>
      <c r="D54" s="83">
        <v>25</v>
      </c>
      <c r="E54" s="83">
        <v>30</v>
      </c>
      <c r="F54" s="78">
        <v>83.333333333333343</v>
      </c>
    </row>
    <row r="55" spans="1:6" x14ac:dyDescent="0.3">
      <c r="A55" s="74" t="s">
        <v>58</v>
      </c>
      <c r="B55">
        <v>40.9343</v>
      </c>
      <c r="C55">
        <v>-73.652000000000001</v>
      </c>
      <c r="D55" s="83">
        <v>26</v>
      </c>
      <c r="E55" s="83">
        <v>30</v>
      </c>
      <c r="F55" s="78">
        <v>86.666666666666671</v>
      </c>
    </row>
    <row r="56" spans="1:6" x14ac:dyDescent="0.3">
      <c r="A56" s="74" t="s">
        <v>59</v>
      </c>
      <c r="B56">
        <v>40.918700000000001</v>
      </c>
      <c r="C56">
        <v>-73.640299999999996</v>
      </c>
      <c r="D56" s="83">
        <v>27</v>
      </c>
      <c r="E56" s="83">
        <v>30</v>
      </c>
      <c r="F56" s="78">
        <v>90</v>
      </c>
    </row>
    <row r="57" spans="1:6" x14ac:dyDescent="0.3">
      <c r="A57" s="74" t="s">
        <v>60</v>
      </c>
      <c r="B57">
        <v>40.9054</v>
      </c>
      <c r="C57">
        <v>-73.635999999999996</v>
      </c>
      <c r="D57" s="83">
        <v>24</v>
      </c>
      <c r="E57" s="83">
        <v>30</v>
      </c>
      <c r="F57" s="78">
        <v>80</v>
      </c>
    </row>
    <row r="58" spans="1:6" x14ac:dyDescent="0.3">
      <c r="A58" s="74" t="s">
        <v>61</v>
      </c>
      <c r="B58">
        <v>40.920699999999997</v>
      </c>
      <c r="C58">
        <v>-73.718699999999998</v>
      </c>
      <c r="D58" s="83">
        <v>26</v>
      </c>
      <c r="E58" s="83">
        <v>30</v>
      </c>
      <c r="F58" s="78">
        <v>86.666666666666671</v>
      </c>
    </row>
    <row r="59" spans="1:6" x14ac:dyDescent="0.3">
      <c r="A59" s="74" t="s">
        <v>62</v>
      </c>
      <c r="B59">
        <v>40.908000000000001</v>
      </c>
      <c r="C59">
        <v>-73.709000000000003</v>
      </c>
      <c r="D59" s="83">
        <v>27</v>
      </c>
      <c r="E59" s="83">
        <v>30</v>
      </c>
      <c r="F59" s="78">
        <v>90</v>
      </c>
    </row>
    <row r="60" spans="1:6" x14ac:dyDescent="0.3">
      <c r="A60" s="74" t="s">
        <v>63</v>
      </c>
      <c r="B60">
        <v>40.859000000000002</v>
      </c>
      <c r="C60">
        <v>-73.671700000000001</v>
      </c>
      <c r="D60" s="83">
        <v>26</v>
      </c>
      <c r="E60" s="83">
        <v>30</v>
      </c>
      <c r="F60" s="78">
        <v>86.666666666666671</v>
      </c>
    </row>
    <row r="61" spans="1:6" x14ac:dyDescent="0.3">
      <c r="A61" s="74" t="s">
        <v>64</v>
      </c>
      <c r="B61">
        <v>40.885300000000001</v>
      </c>
      <c r="C61">
        <v>-73.690299999999993</v>
      </c>
      <c r="D61" s="83">
        <v>27</v>
      </c>
      <c r="E61" s="83">
        <v>30</v>
      </c>
      <c r="F61" s="78">
        <v>90</v>
      </c>
    </row>
    <row r="62" spans="1:6" x14ac:dyDescent="0.3">
      <c r="E62" s="8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3AD54-0A2D-494F-AB55-AEA73C93BEC9}">
  <dimension ref="A1:G61"/>
  <sheetViews>
    <sheetView workbookViewId="0">
      <selection sqref="A1:C61"/>
    </sheetView>
  </sheetViews>
  <sheetFormatPr defaultRowHeight="14.4" x14ac:dyDescent="0.3"/>
  <cols>
    <col min="1" max="1" width="15.6640625" style="56" customWidth="1"/>
    <col min="2" max="3" width="16.6640625" style="2" customWidth="1"/>
    <col min="4" max="4" width="9.109375" style="71"/>
    <col min="5" max="5" width="9" style="71" customWidth="1"/>
    <col min="6" max="6" width="12.5546875" style="71" customWidth="1"/>
    <col min="7" max="7" width="9.109375" style="71"/>
  </cols>
  <sheetData>
    <row r="1" spans="1:7" x14ac:dyDescent="0.3">
      <c r="A1" s="56" t="s">
        <v>0</v>
      </c>
      <c r="B1" s="2" t="s">
        <v>1</v>
      </c>
      <c r="C1" s="2" t="s">
        <v>2</v>
      </c>
      <c r="D1" s="71" t="s">
        <v>3</v>
      </c>
      <c r="E1" s="71" t="s">
        <v>4</v>
      </c>
      <c r="F1" s="71" t="s">
        <v>5</v>
      </c>
      <c r="G1" s="71" t="s">
        <v>6</v>
      </c>
    </row>
    <row r="2" spans="1:7" x14ac:dyDescent="0.3">
      <c r="A2" s="56" t="s">
        <v>7</v>
      </c>
      <c r="B2" s="2">
        <v>40.963299999999997</v>
      </c>
      <c r="C2" s="2">
        <v>-73.623699999999999</v>
      </c>
      <c r="D2" s="71">
        <v>23</v>
      </c>
      <c r="E2" s="71">
        <v>27</v>
      </c>
      <c r="F2" s="72">
        <f>D2/E2</f>
        <v>0.85185185185185186</v>
      </c>
      <c r="G2" s="73">
        <f>F2*100</f>
        <v>85.18518518518519</v>
      </c>
    </row>
    <row r="3" spans="1:7" x14ac:dyDescent="0.3">
      <c r="A3" s="56" t="s">
        <v>8</v>
      </c>
      <c r="B3" s="2">
        <v>40.934699999999999</v>
      </c>
      <c r="C3" s="2">
        <v>-73.600700000000003</v>
      </c>
      <c r="D3" s="71">
        <v>25</v>
      </c>
      <c r="E3" s="71">
        <v>27</v>
      </c>
      <c r="F3" s="72">
        <f>D3/E3</f>
        <v>0.92592592592592593</v>
      </c>
      <c r="G3" s="73">
        <f t="shared" ref="G3:G44" si="0">F3*100</f>
        <v>92.592592592592595</v>
      </c>
    </row>
    <row r="4" spans="1:7" x14ac:dyDescent="0.3">
      <c r="A4" s="56" t="s">
        <v>9</v>
      </c>
      <c r="B4" s="2">
        <v>40.979300000000002</v>
      </c>
      <c r="C4" s="2">
        <v>-73.560699999999997</v>
      </c>
      <c r="D4" s="71">
        <v>20</v>
      </c>
      <c r="E4" s="71">
        <v>27</v>
      </c>
      <c r="F4" s="72">
        <f t="shared" ref="F4:F44" si="1">D4/E4</f>
        <v>0.7407407407407407</v>
      </c>
      <c r="G4" s="73">
        <f t="shared" si="0"/>
        <v>74.074074074074076</v>
      </c>
    </row>
    <row r="5" spans="1:7" x14ac:dyDescent="0.3">
      <c r="A5" s="56" t="s">
        <v>10</v>
      </c>
      <c r="B5" s="2">
        <v>40.937800000000003</v>
      </c>
      <c r="C5" s="2">
        <v>-73.519300000000001</v>
      </c>
      <c r="D5" s="71">
        <v>14</v>
      </c>
      <c r="E5" s="71">
        <v>27</v>
      </c>
      <c r="F5" s="72">
        <f t="shared" si="1"/>
        <v>0.51851851851851849</v>
      </c>
      <c r="G5" s="73">
        <f t="shared" si="0"/>
        <v>51.851851851851848</v>
      </c>
    </row>
    <row r="6" spans="1:7" x14ac:dyDescent="0.3">
      <c r="A6" s="56" t="s">
        <v>11</v>
      </c>
      <c r="B6" s="2">
        <v>41.009300000000003</v>
      </c>
      <c r="C6" s="2">
        <v>-73.5137</v>
      </c>
      <c r="D6" s="71">
        <v>8</v>
      </c>
      <c r="E6" s="71">
        <v>27</v>
      </c>
      <c r="F6" s="72">
        <f t="shared" si="1"/>
        <v>0.29629629629629628</v>
      </c>
      <c r="G6" s="73">
        <f t="shared" si="0"/>
        <v>29.629629629629626</v>
      </c>
    </row>
    <row r="7" spans="1:7" x14ac:dyDescent="0.3">
      <c r="A7" s="56" t="s">
        <v>12</v>
      </c>
      <c r="B7" s="2">
        <v>40.961199999999998</v>
      </c>
      <c r="C7" s="2">
        <v>-73.476699999999994</v>
      </c>
      <c r="D7" s="71">
        <v>9</v>
      </c>
      <c r="E7" s="71">
        <v>27</v>
      </c>
      <c r="F7" s="72">
        <f t="shared" si="1"/>
        <v>0.33333333333333331</v>
      </c>
      <c r="G7" s="73">
        <f t="shared" si="0"/>
        <v>33.333333333333329</v>
      </c>
    </row>
    <row r="8" spans="1:7" x14ac:dyDescent="0.3">
      <c r="A8" s="56" t="s">
        <v>13</v>
      </c>
      <c r="B8" s="2">
        <v>40.950299999999999</v>
      </c>
      <c r="C8" s="2">
        <v>-73.425299999999993</v>
      </c>
      <c r="D8" s="71">
        <v>4</v>
      </c>
      <c r="E8" s="71">
        <v>27</v>
      </c>
      <c r="F8" s="72">
        <f t="shared" si="1"/>
        <v>0.14814814814814814</v>
      </c>
      <c r="G8" s="73">
        <f t="shared" si="0"/>
        <v>14.814814814814813</v>
      </c>
    </row>
    <row r="9" spans="1:7" x14ac:dyDescent="0.3">
      <c r="A9" s="56" t="s">
        <v>14</v>
      </c>
      <c r="B9" s="2">
        <v>41.040799999999997</v>
      </c>
      <c r="C9" s="2">
        <v>-73.418000000000006</v>
      </c>
      <c r="D9" s="71">
        <v>9</v>
      </c>
      <c r="E9" s="71">
        <v>27</v>
      </c>
      <c r="F9" s="72">
        <f t="shared" si="1"/>
        <v>0.33333333333333331</v>
      </c>
      <c r="G9" s="73">
        <f t="shared" si="0"/>
        <v>33.333333333333329</v>
      </c>
    </row>
    <row r="10" spans="1:7" x14ac:dyDescent="0.3">
      <c r="A10" s="56" t="s">
        <v>15</v>
      </c>
      <c r="B10" s="2">
        <v>41.070799999999998</v>
      </c>
      <c r="C10" s="2">
        <v>-73.336200000000005</v>
      </c>
      <c r="D10" s="71">
        <v>15</v>
      </c>
      <c r="E10" s="71">
        <v>27</v>
      </c>
      <c r="F10" s="72">
        <f t="shared" si="1"/>
        <v>0.55555555555555558</v>
      </c>
      <c r="G10" s="73">
        <f t="shared" si="0"/>
        <v>55.555555555555557</v>
      </c>
    </row>
    <row r="11" spans="1:7" x14ac:dyDescent="0.3">
      <c r="A11" s="56" t="s">
        <v>16</v>
      </c>
      <c r="B11" s="2">
        <v>40.951700000000002</v>
      </c>
      <c r="C11" s="2">
        <v>-73.332499999999996</v>
      </c>
      <c r="D11" s="71">
        <v>5</v>
      </c>
      <c r="E11" s="71">
        <v>27</v>
      </c>
      <c r="F11" s="72">
        <f t="shared" si="1"/>
        <v>0.18518518518518517</v>
      </c>
      <c r="G11" s="73">
        <f t="shared" si="0"/>
        <v>18.518518518518519</v>
      </c>
    </row>
    <row r="12" spans="1:7" x14ac:dyDescent="0.3">
      <c r="A12" s="56" t="s">
        <v>17</v>
      </c>
      <c r="B12" s="2">
        <v>41.108699999999999</v>
      </c>
      <c r="C12" s="2">
        <v>-73.253</v>
      </c>
      <c r="D12" s="71">
        <v>13</v>
      </c>
      <c r="E12" s="71">
        <v>27</v>
      </c>
      <c r="F12" s="72">
        <f t="shared" si="1"/>
        <v>0.48148148148148145</v>
      </c>
      <c r="G12" s="73">
        <f t="shared" si="0"/>
        <v>48.148148148148145</v>
      </c>
    </row>
    <row r="13" spans="1:7" x14ac:dyDescent="0.3">
      <c r="A13" s="56" t="s">
        <v>18</v>
      </c>
      <c r="B13" s="2">
        <v>41.058300000000003</v>
      </c>
      <c r="C13" s="2">
        <v>-73.234300000000005</v>
      </c>
      <c r="D13" s="71">
        <v>13</v>
      </c>
      <c r="E13" s="71">
        <v>27</v>
      </c>
      <c r="F13" s="72">
        <f t="shared" si="1"/>
        <v>0.48148148148148145</v>
      </c>
      <c r="G13" s="73">
        <f t="shared" si="0"/>
        <v>48.148148148148145</v>
      </c>
    </row>
    <row r="14" spans="1:7" x14ac:dyDescent="0.3">
      <c r="A14" s="56" t="s">
        <v>19</v>
      </c>
      <c r="B14" s="2">
        <v>40.991500000000002</v>
      </c>
      <c r="C14" s="2">
        <v>-73.218800000000002</v>
      </c>
      <c r="D14" s="71">
        <v>15</v>
      </c>
      <c r="E14" s="71">
        <v>27</v>
      </c>
      <c r="F14" s="72">
        <f t="shared" si="1"/>
        <v>0.55555555555555558</v>
      </c>
      <c r="G14" s="73">
        <f t="shared" si="0"/>
        <v>55.555555555555557</v>
      </c>
    </row>
    <row r="15" spans="1:7" x14ac:dyDescent="0.3">
      <c r="A15" s="56" t="s">
        <v>20</v>
      </c>
      <c r="B15" s="2">
        <v>40.9313</v>
      </c>
      <c r="C15" s="2">
        <v>-73.221199999999996</v>
      </c>
      <c r="D15" s="71">
        <v>23</v>
      </c>
      <c r="E15" s="71">
        <v>27</v>
      </c>
      <c r="F15" s="72">
        <f t="shared" si="1"/>
        <v>0.85185185185185186</v>
      </c>
      <c r="G15" s="73">
        <f t="shared" si="0"/>
        <v>85.18518518518519</v>
      </c>
    </row>
    <row r="16" spans="1:7" x14ac:dyDescent="0.3">
      <c r="A16" s="56" t="s">
        <v>21</v>
      </c>
      <c r="B16" s="2">
        <v>41.1203</v>
      </c>
      <c r="C16" s="2">
        <v>-73.162499999999994</v>
      </c>
      <c r="D16" s="71">
        <v>4</v>
      </c>
      <c r="E16" s="71">
        <v>27</v>
      </c>
      <c r="F16" s="72">
        <f t="shared" si="1"/>
        <v>0.14814814814814814</v>
      </c>
      <c r="G16" s="73">
        <f t="shared" si="0"/>
        <v>14.814814814814813</v>
      </c>
    </row>
    <row r="17" spans="1:7" x14ac:dyDescent="0.3">
      <c r="A17" s="56" t="s">
        <v>22</v>
      </c>
      <c r="B17" s="2">
        <v>41.122300000000003</v>
      </c>
      <c r="C17" s="2">
        <v>-73.09</v>
      </c>
      <c r="D17" s="71">
        <v>6</v>
      </c>
      <c r="E17" s="71">
        <v>27</v>
      </c>
      <c r="F17" s="72">
        <f t="shared" si="1"/>
        <v>0.22222222222222221</v>
      </c>
      <c r="G17" s="73">
        <f t="shared" si="0"/>
        <v>22.222222222222221</v>
      </c>
    </row>
    <row r="18" spans="1:7" x14ac:dyDescent="0.3">
      <c r="A18" s="56" t="s">
        <v>23</v>
      </c>
      <c r="B18" s="2">
        <v>41.055300000000003</v>
      </c>
      <c r="C18" s="2">
        <v>-73.080799999999996</v>
      </c>
      <c r="D18" s="71">
        <v>0</v>
      </c>
      <c r="E18" s="71">
        <v>27</v>
      </c>
      <c r="F18" s="72">
        <f t="shared" si="1"/>
        <v>0</v>
      </c>
      <c r="G18" s="73">
        <f t="shared" si="0"/>
        <v>0</v>
      </c>
    </row>
    <row r="19" spans="1:7" x14ac:dyDescent="0.3">
      <c r="A19" s="56" t="s">
        <v>24</v>
      </c>
      <c r="B19" s="2">
        <v>40.994</v>
      </c>
      <c r="C19" s="2">
        <v>-73.042299999999997</v>
      </c>
      <c r="D19" s="71">
        <v>3</v>
      </c>
      <c r="E19" s="71">
        <v>26</v>
      </c>
      <c r="F19" s="72">
        <f t="shared" si="1"/>
        <v>0.11538461538461539</v>
      </c>
      <c r="G19" s="73">
        <f t="shared" si="0"/>
        <v>11.538461538461538</v>
      </c>
    </row>
    <row r="20" spans="1:7" x14ac:dyDescent="0.3">
      <c r="A20" s="56" t="s">
        <v>25</v>
      </c>
      <c r="B20" s="2">
        <v>41.164000000000001</v>
      </c>
      <c r="C20" s="2">
        <v>-73.014799999999994</v>
      </c>
      <c r="D20" s="71">
        <v>14</v>
      </c>
      <c r="E20" s="71">
        <v>27</v>
      </c>
      <c r="F20" s="72">
        <f t="shared" si="1"/>
        <v>0.51851851851851849</v>
      </c>
      <c r="G20" s="73">
        <f t="shared" si="0"/>
        <v>51.851851851851848</v>
      </c>
    </row>
    <row r="21" spans="1:7" x14ac:dyDescent="0.3">
      <c r="A21" s="56" t="s">
        <v>26</v>
      </c>
      <c r="B21" s="2">
        <v>41.082299999999996</v>
      </c>
      <c r="C21" s="2">
        <v>-73.022800000000004</v>
      </c>
      <c r="D21" s="71">
        <v>3</v>
      </c>
      <c r="E21" s="71">
        <v>26</v>
      </c>
      <c r="F21" s="72">
        <f t="shared" si="1"/>
        <v>0.11538461538461539</v>
      </c>
      <c r="G21" s="73">
        <f t="shared" si="0"/>
        <v>11.538461538461538</v>
      </c>
    </row>
    <row r="22" spans="1:7" x14ac:dyDescent="0.3">
      <c r="A22" s="56" t="s">
        <v>27</v>
      </c>
      <c r="B22" s="2">
        <v>41.1402</v>
      </c>
      <c r="C22" s="2">
        <v>-72.948800000000006</v>
      </c>
      <c r="D22" s="71">
        <v>2</v>
      </c>
      <c r="E22" s="71">
        <v>27</v>
      </c>
      <c r="F22" s="72">
        <f t="shared" si="1"/>
        <v>7.407407407407407E-2</v>
      </c>
      <c r="G22" s="73">
        <f t="shared" si="0"/>
        <v>7.4074074074074066</v>
      </c>
    </row>
    <row r="23" spans="1:7" x14ac:dyDescent="0.3">
      <c r="A23" s="56" t="s">
        <v>28</v>
      </c>
      <c r="B23" s="2">
        <v>40.981000000000002</v>
      </c>
      <c r="C23" s="2">
        <v>-72.918199999999999</v>
      </c>
      <c r="D23" s="71">
        <v>0</v>
      </c>
      <c r="E23" s="71">
        <v>26</v>
      </c>
      <c r="F23" s="72">
        <f t="shared" si="1"/>
        <v>0</v>
      </c>
      <c r="G23" s="73">
        <f t="shared" si="0"/>
        <v>0</v>
      </c>
    </row>
    <row r="24" spans="1:7" x14ac:dyDescent="0.3">
      <c r="A24" s="56" t="s">
        <v>29</v>
      </c>
      <c r="B24" s="2">
        <v>41.209200000000003</v>
      </c>
      <c r="C24" s="2">
        <v>-72.908500000000004</v>
      </c>
      <c r="D24" s="71">
        <v>7</v>
      </c>
      <c r="E24" s="71">
        <v>27</v>
      </c>
      <c r="F24" s="72">
        <f t="shared" si="1"/>
        <v>0.25925925925925924</v>
      </c>
      <c r="G24" s="73">
        <f t="shared" si="0"/>
        <v>25.925925925925924</v>
      </c>
    </row>
    <row r="25" spans="1:7" x14ac:dyDescent="0.3">
      <c r="A25" s="56" t="s">
        <v>30</v>
      </c>
      <c r="B25" s="2">
        <v>41.158700000000003</v>
      </c>
      <c r="C25" s="2">
        <v>-72.849500000000006</v>
      </c>
      <c r="D25" s="71">
        <v>1</v>
      </c>
      <c r="E25" s="71">
        <v>26</v>
      </c>
      <c r="F25" s="72">
        <f t="shared" si="1"/>
        <v>3.8461538461538464E-2</v>
      </c>
      <c r="G25" s="73">
        <f t="shared" si="0"/>
        <v>3.8461538461538463</v>
      </c>
    </row>
    <row r="26" spans="1:7" x14ac:dyDescent="0.3">
      <c r="A26" s="56" t="s">
        <v>31</v>
      </c>
      <c r="B26" s="2">
        <v>41.078200000000002</v>
      </c>
      <c r="C26" s="2">
        <v>-72.833500000000001</v>
      </c>
      <c r="D26" s="71">
        <v>1</v>
      </c>
      <c r="E26" s="71">
        <v>25</v>
      </c>
      <c r="F26" s="72">
        <f t="shared" si="1"/>
        <v>0.04</v>
      </c>
      <c r="G26" s="73">
        <f t="shared" si="0"/>
        <v>4</v>
      </c>
    </row>
    <row r="27" spans="1:7" x14ac:dyDescent="0.3">
      <c r="A27" s="56" t="s">
        <v>32</v>
      </c>
      <c r="B27" s="2">
        <v>41.231499999999997</v>
      </c>
      <c r="C27" s="2">
        <v>-72.829700000000003</v>
      </c>
      <c r="D27" s="71">
        <v>2</v>
      </c>
      <c r="E27" s="71">
        <v>27</v>
      </c>
      <c r="F27" s="72">
        <f t="shared" si="1"/>
        <v>7.407407407407407E-2</v>
      </c>
      <c r="G27" s="73">
        <f t="shared" si="0"/>
        <v>7.4074074074074066</v>
      </c>
    </row>
    <row r="28" spans="1:7" x14ac:dyDescent="0.3">
      <c r="A28" s="56" t="s">
        <v>33</v>
      </c>
      <c r="B28" s="2">
        <v>41.196300000000001</v>
      </c>
      <c r="C28" s="2">
        <v>-72.775300000000001</v>
      </c>
      <c r="D28" s="71">
        <v>0</v>
      </c>
      <c r="E28" s="71">
        <v>25</v>
      </c>
      <c r="F28" s="72">
        <f t="shared" si="1"/>
        <v>0</v>
      </c>
      <c r="G28" s="73">
        <f t="shared" si="0"/>
        <v>0</v>
      </c>
    </row>
    <row r="29" spans="1:7" x14ac:dyDescent="0.3">
      <c r="A29" s="56" t="s">
        <v>34</v>
      </c>
      <c r="B29" s="2">
        <v>41.004199999999997</v>
      </c>
      <c r="C29" s="2">
        <v>-72.768299999999996</v>
      </c>
      <c r="D29" s="71">
        <v>4</v>
      </c>
      <c r="E29" s="71">
        <v>19</v>
      </c>
      <c r="F29" s="72">
        <f t="shared" si="1"/>
        <v>0.21052631578947367</v>
      </c>
      <c r="G29" s="73">
        <f t="shared" si="0"/>
        <v>21.052631578947366</v>
      </c>
    </row>
    <row r="30" spans="1:7" x14ac:dyDescent="0.3">
      <c r="A30" s="56" t="s">
        <v>35</v>
      </c>
      <c r="B30" s="2">
        <v>41.241500000000002</v>
      </c>
      <c r="C30" s="2">
        <v>-72.665700000000001</v>
      </c>
      <c r="D30" s="71">
        <v>0</v>
      </c>
      <c r="E30" s="71">
        <v>18</v>
      </c>
      <c r="F30" s="72">
        <f t="shared" si="1"/>
        <v>0</v>
      </c>
      <c r="G30" s="73">
        <f t="shared" si="0"/>
        <v>0</v>
      </c>
    </row>
    <row r="31" spans="1:7" x14ac:dyDescent="0.3">
      <c r="A31" s="56" t="s">
        <v>36</v>
      </c>
      <c r="B31" s="2">
        <v>41.003799999999998</v>
      </c>
      <c r="C31" s="2">
        <v>-72.651200000000003</v>
      </c>
      <c r="D31" s="71">
        <v>1</v>
      </c>
      <c r="E31" s="71">
        <v>14</v>
      </c>
      <c r="F31" s="72">
        <f t="shared" si="1"/>
        <v>7.1428571428571425E-2</v>
      </c>
      <c r="G31" s="73">
        <f t="shared" si="0"/>
        <v>7.1428571428571423</v>
      </c>
    </row>
    <row r="32" spans="1:7" x14ac:dyDescent="0.3">
      <c r="A32" s="56">
        <v>34</v>
      </c>
      <c r="F32" s="72"/>
      <c r="G32" s="73"/>
    </row>
    <row r="33" spans="1:7" x14ac:dyDescent="0.3">
      <c r="A33" s="56">
        <v>36</v>
      </c>
      <c r="F33" s="72"/>
      <c r="G33" s="73"/>
    </row>
    <row r="34" spans="1:7" x14ac:dyDescent="0.3">
      <c r="A34" s="56" t="s">
        <v>37</v>
      </c>
      <c r="B34" s="2">
        <v>40.872500000000002</v>
      </c>
      <c r="C34" s="2">
        <v>-73.734200000000001</v>
      </c>
      <c r="D34" s="71">
        <v>27</v>
      </c>
      <c r="E34" s="71">
        <v>27</v>
      </c>
      <c r="F34" s="72">
        <f t="shared" si="1"/>
        <v>1</v>
      </c>
      <c r="G34" s="73">
        <f t="shared" si="0"/>
        <v>100</v>
      </c>
    </row>
    <row r="35" spans="1:7" x14ac:dyDescent="0.3">
      <c r="A35" s="56" t="s">
        <v>38</v>
      </c>
      <c r="B35" s="2">
        <v>40.918300000000002</v>
      </c>
      <c r="C35" s="2">
        <v>-73.642799999999994</v>
      </c>
      <c r="D35" s="71">
        <v>27</v>
      </c>
      <c r="E35" s="71">
        <v>27</v>
      </c>
      <c r="F35" s="72">
        <f t="shared" si="1"/>
        <v>1</v>
      </c>
      <c r="G35" s="73">
        <f t="shared" si="0"/>
        <v>100</v>
      </c>
    </row>
    <row r="36" spans="1:7" x14ac:dyDescent="0.3">
      <c r="A36" s="56" t="s">
        <v>39</v>
      </c>
      <c r="B36" s="2">
        <v>40.955800000000004</v>
      </c>
      <c r="C36" s="2">
        <v>-73.580299999999994</v>
      </c>
      <c r="D36" s="71">
        <v>24</v>
      </c>
      <c r="E36" s="71">
        <v>26</v>
      </c>
      <c r="F36" s="72">
        <f t="shared" si="1"/>
        <v>0.92307692307692313</v>
      </c>
      <c r="G36" s="73">
        <f t="shared" si="0"/>
        <v>92.307692307692307</v>
      </c>
    </row>
    <row r="37" spans="1:7" x14ac:dyDescent="0.3">
      <c r="A37" s="56" t="s">
        <v>40</v>
      </c>
      <c r="B37" s="2">
        <v>40.984299999999998</v>
      </c>
      <c r="C37" s="2">
        <v>-73.502200000000002</v>
      </c>
      <c r="D37" s="71">
        <v>18</v>
      </c>
      <c r="E37" s="71">
        <v>26</v>
      </c>
      <c r="F37" s="72">
        <f t="shared" si="1"/>
        <v>0.69230769230769229</v>
      </c>
      <c r="G37" s="73">
        <f t="shared" si="0"/>
        <v>69.230769230769226</v>
      </c>
    </row>
    <row r="38" spans="1:7" x14ac:dyDescent="0.3">
      <c r="A38" s="56" t="s">
        <v>41</v>
      </c>
      <c r="B38" s="2">
        <v>40.9938</v>
      </c>
      <c r="C38" s="2">
        <v>-73.411299999999997</v>
      </c>
      <c r="D38" s="71">
        <v>13</v>
      </c>
      <c r="E38" s="71">
        <v>27</v>
      </c>
      <c r="F38" s="72">
        <f t="shared" si="1"/>
        <v>0.48148148148148145</v>
      </c>
      <c r="G38" s="73">
        <f t="shared" si="0"/>
        <v>48.148148148148145</v>
      </c>
    </row>
    <row r="39" spans="1:7" x14ac:dyDescent="0.3">
      <c r="A39" s="56" t="s">
        <v>42</v>
      </c>
      <c r="B39" s="2">
        <v>41.019300000000001</v>
      </c>
      <c r="C39" s="2">
        <v>-73.291300000000007</v>
      </c>
      <c r="D39" s="71">
        <v>13</v>
      </c>
      <c r="E39" s="71">
        <v>27</v>
      </c>
      <c r="F39" s="72">
        <f t="shared" si="1"/>
        <v>0.48148148148148145</v>
      </c>
      <c r="G39" s="73">
        <f t="shared" si="0"/>
        <v>48.148148148148145</v>
      </c>
    </row>
    <row r="40" spans="1:7" x14ac:dyDescent="0.3">
      <c r="A40" s="56" t="s">
        <v>43</v>
      </c>
      <c r="B40" s="2">
        <v>41.080300000000001</v>
      </c>
      <c r="C40" s="2">
        <v>-73.165300000000002</v>
      </c>
      <c r="D40" s="71">
        <v>9</v>
      </c>
      <c r="E40" s="71">
        <v>27</v>
      </c>
      <c r="F40" s="72">
        <f t="shared" si="1"/>
        <v>0.33333333333333331</v>
      </c>
      <c r="G40" s="73">
        <f t="shared" si="0"/>
        <v>33.333333333333329</v>
      </c>
    </row>
    <row r="41" spans="1:7" x14ac:dyDescent="0.3">
      <c r="A41" s="56" t="s">
        <v>44</v>
      </c>
      <c r="B41" s="2">
        <v>41.017800000000001</v>
      </c>
      <c r="C41" s="2">
        <v>-73.144499999999994</v>
      </c>
      <c r="D41" s="71">
        <v>7</v>
      </c>
      <c r="E41" s="71">
        <v>27</v>
      </c>
      <c r="F41" s="72">
        <f t="shared" si="1"/>
        <v>0.25925925925925924</v>
      </c>
      <c r="G41" s="73">
        <f t="shared" si="0"/>
        <v>25.925925925925924</v>
      </c>
    </row>
    <row r="42" spans="1:7" x14ac:dyDescent="0.3">
      <c r="A42" s="56" t="s">
        <v>45</v>
      </c>
      <c r="B42" s="2">
        <v>41.177999999999997</v>
      </c>
      <c r="C42" s="2">
        <v>-72.960499999999996</v>
      </c>
      <c r="D42" s="71">
        <v>12</v>
      </c>
      <c r="E42" s="71">
        <v>27</v>
      </c>
      <c r="F42" s="72">
        <f t="shared" si="1"/>
        <v>0.44444444444444442</v>
      </c>
      <c r="G42" s="73">
        <f t="shared" si="0"/>
        <v>44.444444444444443</v>
      </c>
    </row>
    <row r="43" spans="1:7" x14ac:dyDescent="0.3">
      <c r="A43" s="56" t="s">
        <v>46</v>
      </c>
      <c r="B43" s="2">
        <v>41.101700000000001</v>
      </c>
      <c r="C43" s="2">
        <v>-72.933999999999997</v>
      </c>
      <c r="D43" s="71">
        <v>1</v>
      </c>
      <c r="E43" s="71">
        <v>27</v>
      </c>
      <c r="F43" s="72">
        <f t="shared" si="1"/>
        <v>3.7037037037037035E-2</v>
      </c>
      <c r="G43" s="73">
        <f t="shared" si="0"/>
        <v>3.7037037037037033</v>
      </c>
    </row>
    <row r="44" spans="1:7" x14ac:dyDescent="0.3">
      <c r="A44" s="56" t="s">
        <v>47</v>
      </c>
      <c r="B44" s="2">
        <v>41.026000000000003</v>
      </c>
      <c r="C44" s="2">
        <v>-72.913499999999999</v>
      </c>
      <c r="D44" s="71">
        <v>2</v>
      </c>
      <c r="E44" s="71">
        <v>27</v>
      </c>
      <c r="F44" s="72">
        <f t="shared" si="1"/>
        <v>7.407407407407407E-2</v>
      </c>
      <c r="G44" s="73">
        <f t="shared" si="0"/>
        <v>7.4074074074074066</v>
      </c>
    </row>
    <row r="45" spans="1:7" x14ac:dyDescent="0.3">
      <c r="A45" s="56" t="s">
        <v>48</v>
      </c>
      <c r="B45" s="2">
        <v>41.137500000000003</v>
      </c>
      <c r="C45" s="2">
        <v>-72.655000000000001</v>
      </c>
      <c r="D45" s="71">
        <v>0</v>
      </c>
      <c r="E45" s="71">
        <v>27</v>
      </c>
      <c r="G45" s="71">
        <v>0</v>
      </c>
    </row>
    <row r="46" spans="1:7" x14ac:dyDescent="0.3">
      <c r="A46" s="56" t="s">
        <v>49</v>
      </c>
      <c r="B46" s="2">
        <v>41.182000000000002</v>
      </c>
      <c r="C46" s="2">
        <v>-72.457700000000003</v>
      </c>
      <c r="D46" s="71">
        <v>0</v>
      </c>
      <c r="E46" s="71">
        <v>27</v>
      </c>
      <c r="G46" s="71">
        <v>0</v>
      </c>
    </row>
    <row r="47" spans="1:7" x14ac:dyDescent="0.3">
      <c r="A47" s="56" t="s">
        <v>50</v>
      </c>
      <c r="B47" s="2">
        <v>41.234299999999998</v>
      </c>
      <c r="C47" s="2">
        <v>-72.265799999999999</v>
      </c>
      <c r="D47" s="71">
        <v>0</v>
      </c>
      <c r="E47" s="71">
        <v>27</v>
      </c>
      <c r="G47" s="73">
        <v>0</v>
      </c>
    </row>
    <row r="48" spans="1:7" x14ac:dyDescent="0.3">
      <c r="A48" s="56" t="s">
        <v>51</v>
      </c>
      <c r="B48" s="2">
        <v>41.237200000000001</v>
      </c>
      <c r="C48" s="2">
        <v>-72.053299999999993</v>
      </c>
      <c r="D48" s="71">
        <v>0</v>
      </c>
      <c r="E48" s="71">
        <v>27</v>
      </c>
      <c r="G48" s="73">
        <v>0</v>
      </c>
    </row>
    <row r="49" spans="1:7" x14ac:dyDescent="0.3">
      <c r="A49" s="74" t="s">
        <v>52</v>
      </c>
      <c r="B49">
        <v>40.801299999999998</v>
      </c>
      <c r="C49">
        <v>-73.826800000000006</v>
      </c>
      <c r="D49" s="71">
        <v>19</v>
      </c>
      <c r="E49" s="71">
        <v>25</v>
      </c>
      <c r="F49" s="71">
        <f t="shared" ref="F49:F61" si="2">D49/E49</f>
        <v>0.76</v>
      </c>
      <c r="G49" s="73">
        <f t="shared" ref="G49:G61" si="3">F49*100</f>
        <v>76</v>
      </c>
    </row>
    <row r="50" spans="1:7" x14ac:dyDescent="0.3">
      <c r="A50" s="74" t="s">
        <v>53</v>
      </c>
      <c r="B50">
        <v>40.799199999999999</v>
      </c>
      <c r="C50">
        <v>-73.791300000000007</v>
      </c>
      <c r="D50" s="71">
        <v>24</v>
      </c>
      <c r="E50" s="71">
        <v>25</v>
      </c>
      <c r="F50" s="71">
        <f t="shared" si="2"/>
        <v>0.96</v>
      </c>
      <c r="G50" s="73">
        <f t="shared" si="3"/>
        <v>96</v>
      </c>
    </row>
    <row r="51" spans="1:7" x14ac:dyDescent="0.3">
      <c r="A51" s="74" t="s">
        <v>54</v>
      </c>
      <c r="B51">
        <v>40.843299999999999</v>
      </c>
      <c r="C51">
        <v>-73.759</v>
      </c>
      <c r="D51" s="71">
        <v>24</v>
      </c>
      <c r="E51" s="71">
        <v>25</v>
      </c>
      <c r="F51" s="71">
        <f t="shared" si="2"/>
        <v>0.96</v>
      </c>
      <c r="G51" s="73">
        <f t="shared" si="3"/>
        <v>96</v>
      </c>
    </row>
    <row r="52" spans="1:7" x14ac:dyDescent="0.3">
      <c r="A52" s="74" t="s">
        <v>55</v>
      </c>
      <c r="B52">
        <v>40.872500000000002</v>
      </c>
      <c r="C52">
        <v>-73.734300000000005</v>
      </c>
      <c r="D52" s="71">
        <v>24</v>
      </c>
      <c r="E52" s="71">
        <v>25</v>
      </c>
      <c r="F52" s="71">
        <f t="shared" si="2"/>
        <v>0.96</v>
      </c>
      <c r="G52" s="73">
        <f t="shared" si="3"/>
        <v>96</v>
      </c>
    </row>
    <row r="53" spans="1:7" x14ac:dyDescent="0.3">
      <c r="A53" s="74" t="s">
        <v>56</v>
      </c>
      <c r="B53">
        <v>40.892299999999999</v>
      </c>
      <c r="C53">
        <v>-73.685299999999998</v>
      </c>
      <c r="D53" s="71">
        <v>24</v>
      </c>
      <c r="E53" s="71">
        <v>25</v>
      </c>
      <c r="F53" s="71">
        <f t="shared" si="2"/>
        <v>0.96</v>
      </c>
      <c r="G53" s="73">
        <f t="shared" si="3"/>
        <v>96</v>
      </c>
    </row>
    <row r="54" spans="1:7" x14ac:dyDescent="0.3">
      <c r="A54" s="74" t="s">
        <v>57</v>
      </c>
      <c r="B54">
        <v>40.940300000000001</v>
      </c>
      <c r="C54">
        <v>-73.666700000000006</v>
      </c>
      <c r="D54" s="71">
        <v>22</v>
      </c>
      <c r="E54" s="71">
        <v>25</v>
      </c>
      <c r="F54" s="71">
        <f t="shared" si="2"/>
        <v>0.88</v>
      </c>
      <c r="G54" s="73">
        <f t="shared" si="3"/>
        <v>88</v>
      </c>
    </row>
    <row r="55" spans="1:7" x14ac:dyDescent="0.3">
      <c r="A55" s="74" t="s">
        <v>58</v>
      </c>
      <c r="B55">
        <v>40.9343</v>
      </c>
      <c r="C55">
        <v>-73.652000000000001</v>
      </c>
      <c r="D55" s="71">
        <v>23</v>
      </c>
      <c r="E55" s="71">
        <v>25</v>
      </c>
      <c r="F55" s="71">
        <f t="shared" si="2"/>
        <v>0.92</v>
      </c>
      <c r="G55" s="73">
        <f t="shared" si="3"/>
        <v>92</v>
      </c>
    </row>
    <row r="56" spans="1:7" x14ac:dyDescent="0.3">
      <c r="A56" s="74" t="s">
        <v>59</v>
      </c>
      <c r="B56">
        <v>40.918700000000001</v>
      </c>
      <c r="C56">
        <v>-73.640299999999996</v>
      </c>
      <c r="D56" s="71">
        <v>24</v>
      </c>
      <c r="E56" s="71">
        <v>25</v>
      </c>
      <c r="F56" s="71">
        <f t="shared" si="2"/>
        <v>0.96</v>
      </c>
      <c r="G56" s="73">
        <f t="shared" si="3"/>
        <v>96</v>
      </c>
    </row>
    <row r="57" spans="1:7" x14ac:dyDescent="0.3">
      <c r="A57" s="74" t="s">
        <v>60</v>
      </c>
      <c r="B57">
        <v>40.9054</v>
      </c>
      <c r="C57">
        <v>-73.635999999999996</v>
      </c>
      <c r="D57" s="71">
        <v>21</v>
      </c>
      <c r="E57" s="71">
        <v>25</v>
      </c>
      <c r="F57" s="71">
        <f t="shared" si="2"/>
        <v>0.84</v>
      </c>
      <c r="G57" s="73">
        <f t="shared" si="3"/>
        <v>84</v>
      </c>
    </row>
    <row r="58" spans="1:7" x14ac:dyDescent="0.3">
      <c r="A58" s="74" t="s">
        <v>61</v>
      </c>
      <c r="B58">
        <v>40.920699999999997</v>
      </c>
      <c r="C58">
        <v>-73.718699999999998</v>
      </c>
      <c r="D58" s="71">
        <v>23</v>
      </c>
      <c r="E58" s="71">
        <v>25</v>
      </c>
      <c r="F58" s="71">
        <f t="shared" si="2"/>
        <v>0.92</v>
      </c>
      <c r="G58" s="73">
        <f t="shared" si="3"/>
        <v>92</v>
      </c>
    </row>
    <row r="59" spans="1:7" x14ac:dyDescent="0.3">
      <c r="A59" s="74" t="s">
        <v>62</v>
      </c>
      <c r="B59">
        <v>40.908000000000001</v>
      </c>
      <c r="C59">
        <v>-73.709000000000003</v>
      </c>
      <c r="D59" s="71">
        <v>24</v>
      </c>
      <c r="E59" s="71">
        <v>25</v>
      </c>
      <c r="F59" s="71">
        <f t="shared" si="2"/>
        <v>0.96</v>
      </c>
      <c r="G59" s="73">
        <f t="shared" si="3"/>
        <v>96</v>
      </c>
    </row>
    <row r="60" spans="1:7" x14ac:dyDescent="0.3">
      <c r="A60" s="74" t="s">
        <v>63</v>
      </c>
      <c r="B60">
        <v>40.859000000000002</v>
      </c>
      <c r="C60">
        <v>-73.671700000000001</v>
      </c>
      <c r="D60" s="71">
        <v>23</v>
      </c>
      <c r="E60" s="71">
        <v>25</v>
      </c>
      <c r="F60" s="71">
        <f t="shared" si="2"/>
        <v>0.92</v>
      </c>
      <c r="G60" s="73">
        <f t="shared" si="3"/>
        <v>92</v>
      </c>
    </row>
    <row r="61" spans="1:7" x14ac:dyDescent="0.3">
      <c r="A61" s="74" t="s">
        <v>64</v>
      </c>
      <c r="B61">
        <v>40.885300000000001</v>
      </c>
      <c r="C61">
        <v>-73.690299999999993</v>
      </c>
      <c r="D61" s="71">
        <v>24</v>
      </c>
      <c r="E61" s="71">
        <v>25</v>
      </c>
      <c r="F61" s="71">
        <f t="shared" si="2"/>
        <v>0.96</v>
      </c>
      <c r="G61" s="73">
        <f t="shared" si="3"/>
        <v>96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workbookViewId="0">
      <selection activeCell="H57" sqref="H57"/>
    </sheetView>
  </sheetViews>
  <sheetFormatPr defaultRowHeight="14.4" x14ac:dyDescent="0.3"/>
  <cols>
    <col min="1" max="1" width="15.6640625" style="1" customWidth="1"/>
    <col min="2" max="3" width="16.6640625" style="2" customWidth="1"/>
    <col min="5" max="5" width="9" customWidth="1"/>
    <col min="6" max="6" width="12.5546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t="s">
        <v>65</v>
      </c>
      <c r="E1" t="s">
        <v>4</v>
      </c>
      <c r="F1" t="s">
        <v>66</v>
      </c>
      <c r="G1" t="s">
        <v>6</v>
      </c>
    </row>
    <row r="2" spans="1:7" x14ac:dyDescent="0.3">
      <c r="A2" s="1" t="s">
        <v>7</v>
      </c>
      <c r="B2" s="2">
        <v>40.963299999999997</v>
      </c>
      <c r="C2" s="2">
        <v>-73.623699999999999</v>
      </c>
      <c r="D2">
        <v>23</v>
      </c>
      <c r="E2">
        <v>27</v>
      </c>
      <c r="F2" s="68">
        <f>D2/E2</f>
        <v>0.85185185185185186</v>
      </c>
      <c r="G2" s="69">
        <f>F2*100</f>
        <v>85.18518518518519</v>
      </c>
    </row>
    <row r="3" spans="1:7" x14ac:dyDescent="0.3">
      <c r="A3" s="1" t="s">
        <v>8</v>
      </c>
      <c r="B3" s="2">
        <v>40.934699999999999</v>
      </c>
      <c r="C3" s="2">
        <v>-73.600700000000003</v>
      </c>
      <c r="D3">
        <v>25</v>
      </c>
      <c r="E3">
        <v>27</v>
      </c>
      <c r="F3" s="68">
        <f>D3/E3</f>
        <v>0.92592592592592593</v>
      </c>
      <c r="G3" s="69">
        <f t="shared" ref="G3:G42" si="0">F3*100</f>
        <v>92.592592592592595</v>
      </c>
    </row>
    <row r="4" spans="1:7" x14ac:dyDescent="0.3">
      <c r="A4" s="1" t="s">
        <v>9</v>
      </c>
      <c r="B4" s="2">
        <v>40.979300000000002</v>
      </c>
      <c r="C4" s="2">
        <v>-73.560699999999997</v>
      </c>
      <c r="D4">
        <v>20</v>
      </c>
      <c r="E4">
        <v>27</v>
      </c>
      <c r="F4" s="68">
        <f t="shared" ref="F4:F42" si="1">D4/E4</f>
        <v>0.7407407407407407</v>
      </c>
      <c r="G4" s="69">
        <f t="shared" si="0"/>
        <v>74.074074074074076</v>
      </c>
    </row>
    <row r="5" spans="1:7" x14ac:dyDescent="0.3">
      <c r="A5" s="1" t="s">
        <v>10</v>
      </c>
      <c r="B5" s="2">
        <v>40.937800000000003</v>
      </c>
      <c r="C5" s="2">
        <v>-73.519300000000001</v>
      </c>
      <c r="D5">
        <v>14</v>
      </c>
      <c r="E5">
        <v>27</v>
      </c>
      <c r="F5" s="68">
        <f t="shared" si="1"/>
        <v>0.51851851851851849</v>
      </c>
      <c r="G5" s="69">
        <f t="shared" si="0"/>
        <v>51.851851851851848</v>
      </c>
    </row>
    <row r="6" spans="1:7" x14ac:dyDescent="0.3">
      <c r="A6" s="1" t="s">
        <v>11</v>
      </c>
      <c r="B6" s="2">
        <v>41.009300000000003</v>
      </c>
      <c r="C6" s="2">
        <v>-73.5137</v>
      </c>
      <c r="D6">
        <v>8</v>
      </c>
      <c r="E6">
        <v>27</v>
      </c>
      <c r="F6" s="68">
        <f t="shared" si="1"/>
        <v>0.29629629629629628</v>
      </c>
      <c r="G6" s="69">
        <f t="shared" si="0"/>
        <v>29.629629629629626</v>
      </c>
    </row>
    <row r="7" spans="1:7" x14ac:dyDescent="0.3">
      <c r="A7" s="1" t="s">
        <v>12</v>
      </c>
      <c r="B7" s="2">
        <v>40.961199999999998</v>
      </c>
      <c r="C7" s="2">
        <v>-73.476699999999994</v>
      </c>
      <c r="D7">
        <v>9</v>
      </c>
      <c r="E7">
        <v>27</v>
      </c>
      <c r="F7" s="68">
        <f t="shared" si="1"/>
        <v>0.33333333333333331</v>
      </c>
      <c r="G7" s="69">
        <f t="shared" si="0"/>
        <v>33.333333333333329</v>
      </c>
    </row>
    <row r="8" spans="1:7" x14ac:dyDescent="0.3">
      <c r="A8" s="1" t="s">
        <v>13</v>
      </c>
      <c r="B8" s="2">
        <v>40.950299999999999</v>
      </c>
      <c r="C8" s="2">
        <v>-73.425299999999993</v>
      </c>
      <c r="D8">
        <v>4</v>
      </c>
      <c r="E8">
        <v>27</v>
      </c>
      <c r="F8" s="68">
        <f t="shared" si="1"/>
        <v>0.14814814814814814</v>
      </c>
      <c r="G8" s="69">
        <f t="shared" si="0"/>
        <v>14.814814814814813</v>
      </c>
    </row>
    <row r="9" spans="1:7" x14ac:dyDescent="0.3">
      <c r="A9" s="1" t="s">
        <v>14</v>
      </c>
      <c r="B9" s="2">
        <v>41.040799999999997</v>
      </c>
      <c r="C9" s="2">
        <v>-73.418000000000006</v>
      </c>
      <c r="D9">
        <v>9</v>
      </c>
      <c r="E9">
        <v>27</v>
      </c>
      <c r="F9" s="68">
        <f t="shared" si="1"/>
        <v>0.33333333333333331</v>
      </c>
      <c r="G9" s="69">
        <f t="shared" si="0"/>
        <v>33.333333333333329</v>
      </c>
    </row>
    <row r="10" spans="1:7" x14ac:dyDescent="0.3">
      <c r="A10" s="1" t="s">
        <v>15</v>
      </c>
      <c r="B10" s="2">
        <v>41.070799999999998</v>
      </c>
      <c r="C10" s="2">
        <v>-73.336200000000005</v>
      </c>
      <c r="D10">
        <v>15</v>
      </c>
      <c r="E10">
        <v>27</v>
      </c>
      <c r="F10" s="68">
        <f t="shared" si="1"/>
        <v>0.55555555555555558</v>
      </c>
      <c r="G10" s="69">
        <f t="shared" si="0"/>
        <v>55.555555555555557</v>
      </c>
    </row>
    <row r="11" spans="1:7" x14ac:dyDescent="0.3">
      <c r="A11" s="1" t="s">
        <v>16</v>
      </c>
      <c r="B11" s="2">
        <v>40.951700000000002</v>
      </c>
      <c r="C11" s="2">
        <v>-73.332499999999996</v>
      </c>
      <c r="D11">
        <v>5</v>
      </c>
      <c r="E11">
        <v>27</v>
      </c>
      <c r="F11" s="68">
        <f t="shared" si="1"/>
        <v>0.18518518518518517</v>
      </c>
      <c r="G11" s="69">
        <f t="shared" si="0"/>
        <v>18.518518518518519</v>
      </c>
    </row>
    <row r="12" spans="1:7" x14ac:dyDescent="0.3">
      <c r="A12" s="1" t="s">
        <v>17</v>
      </c>
      <c r="B12" s="2">
        <v>41.108699999999999</v>
      </c>
      <c r="C12" s="2">
        <v>-73.253</v>
      </c>
      <c r="D12">
        <v>13</v>
      </c>
      <c r="E12">
        <v>27</v>
      </c>
      <c r="F12" s="68">
        <f t="shared" si="1"/>
        <v>0.48148148148148145</v>
      </c>
      <c r="G12" s="69">
        <f t="shared" si="0"/>
        <v>48.148148148148145</v>
      </c>
    </row>
    <row r="13" spans="1:7" x14ac:dyDescent="0.3">
      <c r="A13" s="1" t="s">
        <v>18</v>
      </c>
      <c r="B13" s="2">
        <v>41.058300000000003</v>
      </c>
      <c r="C13" s="2">
        <v>-73.234300000000005</v>
      </c>
      <c r="D13">
        <v>13</v>
      </c>
      <c r="E13">
        <v>27</v>
      </c>
      <c r="F13" s="68">
        <f t="shared" si="1"/>
        <v>0.48148148148148145</v>
      </c>
      <c r="G13" s="69">
        <f t="shared" si="0"/>
        <v>48.148148148148145</v>
      </c>
    </row>
    <row r="14" spans="1:7" x14ac:dyDescent="0.3">
      <c r="A14" s="1" t="s">
        <v>19</v>
      </c>
      <c r="B14" s="2">
        <v>40.991500000000002</v>
      </c>
      <c r="C14" s="2">
        <v>-73.218800000000002</v>
      </c>
      <c r="D14">
        <v>15</v>
      </c>
      <c r="E14">
        <v>27</v>
      </c>
      <c r="F14" s="68">
        <f t="shared" si="1"/>
        <v>0.55555555555555558</v>
      </c>
      <c r="G14" s="69">
        <f t="shared" si="0"/>
        <v>55.555555555555557</v>
      </c>
    </row>
    <row r="15" spans="1:7" x14ac:dyDescent="0.3">
      <c r="A15" s="1" t="s">
        <v>20</v>
      </c>
      <c r="B15" s="2">
        <v>40.9313</v>
      </c>
      <c r="C15" s="2">
        <v>-73.221199999999996</v>
      </c>
      <c r="D15">
        <v>23</v>
      </c>
      <c r="E15">
        <v>27</v>
      </c>
      <c r="F15" s="68">
        <f t="shared" si="1"/>
        <v>0.85185185185185186</v>
      </c>
      <c r="G15" s="69">
        <f t="shared" si="0"/>
        <v>85.18518518518519</v>
      </c>
    </row>
    <row r="16" spans="1:7" x14ac:dyDescent="0.3">
      <c r="A16" s="1" t="s">
        <v>21</v>
      </c>
      <c r="B16" s="2">
        <v>41.1203</v>
      </c>
      <c r="C16" s="2">
        <v>-73.162499999999994</v>
      </c>
      <c r="D16">
        <v>4</v>
      </c>
      <c r="E16">
        <v>27</v>
      </c>
      <c r="F16" s="68">
        <f t="shared" si="1"/>
        <v>0.14814814814814814</v>
      </c>
      <c r="G16" s="69">
        <f t="shared" si="0"/>
        <v>14.814814814814813</v>
      </c>
    </row>
    <row r="17" spans="1:7" x14ac:dyDescent="0.3">
      <c r="A17" s="1" t="s">
        <v>22</v>
      </c>
      <c r="B17" s="2">
        <v>41.122300000000003</v>
      </c>
      <c r="C17" s="2">
        <v>-73.09</v>
      </c>
      <c r="D17">
        <v>6</v>
      </c>
      <c r="E17">
        <v>27</v>
      </c>
      <c r="F17" s="68">
        <f t="shared" si="1"/>
        <v>0.22222222222222221</v>
      </c>
      <c r="G17" s="69">
        <f t="shared" si="0"/>
        <v>22.222222222222221</v>
      </c>
    </row>
    <row r="18" spans="1:7" x14ac:dyDescent="0.3">
      <c r="A18" s="1" t="s">
        <v>23</v>
      </c>
      <c r="B18" s="2">
        <v>41.055300000000003</v>
      </c>
      <c r="C18" s="2">
        <v>-73.080799999999996</v>
      </c>
      <c r="D18">
        <v>0</v>
      </c>
      <c r="E18">
        <v>27</v>
      </c>
      <c r="F18" s="68">
        <f t="shared" si="1"/>
        <v>0</v>
      </c>
      <c r="G18" s="69">
        <f t="shared" si="0"/>
        <v>0</v>
      </c>
    </row>
    <row r="19" spans="1:7" x14ac:dyDescent="0.3">
      <c r="A19" s="1" t="s">
        <v>24</v>
      </c>
      <c r="B19" s="2">
        <v>40.994</v>
      </c>
      <c r="C19" s="2">
        <v>-73.042299999999997</v>
      </c>
      <c r="D19">
        <v>3</v>
      </c>
      <c r="E19">
        <v>26</v>
      </c>
      <c r="F19" s="68">
        <f t="shared" si="1"/>
        <v>0.11538461538461539</v>
      </c>
      <c r="G19" s="69">
        <f t="shared" si="0"/>
        <v>11.538461538461538</v>
      </c>
    </row>
    <row r="20" spans="1:7" x14ac:dyDescent="0.3">
      <c r="A20" s="1" t="s">
        <v>25</v>
      </c>
      <c r="B20" s="2">
        <v>41.164000000000001</v>
      </c>
      <c r="C20" s="2">
        <v>-73.014799999999994</v>
      </c>
      <c r="D20">
        <v>14</v>
      </c>
      <c r="E20">
        <v>27</v>
      </c>
      <c r="F20" s="68">
        <f t="shared" si="1"/>
        <v>0.51851851851851849</v>
      </c>
      <c r="G20" s="69">
        <f t="shared" si="0"/>
        <v>51.851851851851848</v>
      </c>
    </row>
    <row r="21" spans="1:7" x14ac:dyDescent="0.3">
      <c r="A21" s="1" t="s">
        <v>26</v>
      </c>
      <c r="B21" s="2">
        <v>41.082299999999996</v>
      </c>
      <c r="C21" s="2">
        <v>-73.022800000000004</v>
      </c>
      <c r="D21">
        <v>3</v>
      </c>
      <c r="E21">
        <v>26</v>
      </c>
      <c r="F21" s="68">
        <f t="shared" si="1"/>
        <v>0.11538461538461539</v>
      </c>
      <c r="G21" s="69">
        <f t="shared" si="0"/>
        <v>11.538461538461538</v>
      </c>
    </row>
    <row r="22" spans="1:7" x14ac:dyDescent="0.3">
      <c r="A22" s="1" t="s">
        <v>27</v>
      </c>
      <c r="B22" s="2">
        <v>41.1402</v>
      </c>
      <c r="C22" s="2">
        <v>-72.948800000000006</v>
      </c>
      <c r="D22">
        <v>2</v>
      </c>
      <c r="E22">
        <v>27</v>
      </c>
      <c r="F22" s="68">
        <f t="shared" si="1"/>
        <v>7.407407407407407E-2</v>
      </c>
      <c r="G22" s="69">
        <f t="shared" si="0"/>
        <v>7.4074074074074066</v>
      </c>
    </row>
    <row r="23" spans="1:7" x14ac:dyDescent="0.3">
      <c r="A23" s="1" t="s">
        <v>28</v>
      </c>
      <c r="B23" s="2">
        <v>40.981000000000002</v>
      </c>
      <c r="C23" s="2">
        <v>-72.918199999999999</v>
      </c>
      <c r="D23">
        <v>0</v>
      </c>
      <c r="E23">
        <v>26</v>
      </c>
      <c r="F23" s="68">
        <f t="shared" si="1"/>
        <v>0</v>
      </c>
      <c r="G23" s="69">
        <f t="shared" si="0"/>
        <v>0</v>
      </c>
    </row>
    <row r="24" spans="1:7" x14ac:dyDescent="0.3">
      <c r="A24" s="1" t="s">
        <v>29</v>
      </c>
      <c r="B24" s="2">
        <v>41.209200000000003</v>
      </c>
      <c r="C24" s="2">
        <v>-72.908500000000004</v>
      </c>
      <c r="D24">
        <v>7</v>
      </c>
      <c r="E24">
        <v>27</v>
      </c>
      <c r="F24" s="68">
        <f t="shared" si="1"/>
        <v>0.25925925925925924</v>
      </c>
      <c r="G24" s="69">
        <f t="shared" si="0"/>
        <v>25.925925925925924</v>
      </c>
    </row>
    <row r="25" spans="1:7" x14ac:dyDescent="0.3">
      <c r="A25" s="1" t="s">
        <v>30</v>
      </c>
      <c r="B25" s="2">
        <v>41.158700000000003</v>
      </c>
      <c r="C25" s="2">
        <v>-72.849500000000006</v>
      </c>
      <c r="D25">
        <v>1</v>
      </c>
      <c r="E25">
        <v>26</v>
      </c>
      <c r="F25" s="68">
        <f t="shared" si="1"/>
        <v>3.8461538461538464E-2</v>
      </c>
      <c r="G25" s="69">
        <f t="shared" si="0"/>
        <v>3.8461538461538463</v>
      </c>
    </row>
    <row r="26" spans="1:7" x14ac:dyDescent="0.3">
      <c r="A26" s="1" t="s">
        <v>31</v>
      </c>
      <c r="B26" s="2">
        <v>41.078200000000002</v>
      </c>
      <c r="C26" s="2">
        <v>-72.833500000000001</v>
      </c>
      <c r="D26">
        <v>1</v>
      </c>
      <c r="E26">
        <v>25</v>
      </c>
      <c r="F26" s="68">
        <f t="shared" si="1"/>
        <v>0.04</v>
      </c>
      <c r="G26" s="69">
        <f t="shared" si="0"/>
        <v>4</v>
      </c>
    </row>
    <row r="27" spans="1:7" x14ac:dyDescent="0.3">
      <c r="A27" s="1" t="s">
        <v>32</v>
      </c>
      <c r="B27" s="2">
        <v>41.231499999999997</v>
      </c>
      <c r="C27" s="2">
        <v>-72.829700000000003</v>
      </c>
      <c r="D27">
        <v>2</v>
      </c>
      <c r="E27">
        <v>27</v>
      </c>
      <c r="F27" s="68">
        <f t="shared" si="1"/>
        <v>7.407407407407407E-2</v>
      </c>
      <c r="G27" s="69">
        <f t="shared" si="0"/>
        <v>7.4074074074074066</v>
      </c>
    </row>
    <row r="28" spans="1:7" x14ac:dyDescent="0.3">
      <c r="A28" s="1" t="s">
        <v>33</v>
      </c>
      <c r="B28" s="2">
        <v>41.196300000000001</v>
      </c>
      <c r="C28" s="2">
        <v>-72.775300000000001</v>
      </c>
      <c r="D28">
        <v>0</v>
      </c>
      <c r="E28">
        <v>25</v>
      </c>
      <c r="F28" s="68">
        <f t="shared" si="1"/>
        <v>0</v>
      </c>
      <c r="G28" s="69">
        <f t="shared" si="0"/>
        <v>0</v>
      </c>
    </row>
    <row r="29" spans="1:7" x14ac:dyDescent="0.3">
      <c r="A29" s="1" t="s">
        <v>34</v>
      </c>
      <c r="B29" s="2">
        <v>41.004199999999997</v>
      </c>
      <c r="C29" s="2">
        <v>-72.768299999999996</v>
      </c>
      <c r="D29">
        <v>4</v>
      </c>
      <c r="E29">
        <v>19</v>
      </c>
      <c r="F29" s="68">
        <f t="shared" si="1"/>
        <v>0.21052631578947367</v>
      </c>
      <c r="G29" s="69">
        <f t="shared" si="0"/>
        <v>21.052631578947366</v>
      </c>
    </row>
    <row r="30" spans="1:7" x14ac:dyDescent="0.3">
      <c r="A30" s="1" t="s">
        <v>35</v>
      </c>
      <c r="B30" s="2">
        <v>41.241500000000002</v>
      </c>
      <c r="C30" s="2">
        <v>-72.665700000000001</v>
      </c>
      <c r="D30">
        <v>0</v>
      </c>
      <c r="E30">
        <v>18</v>
      </c>
      <c r="F30" s="68">
        <f t="shared" si="1"/>
        <v>0</v>
      </c>
      <c r="G30" s="69">
        <f t="shared" si="0"/>
        <v>0</v>
      </c>
    </row>
    <row r="31" spans="1:7" x14ac:dyDescent="0.3">
      <c r="A31" s="1" t="s">
        <v>36</v>
      </c>
      <c r="B31" s="2">
        <v>41.003799999999998</v>
      </c>
      <c r="C31" s="2">
        <v>-72.651200000000003</v>
      </c>
      <c r="D31">
        <v>1</v>
      </c>
      <c r="E31">
        <v>14</v>
      </c>
      <c r="F31" s="68">
        <f t="shared" si="1"/>
        <v>7.1428571428571425E-2</v>
      </c>
      <c r="G31" s="69">
        <f t="shared" si="0"/>
        <v>7.1428571428571423</v>
      </c>
    </row>
    <row r="32" spans="1:7" x14ac:dyDescent="0.3">
      <c r="A32" s="1" t="s">
        <v>37</v>
      </c>
      <c r="B32" s="2">
        <v>40.872500000000002</v>
      </c>
      <c r="C32" s="2">
        <v>-73.734200000000001</v>
      </c>
      <c r="D32">
        <v>27</v>
      </c>
      <c r="E32">
        <v>27</v>
      </c>
      <c r="F32" s="68">
        <f t="shared" si="1"/>
        <v>1</v>
      </c>
      <c r="G32" s="69">
        <f t="shared" si="0"/>
        <v>100</v>
      </c>
    </row>
    <row r="33" spans="1:7" x14ac:dyDescent="0.3">
      <c r="A33" s="1" t="s">
        <v>38</v>
      </c>
      <c r="B33" s="2">
        <v>40.918300000000002</v>
      </c>
      <c r="C33" s="2">
        <v>-73.642799999999994</v>
      </c>
      <c r="D33">
        <v>27</v>
      </c>
      <c r="E33">
        <v>27</v>
      </c>
      <c r="F33" s="68">
        <f t="shared" si="1"/>
        <v>1</v>
      </c>
      <c r="G33" s="69">
        <f t="shared" si="0"/>
        <v>100</v>
      </c>
    </row>
    <row r="34" spans="1:7" x14ac:dyDescent="0.3">
      <c r="A34" s="1" t="s">
        <v>39</v>
      </c>
      <c r="B34" s="2">
        <v>40.955800000000004</v>
      </c>
      <c r="C34" s="2">
        <v>-73.580299999999994</v>
      </c>
      <c r="D34">
        <v>24</v>
      </c>
      <c r="E34">
        <v>26</v>
      </c>
      <c r="F34" s="68">
        <f t="shared" si="1"/>
        <v>0.92307692307692313</v>
      </c>
      <c r="G34" s="69">
        <f t="shared" si="0"/>
        <v>92.307692307692307</v>
      </c>
    </row>
    <row r="35" spans="1:7" x14ac:dyDescent="0.3">
      <c r="A35" s="1" t="s">
        <v>40</v>
      </c>
      <c r="B35" s="2">
        <v>40.984299999999998</v>
      </c>
      <c r="C35" s="2">
        <v>-73.502200000000002</v>
      </c>
      <c r="D35">
        <v>18</v>
      </c>
      <c r="E35">
        <v>26</v>
      </c>
      <c r="F35" s="68">
        <f t="shared" si="1"/>
        <v>0.69230769230769229</v>
      </c>
      <c r="G35" s="69">
        <f t="shared" si="0"/>
        <v>69.230769230769226</v>
      </c>
    </row>
    <row r="36" spans="1:7" x14ac:dyDescent="0.3">
      <c r="A36" s="1" t="s">
        <v>41</v>
      </c>
      <c r="B36" s="2">
        <v>40.9938</v>
      </c>
      <c r="C36" s="2">
        <v>-73.411299999999997</v>
      </c>
      <c r="D36">
        <v>13</v>
      </c>
      <c r="E36">
        <v>27</v>
      </c>
      <c r="F36" s="68">
        <f t="shared" si="1"/>
        <v>0.48148148148148145</v>
      </c>
      <c r="G36" s="69">
        <f t="shared" si="0"/>
        <v>48.148148148148145</v>
      </c>
    </row>
    <row r="37" spans="1:7" x14ac:dyDescent="0.3">
      <c r="A37" s="1" t="s">
        <v>42</v>
      </c>
      <c r="B37" s="2">
        <v>41.019300000000001</v>
      </c>
      <c r="C37" s="2">
        <v>-73.291300000000007</v>
      </c>
      <c r="D37">
        <v>13</v>
      </c>
      <c r="E37">
        <v>27</v>
      </c>
      <c r="F37" s="68">
        <f t="shared" si="1"/>
        <v>0.48148148148148145</v>
      </c>
      <c r="G37" s="69">
        <f t="shared" si="0"/>
        <v>48.148148148148145</v>
      </c>
    </row>
    <row r="38" spans="1:7" x14ac:dyDescent="0.3">
      <c r="A38" s="1" t="s">
        <v>43</v>
      </c>
      <c r="B38" s="2">
        <v>41.080300000000001</v>
      </c>
      <c r="C38" s="2">
        <v>-73.165300000000002</v>
      </c>
      <c r="D38">
        <v>9</v>
      </c>
      <c r="E38">
        <v>27</v>
      </c>
      <c r="F38" s="68">
        <f t="shared" si="1"/>
        <v>0.33333333333333331</v>
      </c>
      <c r="G38" s="69">
        <f t="shared" si="0"/>
        <v>33.333333333333329</v>
      </c>
    </row>
    <row r="39" spans="1:7" x14ac:dyDescent="0.3">
      <c r="A39" s="1" t="s">
        <v>44</v>
      </c>
      <c r="B39" s="2">
        <v>41.017800000000001</v>
      </c>
      <c r="C39" s="2">
        <v>-73.144499999999994</v>
      </c>
      <c r="D39">
        <v>7</v>
      </c>
      <c r="E39">
        <v>27</v>
      </c>
      <c r="F39" s="68">
        <f t="shared" si="1"/>
        <v>0.25925925925925924</v>
      </c>
      <c r="G39" s="69">
        <f t="shared" si="0"/>
        <v>25.925925925925924</v>
      </c>
    </row>
    <row r="40" spans="1:7" x14ac:dyDescent="0.3">
      <c r="A40" s="1" t="s">
        <v>45</v>
      </c>
      <c r="B40" s="2">
        <v>41.177999999999997</v>
      </c>
      <c r="C40" s="2">
        <v>-72.960499999999996</v>
      </c>
      <c r="D40">
        <v>12</v>
      </c>
      <c r="E40">
        <v>27</v>
      </c>
      <c r="F40" s="68">
        <f t="shared" si="1"/>
        <v>0.44444444444444442</v>
      </c>
      <c r="G40" s="69">
        <f t="shared" si="0"/>
        <v>44.444444444444443</v>
      </c>
    </row>
    <row r="41" spans="1:7" x14ac:dyDescent="0.3">
      <c r="A41" s="1" t="s">
        <v>46</v>
      </c>
      <c r="B41" s="2">
        <v>41.101700000000001</v>
      </c>
      <c r="C41" s="2">
        <v>-72.933999999999997</v>
      </c>
      <c r="D41">
        <v>1</v>
      </c>
      <c r="E41">
        <v>27</v>
      </c>
      <c r="F41" s="68">
        <f t="shared" si="1"/>
        <v>3.7037037037037035E-2</v>
      </c>
      <c r="G41" s="69">
        <f t="shared" si="0"/>
        <v>3.7037037037037033</v>
      </c>
    </row>
    <row r="42" spans="1:7" x14ac:dyDescent="0.3">
      <c r="A42" s="1" t="s">
        <v>47</v>
      </c>
      <c r="B42" s="2">
        <v>41.026000000000003</v>
      </c>
      <c r="C42" s="2">
        <v>-72.913499999999999</v>
      </c>
      <c r="D42">
        <v>2</v>
      </c>
      <c r="E42">
        <v>27</v>
      </c>
      <c r="F42" s="68">
        <f t="shared" si="1"/>
        <v>7.407407407407407E-2</v>
      </c>
      <c r="G42" s="69">
        <f t="shared" si="0"/>
        <v>7.4074074074074066</v>
      </c>
    </row>
    <row r="43" spans="1:7" x14ac:dyDescent="0.3">
      <c r="A43" s="1" t="s">
        <v>48</v>
      </c>
      <c r="B43" s="2">
        <v>41.137500000000003</v>
      </c>
      <c r="C43" s="2">
        <v>-72.655000000000001</v>
      </c>
      <c r="D43">
        <v>0</v>
      </c>
      <c r="E43">
        <v>27</v>
      </c>
      <c r="G43">
        <v>0</v>
      </c>
    </row>
    <row r="44" spans="1:7" x14ac:dyDescent="0.3">
      <c r="A44" s="1" t="s">
        <v>49</v>
      </c>
      <c r="B44" s="2">
        <v>41.182000000000002</v>
      </c>
      <c r="C44" s="2">
        <v>-72.457700000000003</v>
      </c>
      <c r="D44">
        <v>0</v>
      </c>
      <c r="E44">
        <v>27</v>
      </c>
      <c r="G44">
        <v>0</v>
      </c>
    </row>
    <row r="45" spans="1:7" x14ac:dyDescent="0.3">
      <c r="A45" s="1" t="s">
        <v>50</v>
      </c>
      <c r="B45" s="2">
        <v>41.234299999999998</v>
      </c>
      <c r="C45" s="2">
        <v>-72.265799999999999</v>
      </c>
      <c r="D45">
        <v>0</v>
      </c>
      <c r="E45">
        <v>27</v>
      </c>
      <c r="G45" s="69">
        <v>0</v>
      </c>
    </row>
    <row r="46" spans="1:7" x14ac:dyDescent="0.3">
      <c r="A46" s="1" t="s">
        <v>51</v>
      </c>
      <c r="B46" s="2">
        <v>41.237200000000001</v>
      </c>
      <c r="C46" s="2">
        <v>-72.053299999999993</v>
      </c>
      <c r="D46">
        <v>0</v>
      </c>
      <c r="E46">
        <v>27</v>
      </c>
      <c r="G46" s="69">
        <v>0</v>
      </c>
    </row>
    <row r="47" spans="1:7" x14ac:dyDescent="0.3">
      <c r="A47" s="36" t="s">
        <v>52</v>
      </c>
      <c r="B47">
        <v>40.801299999999998</v>
      </c>
      <c r="C47">
        <v>-73.826800000000006</v>
      </c>
      <c r="D47">
        <v>19</v>
      </c>
      <c r="E47">
        <v>25</v>
      </c>
      <c r="F47">
        <f t="shared" ref="F47:F59" si="2">D47/E47</f>
        <v>0.76</v>
      </c>
      <c r="G47" s="69">
        <f t="shared" ref="G47:G59" si="3">F47*100</f>
        <v>76</v>
      </c>
    </row>
    <row r="48" spans="1:7" x14ac:dyDescent="0.3">
      <c r="A48" s="36" t="s">
        <v>53</v>
      </c>
      <c r="B48">
        <v>40.799199999999999</v>
      </c>
      <c r="C48">
        <v>-73.791300000000007</v>
      </c>
      <c r="D48">
        <v>24</v>
      </c>
      <c r="E48">
        <v>25</v>
      </c>
      <c r="F48">
        <f t="shared" si="2"/>
        <v>0.96</v>
      </c>
      <c r="G48" s="69">
        <f t="shared" si="3"/>
        <v>96</v>
      </c>
    </row>
    <row r="49" spans="1:7" x14ac:dyDescent="0.3">
      <c r="A49" s="36" t="s">
        <v>54</v>
      </c>
      <c r="B49">
        <v>40.843299999999999</v>
      </c>
      <c r="C49">
        <v>-73.759</v>
      </c>
      <c r="D49">
        <v>24</v>
      </c>
      <c r="E49">
        <v>25</v>
      </c>
      <c r="F49">
        <f t="shared" si="2"/>
        <v>0.96</v>
      </c>
      <c r="G49" s="69">
        <f t="shared" si="3"/>
        <v>96</v>
      </c>
    </row>
    <row r="50" spans="1:7" x14ac:dyDescent="0.3">
      <c r="A50" s="36" t="s">
        <v>55</v>
      </c>
      <c r="B50">
        <v>40.872500000000002</v>
      </c>
      <c r="C50">
        <v>-73.734300000000005</v>
      </c>
      <c r="D50">
        <v>24</v>
      </c>
      <c r="E50">
        <v>25</v>
      </c>
      <c r="F50">
        <f t="shared" si="2"/>
        <v>0.96</v>
      </c>
      <c r="G50" s="69">
        <f t="shared" si="3"/>
        <v>96</v>
      </c>
    </row>
    <row r="51" spans="1:7" x14ac:dyDescent="0.3">
      <c r="A51" s="36" t="s">
        <v>56</v>
      </c>
      <c r="B51">
        <v>40.892299999999999</v>
      </c>
      <c r="C51">
        <v>-73.685299999999998</v>
      </c>
      <c r="D51">
        <v>24</v>
      </c>
      <c r="E51">
        <v>25</v>
      </c>
      <c r="F51">
        <f t="shared" si="2"/>
        <v>0.96</v>
      </c>
      <c r="G51" s="69">
        <f t="shared" si="3"/>
        <v>96</v>
      </c>
    </row>
    <row r="52" spans="1:7" x14ac:dyDescent="0.3">
      <c r="A52" s="36" t="s">
        <v>57</v>
      </c>
      <c r="B52">
        <v>40.940300000000001</v>
      </c>
      <c r="C52">
        <v>-73.666700000000006</v>
      </c>
      <c r="D52">
        <v>22</v>
      </c>
      <c r="E52">
        <v>25</v>
      </c>
      <c r="F52">
        <f t="shared" si="2"/>
        <v>0.88</v>
      </c>
      <c r="G52" s="69">
        <f t="shared" si="3"/>
        <v>88</v>
      </c>
    </row>
    <row r="53" spans="1:7" x14ac:dyDescent="0.3">
      <c r="A53" s="36" t="s">
        <v>58</v>
      </c>
      <c r="B53">
        <v>40.9343</v>
      </c>
      <c r="C53">
        <v>-73.652000000000001</v>
      </c>
      <c r="D53">
        <v>23</v>
      </c>
      <c r="E53">
        <v>25</v>
      </c>
      <c r="F53">
        <f t="shared" si="2"/>
        <v>0.92</v>
      </c>
      <c r="G53" s="69">
        <f t="shared" si="3"/>
        <v>92</v>
      </c>
    </row>
    <row r="54" spans="1:7" x14ac:dyDescent="0.3">
      <c r="A54" s="36" t="s">
        <v>59</v>
      </c>
      <c r="B54">
        <v>40.918700000000001</v>
      </c>
      <c r="C54">
        <v>-73.640299999999996</v>
      </c>
      <c r="D54">
        <v>24</v>
      </c>
      <c r="E54">
        <v>25</v>
      </c>
      <c r="F54">
        <f t="shared" si="2"/>
        <v>0.96</v>
      </c>
      <c r="G54" s="69">
        <f t="shared" si="3"/>
        <v>96</v>
      </c>
    </row>
    <row r="55" spans="1:7" x14ac:dyDescent="0.3">
      <c r="A55" s="36" t="s">
        <v>60</v>
      </c>
      <c r="B55">
        <v>40.9054</v>
      </c>
      <c r="C55">
        <v>-73.635999999999996</v>
      </c>
      <c r="D55">
        <v>21</v>
      </c>
      <c r="E55">
        <v>25</v>
      </c>
      <c r="F55">
        <f t="shared" si="2"/>
        <v>0.84</v>
      </c>
      <c r="G55" s="69">
        <f t="shared" si="3"/>
        <v>84</v>
      </c>
    </row>
    <row r="56" spans="1:7" x14ac:dyDescent="0.3">
      <c r="A56" s="36" t="s">
        <v>61</v>
      </c>
      <c r="B56">
        <v>40.920699999999997</v>
      </c>
      <c r="C56">
        <v>-73.718699999999998</v>
      </c>
      <c r="D56">
        <v>23</v>
      </c>
      <c r="E56">
        <v>25</v>
      </c>
      <c r="F56">
        <f t="shared" si="2"/>
        <v>0.92</v>
      </c>
      <c r="G56" s="69">
        <f t="shared" si="3"/>
        <v>92</v>
      </c>
    </row>
    <row r="57" spans="1:7" x14ac:dyDescent="0.3">
      <c r="A57" s="36" t="s">
        <v>62</v>
      </c>
      <c r="B57">
        <v>40.908000000000001</v>
      </c>
      <c r="C57">
        <v>-73.709000000000003</v>
      </c>
      <c r="D57">
        <v>24</v>
      </c>
      <c r="E57">
        <v>25</v>
      </c>
      <c r="F57">
        <f t="shared" si="2"/>
        <v>0.96</v>
      </c>
      <c r="G57" s="69">
        <f t="shared" si="3"/>
        <v>96</v>
      </c>
    </row>
    <row r="58" spans="1:7" x14ac:dyDescent="0.3">
      <c r="A58" s="36" t="s">
        <v>63</v>
      </c>
      <c r="B58">
        <v>40.859000000000002</v>
      </c>
      <c r="C58">
        <v>-73.671700000000001</v>
      </c>
      <c r="D58">
        <v>23</v>
      </c>
      <c r="E58">
        <v>25</v>
      </c>
      <c r="F58">
        <f t="shared" si="2"/>
        <v>0.92</v>
      </c>
      <c r="G58" s="69">
        <f t="shared" si="3"/>
        <v>92</v>
      </c>
    </row>
    <row r="59" spans="1:7" x14ac:dyDescent="0.3">
      <c r="A59" s="36" t="s">
        <v>64</v>
      </c>
      <c r="B59">
        <v>40.885300000000001</v>
      </c>
      <c r="C59">
        <v>-73.690299999999993</v>
      </c>
      <c r="D59">
        <v>24</v>
      </c>
      <c r="E59">
        <v>25</v>
      </c>
      <c r="F59">
        <f t="shared" si="2"/>
        <v>0.96</v>
      </c>
      <c r="G59" s="69">
        <f t="shared" si="3"/>
        <v>96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9"/>
  <sheetViews>
    <sheetView workbookViewId="0">
      <selection activeCell="H57" sqref="H57"/>
    </sheetView>
  </sheetViews>
  <sheetFormatPr defaultRowHeight="14.4" x14ac:dyDescent="0.3"/>
  <cols>
    <col min="1" max="1" width="15.6640625" style="1" customWidth="1"/>
    <col min="2" max="3" width="16.6640625" style="2" customWidth="1"/>
    <col min="5" max="5" width="9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t="s">
        <v>67</v>
      </c>
      <c r="E1" t="s">
        <v>4</v>
      </c>
      <c r="F1" t="s">
        <v>68</v>
      </c>
    </row>
    <row r="2" spans="1:6" x14ac:dyDescent="0.3">
      <c r="A2" s="1" t="s">
        <v>7</v>
      </c>
      <c r="B2" s="2">
        <v>40.963299999999997</v>
      </c>
      <c r="C2" s="2">
        <v>-73.623699999999999</v>
      </c>
      <c r="D2">
        <v>23</v>
      </c>
      <c r="E2">
        <v>26</v>
      </c>
      <c r="F2">
        <v>88.461538461538453</v>
      </c>
    </row>
    <row r="3" spans="1:6" x14ac:dyDescent="0.3">
      <c r="A3" s="1" t="s">
        <v>8</v>
      </c>
      <c r="B3" s="2">
        <v>40.934699999999999</v>
      </c>
      <c r="C3" s="2">
        <v>-73.600700000000003</v>
      </c>
      <c r="D3">
        <v>25</v>
      </c>
      <c r="E3">
        <v>26</v>
      </c>
      <c r="F3">
        <v>96.15384615384616</v>
      </c>
    </row>
    <row r="4" spans="1:6" x14ac:dyDescent="0.3">
      <c r="A4" s="1" t="s">
        <v>9</v>
      </c>
      <c r="B4" s="2">
        <v>40.979300000000002</v>
      </c>
      <c r="C4" s="2">
        <v>-73.560699999999997</v>
      </c>
      <c r="D4">
        <v>20</v>
      </c>
      <c r="E4">
        <v>26</v>
      </c>
      <c r="F4">
        <v>76.923076923076934</v>
      </c>
    </row>
    <row r="5" spans="1:6" x14ac:dyDescent="0.3">
      <c r="A5" s="1" t="s">
        <v>10</v>
      </c>
      <c r="B5" s="2">
        <v>40.937800000000003</v>
      </c>
      <c r="C5" s="2">
        <v>-73.519300000000001</v>
      </c>
      <c r="D5">
        <v>14</v>
      </c>
      <c r="E5">
        <v>26</v>
      </c>
      <c r="F5">
        <v>53.846153846153847</v>
      </c>
    </row>
    <row r="6" spans="1:6" x14ac:dyDescent="0.3">
      <c r="A6" s="1" t="s">
        <v>11</v>
      </c>
      <c r="B6" s="2">
        <v>41.009300000000003</v>
      </c>
      <c r="C6" s="2">
        <v>-73.5137</v>
      </c>
      <c r="D6">
        <v>8</v>
      </c>
      <c r="E6">
        <v>26</v>
      </c>
      <c r="F6">
        <v>30.76923076923077</v>
      </c>
    </row>
    <row r="7" spans="1:6" x14ac:dyDescent="0.3">
      <c r="A7" s="1" t="s">
        <v>12</v>
      </c>
      <c r="B7" s="2">
        <v>40.961199999999998</v>
      </c>
      <c r="C7" s="2">
        <v>-73.476699999999994</v>
      </c>
      <c r="D7">
        <v>9</v>
      </c>
      <c r="E7">
        <v>26</v>
      </c>
      <c r="F7">
        <v>34.615384615384613</v>
      </c>
    </row>
    <row r="8" spans="1:6" x14ac:dyDescent="0.3">
      <c r="A8" s="1" t="s">
        <v>13</v>
      </c>
      <c r="B8" s="2">
        <v>40.950299999999999</v>
      </c>
      <c r="C8" s="2">
        <v>-73.425299999999993</v>
      </c>
      <c r="D8">
        <v>4</v>
      </c>
      <c r="E8">
        <v>26</v>
      </c>
      <c r="F8">
        <v>15.384615384615385</v>
      </c>
    </row>
    <row r="9" spans="1:6" x14ac:dyDescent="0.3">
      <c r="A9" s="1" t="s">
        <v>14</v>
      </c>
      <c r="B9" s="2">
        <v>41.040799999999997</v>
      </c>
      <c r="C9" s="2">
        <v>-73.418000000000006</v>
      </c>
      <c r="D9">
        <v>9</v>
      </c>
      <c r="E9">
        <v>26</v>
      </c>
      <c r="F9">
        <v>34.615384615384613</v>
      </c>
    </row>
    <row r="10" spans="1:6" x14ac:dyDescent="0.3">
      <c r="A10" s="1" t="s">
        <v>15</v>
      </c>
      <c r="B10" s="2">
        <v>41.070799999999998</v>
      </c>
      <c r="C10" s="2">
        <v>-73.336200000000005</v>
      </c>
      <c r="D10">
        <v>14</v>
      </c>
      <c r="E10">
        <v>26</v>
      </c>
      <c r="F10">
        <v>53.846153846153847</v>
      </c>
    </row>
    <row r="11" spans="1:6" x14ac:dyDescent="0.3">
      <c r="A11" s="1" t="s">
        <v>16</v>
      </c>
      <c r="B11" s="2">
        <v>40.951700000000002</v>
      </c>
      <c r="C11" s="2">
        <v>-73.332499999999996</v>
      </c>
      <c r="D11">
        <v>5</v>
      </c>
      <c r="E11">
        <v>26</v>
      </c>
      <c r="F11">
        <v>19.230769230769234</v>
      </c>
    </row>
    <row r="12" spans="1:6" x14ac:dyDescent="0.3">
      <c r="A12" s="1" t="s">
        <v>17</v>
      </c>
      <c r="B12" s="2">
        <v>41.108699999999999</v>
      </c>
      <c r="C12" s="2">
        <v>-73.253</v>
      </c>
      <c r="D12">
        <v>12</v>
      </c>
      <c r="E12">
        <v>26</v>
      </c>
      <c r="F12">
        <v>46.153846153846153</v>
      </c>
    </row>
    <row r="13" spans="1:6" x14ac:dyDescent="0.3">
      <c r="A13" s="1" t="s">
        <v>18</v>
      </c>
      <c r="B13" s="2">
        <v>41.058300000000003</v>
      </c>
      <c r="C13" s="2">
        <v>-73.234300000000005</v>
      </c>
      <c r="D13">
        <v>13</v>
      </c>
      <c r="E13">
        <v>26</v>
      </c>
      <c r="F13">
        <v>50</v>
      </c>
    </row>
    <row r="14" spans="1:6" x14ac:dyDescent="0.3">
      <c r="A14" s="1" t="s">
        <v>19</v>
      </c>
      <c r="B14" s="2">
        <v>40.991500000000002</v>
      </c>
      <c r="C14" s="2">
        <v>-73.218800000000002</v>
      </c>
      <c r="D14">
        <v>15</v>
      </c>
      <c r="E14">
        <v>26</v>
      </c>
      <c r="F14">
        <v>57.692307692307686</v>
      </c>
    </row>
    <row r="15" spans="1:6" x14ac:dyDescent="0.3">
      <c r="A15" s="1" t="s">
        <v>20</v>
      </c>
      <c r="B15" s="2">
        <v>40.9313</v>
      </c>
      <c r="C15" s="2">
        <v>-73.221199999999996</v>
      </c>
      <c r="D15">
        <v>23</v>
      </c>
      <c r="E15">
        <v>26</v>
      </c>
      <c r="F15">
        <v>88.461538461538453</v>
      </c>
    </row>
    <row r="16" spans="1:6" x14ac:dyDescent="0.3">
      <c r="A16" s="1" t="s">
        <v>21</v>
      </c>
      <c r="B16" s="2">
        <v>41.1203</v>
      </c>
      <c r="C16" s="2">
        <v>-73.162499999999994</v>
      </c>
      <c r="D16">
        <v>4</v>
      </c>
      <c r="E16">
        <v>26</v>
      </c>
      <c r="F16">
        <v>15.384615384615385</v>
      </c>
    </row>
    <row r="17" spans="1:6" x14ac:dyDescent="0.3">
      <c r="A17" s="1" t="s">
        <v>22</v>
      </c>
      <c r="B17" s="2">
        <v>41.122300000000003</v>
      </c>
      <c r="C17" s="2">
        <v>-73.09</v>
      </c>
      <c r="D17">
        <v>6</v>
      </c>
      <c r="E17">
        <v>26</v>
      </c>
      <c r="F17">
        <v>23.076923076923077</v>
      </c>
    </row>
    <row r="18" spans="1:6" x14ac:dyDescent="0.3">
      <c r="A18" s="1" t="s">
        <v>23</v>
      </c>
      <c r="B18" s="2">
        <v>41.055300000000003</v>
      </c>
      <c r="C18" s="2">
        <v>-73.080799999999996</v>
      </c>
      <c r="D18">
        <v>0</v>
      </c>
      <c r="E18">
        <v>26</v>
      </c>
      <c r="F18">
        <v>0</v>
      </c>
    </row>
    <row r="19" spans="1:6" x14ac:dyDescent="0.3">
      <c r="A19" s="1" t="s">
        <v>24</v>
      </c>
      <c r="B19" s="2">
        <v>40.994</v>
      </c>
      <c r="C19" s="2">
        <v>-73.042299999999997</v>
      </c>
      <c r="D19">
        <v>3</v>
      </c>
      <c r="E19">
        <v>25</v>
      </c>
      <c r="F19">
        <v>12</v>
      </c>
    </row>
    <row r="20" spans="1:6" x14ac:dyDescent="0.3">
      <c r="A20" s="1" t="s">
        <v>25</v>
      </c>
      <c r="B20" s="2">
        <v>41.164000000000001</v>
      </c>
      <c r="C20" s="2">
        <v>-73.014799999999994</v>
      </c>
      <c r="D20">
        <v>14</v>
      </c>
      <c r="E20">
        <v>26</v>
      </c>
      <c r="F20">
        <v>53.846153846153847</v>
      </c>
    </row>
    <row r="21" spans="1:6" x14ac:dyDescent="0.3">
      <c r="A21" s="1" t="s">
        <v>26</v>
      </c>
      <c r="B21" s="2">
        <v>41.082299999999996</v>
      </c>
      <c r="C21" s="2">
        <v>-73.022800000000004</v>
      </c>
      <c r="D21">
        <v>3</v>
      </c>
      <c r="E21">
        <v>25</v>
      </c>
      <c r="F21">
        <v>12</v>
      </c>
    </row>
    <row r="22" spans="1:6" x14ac:dyDescent="0.3">
      <c r="A22" s="1" t="s">
        <v>27</v>
      </c>
      <c r="B22" s="2">
        <v>41.1402</v>
      </c>
      <c r="C22" s="2">
        <v>-72.948800000000006</v>
      </c>
      <c r="D22">
        <v>2</v>
      </c>
      <c r="E22">
        <v>26</v>
      </c>
      <c r="F22">
        <v>7.6923076923076925</v>
      </c>
    </row>
    <row r="23" spans="1:6" x14ac:dyDescent="0.3">
      <c r="A23" s="1" t="s">
        <v>28</v>
      </c>
      <c r="B23" s="2">
        <v>40.981000000000002</v>
      </c>
      <c r="C23" s="2">
        <v>-72.918199999999999</v>
      </c>
      <c r="D23">
        <v>0</v>
      </c>
      <c r="E23">
        <v>25</v>
      </c>
      <c r="F23">
        <v>0</v>
      </c>
    </row>
    <row r="24" spans="1:6" x14ac:dyDescent="0.3">
      <c r="A24" s="1" t="s">
        <v>29</v>
      </c>
      <c r="B24" s="2">
        <v>41.209200000000003</v>
      </c>
      <c r="C24" s="2">
        <v>-72.908500000000004</v>
      </c>
      <c r="D24">
        <v>6</v>
      </c>
      <c r="E24">
        <v>26</v>
      </c>
      <c r="F24">
        <v>23.076923076923077</v>
      </c>
    </row>
    <row r="25" spans="1:6" x14ac:dyDescent="0.3">
      <c r="A25" s="1" t="s">
        <v>30</v>
      </c>
      <c r="B25" s="2">
        <v>41.158700000000003</v>
      </c>
      <c r="C25" s="2">
        <v>-72.849500000000006</v>
      </c>
      <c r="D25">
        <v>1</v>
      </c>
      <c r="E25">
        <v>25</v>
      </c>
      <c r="F25">
        <v>4</v>
      </c>
    </row>
    <row r="26" spans="1:6" x14ac:dyDescent="0.3">
      <c r="A26" s="1" t="s">
        <v>31</v>
      </c>
      <c r="B26" s="2">
        <v>41.078200000000002</v>
      </c>
      <c r="C26" s="2">
        <v>-72.833500000000001</v>
      </c>
      <c r="D26">
        <v>1</v>
      </c>
      <c r="E26">
        <v>24</v>
      </c>
      <c r="F26">
        <v>4.1666666666666661</v>
      </c>
    </row>
    <row r="27" spans="1:6" x14ac:dyDescent="0.3">
      <c r="A27" s="1" t="s">
        <v>32</v>
      </c>
      <c r="B27" s="2">
        <v>41.231499999999997</v>
      </c>
      <c r="C27" s="2">
        <v>-72.829700000000003</v>
      </c>
      <c r="D27">
        <v>2</v>
      </c>
      <c r="E27">
        <v>26</v>
      </c>
      <c r="F27">
        <v>7.6923076923076925</v>
      </c>
    </row>
    <row r="28" spans="1:6" x14ac:dyDescent="0.3">
      <c r="A28" s="1" t="s">
        <v>33</v>
      </c>
      <c r="B28" s="2">
        <v>41.196300000000001</v>
      </c>
      <c r="C28" s="2">
        <v>-72.775300000000001</v>
      </c>
      <c r="D28">
        <v>0</v>
      </c>
      <c r="E28">
        <v>24</v>
      </c>
      <c r="F28">
        <v>0</v>
      </c>
    </row>
    <row r="29" spans="1:6" x14ac:dyDescent="0.3">
      <c r="A29" s="1" t="s">
        <v>34</v>
      </c>
      <c r="B29" s="2">
        <v>41.004199999999997</v>
      </c>
      <c r="C29" s="2">
        <v>-72.768299999999996</v>
      </c>
      <c r="D29">
        <v>4</v>
      </c>
      <c r="E29">
        <v>19</v>
      </c>
      <c r="F29">
        <v>21.052631578947366</v>
      </c>
    </row>
    <row r="30" spans="1:6" x14ac:dyDescent="0.3">
      <c r="A30" s="1" t="s">
        <v>35</v>
      </c>
      <c r="B30" s="2">
        <v>41.241500000000002</v>
      </c>
      <c r="C30" s="2">
        <v>-72.665700000000001</v>
      </c>
      <c r="D30">
        <v>0</v>
      </c>
      <c r="E30">
        <v>18</v>
      </c>
      <c r="F30">
        <v>0</v>
      </c>
    </row>
    <row r="31" spans="1:6" x14ac:dyDescent="0.3">
      <c r="A31" s="1" t="s">
        <v>36</v>
      </c>
      <c r="B31" s="2">
        <v>41.003799999999998</v>
      </c>
      <c r="C31" s="2">
        <v>-72.651200000000003</v>
      </c>
      <c r="D31">
        <v>1</v>
      </c>
      <c r="E31">
        <v>14</v>
      </c>
      <c r="F31">
        <v>7.1428571428571423</v>
      </c>
    </row>
    <row r="32" spans="1:6" x14ac:dyDescent="0.3">
      <c r="A32" s="1" t="s">
        <v>37</v>
      </c>
      <c r="B32" s="2">
        <v>40.872500000000002</v>
      </c>
      <c r="C32" s="2">
        <v>-73.734200000000001</v>
      </c>
      <c r="D32">
        <v>0</v>
      </c>
      <c r="E32">
        <v>9</v>
      </c>
      <c r="F32">
        <v>0</v>
      </c>
    </row>
    <row r="33" spans="1:6" x14ac:dyDescent="0.3">
      <c r="A33" s="1" t="s">
        <v>38</v>
      </c>
      <c r="B33" s="2">
        <v>40.918300000000002</v>
      </c>
      <c r="C33" s="2">
        <v>-73.642799999999994</v>
      </c>
      <c r="D33">
        <v>0</v>
      </c>
      <c r="E33">
        <v>7</v>
      </c>
      <c r="F33">
        <v>0</v>
      </c>
    </row>
    <row r="34" spans="1:6" x14ac:dyDescent="0.3">
      <c r="A34" s="1" t="s">
        <v>39</v>
      </c>
      <c r="B34" s="2">
        <v>40.955800000000004</v>
      </c>
      <c r="C34" s="2">
        <v>-73.580299999999994</v>
      </c>
      <c r="D34">
        <v>26</v>
      </c>
      <c r="E34">
        <v>26</v>
      </c>
      <c r="F34">
        <v>100</v>
      </c>
    </row>
    <row r="35" spans="1:6" x14ac:dyDescent="0.3">
      <c r="A35" s="1" t="s">
        <v>40</v>
      </c>
      <c r="B35" s="2">
        <v>40.984299999999998</v>
      </c>
      <c r="C35" s="2">
        <v>-73.502200000000002</v>
      </c>
      <c r="D35">
        <v>26</v>
      </c>
      <c r="E35">
        <v>26</v>
      </c>
      <c r="F35">
        <v>100</v>
      </c>
    </row>
    <row r="36" spans="1:6" x14ac:dyDescent="0.3">
      <c r="A36" s="1" t="s">
        <v>41</v>
      </c>
      <c r="B36" s="2">
        <v>40.9938</v>
      </c>
      <c r="C36" s="2">
        <v>-73.411299999999997</v>
      </c>
      <c r="D36">
        <v>24</v>
      </c>
      <c r="E36">
        <v>25</v>
      </c>
      <c r="F36">
        <v>96</v>
      </c>
    </row>
    <row r="37" spans="1:6" x14ac:dyDescent="0.3">
      <c r="A37" s="1" t="s">
        <v>42</v>
      </c>
      <c r="B37" s="2">
        <v>41.019300000000001</v>
      </c>
      <c r="C37" s="2">
        <v>-73.291300000000007</v>
      </c>
      <c r="D37">
        <v>18</v>
      </c>
      <c r="E37">
        <v>25</v>
      </c>
      <c r="F37">
        <v>72</v>
      </c>
    </row>
    <row r="38" spans="1:6" x14ac:dyDescent="0.3">
      <c r="A38" s="1" t="s">
        <v>43</v>
      </c>
      <c r="B38" s="2">
        <v>41.080300000000001</v>
      </c>
      <c r="C38" s="2">
        <v>-73.165300000000002</v>
      </c>
      <c r="D38">
        <v>13</v>
      </c>
      <c r="E38">
        <v>26</v>
      </c>
      <c r="F38">
        <v>50</v>
      </c>
    </row>
    <row r="39" spans="1:6" x14ac:dyDescent="0.3">
      <c r="A39" s="1" t="s">
        <v>44</v>
      </c>
      <c r="B39" s="2">
        <v>41.017800000000001</v>
      </c>
      <c r="C39" s="2">
        <v>-73.144499999999994</v>
      </c>
      <c r="D39">
        <v>13</v>
      </c>
      <c r="E39">
        <v>26</v>
      </c>
      <c r="F39">
        <v>50</v>
      </c>
    </row>
    <row r="40" spans="1:6" x14ac:dyDescent="0.3">
      <c r="A40" s="1" t="s">
        <v>45</v>
      </c>
      <c r="B40" s="2">
        <v>41.177999999999997</v>
      </c>
      <c r="C40" s="2">
        <v>-72.960499999999996</v>
      </c>
      <c r="D40">
        <v>9</v>
      </c>
      <c r="E40">
        <v>26</v>
      </c>
      <c r="F40">
        <v>34.615384615384613</v>
      </c>
    </row>
    <row r="41" spans="1:6" x14ac:dyDescent="0.3">
      <c r="A41" s="1" t="s">
        <v>46</v>
      </c>
      <c r="B41" s="2">
        <v>41.101700000000001</v>
      </c>
      <c r="C41" s="2">
        <v>-72.933999999999997</v>
      </c>
      <c r="D41">
        <v>7</v>
      </c>
      <c r="E41">
        <v>26</v>
      </c>
      <c r="F41">
        <v>26.923076923076923</v>
      </c>
    </row>
    <row r="42" spans="1:6" x14ac:dyDescent="0.3">
      <c r="A42" s="1" t="s">
        <v>47</v>
      </c>
      <c r="B42" s="2">
        <v>41.026000000000003</v>
      </c>
      <c r="C42" s="2">
        <v>-72.913499999999999</v>
      </c>
      <c r="D42">
        <v>12</v>
      </c>
      <c r="E42">
        <v>26</v>
      </c>
      <c r="F42">
        <v>46.153846153846153</v>
      </c>
    </row>
    <row r="43" spans="1:6" x14ac:dyDescent="0.3">
      <c r="A43" s="1" t="s">
        <v>48</v>
      </c>
      <c r="B43" s="2">
        <v>41.137500000000003</v>
      </c>
      <c r="C43" s="2">
        <v>-72.655000000000001</v>
      </c>
      <c r="D43">
        <v>0</v>
      </c>
      <c r="E43">
        <v>26</v>
      </c>
      <c r="F43">
        <v>0</v>
      </c>
    </row>
    <row r="44" spans="1:6" x14ac:dyDescent="0.3">
      <c r="A44" s="1" t="s">
        <v>49</v>
      </c>
      <c r="B44" s="2">
        <v>41.182000000000002</v>
      </c>
      <c r="C44" s="2">
        <v>-72.457700000000003</v>
      </c>
      <c r="D44">
        <v>0</v>
      </c>
      <c r="E44">
        <v>26</v>
      </c>
      <c r="F44">
        <v>0</v>
      </c>
    </row>
    <row r="45" spans="1:6" x14ac:dyDescent="0.3">
      <c r="A45" s="1" t="s">
        <v>50</v>
      </c>
      <c r="B45" s="2">
        <v>41.234299999999998</v>
      </c>
      <c r="C45" s="2">
        <v>-72.265799999999999</v>
      </c>
      <c r="D45">
        <v>0</v>
      </c>
      <c r="E45">
        <v>26</v>
      </c>
      <c r="F45">
        <v>0</v>
      </c>
    </row>
    <row r="46" spans="1:6" x14ac:dyDescent="0.3">
      <c r="A46" s="1" t="s">
        <v>51</v>
      </c>
      <c r="B46" s="2">
        <v>41.237200000000001</v>
      </c>
      <c r="C46" s="2">
        <v>-72.053299999999993</v>
      </c>
      <c r="D46">
        <v>0</v>
      </c>
      <c r="E46">
        <v>26</v>
      </c>
      <c r="F46">
        <v>0</v>
      </c>
    </row>
    <row r="47" spans="1:6" x14ac:dyDescent="0.3">
      <c r="A47" s="36" t="s">
        <v>52</v>
      </c>
      <c r="B47">
        <v>40.801299999999998</v>
      </c>
      <c r="C47">
        <v>-73.826800000000006</v>
      </c>
      <c r="D47">
        <v>18</v>
      </c>
      <c r="E47">
        <v>24</v>
      </c>
      <c r="F47">
        <v>75</v>
      </c>
    </row>
    <row r="48" spans="1:6" x14ac:dyDescent="0.3">
      <c r="A48" s="36" t="s">
        <v>53</v>
      </c>
      <c r="B48">
        <v>40.799199999999999</v>
      </c>
      <c r="C48">
        <v>-73.791300000000007</v>
      </c>
      <c r="D48">
        <v>23</v>
      </c>
      <c r="E48">
        <v>24</v>
      </c>
      <c r="F48">
        <v>95.833333333333343</v>
      </c>
    </row>
    <row r="49" spans="1:6" x14ac:dyDescent="0.3">
      <c r="A49" s="36" t="s">
        <v>54</v>
      </c>
      <c r="B49">
        <v>40.843299999999999</v>
      </c>
      <c r="C49">
        <v>-73.759</v>
      </c>
      <c r="D49">
        <v>23</v>
      </c>
      <c r="E49">
        <v>24</v>
      </c>
      <c r="F49">
        <v>95.833333333333343</v>
      </c>
    </row>
    <row r="50" spans="1:6" x14ac:dyDescent="0.3">
      <c r="A50" s="36" t="s">
        <v>55</v>
      </c>
      <c r="B50">
        <v>40.872500000000002</v>
      </c>
      <c r="C50">
        <v>-73.734300000000005</v>
      </c>
      <c r="D50">
        <v>23</v>
      </c>
      <c r="E50">
        <v>24</v>
      </c>
      <c r="F50">
        <v>95.833333333333343</v>
      </c>
    </row>
    <row r="51" spans="1:6" x14ac:dyDescent="0.3">
      <c r="A51" s="36" t="s">
        <v>56</v>
      </c>
      <c r="B51">
        <v>40.892299999999999</v>
      </c>
      <c r="C51">
        <v>-73.685299999999998</v>
      </c>
      <c r="D51">
        <v>23</v>
      </c>
      <c r="E51">
        <v>24</v>
      </c>
      <c r="F51">
        <v>95.833333333333343</v>
      </c>
    </row>
    <row r="52" spans="1:6" x14ac:dyDescent="0.3">
      <c r="A52" s="36" t="s">
        <v>57</v>
      </c>
      <c r="B52">
        <v>40.940300000000001</v>
      </c>
      <c r="C52">
        <v>-73.666700000000006</v>
      </c>
      <c r="D52">
        <v>21</v>
      </c>
      <c r="E52">
        <v>24</v>
      </c>
      <c r="F52">
        <v>87.5</v>
      </c>
    </row>
    <row r="53" spans="1:6" x14ac:dyDescent="0.3">
      <c r="A53" s="36" t="s">
        <v>58</v>
      </c>
      <c r="B53">
        <v>40.9343</v>
      </c>
      <c r="C53">
        <v>-73.652000000000001</v>
      </c>
      <c r="D53">
        <v>22</v>
      </c>
      <c r="E53">
        <v>24</v>
      </c>
      <c r="F53">
        <v>91.666666666666657</v>
      </c>
    </row>
    <row r="54" spans="1:6" x14ac:dyDescent="0.3">
      <c r="A54" s="36" t="s">
        <v>59</v>
      </c>
      <c r="B54">
        <v>40.918700000000001</v>
      </c>
      <c r="C54">
        <v>-73.640299999999996</v>
      </c>
      <c r="D54">
        <v>23</v>
      </c>
      <c r="E54">
        <v>24</v>
      </c>
      <c r="F54">
        <v>95.833333333333343</v>
      </c>
    </row>
    <row r="55" spans="1:6" x14ac:dyDescent="0.3">
      <c r="A55" s="36" t="s">
        <v>60</v>
      </c>
      <c r="B55">
        <v>40.9054</v>
      </c>
      <c r="C55">
        <v>-73.635999999999996</v>
      </c>
      <c r="D55">
        <v>20</v>
      </c>
      <c r="E55">
        <v>24</v>
      </c>
      <c r="F55">
        <v>83.333333333333343</v>
      </c>
    </row>
    <row r="56" spans="1:6" x14ac:dyDescent="0.3">
      <c r="A56" s="36" t="s">
        <v>61</v>
      </c>
      <c r="B56">
        <v>40.920699999999997</v>
      </c>
      <c r="C56">
        <v>-73.718699999999998</v>
      </c>
      <c r="D56">
        <v>22</v>
      </c>
      <c r="E56">
        <v>24</v>
      </c>
      <c r="F56">
        <v>91.666666666666657</v>
      </c>
    </row>
    <row r="57" spans="1:6" x14ac:dyDescent="0.3">
      <c r="A57" s="36" t="s">
        <v>62</v>
      </c>
      <c r="B57">
        <v>40.908000000000001</v>
      </c>
      <c r="C57">
        <v>-73.709000000000003</v>
      </c>
      <c r="D57">
        <v>23</v>
      </c>
      <c r="E57">
        <v>24</v>
      </c>
      <c r="F57">
        <v>95.833333333333343</v>
      </c>
    </row>
    <row r="58" spans="1:6" x14ac:dyDescent="0.3">
      <c r="A58" s="36" t="s">
        <v>63</v>
      </c>
      <c r="B58">
        <v>40.859000000000002</v>
      </c>
      <c r="C58">
        <v>-73.671700000000001</v>
      </c>
      <c r="D58">
        <v>22</v>
      </c>
      <c r="E58">
        <v>24</v>
      </c>
      <c r="F58">
        <v>91.666666666666657</v>
      </c>
    </row>
    <row r="59" spans="1:6" x14ac:dyDescent="0.3">
      <c r="A59" s="36" t="s">
        <v>64</v>
      </c>
      <c r="B59">
        <v>40.885300000000001</v>
      </c>
      <c r="C59">
        <v>-73.690299999999993</v>
      </c>
      <c r="D59">
        <v>23</v>
      </c>
      <c r="E59">
        <v>24</v>
      </c>
      <c r="F59">
        <v>95.833333333333343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topLeftCell="A28" workbookViewId="0">
      <selection activeCell="H57" sqref="H57"/>
    </sheetView>
  </sheetViews>
  <sheetFormatPr defaultRowHeight="14.4" x14ac:dyDescent="0.3"/>
  <cols>
    <col min="1" max="1" width="15.6640625" style="1" customWidth="1"/>
    <col min="2" max="3" width="16.6640625" style="2" customWidth="1"/>
    <col min="6" max="6" width="10.109375" style="1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t="s">
        <v>69</v>
      </c>
      <c r="E1" t="s">
        <v>4</v>
      </c>
      <c r="F1" s="1" t="s">
        <v>70</v>
      </c>
    </row>
    <row r="2" spans="1:6" x14ac:dyDescent="0.3">
      <c r="A2" s="1" t="s">
        <v>7</v>
      </c>
      <c r="B2" s="2">
        <v>40.963299999999997</v>
      </c>
      <c r="C2" s="2">
        <v>-73.623699999999999</v>
      </c>
      <c r="D2">
        <v>22</v>
      </c>
      <c r="E2">
        <v>25</v>
      </c>
      <c r="F2" s="1">
        <v>88</v>
      </c>
    </row>
    <row r="3" spans="1:6" x14ac:dyDescent="0.3">
      <c r="A3" s="1" t="s">
        <v>8</v>
      </c>
      <c r="B3" s="2">
        <v>40.934699999999999</v>
      </c>
      <c r="C3" s="2">
        <v>-73.600700000000003</v>
      </c>
      <c r="D3">
        <v>24</v>
      </c>
      <c r="E3">
        <v>25</v>
      </c>
      <c r="F3" s="1">
        <v>96</v>
      </c>
    </row>
    <row r="4" spans="1:6" x14ac:dyDescent="0.3">
      <c r="A4" s="1" t="s">
        <v>9</v>
      </c>
      <c r="B4" s="2">
        <v>40.979300000000002</v>
      </c>
      <c r="C4" s="2">
        <v>-73.560699999999997</v>
      </c>
      <c r="D4">
        <v>19</v>
      </c>
      <c r="E4">
        <v>25</v>
      </c>
      <c r="F4" s="1">
        <v>76</v>
      </c>
    </row>
    <row r="5" spans="1:6" x14ac:dyDescent="0.3">
      <c r="A5" s="1" t="s">
        <v>10</v>
      </c>
      <c r="B5" s="2">
        <v>40.937800000000003</v>
      </c>
      <c r="C5" s="2">
        <v>-73.519300000000001</v>
      </c>
      <c r="D5">
        <v>14</v>
      </c>
      <c r="E5">
        <v>25</v>
      </c>
      <c r="F5" s="1">
        <v>56.000000000000007</v>
      </c>
    </row>
    <row r="6" spans="1:6" x14ac:dyDescent="0.3">
      <c r="A6" s="1" t="s">
        <v>11</v>
      </c>
      <c r="B6" s="2">
        <v>41.009300000000003</v>
      </c>
      <c r="C6" s="2">
        <v>-73.5137</v>
      </c>
      <c r="D6">
        <v>8</v>
      </c>
      <c r="E6">
        <v>25</v>
      </c>
      <c r="F6" s="1">
        <v>32</v>
      </c>
    </row>
    <row r="7" spans="1:6" x14ac:dyDescent="0.3">
      <c r="A7" s="1" t="s">
        <v>12</v>
      </c>
      <c r="B7" s="2">
        <v>40.961199999999998</v>
      </c>
      <c r="C7" s="2">
        <v>-73.476699999999994</v>
      </c>
      <c r="D7">
        <v>9</v>
      </c>
      <c r="E7">
        <v>25</v>
      </c>
      <c r="F7" s="1">
        <v>36</v>
      </c>
    </row>
    <row r="8" spans="1:6" x14ac:dyDescent="0.3">
      <c r="A8" s="1" t="s">
        <v>13</v>
      </c>
      <c r="B8" s="2">
        <v>40.950299999999999</v>
      </c>
      <c r="C8" s="2">
        <v>-73.425299999999993</v>
      </c>
      <c r="D8">
        <v>4</v>
      </c>
      <c r="E8">
        <v>25</v>
      </c>
      <c r="F8" s="1">
        <v>16</v>
      </c>
    </row>
    <row r="9" spans="1:6" x14ac:dyDescent="0.3">
      <c r="A9" s="1" t="s">
        <v>14</v>
      </c>
      <c r="B9" s="2">
        <v>41.040799999999997</v>
      </c>
      <c r="C9" s="2">
        <v>-73.418000000000006</v>
      </c>
      <c r="D9">
        <v>9</v>
      </c>
      <c r="E9">
        <v>25</v>
      </c>
      <c r="F9" s="1">
        <v>36</v>
      </c>
    </row>
    <row r="10" spans="1:6" x14ac:dyDescent="0.3">
      <c r="A10" s="1" t="s">
        <v>15</v>
      </c>
      <c r="B10" s="2">
        <v>41.070799999999998</v>
      </c>
      <c r="C10" s="2">
        <v>-73.336200000000005</v>
      </c>
      <c r="D10">
        <v>13</v>
      </c>
      <c r="E10">
        <v>25</v>
      </c>
      <c r="F10" s="1">
        <v>52</v>
      </c>
    </row>
    <row r="11" spans="1:6" x14ac:dyDescent="0.3">
      <c r="A11" s="1" t="s">
        <v>16</v>
      </c>
      <c r="B11" s="2">
        <v>40.951700000000002</v>
      </c>
      <c r="C11" s="2">
        <v>-73.332499999999996</v>
      </c>
      <c r="D11">
        <v>5</v>
      </c>
      <c r="E11">
        <v>25</v>
      </c>
      <c r="F11" s="1">
        <v>20</v>
      </c>
    </row>
    <row r="12" spans="1:6" x14ac:dyDescent="0.3">
      <c r="A12" s="1" t="s">
        <v>17</v>
      </c>
      <c r="B12" s="2">
        <v>41.108699999999999</v>
      </c>
      <c r="C12" s="2">
        <v>-73.253</v>
      </c>
      <c r="D12">
        <v>12</v>
      </c>
      <c r="E12">
        <v>25</v>
      </c>
      <c r="F12" s="1">
        <v>48</v>
      </c>
    </row>
    <row r="13" spans="1:6" x14ac:dyDescent="0.3">
      <c r="A13" s="1" t="s">
        <v>18</v>
      </c>
      <c r="B13" s="2">
        <v>41.058300000000003</v>
      </c>
      <c r="C13" s="2">
        <v>-73.234300000000005</v>
      </c>
      <c r="D13">
        <v>13</v>
      </c>
      <c r="E13">
        <v>25</v>
      </c>
      <c r="F13" s="1">
        <v>52</v>
      </c>
    </row>
    <row r="14" spans="1:6" x14ac:dyDescent="0.3">
      <c r="A14" s="1" t="s">
        <v>19</v>
      </c>
      <c r="B14" s="2">
        <v>40.991500000000002</v>
      </c>
      <c r="C14" s="2">
        <v>-73.218800000000002</v>
      </c>
      <c r="D14">
        <v>14</v>
      </c>
      <c r="E14">
        <v>25</v>
      </c>
      <c r="F14" s="1">
        <v>56.000000000000007</v>
      </c>
    </row>
    <row r="15" spans="1:6" x14ac:dyDescent="0.3">
      <c r="A15" s="1" t="s">
        <v>20</v>
      </c>
      <c r="B15" s="2">
        <v>40.9313</v>
      </c>
      <c r="C15" s="2">
        <v>-73.221199999999996</v>
      </c>
      <c r="D15">
        <v>22</v>
      </c>
      <c r="E15">
        <v>25</v>
      </c>
      <c r="F15" s="1">
        <v>88</v>
      </c>
    </row>
    <row r="16" spans="1:6" x14ac:dyDescent="0.3">
      <c r="A16" s="1" t="s">
        <v>21</v>
      </c>
      <c r="B16" s="2">
        <v>41.1203</v>
      </c>
      <c r="C16" s="2">
        <v>-73.162499999999994</v>
      </c>
      <c r="D16">
        <v>4</v>
      </c>
      <c r="E16">
        <v>25</v>
      </c>
      <c r="F16" s="1">
        <v>16</v>
      </c>
    </row>
    <row r="17" spans="1:6" x14ac:dyDescent="0.3">
      <c r="A17" s="1" t="s">
        <v>22</v>
      </c>
      <c r="B17" s="2">
        <v>41.122300000000003</v>
      </c>
      <c r="C17" s="2">
        <v>-73.09</v>
      </c>
      <c r="D17">
        <v>6</v>
      </c>
      <c r="E17">
        <v>25</v>
      </c>
      <c r="F17" s="1">
        <v>24</v>
      </c>
    </row>
    <row r="18" spans="1:6" x14ac:dyDescent="0.3">
      <c r="A18" s="1" t="s">
        <v>23</v>
      </c>
      <c r="B18" s="2">
        <v>41.055300000000003</v>
      </c>
      <c r="C18" s="2">
        <v>-73.080799999999996</v>
      </c>
      <c r="D18">
        <v>0</v>
      </c>
      <c r="E18">
        <v>25</v>
      </c>
      <c r="F18" s="1">
        <v>0</v>
      </c>
    </row>
    <row r="19" spans="1:6" x14ac:dyDescent="0.3">
      <c r="A19" s="1" t="s">
        <v>24</v>
      </c>
      <c r="B19" s="2">
        <v>40.994</v>
      </c>
      <c r="C19" s="2">
        <v>-73.042299999999997</v>
      </c>
      <c r="D19">
        <v>3</v>
      </c>
      <c r="E19">
        <v>24</v>
      </c>
      <c r="F19" s="1">
        <v>12.5</v>
      </c>
    </row>
    <row r="20" spans="1:6" x14ac:dyDescent="0.3">
      <c r="A20" s="1" t="s">
        <v>25</v>
      </c>
      <c r="B20" s="2">
        <v>41.164000000000001</v>
      </c>
      <c r="C20" s="2">
        <v>-73.014799999999994</v>
      </c>
      <c r="D20">
        <v>14</v>
      </c>
      <c r="E20">
        <v>25</v>
      </c>
      <c r="F20" s="1">
        <v>56.000000000000007</v>
      </c>
    </row>
    <row r="21" spans="1:6" x14ac:dyDescent="0.3">
      <c r="A21" s="1" t="s">
        <v>26</v>
      </c>
      <c r="B21" s="2">
        <v>41.082299999999996</v>
      </c>
      <c r="C21" s="2">
        <v>-73.022800000000004</v>
      </c>
      <c r="D21">
        <v>3</v>
      </c>
      <c r="E21">
        <v>24</v>
      </c>
      <c r="F21" s="1">
        <v>12.5</v>
      </c>
    </row>
    <row r="22" spans="1:6" x14ac:dyDescent="0.3">
      <c r="A22" s="1" t="s">
        <v>27</v>
      </c>
      <c r="B22" s="2">
        <v>41.1402</v>
      </c>
      <c r="C22" s="2">
        <v>-72.948800000000006</v>
      </c>
      <c r="D22">
        <v>2</v>
      </c>
      <c r="E22">
        <v>25</v>
      </c>
      <c r="F22" s="1">
        <v>8</v>
      </c>
    </row>
    <row r="23" spans="1:6" x14ac:dyDescent="0.3">
      <c r="A23" s="1" t="s">
        <v>28</v>
      </c>
      <c r="B23" s="2">
        <v>40.981000000000002</v>
      </c>
      <c r="C23" s="2">
        <v>-72.918199999999999</v>
      </c>
      <c r="D23">
        <v>0</v>
      </c>
      <c r="E23">
        <v>24</v>
      </c>
      <c r="F23" s="1">
        <v>0</v>
      </c>
    </row>
    <row r="24" spans="1:6" x14ac:dyDescent="0.3">
      <c r="A24" s="1" t="s">
        <v>29</v>
      </c>
      <c r="B24" s="2">
        <v>41.209200000000003</v>
      </c>
      <c r="C24" s="2">
        <v>-72.908500000000004</v>
      </c>
      <c r="D24">
        <v>6</v>
      </c>
      <c r="E24">
        <v>25</v>
      </c>
      <c r="F24" s="1">
        <v>24</v>
      </c>
    </row>
    <row r="25" spans="1:6" x14ac:dyDescent="0.3">
      <c r="A25" s="1" t="s">
        <v>30</v>
      </c>
      <c r="B25" s="2">
        <v>41.158700000000003</v>
      </c>
      <c r="C25" s="2">
        <v>-72.849500000000006</v>
      </c>
      <c r="D25">
        <v>1</v>
      </c>
      <c r="E25">
        <v>24</v>
      </c>
      <c r="F25" s="1">
        <v>4.1666666666666661</v>
      </c>
    </row>
    <row r="26" spans="1:6" x14ac:dyDescent="0.3">
      <c r="A26" s="1" t="s">
        <v>31</v>
      </c>
      <c r="B26" s="2">
        <v>41.078200000000002</v>
      </c>
      <c r="C26" s="2">
        <v>-72.833500000000001</v>
      </c>
      <c r="D26">
        <v>1</v>
      </c>
      <c r="E26">
        <v>23</v>
      </c>
      <c r="F26" s="1">
        <v>4.3478260869565215</v>
      </c>
    </row>
    <row r="27" spans="1:6" x14ac:dyDescent="0.3">
      <c r="A27" s="1" t="s">
        <v>32</v>
      </c>
      <c r="B27" s="2">
        <v>41.231499999999997</v>
      </c>
      <c r="C27" s="2">
        <v>-72.829700000000003</v>
      </c>
      <c r="D27">
        <v>2</v>
      </c>
      <c r="E27">
        <v>25</v>
      </c>
      <c r="F27" s="1">
        <v>8</v>
      </c>
    </row>
    <row r="28" spans="1:6" x14ac:dyDescent="0.3">
      <c r="A28" s="1" t="s">
        <v>33</v>
      </c>
      <c r="B28" s="2">
        <v>41.196300000000001</v>
      </c>
      <c r="C28" s="2">
        <v>-72.775300000000001</v>
      </c>
      <c r="D28">
        <v>0</v>
      </c>
      <c r="E28">
        <v>23</v>
      </c>
      <c r="F28" s="1">
        <v>0</v>
      </c>
    </row>
    <row r="29" spans="1:6" x14ac:dyDescent="0.3">
      <c r="A29" s="1" t="s">
        <v>34</v>
      </c>
      <c r="B29" s="2">
        <v>41.004199999999997</v>
      </c>
      <c r="C29" s="2">
        <v>-72.768299999999996</v>
      </c>
      <c r="D29">
        <v>4</v>
      </c>
      <c r="E29">
        <v>19</v>
      </c>
      <c r="F29" s="1">
        <v>21.052631578947366</v>
      </c>
    </row>
    <row r="30" spans="1:6" x14ac:dyDescent="0.3">
      <c r="A30" s="1" t="s">
        <v>35</v>
      </c>
      <c r="B30" s="2">
        <v>41.241500000000002</v>
      </c>
      <c r="C30" s="2">
        <v>-72.665700000000001</v>
      </c>
      <c r="D30">
        <v>0</v>
      </c>
      <c r="E30">
        <v>18</v>
      </c>
      <c r="F30" s="1">
        <v>0</v>
      </c>
    </row>
    <row r="31" spans="1:6" x14ac:dyDescent="0.3">
      <c r="A31" s="1" t="s">
        <v>36</v>
      </c>
      <c r="B31" s="2">
        <v>41.003799999999998</v>
      </c>
      <c r="C31" s="2">
        <v>-72.651200000000003</v>
      </c>
      <c r="D31">
        <v>1</v>
      </c>
      <c r="E31">
        <v>14</v>
      </c>
      <c r="F31" s="1">
        <v>7.1428571428571423</v>
      </c>
    </row>
    <row r="32" spans="1:6" x14ac:dyDescent="0.3">
      <c r="A32" s="1" t="s">
        <v>37</v>
      </c>
      <c r="B32" s="2">
        <v>40.872500000000002</v>
      </c>
      <c r="C32" s="2">
        <v>-73.734200000000001</v>
      </c>
      <c r="D32">
        <v>25</v>
      </c>
      <c r="E32">
        <v>25</v>
      </c>
      <c r="F32" s="1">
        <v>100</v>
      </c>
    </row>
    <row r="33" spans="1:6" x14ac:dyDescent="0.3">
      <c r="A33" s="1" t="s">
        <v>38</v>
      </c>
      <c r="B33" s="2">
        <v>40.918300000000002</v>
      </c>
      <c r="C33" s="2">
        <v>-73.642799999999994</v>
      </c>
      <c r="D33">
        <v>25</v>
      </c>
      <c r="E33">
        <v>25</v>
      </c>
      <c r="F33" s="1">
        <v>100</v>
      </c>
    </row>
    <row r="34" spans="1:6" x14ac:dyDescent="0.3">
      <c r="A34" s="1" t="s">
        <v>39</v>
      </c>
      <c r="B34" s="2">
        <v>40.955800000000004</v>
      </c>
      <c r="C34" s="2">
        <v>-73.580299999999994</v>
      </c>
      <c r="D34">
        <v>23</v>
      </c>
      <c r="E34">
        <v>24</v>
      </c>
      <c r="F34" s="1">
        <v>95.833333333333343</v>
      </c>
    </row>
    <row r="35" spans="1:6" x14ac:dyDescent="0.3">
      <c r="A35" s="1" t="s">
        <v>40</v>
      </c>
      <c r="B35" s="2">
        <v>40.984299999999998</v>
      </c>
      <c r="C35" s="2">
        <v>-73.502200000000002</v>
      </c>
      <c r="D35">
        <v>18</v>
      </c>
      <c r="E35">
        <v>24</v>
      </c>
      <c r="F35" s="1">
        <v>75</v>
      </c>
    </row>
    <row r="36" spans="1:6" x14ac:dyDescent="0.3">
      <c r="A36" s="1" t="s">
        <v>41</v>
      </c>
      <c r="B36" s="2">
        <v>40.9938</v>
      </c>
      <c r="C36" s="2">
        <v>-73.411299999999997</v>
      </c>
      <c r="D36">
        <v>13</v>
      </c>
      <c r="E36">
        <v>25</v>
      </c>
      <c r="F36" s="1">
        <v>52</v>
      </c>
    </row>
    <row r="37" spans="1:6" x14ac:dyDescent="0.3">
      <c r="A37" s="1" t="s">
        <v>42</v>
      </c>
      <c r="B37" s="2">
        <v>41.019300000000001</v>
      </c>
      <c r="C37" s="2">
        <v>-73.291300000000007</v>
      </c>
      <c r="D37">
        <v>12</v>
      </c>
      <c r="E37">
        <v>25</v>
      </c>
      <c r="F37" s="1">
        <v>48</v>
      </c>
    </row>
    <row r="38" spans="1:6" x14ac:dyDescent="0.3">
      <c r="A38" s="1" t="s">
        <v>43</v>
      </c>
      <c r="B38" s="2">
        <v>41.080300000000001</v>
      </c>
      <c r="C38" s="2">
        <v>-73.165300000000002</v>
      </c>
      <c r="D38">
        <v>9</v>
      </c>
      <c r="E38">
        <v>25</v>
      </c>
      <c r="F38" s="1">
        <v>36</v>
      </c>
    </row>
    <row r="39" spans="1:6" x14ac:dyDescent="0.3">
      <c r="A39" s="1" t="s">
        <v>44</v>
      </c>
      <c r="B39" s="2">
        <v>41.017800000000001</v>
      </c>
      <c r="C39" s="2">
        <v>-73.144499999999994</v>
      </c>
      <c r="D39">
        <v>7</v>
      </c>
      <c r="E39">
        <v>25</v>
      </c>
      <c r="F39" s="1">
        <v>28.000000000000004</v>
      </c>
    </row>
    <row r="40" spans="1:6" x14ac:dyDescent="0.3">
      <c r="A40" s="1" t="s">
        <v>45</v>
      </c>
      <c r="B40" s="2">
        <v>41.177999999999997</v>
      </c>
      <c r="C40" s="2">
        <v>-72.960499999999996</v>
      </c>
      <c r="D40">
        <v>12</v>
      </c>
      <c r="E40">
        <v>25</v>
      </c>
      <c r="F40" s="1">
        <v>48</v>
      </c>
    </row>
    <row r="41" spans="1:6" x14ac:dyDescent="0.3">
      <c r="A41" s="1" t="s">
        <v>46</v>
      </c>
      <c r="B41" s="2">
        <v>41.101700000000001</v>
      </c>
      <c r="C41" s="2">
        <v>-72.933999999999997</v>
      </c>
      <c r="D41">
        <v>1</v>
      </c>
      <c r="E41">
        <v>25</v>
      </c>
      <c r="F41" s="1">
        <v>4</v>
      </c>
    </row>
    <row r="42" spans="1:6" x14ac:dyDescent="0.3">
      <c r="A42" s="1" t="s">
        <v>47</v>
      </c>
      <c r="B42" s="2">
        <v>41.026000000000003</v>
      </c>
      <c r="C42" s="2">
        <v>-72.913499999999999</v>
      </c>
      <c r="D42">
        <v>2</v>
      </c>
      <c r="E42">
        <v>25</v>
      </c>
      <c r="F42" s="1">
        <v>8</v>
      </c>
    </row>
    <row r="43" spans="1:6" x14ac:dyDescent="0.3">
      <c r="A43" s="1" t="s">
        <v>48</v>
      </c>
      <c r="B43" s="2">
        <v>41.137500000000003</v>
      </c>
      <c r="C43" s="2">
        <v>-72.655000000000001</v>
      </c>
      <c r="D43">
        <v>0</v>
      </c>
      <c r="E43">
        <v>25</v>
      </c>
      <c r="F43" s="1">
        <v>0</v>
      </c>
    </row>
    <row r="44" spans="1:6" x14ac:dyDescent="0.3">
      <c r="A44" s="1" t="s">
        <v>49</v>
      </c>
      <c r="B44" s="2">
        <v>41.182000000000002</v>
      </c>
      <c r="C44" s="2">
        <v>-72.457700000000003</v>
      </c>
      <c r="D44">
        <v>0</v>
      </c>
      <c r="E44">
        <v>25</v>
      </c>
      <c r="F44" s="1">
        <v>0</v>
      </c>
    </row>
    <row r="45" spans="1:6" x14ac:dyDescent="0.3">
      <c r="A45" s="1" t="s">
        <v>50</v>
      </c>
      <c r="B45" s="2">
        <v>41.234299999999998</v>
      </c>
      <c r="C45" s="2">
        <v>-72.265799999999999</v>
      </c>
      <c r="D45">
        <v>0</v>
      </c>
      <c r="E45">
        <v>25</v>
      </c>
      <c r="F45" s="1">
        <v>0</v>
      </c>
    </row>
    <row r="46" spans="1:6" x14ac:dyDescent="0.3">
      <c r="A46" s="1" t="s">
        <v>51</v>
      </c>
      <c r="B46" s="2">
        <v>41.237200000000001</v>
      </c>
      <c r="C46" s="2">
        <v>-72.053299999999993</v>
      </c>
      <c r="D46">
        <v>0</v>
      </c>
      <c r="E46">
        <v>25</v>
      </c>
      <c r="F46" s="1">
        <v>0</v>
      </c>
    </row>
    <row r="47" spans="1:6" x14ac:dyDescent="0.3">
      <c r="A47" s="36" t="s">
        <v>52</v>
      </c>
      <c r="B47">
        <v>40.801299999999998</v>
      </c>
      <c r="C47">
        <v>-73.826800000000006</v>
      </c>
      <c r="D47">
        <v>17</v>
      </c>
      <c r="E47">
        <v>23</v>
      </c>
      <c r="F47" s="1">
        <v>73.91304347826086</v>
      </c>
    </row>
    <row r="48" spans="1:6" x14ac:dyDescent="0.3">
      <c r="A48" s="36" t="s">
        <v>53</v>
      </c>
      <c r="B48">
        <v>40.799199999999999</v>
      </c>
      <c r="C48">
        <v>-73.791300000000007</v>
      </c>
      <c r="D48">
        <v>22</v>
      </c>
      <c r="E48">
        <v>23</v>
      </c>
      <c r="F48" s="1">
        <v>95.652173913043484</v>
      </c>
    </row>
    <row r="49" spans="1:6" x14ac:dyDescent="0.3">
      <c r="A49" s="36" t="s">
        <v>54</v>
      </c>
      <c r="B49">
        <v>40.843299999999999</v>
      </c>
      <c r="C49">
        <v>-73.759</v>
      </c>
      <c r="D49">
        <v>22</v>
      </c>
      <c r="E49">
        <v>23</v>
      </c>
      <c r="F49" s="1">
        <v>95.652173913043484</v>
      </c>
    </row>
    <row r="50" spans="1:6" x14ac:dyDescent="0.3">
      <c r="A50" s="36" t="s">
        <v>55</v>
      </c>
      <c r="B50">
        <v>40.872500000000002</v>
      </c>
      <c r="C50">
        <v>-73.734300000000005</v>
      </c>
      <c r="D50">
        <v>22</v>
      </c>
      <c r="E50">
        <v>23</v>
      </c>
      <c r="F50" s="1">
        <v>95.652173913043484</v>
      </c>
    </row>
    <row r="51" spans="1:6" x14ac:dyDescent="0.3">
      <c r="A51" s="36" t="s">
        <v>56</v>
      </c>
      <c r="B51">
        <v>40.892299999999999</v>
      </c>
      <c r="C51">
        <v>-73.685299999999998</v>
      </c>
      <c r="D51">
        <v>22</v>
      </c>
      <c r="E51">
        <v>23</v>
      </c>
      <c r="F51" s="1">
        <v>95.652173913043484</v>
      </c>
    </row>
    <row r="52" spans="1:6" x14ac:dyDescent="0.3">
      <c r="A52" s="36" t="s">
        <v>57</v>
      </c>
      <c r="B52">
        <v>40.940300000000001</v>
      </c>
      <c r="C52">
        <v>-73.666700000000006</v>
      </c>
      <c r="D52">
        <v>20</v>
      </c>
      <c r="E52">
        <v>23</v>
      </c>
      <c r="F52" s="1">
        <v>86.956521739130437</v>
      </c>
    </row>
    <row r="53" spans="1:6" x14ac:dyDescent="0.3">
      <c r="A53" s="36" t="s">
        <v>58</v>
      </c>
      <c r="B53">
        <v>40.9343</v>
      </c>
      <c r="C53">
        <v>-73.652000000000001</v>
      </c>
      <c r="D53">
        <v>21</v>
      </c>
      <c r="E53">
        <v>23</v>
      </c>
      <c r="F53" s="1">
        <v>91.304347826086953</v>
      </c>
    </row>
    <row r="54" spans="1:6" x14ac:dyDescent="0.3">
      <c r="A54" s="36" t="s">
        <v>59</v>
      </c>
      <c r="B54">
        <v>40.918700000000001</v>
      </c>
      <c r="C54">
        <v>-73.640299999999996</v>
      </c>
      <c r="D54">
        <v>22</v>
      </c>
      <c r="E54">
        <v>23</v>
      </c>
      <c r="F54" s="1">
        <v>95.652173913043484</v>
      </c>
    </row>
    <row r="55" spans="1:6" x14ac:dyDescent="0.3">
      <c r="A55" s="36" t="s">
        <v>60</v>
      </c>
      <c r="B55">
        <v>40.9054</v>
      </c>
      <c r="C55">
        <v>-73.635999999999996</v>
      </c>
      <c r="D55">
        <v>19</v>
      </c>
      <c r="E55">
        <v>23</v>
      </c>
      <c r="F55" s="1">
        <v>82.608695652173907</v>
      </c>
    </row>
    <row r="56" spans="1:6" x14ac:dyDescent="0.3">
      <c r="A56" s="36" t="s">
        <v>61</v>
      </c>
      <c r="B56">
        <v>40.920699999999997</v>
      </c>
      <c r="C56">
        <v>-73.718699999999998</v>
      </c>
      <c r="D56">
        <v>21</v>
      </c>
      <c r="E56">
        <v>23</v>
      </c>
      <c r="F56" s="1">
        <v>91.304347826086953</v>
      </c>
    </row>
    <row r="57" spans="1:6" x14ac:dyDescent="0.3">
      <c r="A57" s="36" t="s">
        <v>62</v>
      </c>
      <c r="B57">
        <v>40.908000000000001</v>
      </c>
      <c r="C57">
        <v>-73.709000000000003</v>
      </c>
      <c r="D57">
        <v>22</v>
      </c>
      <c r="E57">
        <v>23</v>
      </c>
      <c r="F57" s="1">
        <v>95.652173913043484</v>
      </c>
    </row>
    <row r="58" spans="1:6" x14ac:dyDescent="0.3">
      <c r="A58" s="36" t="s">
        <v>63</v>
      </c>
      <c r="B58">
        <v>40.859000000000002</v>
      </c>
      <c r="C58">
        <v>-73.671700000000001</v>
      </c>
      <c r="D58">
        <v>21</v>
      </c>
      <c r="E58">
        <v>23</v>
      </c>
      <c r="F58" s="1">
        <v>91.304347826086953</v>
      </c>
    </row>
    <row r="59" spans="1:6" x14ac:dyDescent="0.3">
      <c r="A59" s="36" t="s">
        <v>64</v>
      </c>
      <c r="B59">
        <v>40.885300000000001</v>
      </c>
      <c r="C59">
        <v>-73.690299999999993</v>
      </c>
      <c r="D59">
        <v>22</v>
      </c>
      <c r="E59">
        <v>23</v>
      </c>
      <c r="F59" s="1">
        <v>95.652173913043484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workbookViewId="0">
      <pane ySplit="1" topLeftCell="A2" activePane="bottomLeft" state="frozen"/>
      <selection activeCell="H57" sqref="H57"/>
      <selection pane="bottomLeft" activeCell="H57" sqref="H57"/>
    </sheetView>
  </sheetViews>
  <sheetFormatPr defaultRowHeight="14.4" x14ac:dyDescent="0.3"/>
  <cols>
    <col min="1" max="1" width="15.6640625" style="1" customWidth="1"/>
    <col min="2" max="3" width="16.6640625" style="2" customWidth="1"/>
    <col min="4" max="4" width="10.109375" style="6" bestFit="1" customWidth="1"/>
    <col min="5" max="5" width="12.3320312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5" t="s">
        <v>71</v>
      </c>
      <c r="E1" t="s">
        <v>4</v>
      </c>
      <c r="F1" t="s">
        <v>72</v>
      </c>
    </row>
    <row r="2" spans="1:6" x14ac:dyDescent="0.3">
      <c r="A2" s="1" t="s">
        <v>7</v>
      </c>
      <c r="B2" s="2">
        <v>40.963299999999997</v>
      </c>
      <c r="C2" s="2">
        <v>-73.623699999999999</v>
      </c>
      <c r="D2" s="5">
        <v>22</v>
      </c>
      <c r="E2">
        <v>24</v>
      </c>
      <c r="F2">
        <v>91.666666666666657</v>
      </c>
    </row>
    <row r="3" spans="1:6" x14ac:dyDescent="0.3">
      <c r="A3" s="1" t="s">
        <v>8</v>
      </c>
      <c r="B3" s="2">
        <v>40.934699999999999</v>
      </c>
      <c r="C3" s="2">
        <v>-73.600700000000003</v>
      </c>
      <c r="D3" s="5">
        <v>24</v>
      </c>
      <c r="E3">
        <v>24</v>
      </c>
      <c r="F3">
        <v>100</v>
      </c>
    </row>
    <row r="4" spans="1:6" x14ac:dyDescent="0.3">
      <c r="A4" s="1" t="s">
        <v>9</v>
      </c>
      <c r="B4" s="2">
        <v>40.979300000000002</v>
      </c>
      <c r="C4" s="2">
        <v>-73.560699999999997</v>
      </c>
      <c r="D4" s="5">
        <v>18</v>
      </c>
      <c r="E4">
        <v>24</v>
      </c>
      <c r="F4">
        <v>75</v>
      </c>
    </row>
    <row r="5" spans="1:6" x14ac:dyDescent="0.3">
      <c r="A5" s="1" t="s">
        <v>10</v>
      </c>
      <c r="B5" s="2">
        <v>40.937800000000003</v>
      </c>
      <c r="C5" s="2">
        <v>-73.519300000000001</v>
      </c>
      <c r="D5" s="5">
        <v>14</v>
      </c>
      <c r="E5">
        <v>24</v>
      </c>
      <c r="F5">
        <v>58.333333333333336</v>
      </c>
    </row>
    <row r="6" spans="1:6" x14ac:dyDescent="0.3">
      <c r="A6" s="1" t="s">
        <v>11</v>
      </c>
      <c r="B6" s="2">
        <v>41.009300000000003</v>
      </c>
      <c r="C6" s="2">
        <v>-73.5137</v>
      </c>
      <c r="D6" s="4">
        <v>8</v>
      </c>
      <c r="E6">
        <v>24</v>
      </c>
      <c r="F6">
        <v>33.333333333333329</v>
      </c>
    </row>
    <row r="7" spans="1:6" x14ac:dyDescent="0.3">
      <c r="A7" s="1" t="s">
        <v>12</v>
      </c>
      <c r="B7" s="2">
        <v>40.961199999999998</v>
      </c>
      <c r="C7" s="2">
        <v>-73.476699999999994</v>
      </c>
      <c r="D7" s="4">
        <v>9</v>
      </c>
      <c r="E7">
        <v>24</v>
      </c>
      <c r="F7">
        <v>37.5</v>
      </c>
    </row>
    <row r="8" spans="1:6" x14ac:dyDescent="0.3">
      <c r="A8" s="1" t="s">
        <v>13</v>
      </c>
      <c r="B8" s="2">
        <v>40.950299999999999</v>
      </c>
      <c r="C8" s="2">
        <v>-73.425299999999993</v>
      </c>
      <c r="D8" s="4">
        <v>4</v>
      </c>
      <c r="E8">
        <v>24</v>
      </c>
      <c r="F8">
        <v>16.666666666666664</v>
      </c>
    </row>
    <row r="9" spans="1:6" x14ac:dyDescent="0.3">
      <c r="A9" s="1" t="s">
        <v>14</v>
      </c>
      <c r="B9" s="2">
        <v>41.040799999999997</v>
      </c>
      <c r="C9" s="2">
        <v>-73.418000000000006</v>
      </c>
      <c r="D9" s="4">
        <v>9</v>
      </c>
      <c r="E9">
        <v>24</v>
      </c>
      <c r="F9">
        <v>37.5</v>
      </c>
    </row>
    <row r="10" spans="1:6" x14ac:dyDescent="0.3">
      <c r="A10" s="1" t="s">
        <v>15</v>
      </c>
      <c r="B10" s="2">
        <v>41.070799999999998</v>
      </c>
      <c r="C10" s="2">
        <v>-73.336200000000005</v>
      </c>
      <c r="D10" s="4">
        <v>13</v>
      </c>
      <c r="E10">
        <v>24</v>
      </c>
      <c r="F10">
        <v>54.166666666666664</v>
      </c>
    </row>
    <row r="11" spans="1:6" x14ac:dyDescent="0.3">
      <c r="A11" s="1" t="s">
        <v>16</v>
      </c>
      <c r="B11" s="2">
        <v>40.951700000000002</v>
      </c>
      <c r="C11" s="2">
        <v>-73.332499999999996</v>
      </c>
      <c r="D11" s="4">
        <v>5</v>
      </c>
      <c r="E11">
        <v>24</v>
      </c>
      <c r="F11">
        <v>20.833333333333336</v>
      </c>
    </row>
    <row r="12" spans="1:6" x14ac:dyDescent="0.3">
      <c r="A12" s="1" t="s">
        <v>17</v>
      </c>
      <c r="B12" s="2">
        <v>41.108699999999999</v>
      </c>
      <c r="C12" s="2">
        <v>-73.253</v>
      </c>
      <c r="D12" s="4">
        <v>11</v>
      </c>
      <c r="E12">
        <v>24</v>
      </c>
      <c r="F12">
        <v>45.833333333333329</v>
      </c>
    </row>
    <row r="13" spans="1:6" x14ac:dyDescent="0.3">
      <c r="A13" s="1" t="s">
        <v>18</v>
      </c>
      <c r="B13" s="2">
        <v>41.058300000000003</v>
      </c>
      <c r="C13" s="2">
        <v>-73.234300000000005</v>
      </c>
      <c r="D13" s="4">
        <v>13</v>
      </c>
      <c r="E13">
        <v>24</v>
      </c>
      <c r="F13">
        <v>54.166666666666664</v>
      </c>
    </row>
    <row r="14" spans="1:6" x14ac:dyDescent="0.3">
      <c r="A14" s="1" t="s">
        <v>19</v>
      </c>
      <c r="B14" s="2">
        <v>40.991500000000002</v>
      </c>
      <c r="C14" s="2">
        <v>-73.218800000000002</v>
      </c>
      <c r="D14" s="4">
        <v>14</v>
      </c>
      <c r="E14">
        <v>24</v>
      </c>
      <c r="F14">
        <v>58.333333333333336</v>
      </c>
    </row>
    <row r="15" spans="1:6" x14ac:dyDescent="0.3">
      <c r="A15" s="1" t="s">
        <v>20</v>
      </c>
      <c r="B15" s="2">
        <v>40.9313</v>
      </c>
      <c r="C15" s="2">
        <v>-73.221199999999996</v>
      </c>
      <c r="D15" s="4">
        <v>22</v>
      </c>
      <c r="E15">
        <v>24</v>
      </c>
      <c r="F15">
        <v>91.666666666666657</v>
      </c>
    </row>
    <row r="16" spans="1:6" x14ac:dyDescent="0.3">
      <c r="A16" s="1" t="s">
        <v>21</v>
      </c>
      <c r="B16" s="2">
        <v>41.1203</v>
      </c>
      <c r="C16" s="2">
        <v>-73.162499999999994</v>
      </c>
      <c r="D16" s="4">
        <v>4</v>
      </c>
      <c r="E16">
        <v>24</v>
      </c>
      <c r="F16">
        <v>16.666666666666664</v>
      </c>
    </row>
    <row r="17" spans="1:6" x14ac:dyDescent="0.3">
      <c r="A17" s="1" t="s">
        <v>22</v>
      </c>
      <c r="B17" s="2">
        <v>41.122300000000003</v>
      </c>
      <c r="C17" s="2">
        <v>-73.09</v>
      </c>
      <c r="D17" s="4">
        <v>6</v>
      </c>
      <c r="E17">
        <v>24</v>
      </c>
      <c r="F17">
        <v>25</v>
      </c>
    </row>
    <row r="18" spans="1:6" x14ac:dyDescent="0.3">
      <c r="A18" s="1" t="s">
        <v>23</v>
      </c>
      <c r="B18" s="2">
        <v>41.055300000000003</v>
      </c>
      <c r="C18" s="2">
        <v>-73.080799999999996</v>
      </c>
      <c r="D18" s="4">
        <v>0</v>
      </c>
      <c r="E18">
        <v>24</v>
      </c>
      <c r="F18">
        <v>0</v>
      </c>
    </row>
    <row r="19" spans="1:6" x14ac:dyDescent="0.3">
      <c r="A19" s="1" t="s">
        <v>24</v>
      </c>
      <c r="B19" s="2">
        <v>40.994</v>
      </c>
      <c r="C19" s="2">
        <v>-73.042299999999997</v>
      </c>
      <c r="D19" s="4">
        <v>3</v>
      </c>
      <c r="E19">
        <v>23</v>
      </c>
      <c r="F19">
        <v>13.043478260869565</v>
      </c>
    </row>
    <row r="20" spans="1:6" x14ac:dyDescent="0.3">
      <c r="A20" s="1" t="s">
        <v>25</v>
      </c>
      <c r="B20" s="2">
        <v>41.164000000000001</v>
      </c>
      <c r="C20" s="2">
        <v>-73.014799999999994</v>
      </c>
      <c r="D20" s="4">
        <v>13</v>
      </c>
      <c r="E20">
        <v>24</v>
      </c>
      <c r="F20">
        <v>54.166666666666664</v>
      </c>
    </row>
    <row r="21" spans="1:6" x14ac:dyDescent="0.3">
      <c r="A21" s="1" t="s">
        <v>26</v>
      </c>
      <c r="B21" s="2">
        <v>41.082299999999996</v>
      </c>
      <c r="C21" s="2">
        <v>-73.022800000000004</v>
      </c>
      <c r="D21" s="4">
        <v>3</v>
      </c>
      <c r="E21">
        <v>23</v>
      </c>
      <c r="F21">
        <v>13.043478260869565</v>
      </c>
    </row>
    <row r="22" spans="1:6" x14ac:dyDescent="0.3">
      <c r="A22" s="1" t="s">
        <v>27</v>
      </c>
      <c r="B22" s="2">
        <v>41.1402</v>
      </c>
      <c r="C22" s="2">
        <v>-72.948800000000006</v>
      </c>
      <c r="D22" s="4">
        <v>2</v>
      </c>
      <c r="E22">
        <v>24</v>
      </c>
      <c r="F22">
        <v>8.3333333333333321</v>
      </c>
    </row>
    <row r="23" spans="1:6" x14ac:dyDescent="0.3">
      <c r="A23" s="1" t="s">
        <v>28</v>
      </c>
      <c r="B23" s="2">
        <v>40.981000000000002</v>
      </c>
      <c r="C23" s="2">
        <v>-72.918199999999999</v>
      </c>
      <c r="D23" s="4">
        <v>0</v>
      </c>
      <c r="E23">
        <v>23</v>
      </c>
      <c r="F23">
        <v>0</v>
      </c>
    </row>
    <row r="24" spans="1:6" x14ac:dyDescent="0.3">
      <c r="A24" s="1" t="s">
        <v>29</v>
      </c>
      <c r="B24" s="2">
        <v>41.209200000000003</v>
      </c>
      <c r="C24" s="2">
        <v>-72.908500000000004</v>
      </c>
      <c r="D24" s="4">
        <v>6</v>
      </c>
      <c r="E24">
        <v>24</v>
      </c>
      <c r="F24">
        <v>25</v>
      </c>
    </row>
    <row r="25" spans="1:6" x14ac:dyDescent="0.3">
      <c r="A25" s="1" t="s">
        <v>30</v>
      </c>
      <c r="B25" s="2">
        <v>41.158700000000003</v>
      </c>
      <c r="C25" s="2">
        <v>-72.849500000000006</v>
      </c>
      <c r="D25" s="4">
        <v>1</v>
      </c>
      <c r="E25">
        <v>23</v>
      </c>
      <c r="F25">
        <v>4.3478260869565215</v>
      </c>
    </row>
    <row r="26" spans="1:6" x14ac:dyDescent="0.3">
      <c r="A26" s="1" t="s">
        <v>31</v>
      </c>
      <c r="B26" s="2">
        <v>41.078200000000002</v>
      </c>
      <c r="C26" s="2">
        <v>-72.833500000000001</v>
      </c>
      <c r="D26" s="4">
        <v>1</v>
      </c>
      <c r="E26">
        <v>22</v>
      </c>
      <c r="F26">
        <v>4.5454545454545459</v>
      </c>
    </row>
    <row r="27" spans="1:6" x14ac:dyDescent="0.3">
      <c r="A27" s="1" t="s">
        <v>32</v>
      </c>
      <c r="B27" s="2">
        <v>41.231499999999997</v>
      </c>
      <c r="C27" s="2">
        <v>-72.829700000000003</v>
      </c>
      <c r="D27" s="4">
        <v>2</v>
      </c>
      <c r="E27">
        <v>24</v>
      </c>
      <c r="F27">
        <v>8.3333333333333321</v>
      </c>
    </row>
    <row r="28" spans="1:6" x14ac:dyDescent="0.3">
      <c r="A28" s="1" t="s">
        <v>33</v>
      </c>
      <c r="B28" s="2">
        <v>41.196300000000001</v>
      </c>
      <c r="C28" s="2">
        <v>-72.775300000000001</v>
      </c>
      <c r="D28" s="4">
        <v>0</v>
      </c>
      <c r="E28">
        <v>22</v>
      </c>
      <c r="F28">
        <v>0</v>
      </c>
    </row>
    <row r="29" spans="1:6" x14ac:dyDescent="0.3">
      <c r="A29" s="1" t="s">
        <v>34</v>
      </c>
      <c r="B29" s="2">
        <v>41.004199999999997</v>
      </c>
      <c r="C29" s="2">
        <v>-72.768299999999996</v>
      </c>
      <c r="D29" s="4">
        <v>4</v>
      </c>
      <c r="E29">
        <v>19</v>
      </c>
      <c r="F29">
        <v>21.052631578947366</v>
      </c>
    </row>
    <row r="30" spans="1:6" x14ac:dyDescent="0.3">
      <c r="A30" s="1" t="s">
        <v>35</v>
      </c>
      <c r="B30" s="2">
        <v>41.241500000000002</v>
      </c>
      <c r="C30" s="2">
        <v>-72.665700000000001</v>
      </c>
      <c r="D30" s="4">
        <v>0</v>
      </c>
      <c r="E30">
        <v>18</v>
      </c>
      <c r="F30">
        <v>0</v>
      </c>
    </row>
    <row r="31" spans="1:6" x14ac:dyDescent="0.3">
      <c r="A31" s="1" t="s">
        <v>36</v>
      </c>
      <c r="B31" s="2">
        <v>41.003799999999998</v>
      </c>
      <c r="C31" s="2">
        <v>-72.651200000000003</v>
      </c>
      <c r="D31" s="4">
        <v>1</v>
      </c>
      <c r="E31">
        <v>14</v>
      </c>
      <c r="F31">
        <v>7.1428571428571423</v>
      </c>
    </row>
    <row r="32" spans="1:6" x14ac:dyDescent="0.3">
      <c r="A32" s="1" t="s">
        <v>37</v>
      </c>
      <c r="B32" s="2">
        <v>40.872500000000002</v>
      </c>
      <c r="C32" s="2">
        <v>-73.734200000000001</v>
      </c>
      <c r="D32" s="3">
        <v>24</v>
      </c>
      <c r="E32">
        <v>24</v>
      </c>
      <c r="F32">
        <v>100</v>
      </c>
    </row>
    <row r="33" spans="1:6" x14ac:dyDescent="0.3">
      <c r="A33" s="1" t="s">
        <v>38</v>
      </c>
      <c r="B33" s="2">
        <v>40.918300000000002</v>
      </c>
      <c r="C33" s="2">
        <v>-73.642799999999994</v>
      </c>
      <c r="D33" s="3">
        <v>24</v>
      </c>
      <c r="E33">
        <v>24</v>
      </c>
      <c r="F33">
        <v>100</v>
      </c>
    </row>
    <row r="34" spans="1:6" x14ac:dyDescent="0.3">
      <c r="A34" s="1" t="s">
        <v>39</v>
      </c>
      <c r="B34" s="2">
        <v>40.955800000000004</v>
      </c>
      <c r="C34" s="2">
        <v>-73.580299999999994</v>
      </c>
      <c r="D34" s="4">
        <v>23</v>
      </c>
      <c r="E34">
        <v>23</v>
      </c>
      <c r="F34">
        <v>100</v>
      </c>
    </row>
    <row r="35" spans="1:6" x14ac:dyDescent="0.3">
      <c r="A35" s="1" t="s">
        <v>40</v>
      </c>
      <c r="B35" s="2">
        <v>40.984299999999998</v>
      </c>
      <c r="C35" s="2">
        <v>-73.502200000000002</v>
      </c>
      <c r="D35" s="4">
        <v>17</v>
      </c>
      <c r="E35">
        <v>23</v>
      </c>
      <c r="F35">
        <v>73.91304347826086</v>
      </c>
    </row>
    <row r="36" spans="1:6" x14ac:dyDescent="0.3">
      <c r="A36" s="1" t="s">
        <v>41</v>
      </c>
      <c r="B36" s="2">
        <v>40.9938</v>
      </c>
      <c r="C36" s="2">
        <v>-73.411299999999997</v>
      </c>
      <c r="D36" s="4">
        <v>12</v>
      </c>
      <c r="E36">
        <v>24</v>
      </c>
      <c r="F36">
        <v>50</v>
      </c>
    </row>
    <row r="37" spans="1:6" x14ac:dyDescent="0.3">
      <c r="A37" s="1" t="s">
        <v>42</v>
      </c>
      <c r="B37" s="2">
        <v>41.019300000000001</v>
      </c>
      <c r="C37" s="2">
        <v>-73.291300000000007</v>
      </c>
      <c r="D37" s="4">
        <v>12</v>
      </c>
      <c r="E37">
        <v>24</v>
      </c>
      <c r="F37">
        <v>50</v>
      </c>
    </row>
    <row r="38" spans="1:6" x14ac:dyDescent="0.3">
      <c r="A38" s="1" t="s">
        <v>43</v>
      </c>
      <c r="B38" s="2">
        <v>41.080300000000001</v>
      </c>
      <c r="C38" s="2">
        <v>-73.165300000000002</v>
      </c>
      <c r="D38" s="4">
        <v>9</v>
      </c>
      <c r="E38">
        <v>24</v>
      </c>
      <c r="F38">
        <v>37.5</v>
      </c>
    </row>
    <row r="39" spans="1:6" x14ac:dyDescent="0.3">
      <c r="A39" s="1" t="s">
        <v>44</v>
      </c>
      <c r="B39" s="2">
        <v>41.017800000000001</v>
      </c>
      <c r="C39" s="2">
        <v>-73.144499999999994</v>
      </c>
      <c r="D39" s="4">
        <v>7</v>
      </c>
      <c r="E39">
        <v>24</v>
      </c>
      <c r="F39">
        <v>29.166666666666668</v>
      </c>
    </row>
    <row r="40" spans="1:6" x14ac:dyDescent="0.3">
      <c r="A40" s="1" t="s">
        <v>45</v>
      </c>
      <c r="B40" s="2">
        <v>41.177999999999997</v>
      </c>
      <c r="C40" s="2">
        <v>-72.960499999999996</v>
      </c>
      <c r="D40" s="4">
        <v>12</v>
      </c>
      <c r="E40">
        <v>24</v>
      </c>
      <c r="F40">
        <v>50</v>
      </c>
    </row>
    <row r="41" spans="1:6" x14ac:dyDescent="0.3">
      <c r="A41" s="1" t="s">
        <v>46</v>
      </c>
      <c r="B41" s="2">
        <v>41.101700000000001</v>
      </c>
      <c r="C41" s="2">
        <v>-72.933999999999997</v>
      </c>
      <c r="D41" s="4">
        <v>1</v>
      </c>
      <c r="E41">
        <v>24</v>
      </c>
      <c r="F41">
        <v>4.1666666666666661</v>
      </c>
    </row>
    <row r="42" spans="1:6" x14ac:dyDescent="0.3">
      <c r="A42" s="1" t="s">
        <v>47</v>
      </c>
      <c r="B42" s="2">
        <v>41.026000000000003</v>
      </c>
      <c r="C42" s="2">
        <v>-72.913499999999999</v>
      </c>
      <c r="D42" s="4">
        <v>2</v>
      </c>
      <c r="E42">
        <v>24</v>
      </c>
      <c r="F42">
        <v>8.3333333333333321</v>
      </c>
    </row>
    <row r="43" spans="1:6" x14ac:dyDescent="0.3">
      <c r="A43" s="1" t="s">
        <v>48</v>
      </c>
      <c r="B43" s="2">
        <v>41.137500000000003</v>
      </c>
      <c r="C43" s="2">
        <v>-72.655000000000001</v>
      </c>
      <c r="D43" s="4">
        <v>0</v>
      </c>
      <c r="E43">
        <v>24</v>
      </c>
      <c r="F43">
        <v>0</v>
      </c>
    </row>
    <row r="44" spans="1:6" x14ac:dyDescent="0.3">
      <c r="A44" s="1" t="s">
        <v>49</v>
      </c>
      <c r="B44" s="2">
        <v>41.182000000000002</v>
      </c>
      <c r="C44" s="2">
        <v>-72.457700000000003</v>
      </c>
      <c r="D44" s="4">
        <v>0</v>
      </c>
      <c r="E44">
        <v>24</v>
      </c>
      <c r="F44">
        <v>0</v>
      </c>
    </row>
    <row r="45" spans="1:6" x14ac:dyDescent="0.3">
      <c r="A45" s="1" t="s">
        <v>50</v>
      </c>
      <c r="B45" s="2">
        <v>41.234299999999998</v>
      </c>
      <c r="C45" s="2">
        <v>-72.265799999999999</v>
      </c>
      <c r="D45" s="5">
        <v>0</v>
      </c>
      <c r="E45">
        <v>24</v>
      </c>
      <c r="F45">
        <v>0</v>
      </c>
    </row>
    <row r="46" spans="1:6" x14ac:dyDescent="0.3">
      <c r="A46" s="1" t="s">
        <v>51</v>
      </c>
      <c r="B46" s="2">
        <v>41.237200000000001</v>
      </c>
      <c r="C46" s="2">
        <v>-72.053299999999993</v>
      </c>
      <c r="D46" s="5">
        <v>0</v>
      </c>
      <c r="E46">
        <v>24</v>
      </c>
      <c r="F46">
        <v>0</v>
      </c>
    </row>
    <row r="47" spans="1:6" x14ac:dyDescent="0.3">
      <c r="A47" s="36" t="s">
        <v>52</v>
      </c>
      <c r="B47">
        <v>40.801299999999998</v>
      </c>
      <c r="C47">
        <v>-73.826800000000006</v>
      </c>
      <c r="D47" s="6">
        <v>16</v>
      </c>
      <c r="E47">
        <v>22</v>
      </c>
      <c r="F47">
        <v>72.727272727272734</v>
      </c>
    </row>
    <row r="48" spans="1:6" x14ac:dyDescent="0.3">
      <c r="A48" s="36" t="s">
        <v>53</v>
      </c>
      <c r="B48">
        <v>40.799199999999999</v>
      </c>
      <c r="C48">
        <v>-73.791300000000007</v>
      </c>
      <c r="D48" s="6">
        <v>21</v>
      </c>
      <c r="E48">
        <v>22</v>
      </c>
      <c r="F48">
        <v>95.454545454545453</v>
      </c>
    </row>
    <row r="49" spans="1:6" x14ac:dyDescent="0.3">
      <c r="A49" s="36" t="s">
        <v>54</v>
      </c>
      <c r="B49">
        <v>40.843299999999999</v>
      </c>
      <c r="C49">
        <v>-73.759</v>
      </c>
      <c r="D49" s="6">
        <v>21</v>
      </c>
      <c r="E49">
        <v>22</v>
      </c>
      <c r="F49">
        <v>95.454545454545453</v>
      </c>
    </row>
    <row r="50" spans="1:6" x14ac:dyDescent="0.3">
      <c r="A50" s="36" t="s">
        <v>55</v>
      </c>
      <c r="B50">
        <v>40.872500000000002</v>
      </c>
      <c r="C50">
        <v>-73.734300000000005</v>
      </c>
      <c r="D50" s="6">
        <v>21</v>
      </c>
      <c r="E50">
        <v>22</v>
      </c>
      <c r="F50">
        <v>95.454545454545453</v>
      </c>
    </row>
    <row r="51" spans="1:6" x14ac:dyDescent="0.3">
      <c r="A51" s="36" t="s">
        <v>56</v>
      </c>
      <c r="B51">
        <v>40.892299999999999</v>
      </c>
      <c r="C51">
        <v>-73.685299999999998</v>
      </c>
      <c r="D51" s="6">
        <v>21</v>
      </c>
      <c r="E51">
        <v>22</v>
      </c>
      <c r="F51">
        <v>95.454545454545453</v>
      </c>
    </row>
    <row r="52" spans="1:6" x14ac:dyDescent="0.3">
      <c r="A52" s="36" t="s">
        <v>57</v>
      </c>
      <c r="B52">
        <v>40.940300000000001</v>
      </c>
      <c r="C52">
        <v>-73.666700000000006</v>
      </c>
      <c r="D52" s="6">
        <v>19</v>
      </c>
      <c r="E52">
        <v>22</v>
      </c>
      <c r="F52">
        <v>86.36363636363636</v>
      </c>
    </row>
    <row r="53" spans="1:6" x14ac:dyDescent="0.3">
      <c r="A53" s="36" t="s">
        <v>58</v>
      </c>
      <c r="B53">
        <v>40.9343</v>
      </c>
      <c r="C53">
        <v>-73.652000000000001</v>
      </c>
      <c r="D53" s="6">
        <v>20</v>
      </c>
      <c r="E53">
        <v>22</v>
      </c>
      <c r="F53">
        <v>90.909090909090907</v>
      </c>
    </row>
    <row r="54" spans="1:6" x14ac:dyDescent="0.3">
      <c r="A54" s="36" t="s">
        <v>59</v>
      </c>
      <c r="B54">
        <v>40.918700000000001</v>
      </c>
      <c r="C54">
        <v>-73.640299999999996</v>
      </c>
      <c r="D54" s="6">
        <v>21</v>
      </c>
      <c r="E54">
        <v>22</v>
      </c>
      <c r="F54">
        <v>95.454545454545453</v>
      </c>
    </row>
    <row r="55" spans="1:6" x14ac:dyDescent="0.3">
      <c r="A55" s="36" t="s">
        <v>60</v>
      </c>
      <c r="B55">
        <v>40.9054</v>
      </c>
      <c r="C55">
        <v>-73.635999999999996</v>
      </c>
      <c r="D55" s="6">
        <v>18</v>
      </c>
      <c r="E55">
        <v>22</v>
      </c>
      <c r="F55">
        <v>81.818181818181827</v>
      </c>
    </row>
    <row r="56" spans="1:6" x14ac:dyDescent="0.3">
      <c r="A56" s="36" t="s">
        <v>61</v>
      </c>
      <c r="B56">
        <v>40.920699999999997</v>
      </c>
      <c r="C56">
        <v>-73.718699999999998</v>
      </c>
      <c r="D56" s="6">
        <v>20</v>
      </c>
      <c r="E56">
        <v>22</v>
      </c>
      <c r="F56">
        <v>90.909090909090907</v>
      </c>
    </row>
    <row r="57" spans="1:6" x14ac:dyDescent="0.3">
      <c r="A57" s="36" t="s">
        <v>62</v>
      </c>
      <c r="B57">
        <v>40.908000000000001</v>
      </c>
      <c r="C57">
        <v>-73.709000000000003</v>
      </c>
      <c r="D57" s="6">
        <v>21</v>
      </c>
      <c r="E57">
        <v>22</v>
      </c>
      <c r="F57">
        <v>95.454545454545453</v>
      </c>
    </row>
    <row r="58" spans="1:6" x14ac:dyDescent="0.3">
      <c r="A58" s="36" t="s">
        <v>63</v>
      </c>
      <c r="B58">
        <v>40.859000000000002</v>
      </c>
      <c r="C58">
        <v>-73.671700000000001</v>
      </c>
      <c r="D58" s="6">
        <v>20</v>
      </c>
      <c r="E58">
        <v>22</v>
      </c>
      <c r="F58">
        <v>90.909090909090907</v>
      </c>
    </row>
    <row r="59" spans="1:6" x14ac:dyDescent="0.3">
      <c r="A59" s="36" t="s">
        <v>64</v>
      </c>
      <c r="B59">
        <v>40.885300000000001</v>
      </c>
      <c r="C59">
        <v>-73.690299999999993</v>
      </c>
      <c r="D59" s="6">
        <v>21</v>
      </c>
      <c r="E59">
        <v>22</v>
      </c>
      <c r="F59">
        <v>95.454545454545453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1"/>
  <sheetViews>
    <sheetView workbookViewId="0">
      <selection activeCell="H57" sqref="H57"/>
    </sheetView>
  </sheetViews>
  <sheetFormatPr defaultRowHeight="14.4" x14ac:dyDescent="0.3"/>
  <cols>
    <col min="4" max="4" width="10.6640625" customWidth="1"/>
    <col min="5" max="5" width="14.5546875" customWidth="1"/>
  </cols>
  <sheetData>
    <row r="1" spans="1:6" x14ac:dyDescent="0.3">
      <c r="A1" s="50" t="s">
        <v>0</v>
      </c>
      <c r="B1" s="50" t="s">
        <v>1</v>
      </c>
      <c r="C1" s="50" t="s">
        <v>2</v>
      </c>
      <c r="D1" s="51" t="s">
        <v>73</v>
      </c>
      <c r="E1" s="52" t="s">
        <v>74</v>
      </c>
      <c r="F1" s="52" t="s">
        <v>75</v>
      </c>
    </row>
    <row r="2" spans="1:6" x14ac:dyDescent="0.3">
      <c r="A2" s="53" t="s">
        <v>7</v>
      </c>
      <c r="B2" s="54">
        <v>40.963299999999997</v>
      </c>
      <c r="C2" s="54">
        <v>-73.623699999999999</v>
      </c>
      <c r="D2">
        <v>5</v>
      </c>
      <c r="E2" t="s">
        <v>76</v>
      </c>
      <c r="F2" s="1">
        <f>(D2/5)*100</f>
        <v>100</v>
      </c>
    </row>
    <row r="3" spans="1:6" x14ac:dyDescent="0.3">
      <c r="A3" s="53" t="s">
        <v>8</v>
      </c>
      <c r="B3" s="54">
        <v>40.934699999999999</v>
      </c>
      <c r="C3" s="54">
        <v>-73.600700000000003</v>
      </c>
      <c r="D3">
        <v>5</v>
      </c>
      <c r="E3" t="s">
        <v>76</v>
      </c>
      <c r="F3" s="1">
        <f t="shared" ref="F3:F32" si="0">(D3/5)*100</f>
        <v>100</v>
      </c>
    </row>
    <row r="4" spans="1:6" x14ac:dyDescent="0.3">
      <c r="A4" s="53" t="s">
        <v>9</v>
      </c>
      <c r="B4" s="54">
        <v>40.979300000000002</v>
      </c>
      <c r="C4" s="54">
        <v>-73.560699999999997</v>
      </c>
      <c r="D4">
        <v>4</v>
      </c>
      <c r="E4" t="s">
        <v>76</v>
      </c>
      <c r="F4" s="1">
        <f t="shared" si="0"/>
        <v>80</v>
      </c>
    </row>
    <row r="5" spans="1:6" x14ac:dyDescent="0.3">
      <c r="A5" s="53" t="s">
        <v>10</v>
      </c>
      <c r="B5" s="54">
        <v>40.937800000000003</v>
      </c>
      <c r="C5" s="54">
        <v>-73.519300000000001</v>
      </c>
      <c r="D5">
        <v>3</v>
      </c>
      <c r="E5" t="s">
        <v>76</v>
      </c>
      <c r="F5" s="1">
        <f t="shared" si="0"/>
        <v>60</v>
      </c>
    </row>
    <row r="6" spans="1:6" x14ac:dyDescent="0.3">
      <c r="A6" s="53" t="s">
        <v>11</v>
      </c>
      <c r="B6" s="54">
        <v>41.009300000000003</v>
      </c>
      <c r="C6" s="54">
        <v>-73.5137</v>
      </c>
      <c r="D6">
        <v>4</v>
      </c>
      <c r="E6" t="s">
        <v>76</v>
      </c>
      <c r="F6" s="1">
        <f t="shared" si="0"/>
        <v>80</v>
      </c>
    </row>
    <row r="7" spans="1:6" x14ac:dyDescent="0.3">
      <c r="A7" s="53" t="s">
        <v>12</v>
      </c>
      <c r="B7" s="54">
        <v>40.961199999999998</v>
      </c>
      <c r="C7" s="54">
        <v>-73.476699999999994</v>
      </c>
      <c r="D7">
        <v>2</v>
      </c>
      <c r="E7" t="s">
        <v>76</v>
      </c>
      <c r="F7" s="1">
        <f t="shared" si="0"/>
        <v>40</v>
      </c>
    </row>
    <row r="8" spans="1:6" x14ac:dyDescent="0.3">
      <c r="A8" s="53" t="s">
        <v>13</v>
      </c>
      <c r="B8" s="54">
        <v>40.950299999999999</v>
      </c>
      <c r="C8" s="54">
        <v>-73.425299999999993</v>
      </c>
      <c r="D8">
        <v>2</v>
      </c>
      <c r="E8" t="s">
        <v>76</v>
      </c>
      <c r="F8" s="1">
        <f t="shared" si="0"/>
        <v>40</v>
      </c>
    </row>
    <row r="9" spans="1:6" x14ac:dyDescent="0.3">
      <c r="A9" s="53" t="s">
        <v>14</v>
      </c>
      <c r="B9" s="54">
        <v>41.040799999999997</v>
      </c>
      <c r="C9" s="54">
        <v>-73.418000000000006</v>
      </c>
      <c r="D9">
        <v>3</v>
      </c>
      <c r="E9" t="s">
        <v>76</v>
      </c>
      <c r="F9" s="1">
        <f t="shared" si="0"/>
        <v>60</v>
      </c>
    </row>
    <row r="10" spans="1:6" x14ac:dyDescent="0.3">
      <c r="A10" s="53" t="s">
        <v>15</v>
      </c>
      <c r="B10" s="54">
        <v>41.070799999999998</v>
      </c>
      <c r="C10" s="54">
        <v>-73.336200000000005</v>
      </c>
      <c r="D10">
        <v>3</v>
      </c>
      <c r="E10" t="s">
        <v>76</v>
      </c>
      <c r="F10" s="1">
        <f t="shared" si="0"/>
        <v>60</v>
      </c>
    </row>
    <row r="11" spans="1:6" x14ac:dyDescent="0.3">
      <c r="A11" s="53" t="s">
        <v>16</v>
      </c>
      <c r="B11" s="54">
        <v>40.951700000000002</v>
      </c>
      <c r="C11" s="54">
        <v>-73.332499999999996</v>
      </c>
      <c r="D11">
        <v>2</v>
      </c>
      <c r="E11" t="s">
        <v>76</v>
      </c>
      <c r="F11" s="1">
        <f t="shared" si="0"/>
        <v>40</v>
      </c>
    </row>
    <row r="12" spans="1:6" x14ac:dyDescent="0.3">
      <c r="A12" s="53" t="s">
        <v>17</v>
      </c>
      <c r="B12" s="54">
        <v>41.108699999999999</v>
      </c>
      <c r="C12" s="54">
        <v>-73.253</v>
      </c>
      <c r="D12">
        <v>3</v>
      </c>
      <c r="E12" t="s">
        <v>76</v>
      </c>
      <c r="F12" s="1">
        <f t="shared" si="0"/>
        <v>60</v>
      </c>
    </row>
    <row r="13" spans="1:6" x14ac:dyDescent="0.3">
      <c r="A13" s="53" t="s">
        <v>18</v>
      </c>
      <c r="B13" s="54">
        <v>41.058300000000003</v>
      </c>
      <c r="C13" s="54">
        <v>-73.234300000000005</v>
      </c>
      <c r="D13">
        <v>4</v>
      </c>
      <c r="E13" t="s">
        <v>76</v>
      </c>
      <c r="F13" s="1">
        <f t="shared" si="0"/>
        <v>80</v>
      </c>
    </row>
    <row r="14" spans="1:6" x14ac:dyDescent="0.3">
      <c r="A14" s="53" t="s">
        <v>19</v>
      </c>
      <c r="B14" s="54">
        <v>40.991500000000002</v>
      </c>
      <c r="C14" s="54">
        <v>-73.218800000000002</v>
      </c>
      <c r="D14">
        <v>4</v>
      </c>
      <c r="E14" t="s">
        <v>76</v>
      </c>
      <c r="F14" s="1">
        <f t="shared" si="0"/>
        <v>80</v>
      </c>
    </row>
    <row r="15" spans="1:6" x14ac:dyDescent="0.3">
      <c r="A15" s="53" t="s">
        <v>20</v>
      </c>
      <c r="B15" s="54">
        <v>40.9313</v>
      </c>
      <c r="C15" s="54">
        <v>-73.221199999999996</v>
      </c>
      <c r="D15">
        <v>4</v>
      </c>
      <c r="E15" t="s">
        <v>76</v>
      </c>
      <c r="F15" s="1">
        <f t="shared" si="0"/>
        <v>80</v>
      </c>
    </row>
    <row r="16" spans="1:6" x14ac:dyDescent="0.3">
      <c r="A16" s="53" t="s">
        <v>21</v>
      </c>
      <c r="B16" s="54">
        <v>41.1203</v>
      </c>
      <c r="C16" s="54">
        <v>-73.162499999999994</v>
      </c>
      <c r="D16">
        <v>2</v>
      </c>
      <c r="E16" t="s">
        <v>76</v>
      </c>
      <c r="F16" s="1">
        <f t="shared" si="0"/>
        <v>40</v>
      </c>
    </row>
    <row r="17" spans="1:6" x14ac:dyDescent="0.3">
      <c r="A17" s="53" t="s">
        <v>22</v>
      </c>
      <c r="B17" s="54">
        <v>41.122300000000003</v>
      </c>
      <c r="C17" s="54">
        <v>-73.09</v>
      </c>
      <c r="D17">
        <v>3</v>
      </c>
      <c r="E17" t="s">
        <v>76</v>
      </c>
      <c r="F17" s="1">
        <f t="shared" si="0"/>
        <v>60</v>
      </c>
    </row>
    <row r="18" spans="1:6" x14ac:dyDescent="0.3">
      <c r="A18" s="53" t="s">
        <v>23</v>
      </c>
      <c r="B18" s="54">
        <v>41.055300000000003</v>
      </c>
      <c r="C18" s="54">
        <v>-73.080799999999996</v>
      </c>
      <c r="D18">
        <v>0</v>
      </c>
      <c r="E18" t="s">
        <v>76</v>
      </c>
      <c r="F18" s="1">
        <f t="shared" si="0"/>
        <v>0</v>
      </c>
    </row>
    <row r="19" spans="1:6" x14ac:dyDescent="0.3">
      <c r="A19" s="53" t="s">
        <v>24</v>
      </c>
      <c r="B19" s="54">
        <v>40.994</v>
      </c>
      <c r="C19" s="54">
        <v>-73.042299999999997</v>
      </c>
      <c r="D19">
        <v>1</v>
      </c>
      <c r="E19" t="s">
        <v>76</v>
      </c>
      <c r="F19" s="1">
        <f t="shared" si="0"/>
        <v>20</v>
      </c>
    </row>
    <row r="20" spans="1:6" x14ac:dyDescent="0.3">
      <c r="A20" s="53" t="s">
        <v>25</v>
      </c>
      <c r="B20" s="54">
        <v>41.164000000000001</v>
      </c>
      <c r="C20" s="54">
        <v>-73.014799999999994</v>
      </c>
      <c r="D20">
        <v>3</v>
      </c>
      <c r="E20" t="s">
        <v>76</v>
      </c>
      <c r="F20" s="1">
        <f t="shared" si="0"/>
        <v>60</v>
      </c>
    </row>
    <row r="21" spans="1:6" x14ac:dyDescent="0.3">
      <c r="A21" s="53" t="s">
        <v>26</v>
      </c>
      <c r="B21" s="54">
        <v>41.082299999999996</v>
      </c>
      <c r="C21" s="54">
        <v>-73.022800000000004</v>
      </c>
      <c r="D21">
        <v>1</v>
      </c>
      <c r="E21" t="s">
        <v>76</v>
      </c>
      <c r="F21" s="1">
        <f t="shared" si="0"/>
        <v>20</v>
      </c>
    </row>
    <row r="22" spans="1:6" x14ac:dyDescent="0.3">
      <c r="A22" s="53" t="s">
        <v>27</v>
      </c>
      <c r="B22" s="54">
        <v>41.1402</v>
      </c>
      <c r="C22" s="54">
        <v>-72.948800000000006</v>
      </c>
      <c r="D22">
        <v>0</v>
      </c>
      <c r="E22" t="s">
        <v>76</v>
      </c>
      <c r="F22" s="1">
        <f t="shared" si="0"/>
        <v>0</v>
      </c>
    </row>
    <row r="23" spans="1:6" x14ac:dyDescent="0.3">
      <c r="A23" s="53" t="s">
        <v>28</v>
      </c>
      <c r="B23" s="54">
        <v>40.981000000000002</v>
      </c>
      <c r="C23" s="54">
        <v>-72.918199999999999</v>
      </c>
      <c r="D23">
        <v>0</v>
      </c>
      <c r="E23" t="s">
        <v>76</v>
      </c>
      <c r="F23" s="1">
        <f t="shared" si="0"/>
        <v>0</v>
      </c>
    </row>
    <row r="24" spans="1:6" x14ac:dyDescent="0.3">
      <c r="A24" s="53" t="s">
        <v>29</v>
      </c>
      <c r="B24" s="54">
        <v>41.209200000000003</v>
      </c>
      <c r="C24" s="54">
        <v>-72.908500000000004</v>
      </c>
      <c r="D24">
        <v>2</v>
      </c>
      <c r="E24" t="s">
        <v>76</v>
      </c>
      <c r="F24" s="1">
        <f t="shared" si="0"/>
        <v>40</v>
      </c>
    </row>
    <row r="25" spans="1:6" x14ac:dyDescent="0.3">
      <c r="A25" s="53" t="s">
        <v>30</v>
      </c>
      <c r="B25" s="54">
        <v>41.158700000000003</v>
      </c>
      <c r="C25" s="54">
        <v>-72.849500000000006</v>
      </c>
      <c r="D25">
        <v>0</v>
      </c>
      <c r="E25" t="s">
        <v>76</v>
      </c>
      <c r="F25" s="1">
        <f t="shared" si="0"/>
        <v>0</v>
      </c>
    </row>
    <row r="26" spans="1:6" x14ac:dyDescent="0.3">
      <c r="A26" s="53" t="s">
        <v>31</v>
      </c>
      <c r="B26" s="54">
        <v>41.078200000000002</v>
      </c>
      <c r="C26" s="54">
        <v>-72.833500000000001</v>
      </c>
      <c r="D26">
        <v>0</v>
      </c>
      <c r="E26" t="s">
        <v>76</v>
      </c>
      <c r="F26" s="1">
        <f t="shared" si="0"/>
        <v>0</v>
      </c>
    </row>
    <row r="27" spans="1:6" x14ac:dyDescent="0.3">
      <c r="A27" s="53" t="s">
        <v>32</v>
      </c>
      <c r="B27" s="54">
        <v>41.231499999999997</v>
      </c>
      <c r="C27" s="54">
        <v>-72.829700000000003</v>
      </c>
      <c r="D27">
        <v>1</v>
      </c>
      <c r="E27" t="s">
        <v>76</v>
      </c>
      <c r="F27" s="1">
        <f t="shared" si="0"/>
        <v>20</v>
      </c>
    </row>
    <row r="28" spans="1:6" x14ac:dyDescent="0.3">
      <c r="A28" s="53" t="s">
        <v>33</v>
      </c>
      <c r="B28" s="54">
        <v>41.196300000000001</v>
      </c>
      <c r="C28" s="54">
        <v>-72.775300000000001</v>
      </c>
      <c r="D28">
        <v>0</v>
      </c>
      <c r="E28" t="s">
        <v>76</v>
      </c>
      <c r="F28" s="1">
        <f t="shared" si="0"/>
        <v>0</v>
      </c>
    </row>
    <row r="29" spans="1:6" x14ac:dyDescent="0.3">
      <c r="A29" s="53" t="s">
        <v>34</v>
      </c>
      <c r="B29" s="54">
        <v>41.004199999999997</v>
      </c>
      <c r="C29" s="54">
        <v>-72.768299999999996</v>
      </c>
      <c r="D29">
        <v>3</v>
      </c>
      <c r="E29" t="s">
        <v>76</v>
      </c>
      <c r="F29" s="1">
        <f t="shared" si="0"/>
        <v>60</v>
      </c>
    </row>
    <row r="30" spans="1:6" x14ac:dyDescent="0.3">
      <c r="A30" s="53" t="s">
        <v>35</v>
      </c>
      <c r="B30" s="54">
        <v>41.241500000000002</v>
      </c>
      <c r="C30" s="54">
        <v>-72.665700000000001</v>
      </c>
      <c r="D30">
        <v>0</v>
      </c>
      <c r="E30" t="s">
        <v>76</v>
      </c>
      <c r="F30" s="1">
        <f t="shared" si="0"/>
        <v>0</v>
      </c>
    </row>
    <row r="31" spans="1:6" x14ac:dyDescent="0.3">
      <c r="A31" s="53" t="s">
        <v>36</v>
      </c>
      <c r="B31" s="54">
        <v>41.003799999999998</v>
      </c>
      <c r="C31" s="54">
        <v>-72.651200000000003</v>
      </c>
      <c r="D31">
        <v>1</v>
      </c>
      <c r="E31" t="s">
        <v>76</v>
      </c>
      <c r="F31" s="1">
        <f t="shared" si="0"/>
        <v>20</v>
      </c>
    </row>
    <row r="32" spans="1:6" x14ac:dyDescent="0.3">
      <c r="A32" s="53">
        <v>34</v>
      </c>
      <c r="B32" s="55">
        <v>41.246000000000002</v>
      </c>
      <c r="C32" s="55">
        <v>-72.468333333333334</v>
      </c>
      <c r="D32">
        <v>0</v>
      </c>
      <c r="E32" t="s">
        <v>76</v>
      </c>
      <c r="F32" s="1">
        <f t="shared" si="0"/>
        <v>0</v>
      </c>
    </row>
    <row r="33" spans="1:6" x14ac:dyDescent="0.3">
      <c r="A33" s="53">
        <v>36</v>
      </c>
      <c r="B33" s="55">
        <v>41.270499999999991</v>
      </c>
      <c r="C33" s="55">
        <v>-72.275499999999994</v>
      </c>
      <c r="D33">
        <v>0</v>
      </c>
      <c r="E33" t="s">
        <v>77</v>
      </c>
      <c r="F33" s="1">
        <f>(D33/3)*100</f>
        <v>0</v>
      </c>
    </row>
    <row r="34" spans="1:6" x14ac:dyDescent="0.3">
      <c r="A34" s="53" t="s">
        <v>37</v>
      </c>
      <c r="B34" s="54">
        <v>40.872500000000002</v>
      </c>
      <c r="C34" s="54">
        <v>-73.734200000000001</v>
      </c>
      <c r="D34">
        <v>5</v>
      </c>
      <c r="E34" t="s">
        <v>76</v>
      </c>
      <c r="F34" s="1">
        <f>(D34/5)*100</f>
        <v>100</v>
      </c>
    </row>
    <row r="35" spans="1:6" x14ac:dyDescent="0.3">
      <c r="A35" s="53" t="s">
        <v>38</v>
      </c>
      <c r="B35" s="54">
        <v>40.918300000000002</v>
      </c>
      <c r="C35" s="54">
        <v>-73.642799999999994</v>
      </c>
      <c r="D35">
        <v>5</v>
      </c>
      <c r="E35" t="s">
        <v>76</v>
      </c>
      <c r="F35" s="1">
        <f>(D35/5)*100</f>
        <v>100</v>
      </c>
    </row>
    <row r="36" spans="1:6" x14ac:dyDescent="0.3">
      <c r="A36" s="53" t="s">
        <v>39</v>
      </c>
      <c r="B36" s="54">
        <v>40.955800000000004</v>
      </c>
      <c r="C36" s="54">
        <v>-73.580299999999994</v>
      </c>
      <c r="D36">
        <v>4</v>
      </c>
      <c r="E36" t="s">
        <v>78</v>
      </c>
      <c r="F36" s="1">
        <f>(D36/4)*100</f>
        <v>100</v>
      </c>
    </row>
    <row r="37" spans="1:6" x14ac:dyDescent="0.3">
      <c r="A37" s="53" t="s">
        <v>40</v>
      </c>
      <c r="B37" s="54">
        <v>40.984299999999998</v>
      </c>
      <c r="C37" s="54">
        <v>-73.502200000000002</v>
      </c>
      <c r="D37">
        <v>3</v>
      </c>
      <c r="E37" t="s">
        <v>78</v>
      </c>
      <c r="F37" s="1">
        <f>(D37/4)*100</f>
        <v>75</v>
      </c>
    </row>
    <row r="38" spans="1:6" x14ac:dyDescent="0.3">
      <c r="A38" s="53" t="s">
        <v>41</v>
      </c>
      <c r="B38" s="54">
        <v>40.9938</v>
      </c>
      <c r="C38" s="54">
        <v>-73.411299999999997</v>
      </c>
      <c r="D38">
        <v>4</v>
      </c>
      <c r="E38" t="s">
        <v>76</v>
      </c>
      <c r="F38" s="1">
        <f>(D38/5)*100</f>
        <v>80</v>
      </c>
    </row>
    <row r="39" spans="1:6" x14ac:dyDescent="0.3">
      <c r="A39" s="53" t="s">
        <v>42</v>
      </c>
      <c r="B39" s="54">
        <v>41.019300000000001</v>
      </c>
      <c r="C39" s="54">
        <v>-73.291300000000007</v>
      </c>
      <c r="D39">
        <v>3</v>
      </c>
      <c r="E39" t="s">
        <v>76</v>
      </c>
      <c r="F39" s="1">
        <f t="shared" ref="F39:F48" si="1">(D39/5)*100</f>
        <v>60</v>
      </c>
    </row>
    <row r="40" spans="1:6" x14ac:dyDescent="0.3">
      <c r="A40" s="53" t="s">
        <v>43</v>
      </c>
      <c r="B40" s="54">
        <v>41.080300000000001</v>
      </c>
      <c r="C40" s="54">
        <v>-73.165300000000002</v>
      </c>
      <c r="D40">
        <v>2</v>
      </c>
      <c r="E40" t="s">
        <v>76</v>
      </c>
      <c r="F40" s="1">
        <f t="shared" si="1"/>
        <v>40</v>
      </c>
    </row>
    <row r="41" spans="1:6" x14ac:dyDescent="0.3">
      <c r="A41" s="53" t="s">
        <v>44</v>
      </c>
      <c r="B41" s="54">
        <v>41.017800000000001</v>
      </c>
      <c r="C41" s="54">
        <v>-73.144499999999994</v>
      </c>
      <c r="D41">
        <v>1</v>
      </c>
      <c r="E41" t="s">
        <v>76</v>
      </c>
      <c r="F41" s="1">
        <f t="shared" si="1"/>
        <v>20</v>
      </c>
    </row>
    <row r="42" spans="1:6" x14ac:dyDescent="0.3">
      <c r="A42" s="53" t="s">
        <v>45</v>
      </c>
      <c r="B42" s="54">
        <v>41.177999999999997</v>
      </c>
      <c r="C42" s="54">
        <v>-72.960499999999996</v>
      </c>
      <c r="D42">
        <v>2</v>
      </c>
      <c r="E42" t="s">
        <v>76</v>
      </c>
      <c r="F42" s="1">
        <f t="shared" si="1"/>
        <v>40</v>
      </c>
    </row>
    <row r="43" spans="1:6" x14ac:dyDescent="0.3">
      <c r="A43" s="53" t="s">
        <v>46</v>
      </c>
      <c r="B43" s="54">
        <v>41.101700000000001</v>
      </c>
      <c r="C43" s="54">
        <v>-72.933999999999997</v>
      </c>
      <c r="D43">
        <v>0</v>
      </c>
      <c r="E43" t="s">
        <v>76</v>
      </c>
      <c r="F43" s="1">
        <f t="shared" si="1"/>
        <v>0</v>
      </c>
    </row>
    <row r="44" spans="1:6" x14ac:dyDescent="0.3">
      <c r="A44" s="53" t="s">
        <v>47</v>
      </c>
      <c r="B44" s="54">
        <v>41.026000000000003</v>
      </c>
      <c r="C44" s="54">
        <v>-72.913499999999999</v>
      </c>
      <c r="D44">
        <v>1</v>
      </c>
      <c r="E44" t="s">
        <v>76</v>
      </c>
      <c r="F44" s="1">
        <f t="shared" si="1"/>
        <v>20</v>
      </c>
    </row>
    <row r="45" spans="1:6" x14ac:dyDescent="0.3">
      <c r="A45" s="53" t="s">
        <v>48</v>
      </c>
      <c r="B45" s="54">
        <v>41.137500000000003</v>
      </c>
      <c r="C45" s="54">
        <v>-72.655000000000001</v>
      </c>
      <c r="D45">
        <v>0</v>
      </c>
      <c r="E45" t="s">
        <v>76</v>
      </c>
      <c r="F45" s="1">
        <f t="shared" si="1"/>
        <v>0</v>
      </c>
    </row>
    <row r="46" spans="1:6" x14ac:dyDescent="0.3">
      <c r="A46" s="53" t="s">
        <v>49</v>
      </c>
      <c r="B46" s="54">
        <v>41.182000000000002</v>
      </c>
      <c r="C46" s="54">
        <v>-72.457700000000003</v>
      </c>
      <c r="D46">
        <v>0</v>
      </c>
      <c r="E46" t="s">
        <v>76</v>
      </c>
      <c r="F46" s="1">
        <f t="shared" si="1"/>
        <v>0</v>
      </c>
    </row>
    <row r="47" spans="1:6" x14ac:dyDescent="0.3">
      <c r="A47" s="53" t="s">
        <v>50</v>
      </c>
      <c r="B47" s="54">
        <v>41.234299999999998</v>
      </c>
      <c r="C47" s="54">
        <v>-72.265799999999999</v>
      </c>
      <c r="D47">
        <v>0</v>
      </c>
      <c r="E47" t="s">
        <v>76</v>
      </c>
      <c r="F47" s="1">
        <f t="shared" si="1"/>
        <v>0</v>
      </c>
    </row>
    <row r="48" spans="1:6" x14ac:dyDescent="0.3">
      <c r="A48" s="53" t="s">
        <v>51</v>
      </c>
      <c r="B48" s="54">
        <v>41.237200000000001</v>
      </c>
      <c r="C48" s="54">
        <v>-72.053299999999993</v>
      </c>
      <c r="D48">
        <v>0</v>
      </c>
      <c r="E48" t="s">
        <v>76</v>
      </c>
      <c r="F48" s="1">
        <f t="shared" si="1"/>
        <v>0</v>
      </c>
    </row>
    <row r="49" spans="1:6" x14ac:dyDescent="0.3">
      <c r="A49" s="36" t="s">
        <v>52</v>
      </c>
      <c r="B49">
        <v>40.801299999999998</v>
      </c>
      <c r="C49">
        <v>-73.826800000000006</v>
      </c>
      <c r="D49" s="37">
        <v>1</v>
      </c>
      <c r="E49" t="s">
        <v>79</v>
      </c>
      <c r="F49" s="1">
        <f>D49/2*100</f>
        <v>50</v>
      </c>
    </row>
    <row r="50" spans="1:6" x14ac:dyDescent="0.3">
      <c r="A50" s="36" t="s">
        <v>53</v>
      </c>
      <c r="B50">
        <v>40.799199999999999</v>
      </c>
      <c r="C50">
        <v>-73.791300000000007</v>
      </c>
      <c r="D50" s="37">
        <v>2</v>
      </c>
      <c r="E50" t="s">
        <v>79</v>
      </c>
      <c r="F50" s="1">
        <f t="shared" ref="F50:F61" si="2">D50/2*100</f>
        <v>100</v>
      </c>
    </row>
    <row r="51" spans="1:6" x14ac:dyDescent="0.3">
      <c r="A51" s="36" t="s">
        <v>54</v>
      </c>
      <c r="B51">
        <v>40.843299999999999</v>
      </c>
      <c r="C51">
        <v>-73.759</v>
      </c>
      <c r="D51" s="37">
        <v>2</v>
      </c>
      <c r="E51" t="s">
        <v>79</v>
      </c>
      <c r="F51" s="1">
        <f t="shared" si="2"/>
        <v>100</v>
      </c>
    </row>
    <row r="52" spans="1:6" x14ac:dyDescent="0.3">
      <c r="A52" s="36" t="s">
        <v>55</v>
      </c>
      <c r="B52">
        <v>40.872500000000002</v>
      </c>
      <c r="C52">
        <v>-73.734300000000005</v>
      </c>
      <c r="D52" s="37">
        <v>2</v>
      </c>
      <c r="E52" t="s">
        <v>79</v>
      </c>
      <c r="F52" s="1">
        <f t="shared" si="2"/>
        <v>100</v>
      </c>
    </row>
    <row r="53" spans="1:6" x14ac:dyDescent="0.3">
      <c r="A53" s="36" t="s">
        <v>56</v>
      </c>
      <c r="B53">
        <v>40.892299999999999</v>
      </c>
      <c r="C53">
        <v>-73.685299999999998</v>
      </c>
      <c r="D53" s="37">
        <v>2</v>
      </c>
      <c r="E53" t="s">
        <v>79</v>
      </c>
      <c r="F53" s="1">
        <f t="shared" si="2"/>
        <v>100</v>
      </c>
    </row>
    <row r="54" spans="1:6" x14ac:dyDescent="0.3">
      <c r="A54" s="36" t="s">
        <v>57</v>
      </c>
      <c r="B54">
        <v>40.940300000000001</v>
      </c>
      <c r="C54">
        <v>-73.666700000000006</v>
      </c>
      <c r="D54" s="37">
        <v>1</v>
      </c>
      <c r="E54" t="s">
        <v>79</v>
      </c>
      <c r="F54" s="1">
        <f t="shared" si="2"/>
        <v>50</v>
      </c>
    </row>
    <row r="55" spans="1:6" x14ac:dyDescent="0.3">
      <c r="A55" s="36" t="s">
        <v>58</v>
      </c>
      <c r="B55">
        <v>40.9343</v>
      </c>
      <c r="C55">
        <v>-73.652000000000001</v>
      </c>
      <c r="D55" s="37">
        <v>2</v>
      </c>
      <c r="E55" t="s">
        <v>79</v>
      </c>
      <c r="F55" s="1">
        <f t="shared" si="2"/>
        <v>100</v>
      </c>
    </row>
    <row r="56" spans="1:6" x14ac:dyDescent="0.3">
      <c r="A56" s="36" t="s">
        <v>59</v>
      </c>
      <c r="B56">
        <v>40.918700000000001</v>
      </c>
      <c r="C56">
        <v>-73.640299999999996</v>
      </c>
      <c r="D56" s="37">
        <v>2</v>
      </c>
      <c r="E56" t="s">
        <v>79</v>
      </c>
      <c r="F56" s="1">
        <f t="shared" si="2"/>
        <v>100</v>
      </c>
    </row>
    <row r="57" spans="1:6" x14ac:dyDescent="0.3">
      <c r="A57" s="36" t="s">
        <v>60</v>
      </c>
      <c r="B57">
        <v>40.9054</v>
      </c>
      <c r="C57">
        <v>-73.635999999999996</v>
      </c>
      <c r="D57" s="37">
        <v>2</v>
      </c>
      <c r="E57" t="s">
        <v>79</v>
      </c>
      <c r="F57" s="1">
        <f t="shared" si="2"/>
        <v>100</v>
      </c>
    </row>
    <row r="58" spans="1:6" x14ac:dyDescent="0.3">
      <c r="A58" s="36" t="s">
        <v>61</v>
      </c>
      <c r="B58">
        <v>40.920699999999997</v>
      </c>
      <c r="C58">
        <v>-73.718699999999998</v>
      </c>
      <c r="D58" s="37">
        <v>2</v>
      </c>
      <c r="E58" t="s">
        <v>79</v>
      </c>
      <c r="F58" s="1">
        <f t="shared" si="2"/>
        <v>100</v>
      </c>
    </row>
    <row r="59" spans="1:6" x14ac:dyDescent="0.3">
      <c r="A59" s="36" t="s">
        <v>62</v>
      </c>
      <c r="B59">
        <v>40.908000000000001</v>
      </c>
      <c r="C59">
        <v>-73.709000000000003</v>
      </c>
      <c r="D59" s="37">
        <v>2</v>
      </c>
      <c r="E59" t="s">
        <v>79</v>
      </c>
      <c r="F59" s="1">
        <f t="shared" si="2"/>
        <v>100</v>
      </c>
    </row>
    <row r="60" spans="1:6" x14ac:dyDescent="0.3">
      <c r="A60" s="36" t="s">
        <v>63</v>
      </c>
      <c r="B60">
        <v>40.859000000000002</v>
      </c>
      <c r="C60">
        <v>-73.671700000000001</v>
      </c>
      <c r="D60" s="37">
        <v>2</v>
      </c>
      <c r="E60" t="s">
        <v>79</v>
      </c>
      <c r="F60" s="1">
        <f t="shared" si="2"/>
        <v>100</v>
      </c>
    </row>
    <row r="61" spans="1:6" x14ac:dyDescent="0.3">
      <c r="A61" s="36" t="s">
        <v>64</v>
      </c>
      <c r="B61">
        <v>40.885300000000001</v>
      </c>
      <c r="C61">
        <v>-73.690299999999993</v>
      </c>
      <c r="D61" s="37">
        <v>2</v>
      </c>
      <c r="E61" t="s">
        <v>79</v>
      </c>
      <c r="F61" s="1">
        <f t="shared" si="2"/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1"/>
  <sheetViews>
    <sheetView topLeftCell="A40" workbookViewId="0">
      <selection activeCell="H57" sqref="H57"/>
    </sheetView>
  </sheetViews>
  <sheetFormatPr defaultRowHeight="14.4" x14ac:dyDescent="0.3"/>
  <cols>
    <col min="2" max="2" width="10.33203125" customWidth="1"/>
    <col min="3" max="3" width="10.5546875" customWidth="1"/>
    <col min="4" max="4" width="10.44140625" customWidth="1"/>
    <col min="5" max="5" width="13.6640625" customWidth="1"/>
  </cols>
  <sheetData>
    <row r="1" spans="1:6" x14ac:dyDescent="0.3">
      <c r="A1" t="s">
        <v>80</v>
      </c>
      <c r="B1" s="50" t="s">
        <v>1</v>
      </c>
      <c r="C1" s="50" t="s">
        <v>2</v>
      </c>
      <c r="D1" t="s">
        <v>81</v>
      </c>
      <c r="E1" t="s">
        <v>74</v>
      </c>
      <c r="F1" t="s">
        <v>75</v>
      </c>
    </row>
    <row r="2" spans="1:6" x14ac:dyDescent="0.3">
      <c r="A2" s="53" t="s">
        <v>7</v>
      </c>
      <c r="B2" s="54">
        <v>40.963299999999997</v>
      </c>
      <c r="C2" s="54">
        <v>-73.623699999999999</v>
      </c>
      <c r="D2">
        <v>5</v>
      </c>
      <c r="E2" t="s">
        <v>82</v>
      </c>
      <c r="F2" s="1">
        <f>(D2/5)*100</f>
        <v>100</v>
      </c>
    </row>
    <row r="3" spans="1:6" x14ac:dyDescent="0.3">
      <c r="A3" s="53" t="s">
        <v>8</v>
      </c>
      <c r="B3" s="54">
        <v>40.934699999999999</v>
      </c>
      <c r="C3" s="54">
        <v>-73.600700000000003</v>
      </c>
      <c r="D3">
        <v>5</v>
      </c>
      <c r="E3" t="s">
        <v>82</v>
      </c>
      <c r="F3" s="1">
        <f t="shared" ref="F3:F18" si="0">(D3/5)*100</f>
        <v>100</v>
      </c>
    </row>
    <row r="4" spans="1:6" x14ac:dyDescent="0.3">
      <c r="A4" s="53" t="s">
        <v>9</v>
      </c>
      <c r="B4" s="54">
        <v>40.979300000000002</v>
      </c>
      <c r="C4" s="54">
        <v>-73.560699999999997</v>
      </c>
      <c r="D4">
        <v>4</v>
      </c>
      <c r="E4" t="s">
        <v>82</v>
      </c>
      <c r="F4" s="1">
        <f t="shared" si="0"/>
        <v>80</v>
      </c>
    </row>
    <row r="5" spans="1:6" x14ac:dyDescent="0.3">
      <c r="A5" s="53" t="s">
        <v>10</v>
      </c>
      <c r="B5" s="54">
        <v>40.937800000000003</v>
      </c>
      <c r="C5" s="54">
        <v>-73.519300000000001</v>
      </c>
      <c r="D5">
        <v>2</v>
      </c>
      <c r="E5" t="s">
        <v>82</v>
      </c>
      <c r="F5" s="1">
        <f t="shared" si="0"/>
        <v>40</v>
      </c>
    </row>
    <row r="6" spans="1:6" x14ac:dyDescent="0.3">
      <c r="A6" s="53" t="s">
        <v>11</v>
      </c>
      <c r="B6" s="54">
        <v>41.009300000000003</v>
      </c>
      <c r="C6" s="54">
        <v>-73.5137</v>
      </c>
      <c r="D6">
        <v>1</v>
      </c>
      <c r="E6" t="s">
        <v>82</v>
      </c>
      <c r="F6" s="1">
        <f t="shared" si="0"/>
        <v>20</v>
      </c>
    </row>
    <row r="7" spans="1:6" x14ac:dyDescent="0.3">
      <c r="A7" s="53" t="s">
        <v>12</v>
      </c>
      <c r="B7" s="54">
        <v>40.961199999999998</v>
      </c>
      <c r="C7" s="54">
        <v>-73.476699999999994</v>
      </c>
      <c r="D7">
        <v>2</v>
      </c>
      <c r="E7" t="s">
        <v>82</v>
      </c>
      <c r="F7" s="1">
        <f t="shared" si="0"/>
        <v>40</v>
      </c>
    </row>
    <row r="8" spans="1:6" x14ac:dyDescent="0.3">
      <c r="A8" s="53" t="s">
        <v>13</v>
      </c>
      <c r="B8" s="54">
        <v>40.950299999999999</v>
      </c>
      <c r="C8" s="54">
        <v>-73.425299999999993</v>
      </c>
      <c r="D8">
        <v>0</v>
      </c>
      <c r="E8" t="s">
        <v>82</v>
      </c>
      <c r="F8" s="1">
        <f t="shared" si="0"/>
        <v>0</v>
      </c>
    </row>
    <row r="9" spans="1:6" x14ac:dyDescent="0.3">
      <c r="A9" s="53" t="s">
        <v>14</v>
      </c>
      <c r="B9" s="54">
        <v>41.040799999999997</v>
      </c>
      <c r="C9" s="54">
        <v>-73.418000000000006</v>
      </c>
      <c r="D9">
        <v>2</v>
      </c>
      <c r="E9" t="s">
        <v>82</v>
      </c>
      <c r="F9" s="1">
        <f t="shared" si="0"/>
        <v>40</v>
      </c>
    </row>
    <row r="10" spans="1:6" x14ac:dyDescent="0.3">
      <c r="A10" s="53" t="s">
        <v>15</v>
      </c>
      <c r="B10" s="54">
        <v>41.070799999999998</v>
      </c>
      <c r="C10" s="54">
        <v>-73.336200000000005</v>
      </c>
      <c r="D10">
        <v>3</v>
      </c>
      <c r="E10" t="s">
        <v>82</v>
      </c>
      <c r="F10" s="1">
        <f t="shared" si="0"/>
        <v>60</v>
      </c>
    </row>
    <row r="11" spans="1:6" x14ac:dyDescent="0.3">
      <c r="A11" s="53" t="s">
        <v>16</v>
      </c>
      <c r="B11" s="54">
        <v>40.951700000000002</v>
      </c>
      <c r="C11" s="54">
        <v>-73.332499999999996</v>
      </c>
      <c r="D11">
        <v>1</v>
      </c>
      <c r="E11" t="s">
        <v>82</v>
      </c>
      <c r="F11" s="1">
        <f t="shared" si="0"/>
        <v>20</v>
      </c>
    </row>
    <row r="12" spans="1:6" x14ac:dyDescent="0.3">
      <c r="A12" s="53" t="s">
        <v>17</v>
      </c>
      <c r="B12" s="54">
        <v>41.108699999999999</v>
      </c>
      <c r="C12" s="54">
        <v>-73.253</v>
      </c>
      <c r="D12">
        <v>3</v>
      </c>
      <c r="E12" t="s">
        <v>82</v>
      </c>
      <c r="F12" s="1">
        <f t="shared" si="0"/>
        <v>60</v>
      </c>
    </row>
    <row r="13" spans="1:6" x14ac:dyDescent="0.3">
      <c r="A13" s="53" t="s">
        <v>18</v>
      </c>
      <c r="B13" s="54">
        <v>41.058300000000003</v>
      </c>
      <c r="C13" s="54">
        <v>-73.234300000000005</v>
      </c>
      <c r="D13">
        <v>3</v>
      </c>
      <c r="E13" t="s">
        <v>82</v>
      </c>
      <c r="F13" s="1">
        <f t="shared" si="0"/>
        <v>60</v>
      </c>
    </row>
    <row r="14" spans="1:6" x14ac:dyDescent="0.3">
      <c r="A14" s="53" t="s">
        <v>19</v>
      </c>
      <c r="B14" s="54">
        <v>40.991500000000002</v>
      </c>
      <c r="C14" s="54">
        <v>-73.218800000000002</v>
      </c>
      <c r="D14">
        <v>4</v>
      </c>
      <c r="E14" t="s">
        <v>82</v>
      </c>
      <c r="F14" s="1">
        <f t="shared" si="0"/>
        <v>80</v>
      </c>
    </row>
    <row r="15" spans="1:6" x14ac:dyDescent="0.3">
      <c r="A15" s="53" t="s">
        <v>20</v>
      </c>
      <c r="B15" s="54">
        <v>40.9313</v>
      </c>
      <c r="C15" s="54">
        <v>-73.221199999999996</v>
      </c>
      <c r="D15">
        <v>5</v>
      </c>
      <c r="E15" t="s">
        <v>82</v>
      </c>
      <c r="F15" s="1">
        <f t="shared" si="0"/>
        <v>100</v>
      </c>
    </row>
    <row r="16" spans="1:6" x14ac:dyDescent="0.3">
      <c r="A16" s="53" t="s">
        <v>21</v>
      </c>
      <c r="B16" s="54">
        <v>41.1203</v>
      </c>
      <c r="C16" s="54">
        <v>-73.162499999999994</v>
      </c>
      <c r="D16">
        <v>1</v>
      </c>
      <c r="E16" t="s">
        <v>82</v>
      </c>
      <c r="F16" s="1">
        <f t="shared" si="0"/>
        <v>20</v>
      </c>
    </row>
    <row r="17" spans="1:6" x14ac:dyDescent="0.3">
      <c r="A17" s="53" t="s">
        <v>22</v>
      </c>
      <c r="B17" s="54">
        <v>41.122300000000003</v>
      </c>
      <c r="C17" s="54">
        <v>-73.09</v>
      </c>
      <c r="D17">
        <v>2</v>
      </c>
      <c r="E17" t="s">
        <v>82</v>
      </c>
      <c r="F17" s="1">
        <f t="shared" si="0"/>
        <v>40</v>
      </c>
    </row>
    <row r="18" spans="1:6" x14ac:dyDescent="0.3">
      <c r="A18" s="53" t="s">
        <v>23</v>
      </c>
      <c r="B18" s="54">
        <v>41.055300000000003</v>
      </c>
      <c r="C18" s="54">
        <v>-73.080799999999996</v>
      </c>
      <c r="D18">
        <v>0</v>
      </c>
      <c r="E18" t="s">
        <v>82</v>
      </c>
      <c r="F18" s="1">
        <f t="shared" si="0"/>
        <v>0</v>
      </c>
    </row>
    <row r="19" spans="1:6" x14ac:dyDescent="0.3">
      <c r="A19" s="53" t="s">
        <v>24</v>
      </c>
      <c r="B19" s="54">
        <v>40.994</v>
      </c>
      <c r="C19" s="54">
        <v>-73.042299999999997</v>
      </c>
      <c r="D19">
        <v>1</v>
      </c>
      <c r="E19" t="s">
        <v>83</v>
      </c>
      <c r="F19" s="1">
        <f>(D19/4)*100</f>
        <v>25</v>
      </c>
    </row>
    <row r="20" spans="1:6" x14ac:dyDescent="0.3">
      <c r="A20" s="53" t="s">
        <v>25</v>
      </c>
      <c r="B20" s="54">
        <v>41.164000000000001</v>
      </c>
      <c r="C20" s="54">
        <v>-73.014799999999994</v>
      </c>
      <c r="D20">
        <v>3</v>
      </c>
      <c r="E20" t="s">
        <v>82</v>
      </c>
      <c r="F20" s="1">
        <f>(D20/5)*100</f>
        <v>60</v>
      </c>
    </row>
    <row r="21" spans="1:6" x14ac:dyDescent="0.3">
      <c r="A21" s="53" t="s">
        <v>26</v>
      </c>
      <c r="B21" s="54">
        <v>41.082299999999996</v>
      </c>
      <c r="C21" s="54">
        <v>-73.022800000000004</v>
      </c>
      <c r="D21">
        <v>0</v>
      </c>
      <c r="E21" t="s">
        <v>83</v>
      </c>
      <c r="F21" s="1">
        <f>(D21/4)*100</f>
        <v>0</v>
      </c>
    </row>
    <row r="22" spans="1:6" x14ac:dyDescent="0.3">
      <c r="A22" s="53" t="s">
        <v>27</v>
      </c>
      <c r="B22" s="54">
        <v>41.1402</v>
      </c>
      <c r="C22" s="54">
        <v>-72.948800000000006</v>
      </c>
      <c r="D22">
        <v>0</v>
      </c>
      <c r="E22" t="s">
        <v>82</v>
      </c>
      <c r="F22" s="1">
        <f>(D22/5)*100</f>
        <v>0</v>
      </c>
    </row>
    <row r="23" spans="1:6" x14ac:dyDescent="0.3">
      <c r="A23" s="53" t="s">
        <v>28</v>
      </c>
      <c r="B23" s="54">
        <v>40.981000000000002</v>
      </c>
      <c r="C23" s="54">
        <v>-72.918199999999999</v>
      </c>
      <c r="D23">
        <v>0</v>
      </c>
      <c r="E23" t="s">
        <v>83</v>
      </c>
      <c r="F23" s="1">
        <f>(D23/4)*100</f>
        <v>0</v>
      </c>
    </row>
    <row r="24" spans="1:6" x14ac:dyDescent="0.3">
      <c r="A24" s="53" t="s">
        <v>29</v>
      </c>
      <c r="B24" s="54">
        <v>41.209200000000003</v>
      </c>
      <c r="C24" s="54">
        <v>-72.908500000000004</v>
      </c>
      <c r="D24">
        <v>0</v>
      </c>
      <c r="E24" t="s">
        <v>82</v>
      </c>
      <c r="F24" s="1">
        <f>(D24/5)*100</f>
        <v>0</v>
      </c>
    </row>
    <row r="25" spans="1:6" x14ac:dyDescent="0.3">
      <c r="A25" s="53" t="s">
        <v>30</v>
      </c>
      <c r="B25" s="54">
        <v>41.158700000000003</v>
      </c>
      <c r="C25" s="54">
        <v>-72.849500000000006</v>
      </c>
      <c r="D25">
        <v>1</v>
      </c>
      <c r="E25" t="s">
        <v>83</v>
      </c>
      <c r="F25" s="1">
        <f>(D25/4)*100</f>
        <v>25</v>
      </c>
    </row>
    <row r="26" spans="1:6" x14ac:dyDescent="0.3">
      <c r="A26" s="53" t="s">
        <v>31</v>
      </c>
      <c r="B26" s="54">
        <v>41.078200000000002</v>
      </c>
      <c r="C26" s="54">
        <v>-72.833500000000001</v>
      </c>
      <c r="D26">
        <v>1</v>
      </c>
      <c r="E26" t="s">
        <v>83</v>
      </c>
      <c r="F26" s="1">
        <f>(D26/4)*100</f>
        <v>25</v>
      </c>
    </row>
    <row r="27" spans="1:6" x14ac:dyDescent="0.3">
      <c r="A27" s="53" t="s">
        <v>32</v>
      </c>
      <c r="B27" s="54">
        <v>41.231499999999997</v>
      </c>
      <c r="C27" s="54">
        <v>-72.829700000000003</v>
      </c>
      <c r="D27">
        <v>0</v>
      </c>
      <c r="E27" t="s">
        <v>82</v>
      </c>
      <c r="F27" s="1">
        <f>(D27/5)*100</f>
        <v>0</v>
      </c>
    </row>
    <row r="28" spans="1:6" x14ac:dyDescent="0.3">
      <c r="A28" s="53" t="s">
        <v>33</v>
      </c>
      <c r="B28" s="54">
        <v>41.196300000000001</v>
      </c>
      <c r="C28" s="54">
        <v>-72.775300000000001</v>
      </c>
      <c r="D28">
        <v>0</v>
      </c>
      <c r="E28" t="s">
        <v>83</v>
      </c>
      <c r="F28" s="1">
        <f>(D28/4)*100</f>
        <v>0</v>
      </c>
    </row>
    <row r="29" spans="1:6" x14ac:dyDescent="0.3">
      <c r="A29" s="53" t="s">
        <v>34</v>
      </c>
      <c r="B29" s="54">
        <v>41.004199999999997</v>
      </c>
      <c r="C29" s="54">
        <v>-72.768299999999996</v>
      </c>
      <c r="D29">
        <v>0</v>
      </c>
      <c r="E29" t="s">
        <v>83</v>
      </c>
      <c r="F29" s="1">
        <f>(D29/4)*100</f>
        <v>0</v>
      </c>
    </row>
    <row r="30" spans="1:6" x14ac:dyDescent="0.3">
      <c r="A30" s="53" t="s">
        <v>35</v>
      </c>
      <c r="B30" s="54">
        <v>41.241500000000002</v>
      </c>
      <c r="C30" s="54">
        <v>-72.665700000000001</v>
      </c>
      <c r="D30">
        <v>0</v>
      </c>
      <c r="E30" t="s">
        <v>82</v>
      </c>
      <c r="F30" s="1">
        <f>(D30/5)*100</f>
        <v>0</v>
      </c>
    </row>
    <row r="31" spans="1:6" x14ac:dyDescent="0.3">
      <c r="A31" s="53" t="s">
        <v>36</v>
      </c>
      <c r="B31" s="54">
        <v>41.003799999999998</v>
      </c>
      <c r="C31" s="54">
        <v>-72.651200000000003</v>
      </c>
      <c r="D31">
        <v>0</v>
      </c>
      <c r="E31" t="s">
        <v>84</v>
      </c>
      <c r="F31" s="1">
        <f>(D31/3)*100</f>
        <v>0</v>
      </c>
    </row>
    <row r="32" spans="1:6" x14ac:dyDescent="0.3">
      <c r="A32" s="53">
        <v>34</v>
      </c>
      <c r="B32" s="55">
        <v>41.246000000000002</v>
      </c>
      <c r="C32" s="55">
        <v>-72.468333333333334</v>
      </c>
      <c r="D32">
        <v>0</v>
      </c>
      <c r="E32" t="s">
        <v>84</v>
      </c>
      <c r="F32" s="1">
        <f>(D32/3)*100</f>
        <v>0</v>
      </c>
    </row>
    <row r="33" spans="1:6" x14ac:dyDescent="0.3">
      <c r="A33" s="53">
        <v>36</v>
      </c>
      <c r="B33" s="55">
        <v>41.270499999999991</v>
      </c>
      <c r="C33" s="55">
        <v>-72.275499999999994</v>
      </c>
      <c r="D33">
        <v>0</v>
      </c>
      <c r="E33" t="s">
        <v>84</v>
      </c>
      <c r="F33" s="1">
        <f>(D33/3)*100</f>
        <v>0</v>
      </c>
    </row>
    <row r="34" spans="1:6" x14ac:dyDescent="0.3">
      <c r="A34" s="53" t="s">
        <v>37</v>
      </c>
      <c r="B34" s="54">
        <v>40.872500000000002</v>
      </c>
      <c r="C34" s="54">
        <v>-73.734200000000001</v>
      </c>
      <c r="D34">
        <v>5</v>
      </c>
      <c r="E34" t="s">
        <v>82</v>
      </c>
      <c r="F34" s="1">
        <f>(D34/5)*100</f>
        <v>100</v>
      </c>
    </row>
    <row r="35" spans="1:6" x14ac:dyDescent="0.3">
      <c r="A35" s="53" t="s">
        <v>38</v>
      </c>
      <c r="B35" s="54">
        <v>40.918300000000002</v>
      </c>
      <c r="C35" s="54">
        <v>-73.642799999999994</v>
      </c>
      <c r="D35">
        <v>5</v>
      </c>
      <c r="E35" t="s">
        <v>82</v>
      </c>
      <c r="F35" s="1">
        <f t="shared" ref="F35:F61" si="1">(D35/5)*100</f>
        <v>100</v>
      </c>
    </row>
    <row r="36" spans="1:6" x14ac:dyDescent="0.3">
      <c r="A36" s="53" t="s">
        <v>39</v>
      </c>
      <c r="B36" s="54">
        <v>40.955800000000004</v>
      </c>
      <c r="C36" s="54">
        <v>-73.580299999999994</v>
      </c>
      <c r="D36">
        <v>5</v>
      </c>
      <c r="E36" t="s">
        <v>82</v>
      </c>
      <c r="F36" s="1">
        <f t="shared" si="1"/>
        <v>100</v>
      </c>
    </row>
    <row r="37" spans="1:6" x14ac:dyDescent="0.3">
      <c r="A37" s="53" t="s">
        <v>40</v>
      </c>
      <c r="B37" s="54">
        <v>40.984299999999998</v>
      </c>
      <c r="C37" s="54">
        <v>-73.502200000000002</v>
      </c>
      <c r="D37">
        <v>4</v>
      </c>
      <c r="E37" t="s">
        <v>82</v>
      </c>
      <c r="F37" s="1">
        <f t="shared" si="1"/>
        <v>80</v>
      </c>
    </row>
    <row r="38" spans="1:6" x14ac:dyDescent="0.3">
      <c r="A38" s="53" t="s">
        <v>41</v>
      </c>
      <c r="B38" s="54">
        <v>40.9938</v>
      </c>
      <c r="C38" s="54">
        <v>-73.411299999999997</v>
      </c>
      <c r="D38">
        <v>2</v>
      </c>
      <c r="E38" t="s">
        <v>82</v>
      </c>
      <c r="F38" s="1">
        <f t="shared" si="1"/>
        <v>40</v>
      </c>
    </row>
    <row r="39" spans="1:6" x14ac:dyDescent="0.3">
      <c r="A39" s="53" t="s">
        <v>42</v>
      </c>
      <c r="B39" s="54">
        <v>41.019300000000001</v>
      </c>
      <c r="C39" s="54">
        <v>-73.291300000000007</v>
      </c>
      <c r="D39">
        <v>4</v>
      </c>
      <c r="E39" t="s">
        <v>82</v>
      </c>
      <c r="F39" s="1">
        <f t="shared" si="1"/>
        <v>80</v>
      </c>
    </row>
    <row r="40" spans="1:6" x14ac:dyDescent="0.3">
      <c r="A40" s="53" t="s">
        <v>43</v>
      </c>
      <c r="B40" s="54">
        <v>41.080300000000001</v>
      </c>
      <c r="C40" s="54">
        <v>-73.165300000000002</v>
      </c>
      <c r="D40">
        <v>1</v>
      </c>
      <c r="E40" t="s">
        <v>82</v>
      </c>
      <c r="F40" s="1">
        <f t="shared" si="1"/>
        <v>20</v>
      </c>
    </row>
    <row r="41" spans="1:6" x14ac:dyDescent="0.3">
      <c r="A41" s="53" t="s">
        <v>44</v>
      </c>
      <c r="B41" s="54">
        <v>41.017800000000001</v>
      </c>
      <c r="C41" s="54">
        <v>-73.144499999999994</v>
      </c>
      <c r="D41">
        <v>1</v>
      </c>
      <c r="E41" t="s">
        <v>82</v>
      </c>
      <c r="F41" s="1">
        <f t="shared" si="1"/>
        <v>20</v>
      </c>
    </row>
    <row r="42" spans="1:6" x14ac:dyDescent="0.3">
      <c r="A42" s="53" t="s">
        <v>45</v>
      </c>
      <c r="B42" s="54">
        <v>41.177999999999997</v>
      </c>
      <c r="C42" s="54">
        <v>-72.960499999999996</v>
      </c>
      <c r="D42">
        <v>3</v>
      </c>
      <c r="E42" t="s">
        <v>82</v>
      </c>
      <c r="F42" s="1">
        <f t="shared" si="1"/>
        <v>60</v>
      </c>
    </row>
    <row r="43" spans="1:6" x14ac:dyDescent="0.3">
      <c r="A43" s="53" t="s">
        <v>46</v>
      </c>
      <c r="B43" s="54">
        <v>41.101700000000001</v>
      </c>
      <c r="C43" s="54">
        <v>-72.933999999999997</v>
      </c>
      <c r="D43">
        <v>1</v>
      </c>
      <c r="E43" t="s">
        <v>82</v>
      </c>
      <c r="F43" s="1">
        <f t="shared" si="1"/>
        <v>20</v>
      </c>
    </row>
    <row r="44" spans="1:6" x14ac:dyDescent="0.3">
      <c r="A44" s="53" t="s">
        <v>47</v>
      </c>
      <c r="B44" s="54">
        <v>41.026000000000003</v>
      </c>
      <c r="C44" s="54">
        <v>-72.913499999999999</v>
      </c>
      <c r="D44">
        <v>0</v>
      </c>
      <c r="E44" t="s">
        <v>82</v>
      </c>
      <c r="F44" s="1">
        <f t="shared" si="1"/>
        <v>0</v>
      </c>
    </row>
    <row r="45" spans="1:6" x14ac:dyDescent="0.3">
      <c r="A45" s="53" t="s">
        <v>48</v>
      </c>
      <c r="B45" s="54">
        <v>41.137500000000003</v>
      </c>
      <c r="C45" s="54">
        <v>-72.655000000000001</v>
      </c>
      <c r="D45">
        <v>0</v>
      </c>
      <c r="E45" t="s">
        <v>82</v>
      </c>
      <c r="F45" s="1">
        <f t="shared" si="1"/>
        <v>0</v>
      </c>
    </row>
    <row r="46" spans="1:6" x14ac:dyDescent="0.3">
      <c r="A46" s="53" t="s">
        <v>49</v>
      </c>
      <c r="B46" s="54">
        <v>41.182000000000002</v>
      </c>
      <c r="C46" s="54">
        <v>-72.457700000000003</v>
      </c>
      <c r="D46">
        <v>0</v>
      </c>
      <c r="E46" t="s">
        <v>82</v>
      </c>
      <c r="F46" s="1">
        <f t="shared" si="1"/>
        <v>0</v>
      </c>
    </row>
    <row r="47" spans="1:6" x14ac:dyDescent="0.3">
      <c r="A47" s="53" t="s">
        <v>50</v>
      </c>
      <c r="B47" s="54">
        <v>41.234299999999998</v>
      </c>
      <c r="C47" s="54">
        <v>-72.265799999999999</v>
      </c>
      <c r="D47">
        <v>0</v>
      </c>
      <c r="E47" t="s">
        <v>82</v>
      </c>
      <c r="F47" s="1">
        <f t="shared" si="1"/>
        <v>0</v>
      </c>
    </row>
    <row r="48" spans="1:6" x14ac:dyDescent="0.3">
      <c r="A48" s="53" t="s">
        <v>51</v>
      </c>
      <c r="B48" s="54">
        <v>41.237200000000001</v>
      </c>
      <c r="C48" s="54">
        <v>-72.053299999999993</v>
      </c>
      <c r="D48">
        <v>0</v>
      </c>
      <c r="E48" t="s">
        <v>82</v>
      </c>
      <c r="F48" s="1">
        <f t="shared" si="1"/>
        <v>0</v>
      </c>
    </row>
    <row r="49" spans="1:6" x14ac:dyDescent="0.3">
      <c r="A49" s="36" t="s">
        <v>52</v>
      </c>
      <c r="B49">
        <v>40.801299999999998</v>
      </c>
      <c r="C49">
        <v>-73.826800000000006</v>
      </c>
      <c r="D49" s="40">
        <v>5</v>
      </c>
      <c r="E49" t="s">
        <v>82</v>
      </c>
      <c r="F49" s="1">
        <f t="shared" si="1"/>
        <v>100</v>
      </c>
    </row>
    <row r="50" spans="1:6" x14ac:dyDescent="0.3">
      <c r="A50" s="36" t="s">
        <v>53</v>
      </c>
      <c r="B50">
        <v>40.799199999999999</v>
      </c>
      <c r="C50">
        <v>-73.791300000000007</v>
      </c>
      <c r="D50" s="40">
        <v>5</v>
      </c>
      <c r="E50" t="s">
        <v>82</v>
      </c>
      <c r="F50" s="1">
        <f t="shared" si="1"/>
        <v>100</v>
      </c>
    </row>
    <row r="51" spans="1:6" x14ac:dyDescent="0.3">
      <c r="A51" s="36" t="s">
        <v>54</v>
      </c>
      <c r="B51">
        <v>40.843299999999999</v>
      </c>
      <c r="C51">
        <v>-73.759</v>
      </c>
      <c r="D51" s="40">
        <v>5</v>
      </c>
      <c r="E51" t="s">
        <v>82</v>
      </c>
      <c r="F51" s="1">
        <f t="shared" si="1"/>
        <v>100</v>
      </c>
    </row>
    <row r="52" spans="1:6" x14ac:dyDescent="0.3">
      <c r="A52" s="36" t="s">
        <v>55</v>
      </c>
      <c r="B52">
        <v>40.872500000000002</v>
      </c>
      <c r="C52">
        <v>-73.734300000000005</v>
      </c>
      <c r="D52" s="40">
        <v>5</v>
      </c>
      <c r="E52" t="s">
        <v>82</v>
      </c>
      <c r="F52" s="1">
        <f t="shared" si="1"/>
        <v>100</v>
      </c>
    </row>
    <row r="53" spans="1:6" x14ac:dyDescent="0.3">
      <c r="A53" s="36" t="s">
        <v>56</v>
      </c>
      <c r="B53">
        <v>40.892299999999999</v>
      </c>
      <c r="C53">
        <v>-73.685299999999998</v>
      </c>
      <c r="D53" s="40">
        <v>5</v>
      </c>
      <c r="E53" t="s">
        <v>82</v>
      </c>
      <c r="F53" s="1">
        <f t="shared" si="1"/>
        <v>100</v>
      </c>
    </row>
    <row r="54" spans="1:6" x14ac:dyDescent="0.3">
      <c r="A54" s="36" t="s">
        <v>57</v>
      </c>
      <c r="B54">
        <v>40.940300000000001</v>
      </c>
      <c r="C54">
        <v>-73.666700000000006</v>
      </c>
      <c r="D54" s="40">
        <v>5</v>
      </c>
      <c r="E54" t="s">
        <v>82</v>
      </c>
      <c r="F54" s="1">
        <f t="shared" si="1"/>
        <v>100</v>
      </c>
    </row>
    <row r="55" spans="1:6" x14ac:dyDescent="0.3">
      <c r="A55" s="36" t="s">
        <v>58</v>
      </c>
      <c r="B55">
        <v>40.9343</v>
      </c>
      <c r="C55">
        <v>-73.652000000000001</v>
      </c>
      <c r="D55" s="40">
        <v>5</v>
      </c>
      <c r="E55" t="s">
        <v>82</v>
      </c>
      <c r="F55" s="1">
        <f t="shared" si="1"/>
        <v>100</v>
      </c>
    </row>
    <row r="56" spans="1:6" x14ac:dyDescent="0.3">
      <c r="A56" s="36" t="s">
        <v>59</v>
      </c>
      <c r="B56">
        <v>40.918700000000001</v>
      </c>
      <c r="C56">
        <v>-73.640299999999996</v>
      </c>
      <c r="D56" s="40">
        <v>5</v>
      </c>
      <c r="E56" t="s">
        <v>82</v>
      </c>
      <c r="F56" s="1">
        <f t="shared" si="1"/>
        <v>100</v>
      </c>
    </row>
    <row r="57" spans="1:6" x14ac:dyDescent="0.3">
      <c r="A57" s="36" t="s">
        <v>60</v>
      </c>
      <c r="B57">
        <v>40.9054</v>
      </c>
      <c r="C57">
        <v>-73.635999999999996</v>
      </c>
      <c r="D57" s="40">
        <v>5</v>
      </c>
      <c r="E57" t="s">
        <v>82</v>
      </c>
      <c r="F57" s="1">
        <f t="shared" si="1"/>
        <v>100</v>
      </c>
    </row>
    <row r="58" spans="1:6" x14ac:dyDescent="0.3">
      <c r="A58" s="36" t="s">
        <v>61</v>
      </c>
      <c r="B58">
        <v>40.920699999999997</v>
      </c>
      <c r="C58">
        <v>-73.718699999999998</v>
      </c>
      <c r="D58" s="40">
        <v>5</v>
      </c>
      <c r="E58" t="s">
        <v>82</v>
      </c>
      <c r="F58" s="1">
        <f t="shared" si="1"/>
        <v>100</v>
      </c>
    </row>
    <row r="59" spans="1:6" x14ac:dyDescent="0.3">
      <c r="A59" s="36" t="s">
        <v>62</v>
      </c>
      <c r="B59">
        <v>40.908000000000001</v>
      </c>
      <c r="C59">
        <v>-73.709000000000003</v>
      </c>
      <c r="D59" s="40">
        <v>5</v>
      </c>
      <c r="E59" t="s">
        <v>82</v>
      </c>
      <c r="F59" s="1">
        <f t="shared" si="1"/>
        <v>100</v>
      </c>
    </row>
    <row r="60" spans="1:6" x14ac:dyDescent="0.3">
      <c r="A60" s="36" t="s">
        <v>63</v>
      </c>
      <c r="B60">
        <v>40.859000000000002</v>
      </c>
      <c r="C60">
        <v>-73.671700000000001</v>
      </c>
      <c r="D60" s="40">
        <v>5</v>
      </c>
      <c r="E60" t="s">
        <v>82</v>
      </c>
      <c r="F60" s="1">
        <f t="shared" si="1"/>
        <v>100</v>
      </c>
    </row>
    <row r="61" spans="1:6" x14ac:dyDescent="0.3">
      <c r="A61" s="36" t="s">
        <v>64</v>
      </c>
      <c r="B61">
        <v>40.885300000000001</v>
      </c>
      <c r="C61">
        <v>-73.690299999999993</v>
      </c>
      <c r="D61" s="40">
        <v>5</v>
      </c>
      <c r="E61" t="s">
        <v>82</v>
      </c>
      <c r="F61" s="1">
        <f t="shared" si="1"/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1"/>
  <sheetViews>
    <sheetView topLeftCell="A31" workbookViewId="0">
      <selection activeCell="H57" sqref="H57"/>
    </sheetView>
  </sheetViews>
  <sheetFormatPr defaultRowHeight="14.4" x14ac:dyDescent="0.3"/>
  <cols>
    <col min="2" max="2" width="10.33203125" customWidth="1"/>
    <col min="3" max="3" width="10.5546875" customWidth="1"/>
    <col min="4" max="4" width="10.44140625" customWidth="1"/>
    <col min="5" max="5" width="14.109375" customWidth="1"/>
  </cols>
  <sheetData>
    <row r="1" spans="1:6" x14ac:dyDescent="0.3">
      <c r="A1" t="s">
        <v>80</v>
      </c>
      <c r="B1" s="50" t="s">
        <v>1</v>
      </c>
      <c r="C1" s="50" t="s">
        <v>2</v>
      </c>
      <c r="D1" t="s">
        <v>81</v>
      </c>
      <c r="E1" t="s">
        <v>74</v>
      </c>
      <c r="F1" t="s">
        <v>75</v>
      </c>
    </row>
    <row r="2" spans="1:6" x14ac:dyDescent="0.3">
      <c r="A2" s="53" t="s">
        <v>7</v>
      </c>
      <c r="B2" s="54">
        <v>40.963299999999997</v>
      </c>
      <c r="C2" s="54">
        <v>-73.623699999999999</v>
      </c>
      <c r="D2">
        <v>5</v>
      </c>
      <c r="E2" s="56" t="s">
        <v>85</v>
      </c>
      <c r="F2" s="1">
        <f>(D2/5)*100</f>
        <v>100</v>
      </c>
    </row>
    <row r="3" spans="1:6" x14ac:dyDescent="0.3">
      <c r="A3" s="53" t="s">
        <v>8</v>
      </c>
      <c r="B3" s="54">
        <v>40.934699999999999</v>
      </c>
      <c r="C3" s="54">
        <v>-73.600700000000003</v>
      </c>
      <c r="D3">
        <v>5</v>
      </c>
      <c r="E3" s="56" t="s">
        <v>85</v>
      </c>
      <c r="F3" s="1">
        <f t="shared" ref="F3:F26" si="0">(D3/5)*100</f>
        <v>100</v>
      </c>
    </row>
    <row r="4" spans="1:6" x14ac:dyDescent="0.3">
      <c r="A4" s="53" t="s">
        <v>9</v>
      </c>
      <c r="B4" s="54">
        <v>40.979300000000002</v>
      </c>
      <c r="C4" s="54">
        <v>-73.560699999999997</v>
      </c>
      <c r="D4">
        <v>5</v>
      </c>
      <c r="E4" s="56" t="s">
        <v>85</v>
      </c>
      <c r="F4" s="1">
        <f t="shared" si="0"/>
        <v>100</v>
      </c>
    </row>
    <row r="5" spans="1:6" x14ac:dyDescent="0.3">
      <c r="A5" s="53" t="s">
        <v>10</v>
      </c>
      <c r="B5" s="54">
        <v>40.937800000000003</v>
      </c>
      <c r="C5" s="54">
        <v>-73.519300000000001</v>
      </c>
      <c r="D5">
        <v>4</v>
      </c>
      <c r="E5" s="56" t="s">
        <v>85</v>
      </c>
      <c r="F5" s="1">
        <f t="shared" si="0"/>
        <v>80</v>
      </c>
    </row>
    <row r="6" spans="1:6" x14ac:dyDescent="0.3">
      <c r="A6" s="53" t="s">
        <v>11</v>
      </c>
      <c r="B6" s="54">
        <v>41.009300000000003</v>
      </c>
      <c r="C6" s="54">
        <v>-73.5137</v>
      </c>
      <c r="D6">
        <v>2</v>
      </c>
      <c r="E6" s="56" t="s">
        <v>85</v>
      </c>
      <c r="F6" s="1">
        <f t="shared" si="0"/>
        <v>40</v>
      </c>
    </row>
    <row r="7" spans="1:6" x14ac:dyDescent="0.3">
      <c r="A7" s="53" t="s">
        <v>12</v>
      </c>
      <c r="B7" s="54">
        <v>40.961199999999998</v>
      </c>
      <c r="C7" s="54">
        <v>-73.476699999999994</v>
      </c>
      <c r="D7">
        <v>3</v>
      </c>
      <c r="E7" s="56" t="s">
        <v>85</v>
      </c>
      <c r="F7" s="1">
        <f t="shared" si="0"/>
        <v>60</v>
      </c>
    </row>
    <row r="8" spans="1:6" x14ac:dyDescent="0.3">
      <c r="A8" s="53" t="s">
        <v>13</v>
      </c>
      <c r="B8" s="54">
        <v>40.950299999999999</v>
      </c>
      <c r="C8" s="54">
        <v>-73.425299999999993</v>
      </c>
      <c r="D8">
        <v>2</v>
      </c>
      <c r="E8" s="56" t="s">
        <v>85</v>
      </c>
      <c r="F8" s="1">
        <f t="shared" si="0"/>
        <v>40</v>
      </c>
    </row>
    <row r="9" spans="1:6" x14ac:dyDescent="0.3">
      <c r="A9" s="53" t="s">
        <v>14</v>
      </c>
      <c r="B9" s="54">
        <v>41.040799999999997</v>
      </c>
      <c r="C9" s="54">
        <v>-73.418000000000006</v>
      </c>
      <c r="D9">
        <v>2</v>
      </c>
      <c r="E9" s="56" t="s">
        <v>85</v>
      </c>
      <c r="F9" s="1">
        <f t="shared" si="0"/>
        <v>40</v>
      </c>
    </row>
    <row r="10" spans="1:6" x14ac:dyDescent="0.3">
      <c r="A10" s="53" t="s">
        <v>15</v>
      </c>
      <c r="B10" s="54">
        <v>41.070799999999998</v>
      </c>
      <c r="C10" s="54">
        <v>-73.336200000000005</v>
      </c>
      <c r="D10">
        <v>4</v>
      </c>
      <c r="E10" s="56" t="s">
        <v>85</v>
      </c>
      <c r="F10" s="1">
        <f t="shared" si="0"/>
        <v>80</v>
      </c>
    </row>
    <row r="11" spans="1:6" x14ac:dyDescent="0.3">
      <c r="A11" s="53" t="s">
        <v>16</v>
      </c>
      <c r="B11" s="54">
        <v>40.951700000000002</v>
      </c>
      <c r="C11" s="54">
        <v>-73.332499999999996</v>
      </c>
      <c r="D11">
        <v>0</v>
      </c>
      <c r="E11" s="56" t="s">
        <v>85</v>
      </c>
      <c r="F11" s="1">
        <f t="shared" si="0"/>
        <v>0</v>
      </c>
    </row>
    <row r="12" spans="1:6" x14ac:dyDescent="0.3">
      <c r="A12" s="53" t="s">
        <v>17</v>
      </c>
      <c r="B12" s="54">
        <v>41.108699999999999</v>
      </c>
      <c r="C12" s="54">
        <v>-73.253</v>
      </c>
      <c r="D12">
        <v>2</v>
      </c>
      <c r="E12" s="56" t="s">
        <v>85</v>
      </c>
      <c r="F12" s="1">
        <f t="shared" si="0"/>
        <v>40</v>
      </c>
    </row>
    <row r="13" spans="1:6" x14ac:dyDescent="0.3">
      <c r="A13" s="53" t="s">
        <v>18</v>
      </c>
      <c r="B13" s="54">
        <v>41.058300000000003</v>
      </c>
      <c r="C13" s="54">
        <v>-73.234300000000005</v>
      </c>
      <c r="D13">
        <v>3</v>
      </c>
      <c r="E13" s="56" t="s">
        <v>85</v>
      </c>
      <c r="F13" s="1">
        <f t="shared" si="0"/>
        <v>60</v>
      </c>
    </row>
    <row r="14" spans="1:6" x14ac:dyDescent="0.3">
      <c r="A14" s="53" t="s">
        <v>19</v>
      </c>
      <c r="B14" s="54">
        <v>40.991500000000002</v>
      </c>
      <c r="C14" s="54">
        <v>-73.218800000000002</v>
      </c>
      <c r="D14">
        <v>5</v>
      </c>
      <c r="E14" s="56" t="s">
        <v>85</v>
      </c>
      <c r="F14" s="1">
        <f t="shared" si="0"/>
        <v>100</v>
      </c>
    </row>
    <row r="15" spans="1:6" x14ac:dyDescent="0.3">
      <c r="A15" s="53" t="s">
        <v>20</v>
      </c>
      <c r="B15" s="54">
        <v>40.9313</v>
      </c>
      <c r="C15" s="54">
        <v>-73.221199999999996</v>
      </c>
      <c r="D15">
        <v>5</v>
      </c>
      <c r="E15" s="56" t="s">
        <v>85</v>
      </c>
      <c r="F15" s="1">
        <f t="shared" si="0"/>
        <v>100</v>
      </c>
    </row>
    <row r="16" spans="1:6" x14ac:dyDescent="0.3">
      <c r="A16" s="53" t="s">
        <v>21</v>
      </c>
      <c r="B16" s="54">
        <v>41.1203</v>
      </c>
      <c r="C16" s="54">
        <v>-73.162499999999994</v>
      </c>
      <c r="D16">
        <v>1</v>
      </c>
      <c r="E16" s="56" t="s">
        <v>85</v>
      </c>
      <c r="F16" s="1">
        <f t="shared" si="0"/>
        <v>20</v>
      </c>
    </row>
    <row r="17" spans="1:6" x14ac:dyDescent="0.3">
      <c r="A17" s="53" t="s">
        <v>22</v>
      </c>
      <c r="B17" s="54">
        <v>41.122300000000003</v>
      </c>
      <c r="C17" s="54">
        <v>-73.09</v>
      </c>
      <c r="D17">
        <v>0</v>
      </c>
      <c r="E17" s="56" t="s">
        <v>85</v>
      </c>
      <c r="F17" s="1">
        <f t="shared" si="0"/>
        <v>0</v>
      </c>
    </row>
    <row r="18" spans="1:6" x14ac:dyDescent="0.3">
      <c r="A18" s="53" t="s">
        <v>23</v>
      </c>
      <c r="B18" s="54">
        <v>41.055300000000003</v>
      </c>
      <c r="C18" s="54">
        <v>-73.080799999999996</v>
      </c>
      <c r="D18">
        <v>0</v>
      </c>
      <c r="E18" s="56" t="s">
        <v>85</v>
      </c>
      <c r="F18" s="1">
        <f t="shared" si="0"/>
        <v>0</v>
      </c>
    </row>
    <row r="19" spans="1:6" x14ac:dyDescent="0.3">
      <c r="A19" s="53" t="s">
        <v>24</v>
      </c>
      <c r="B19" s="54">
        <v>40.994</v>
      </c>
      <c r="C19" s="54">
        <v>-73.042299999999997</v>
      </c>
      <c r="D19">
        <v>1</v>
      </c>
      <c r="E19" s="56" t="s">
        <v>85</v>
      </c>
      <c r="F19" s="1">
        <f t="shared" si="0"/>
        <v>20</v>
      </c>
    </row>
    <row r="20" spans="1:6" x14ac:dyDescent="0.3">
      <c r="A20" s="53" t="s">
        <v>25</v>
      </c>
      <c r="B20" s="54">
        <v>41.164000000000001</v>
      </c>
      <c r="C20" s="54">
        <v>-73.014799999999994</v>
      </c>
      <c r="D20">
        <v>1</v>
      </c>
      <c r="E20" s="56" t="s">
        <v>85</v>
      </c>
      <c r="F20" s="1">
        <f t="shared" si="0"/>
        <v>20</v>
      </c>
    </row>
    <row r="21" spans="1:6" x14ac:dyDescent="0.3">
      <c r="A21" s="53" t="s">
        <v>26</v>
      </c>
      <c r="B21" s="54">
        <v>41.082299999999996</v>
      </c>
      <c r="C21" s="54">
        <v>-73.022800000000004</v>
      </c>
      <c r="D21">
        <v>1</v>
      </c>
      <c r="E21" s="56" t="s">
        <v>85</v>
      </c>
      <c r="F21" s="1">
        <f t="shared" si="0"/>
        <v>20</v>
      </c>
    </row>
    <row r="22" spans="1:6" x14ac:dyDescent="0.3">
      <c r="A22" s="53" t="s">
        <v>27</v>
      </c>
      <c r="B22" s="54">
        <v>41.1402</v>
      </c>
      <c r="C22" s="54">
        <v>-72.948800000000006</v>
      </c>
      <c r="D22">
        <v>0</v>
      </c>
      <c r="E22" s="56" t="s">
        <v>85</v>
      </c>
      <c r="F22" s="1">
        <f t="shared" si="0"/>
        <v>0</v>
      </c>
    </row>
    <row r="23" spans="1:6" x14ac:dyDescent="0.3">
      <c r="A23" s="53" t="s">
        <v>28</v>
      </c>
      <c r="B23" s="54">
        <v>40.981000000000002</v>
      </c>
      <c r="C23" s="54">
        <v>-72.918199999999999</v>
      </c>
      <c r="D23">
        <v>0</v>
      </c>
      <c r="E23" s="56" t="s">
        <v>85</v>
      </c>
      <c r="F23" s="1">
        <f t="shared" si="0"/>
        <v>0</v>
      </c>
    </row>
    <row r="24" spans="1:6" x14ac:dyDescent="0.3">
      <c r="A24" s="53" t="s">
        <v>29</v>
      </c>
      <c r="B24" s="54">
        <v>41.209200000000003</v>
      </c>
      <c r="C24" s="54">
        <v>-72.908500000000004</v>
      </c>
      <c r="D24">
        <v>1</v>
      </c>
      <c r="E24" s="56" t="s">
        <v>85</v>
      </c>
      <c r="F24" s="1">
        <f t="shared" si="0"/>
        <v>20</v>
      </c>
    </row>
    <row r="25" spans="1:6" x14ac:dyDescent="0.3">
      <c r="A25" s="53" t="s">
        <v>30</v>
      </c>
      <c r="B25" s="54">
        <v>41.158700000000003</v>
      </c>
      <c r="C25" s="54">
        <v>-72.849500000000006</v>
      </c>
      <c r="D25">
        <v>0</v>
      </c>
      <c r="E25" s="56" t="s">
        <v>85</v>
      </c>
      <c r="F25" s="1">
        <f t="shared" si="0"/>
        <v>0</v>
      </c>
    </row>
    <row r="26" spans="1:6" x14ac:dyDescent="0.3">
      <c r="A26" s="53" t="s">
        <v>31</v>
      </c>
      <c r="B26" s="54">
        <v>41.078200000000002</v>
      </c>
      <c r="C26" s="54">
        <v>-72.833500000000001</v>
      </c>
      <c r="D26">
        <v>0</v>
      </c>
      <c r="E26" s="56" t="s">
        <v>85</v>
      </c>
      <c r="F26" s="1">
        <f t="shared" si="0"/>
        <v>0</v>
      </c>
    </row>
    <row r="27" spans="1:6" x14ac:dyDescent="0.3">
      <c r="A27" s="53" t="s">
        <v>32</v>
      </c>
      <c r="B27" s="54">
        <v>41.231499999999997</v>
      </c>
      <c r="C27" s="54">
        <v>-72.829700000000003</v>
      </c>
      <c r="D27">
        <v>0</v>
      </c>
      <c r="E27" s="56" t="s">
        <v>85</v>
      </c>
      <c r="F27" s="1">
        <f>(D27/5)*100</f>
        <v>0</v>
      </c>
    </row>
    <row r="28" spans="1:6" x14ac:dyDescent="0.3">
      <c r="A28" s="53" t="s">
        <v>33</v>
      </c>
      <c r="B28" s="54">
        <v>41.196300000000001</v>
      </c>
      <c r="C28" s="54">
        <v>-72.775300000000001</v>
      </c>
      <c r="D28">
        <v>0</v>
      </c>
      <c r="E28" s="56" t="s">
        <v>85</v>
      </c>
      <c r="F28" s="1">
        <f>(D28/5)*100</f>
        <v>0</v>
      </c>
    </row>
    <row r="29" spans="1:6" x14ac:dyDescent="0.3">
      <c r="A29" s="53" t="s">
        <v>34</v>
      </c>
      <c r="B29" s="54">
        <v>41.004199999999997</v>
      </c>
      <c r="C29" s="54">
        <v>-72.768299999999996</v>
      </c>
      <c r="D29">
        <v>0</v>
      </c>
      <c r="E29" s="56" t="s">
        <v>85</v>
      </c>
      <c r="F29" s="1">
        <f>(D29/5)*100</f>
        <v>0</v>
      </c>
    </row>
    <row r="30" spans="1:6" x14ac:dyDescent="0.3">
      <c r="A30" s="53" t="s">
        <v>35</v>
      </c>
      <c r="B30" s="54">
        <v>41.241500000000002</v>
      </c>
      <c r="C30" s="54">
        <v>-72.665700000000001</v>
      </c>
      <c r="D30">
        <v>0</v>
      </c>
      <c r="E30" s="56" t="s">
        <v>85</v>
      </c>
      <c r="F30" s="1">
        <f>(D30/5)*100</f>
        <v>0</v>
      </c>
    </row>
    <row r="31" spans="1:6" x14ac:dyDescent="0.3">
      <c r="A31" s="53" t="s">
        <v>36</v>
      </c>
      <c r="B31" s="54">
        <v>41.003799999999998</v>
      </c>
      <c r="C31" s="54">
        <v>-72.651200000000003</v>
      </c>
      <c r="D31">
        <v>0</v>
      </c>
      <c r="E31" s="56" t="s">
        <v>86</v>
      </c>
      <c r="F31" s="1">
        <f>(D31/4)*100</f>
        <v>0</v>
      </c>
    </row>
    <row r="32" spans="1:6" x14ac:dyDescent="0.3">
      <c r="A32" s="53">
        <v>34</v>
      </c>
      <c r="B32" s="55">
        <v>41.246000000000002</v>
      </c>
      <c r="C32" s="55">
        <v>-72.468333333333334</v>
      </c>
      <c r="D32">
        <v>0</v>
      </c>
      <c r="E32" s="56" t="s">
        <v>12</v>
      </c>
      <c r="F32" s="1">
        <f>(D32/1)*100</f>
        <v>0</v>
      </c>
    </row>
    <row r="33" spans="1:6" x14ac:dyDescent="0.3">
      <c r="A33" s="53">
        <v>36</v>
      </c>
      <c r="B33" s="55">
        <v>41.270499999999991</v>
      </c>
      <c r="C33" s="55">
        <v>-72.275499999999994</v>
      </c>
      <c r="D33">
        <v>0</v>
      </c>
      <c r="E33" s="56" t="s">
        <v>12</v>
      </c>
      <c r="F33" s="1">
        <f>(D33/1)*100</f>
        <v>0</v>
      </c>
    </row>
    <row r="34" spans="1:6" x14ac:dyDescent="0.3">
      <c r="A34" s="53" t="s">
        <v>37</v>
      </c>
      <c r="B34" s="54">
        <v>40.872500000000002</v>
      </c>
      <c r="C34" s="54">
        <v>-73.734200000000001</v>
      </c>
      <c r="D34">
        <v>5</v>
      </c>
      <c r="E34" s="56" t="s">
        <v>85</v>
      </c>
      <c r="F34" s="1">
        <f>(D34/5)*100</f>
        <v>100</v>
      </c>
    </row>
    <row r="35" spans="1:6" x14ac:dyDescent="0.3">
      <c r="A35" s="53" t="s">
        <v>38</v>
      </c>
      <c r="B35" s="54">
        <v>40.918300000000002</v>
      </c>
      <c r="C35" s="54">
        <v>-73.642799999999994</v>
      </c>
      <c r="D35">
        <v>5</v>
      </c>
      <c r="E35" s="56" t="s">
        <v>85</v>
      </c>
      <c r="F35" s="1">
        <f t="shared" ref="F35:F47" si="1">(D35/5)*100</f>
        <v>100</v>
      </c>
    </row>
    <row r="36" spans="1:6" x14ac:dyDescent="0.3">
      <c r="A36" s="53" t="s">
        <v>39</v>
      </c>
      <c r="B36" s="54">
        <v>40.955800000000004</v>
      </c>
      <c r="C36" s="54">
        <v>-73.580299999999994</v>
      </c>
      <c r="D36">
        <v>5</v>
      </c>
      <c r="E36" s="56" t="s">
        <v>85</v>
      </c>
      <c r="F36" s="1">
        <f t="shared" si="1"/>
        <v>100</v>
      </c>
    </row>
    <row r="37" spans="1:6" x14ac:dyDescent="0.3">
      <c r="A37" s="53" t="s">
        <v>40</v>
      </c>
      <c r="B37" s="54">
        <v>40.984299999999998</v>
      </c>
      <c r="C37" s="54">
        <v>-73.502200000000002</v>
      </c>
      <c r="D37">
        <v>5</v>
      </c>
      <c r="E37" s="56" t="s">
        <v>85</v>
      </c>
      <c r="F37" s="1">
        <f t="shared" si="1"/>
        <v>100</v>
      </c>
    </row>
    <row r="38" spans="1:6" x14ac:dyDescent="0.3">
      <c r="A38" s="53" t="s">
        <v>41</v>
      </c>
      <c r="B38" s="54">
        <v>40.9938</v>
      </c>
      <c r="C38" s="54">
        <v>-73.411299999999997</v>
      </c>
      <c r="D38">
        <v>4</v>
      </c>
      <c r="E38" s="56" t="s">
        <v>85</v>
      </c>
      <c r="F38" s="1">
        <f t="shared" si="1"/>
        <v>80</v>
      </c>
    </row>
    <row r="39" spans="1:6" x14ac:dyDescent="0.3">
      <c r="A39" s="53" t="s">
        <v>42</v>
      </c>
      <c r="B39" s="54">
        <v>41.019300000000001</v>
      </c>
      <c r="C39" s="54">
        <v>-73.291300000000007</v>
      </c>
      <c r="D39">
        <v>4</v>
      </c>
      <c r="E39" s="56" t="s">
        <v>85</v>
      </c>
      <c r="F39" s="1">
        <f t="shared" si="1"/>
        <v>80</v>
      </c>
    </row>
    <row r="40" spans="1:6" x14ac:dyDescent="0.3">
      <c r="A40" s="53" t="s">
        <v>43</v>
      </c>
      <c r="B40" s="54">
        <v>41.080300000000001</v>
      </c>
      <c r="C40" s="54">
        <v>-73.165300000000002</v>
      </c>
      <c r="D40">
        <v>2</v>
      </c>
      <c r="E40" s="56" t="s">
        <v>85</v>
      </c>
      <c r="F40" s="1">
        <f t="shared" si="1"/>
        <v>40</v>
      </c>
    </row>
    <row r="41" spans="1:6" x14ac:dyDescent="0.3">
      <c r="A41" s="53" t="s">
        <v>44</v>
      </c>
      <c r="B41" s="54">
        <v>41.017800000000001</v>
      </c>
      <c r="C41" s="54">
        <v>-73.144499999999994</v>
      </c>
      <c r="D41">
        <v>3</v>
      </c>
      <c r="E41" s="56" t="s">
        <v>85</v>
      </c>
      <c r="F41" s="1">
        <f t="shared" si="1"/>
        <v>60</v>
      </c>
    </row>
    <row r="42" spans="1:6" x14ac:dyDescent="0.3">
      <c r="A42" s="53" t="s">
        <v>45</v>
      </c>
      <c r="B42" s="54">
        <v>41.177999999999997</v>
      </c>
      <c r="C42" s="54">
        <v>-72.960499999999996</v>
      </c>
      <c r="D42">
        <v>2</v>
      </c>
      <c r="E42" s="56" t="s">
        <v>85</v>
      </c>
      <c r="F42" s="1">
        <f t="shared" si="1"/>
        <v>40</v>
      </c>
    </row>
    <row r="43" spans="1:6" x14ac:dyDescent="0.3">
      <c r="A43" s="53" t="s">
        <v>46</v>
      </c>
      <c r="B43" s="54">
        <v>41.101700000000001</v>
      </c>
      <c r="C43" s="54">
        <v>-72.933999999999997</v>
      </c>
      <c r="D43">
        <v>0</v>
      </c>
      <c r="E43" s="56" t="s">
        <v>85</v>
      </c>
      <c r="F43" s="1">
        <f t="shared" si="1"/>
        <v>0</v>
      </c>
    </row>
    <row r="44" spans="1:6" x14ac:dyDescent="0.3">
      <c r="A44" s="53" t="s">
        <v>47</v>
      </c>
      <c r="B44" s="54">
        <v>41.026000000000003</v>
      </c>
      <c r="C44" s="54">
        <v>-72.913499999999999</v>
      </c>
      <c r="D44">
        <v>1</v>
      </c>
      <c r="E44" s="56" t="s">
        <v>85</v>
      </c>
      <c r="F44" s="1">
        <f t="shared" si="1"/>
        <v>20</v>
      </c>
    </row>
    <row r="45" spans="1:6" x14ac:dyDescent="0.3">
      <c r="A45" s="53" t="s">
        <v>48</v>
      </c>
      <c r="B45" s="54">
        <v>41.137500000000003</v>
      </c>
      <c r="C45" s="54">
        <v>-72.655000000000001</v>
      </c>
      <c r="D45">
        <v>0</v>
      </c>
      <c r="E45" s="56" t="s">
        <v>85</v>
      </c>
      <c r="F45" s="1">
        <f t="shared" si="1"/>
        <v>0</v>
      </c>
    </row>
    <row r="46" spans="1:6" x14ac:dyDescent="0.3">
      <c r="A46" s="53" t="s">
        <v>49</v>
      </c>
      <c r="B46" s="54">
        <v>41.182000000000002</v>
      </c>
      <c r="C46" s="54">
        <v>-72.457700000000003</v>
      </c>
      <c r="D46">
        <v>0</v>
      </c>
      <c r="E46" s="56" t="s">
        <v>85</v>
      </c>
      <c r="F46" s="1">
        <f t="shared" si="1"/>
        <v>0</v>
      </c>
    </row>
    <row r="47" spans="1:6" x14ac:dyDescent="0.3">
      <c r="A47" s="53" t="s">
        <v>50</v>
      </c>
      <c r="B47" s="54">
        <v>41.234299999999998</v>
      </c>
      <c r="C47" s="54">
        <v>-72.265799999999999</v>
      </c>
      <c r="D47">
        <v>0</v>
      </c>
      <c r="E47" s="56" t="s">
        <v>85</v>
      </c>
      <c r="F47" s="1">
        <f t="shared" si="1"/>
        <v>0</v>
      </c>
    </row>
    <row r="48" spans="1:6" x14ac:dyDescent="0.3">
      <c r="A48" s="53" t="s">
        <v>51</v>
      </c>
      <c r="B48" s="54">
        <v>41.237200000000001</v>
      </c>
      <c r="C48" s="54">
        <v>-72.053299999999993</v>
      </c>
      <c r="D48">
        <v>0</v>
      </c>
      <c r="E48" s="56" t="s">
        <v>85</v>
      </c>
      <c r="F48" s="1">
        <f>(D48/5)*100</f>
        <v>0</v>
      </c>
    </row>
    <row r="49" spans="1:6" x14ac:dyDescent="0.3">
      <c r="A49" s="36" t="s">
        <v>52</v>
      </c>
      <c r="B49">
        <v>40.801299999999998</v>
      </c>
      <c r="C49">
        <v>-73.826800000000006</v>
      </c>
      <c r="D49" s="40">
        <v>5</v>
      </c>
      <c r="E49" s="56" t="s">
        <v>85</v>
      </c>
      <c r="F49" s="1">
        <f t="shared" ref="F49:F61" si="2">(D49/5)*100</f>
        <v>100</v>
      </c>
    </row>
    <row r="50" spans="1:6" x14ac:dyDescent="0.3">
      <c r="A50" s="36" t="s">
        <v>53</v>
      </c>
      <c r="B50">
        <v>40.799199999999999</v>
      </c>
      <c r="C50">
        <v>-73.791300000000007</v>
      </c>
      <c r="D50" s="40">
        <v>5</v>
      </c>
      <c r="E50" s="56" t="s">
        <v>85</v>
      </c>
      <c r="F50" s="1">
        <f t="shared" si="2"/>
        <v>100</v>
      </c>
    </row>
    <row r="51" spans="1:6" x14ac:dyDescent="0.3">
      <c r="A51" s="36" t="s">
        <v>54</v>
      </c>
      <c r="B51">
        <v>40.843299999999999</v>
      </c>
      <c r="C51">
        <v>-73.759</v>
      </c>
      <c r="D51" s="40">
        <v>5</v>
      </c>
      <c r="E51" s="56" t="s">
        <v>85</v>
      </c>
      <c r="F51" s="1">
        <f t="shared" si="2"/>
        <v>100</v>
      </c>
    </row>
    <row r="52" spans="1:6" x14ac:dyDescent="0.3">
      <c r="A52" s="36" t="s">
        <v>55</v>
      </c>
      <c r="B52">
        <v>40.872500000000002</v>
      </c>
      <c r="C52">
        <v>-73.734300000000005</v>
      </c>
      <c r="D52" s="40">
        <v>5</v>
      </c>
      <c r="E52" s="56" t="s">
        <v>85</v>
      </c>
      <c r="F52" s="1">
        <f t="shared" si="2"/>
        <v>100</v>
      </c>
    </row>
    <row r="53" spans="1:6" x14ac:dyDescent="0.3">
      <c r="A53" s="36" t="s">
        <v>56</v>
      </c>
      <c r="B53">
        <v>40.892299999999999</v>
      </c>
      <c r="C53">
        <v>-73.685299999999998</v>
      </c>
      <c r="D53" s="40">
        <v>5</v>
      </c>
      <c r="E53" s="56" t="s">
        <v>85</v>
      </c>
      <c r="F53" s="1">
        <f t="shared" si="2"/>
        <v>100</v>
      </c>
    </row>
    <row r="54" spans="1:6" x14ac:dyDescent="0.3">
      <c r="A54" s="36" t="s">
        <v>57</v>
      </c>
      <c r="B54">
        <v>40.940300000000001</v>
      </c>
      <c r="C54">
        <v>-73.666700000000006</v>
      </c>
      <c r="D54" s="40">
        <v>5</v>
      </c>
      <c r="E54" s="56" t="s">
        <v>85</v>
      </c>
      <c r="F54" s="1">
        <f t="shared" si="2"/>
        <v>100</v>
      </c>
    </row>
    <row r="55" spans="1:6" x14ac:dyDescent="0.3">
      <c r="A55" s="36" t="s">
        <v>58</v>
      </c>
      <c r="B55">
        <v>40.9343</v>
      </c>
      <c r="C55">
        <v>-73.652000000000001</v>
      </c>
      <c r="D55" s="40">
        <v>5</v>
      </c>
      <c r="E55" s="56" t="s">
        <v>85</v>
      </c>
      <c r="F55" s="1">
        <f t="shared" si="2"/>
        <v>100</v>
      </c>
    </row>
    <row r="56" spans="1:6" x14ac:dyDescent="0.3">
      <c r="A56" s="36" t="s">
        <v>59</v>
      </c>
      <c r="B56">
        <v>40.918700000000001</v>
      </c>
      <c r="C56">
        <v>-73.640299999999996</v>
      </c>
      <c r="D56" s="40">
        <v>5</v>
      </c>
      <c r="E56" s="56" t="s">
        <v>85</v>
      </c>
      <c r="F56" s="1">
        <f t="shared" si="2"/>
        <v>100</v>
      </c>
    </row>
    <row r="57" spans="1:6" x14ac:dyDescent="0.3">
      <c r="A57" s="36" t="s">
        <v>60</v>
      </c>
      <c r="B57">
        <v>40.9054</v>
      </c>
      <c r="C57">
        <v>-73.635999999999996</v>
      </c>
      <c r="D57" s="40">
        <v>5</v>
      </c>
      <c r="E57" s="56" t="s">
        <v>85</v>
      </c>
      <c r="F57" s="1">
        <f t="shared" si="2"/>
        <v>100</v>
      </c>
    </row>
    <row r="58" spans="1:6" x14ac:dyDescent="0.3">
      <c r="A58" s="36" t="s">
        <v>61</v>
      </c>
      <c r="B58">
        <v>40.920699999999997</v>
      </c>
      <c r="C58">
        <v>-73.718699999999998</v>
      </c>
      <c r="D58" s="40">
        <v>5</v>
      </c>
      <c r="E58" s="56" t="s">
        <v>85</v>
      </c>
      <c r="F58" s="1">
        <f t="shared" si="2"/>
        <v>100</v>
      </c>
    </row>
    <row r="59" spans="1:6" x14ac:dyDescent="0.3">
      <c r="A59" s="36" t="s">
        <v>62</v>
      </c>
      <c r="B59">
        <v>40.908000000000001</v>
      </c>
      <c r="C59">
        <v>-73.709000000000003</v>
      </c>
      <c r="D59" s="40">
        <v>5</v>
      </c>
      <c r="E59" s="56" t="s">
        <v>85</v>
      </c>
      <c r="F59" s="1">
        <f t="shared" si="2"/>
        <v>100</v>
      </c>
    </row>
    <row r="60" spans="1:6" x14ac:dyDescent="0.3">
      <c r="A60" s="36" t="s">
        <v>63</v>
      </c>
      <c r="B60">
        <v>40.859000000000002</v>
      </c>
      <c r="C60">
        <v>-73.671700000000001</v>
      </c>
      <c r="D60" s="40">
        <v>5</v>
      </c>
      <c r="E60" s="56" t="s">
        <v>85</v>
      </c>
      <c r="F60" s="1">
        <f t="shared" si="2"/>
        <v>100</v>
      </c>
    </row>
    <row r="61" spans="1:6" x14ac:dyDescent="0.3">
      <c r="A61" s="36" t="s">
        <v>64</v>
      </c>
      <c r="B61">
        <v>40.885300000000001</v>
      </c>
      <c r="C61">
        <v>-73.690299999999993</v>
      </c>
      <c r="D61" s="40">
        <v>5</v>
      </c>
      <c r="E61" s="56" t="s">
        <v>85</v>
      </c>
      <c r="F61" s="1">
        <f t="shared" si="2"/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1"/>
  <sheetViews>
    <sheetView workbookViewId="0">
      <selection activeCell="H57" sqref="H57"/>
    </sheetView>
  </sheetViews>
  <sheetFormatPr defaultRowHeight="14.4" x14ac:dyDescent="0.3"/>
  <cols>
    <col min="4" max="4" width="10.5546875" customWidth="1"/>
    <col min="5" max="5" width="13.6640625" customWidth="1"/>
    <col min="6" max="6" width="10.88671875" customWidth="1"/>
  </cols>
  <sheetData>
    <row r="1" spans="1:6" x14ac:dyDescent="0.3">
      <c r="A1" t="s">
        <v>80</v>
      </c>
      <c r="B1" s="50" t="s">
        <v>1</v>
      </c>
      <c r="C1" s="50" t="s">
        <v>2</v>
      </c>
      <c r="D1" t="s">
        <v>81</v>
      </c>
      <c r="E1" t="s">
        <v>74</v>
      </c>
      <c r="F1" t="s">
        <v>75</v>
      </c>
    </row>
    <row r="2" spans="1:6" x14ac:dyDescent="0.3">
      <c r="A2" s="53" t="s">
        <v>7</v>
      </c>
      <c r="B2" s="54">
        <v>40.963299999999997</v>
      </c>
      <c r="C2" s="54">
        <v>-73.623699999999999</v>
      </c>
      <c r="D2">
        <v>5</v>
      </c>
      <c r="E2" s="56" t="s">
        <v>87</v>
      </c>
      <c r="F2" s="1">
        <f>(D2/5)*100</f>
        <v>100</v>
      </c>
    </row>
    <row r="3" spans="1:6" x14ac:dyDescent="0.3">
      <c r="A3" s="53" t="s">
        <v>8</v>
      </c>
      <c r="B3" s="54">
        <v>40.934699999999999</v>
      </c>
      <c r="C3" s="54">
        <v>-73.600700000000003</v>
      </c>
      <c r="D3">
        <v>5</v>
      </c>
      <c r="E3" s="56" t="s">
        <v>87</v>
      </c>
      <c r="F3" s="1">
        <f>(D3/5)*100</f>
        <v>100</v>
      </c>
    </row>
    <row r="4" spans="1:6" x14ac:dyDescent="0.3">
      <c r="A4" s="53" t="s">
        <v>9</v>
      </c>
      <c r="B4" s="54">
        <v>40.979300000000002</v>
      </c>
      <c r="C4" s="54">
        <v>-73.560699999999997</v>
      </c>
      <c r="D4">
        <v>4</v>
      </c>
      <c r="E4" s="56" t="s">
        <v>87</v>
      </c>
      <c r="F4" s="1">
        <f>(D4/5)*100</f>
        <v>80</v>
      </c>
    </row>
    <row r="5" spans="1:6" x14ac:dyDescent="0.3">
      <c r="A5" s="53" t="s">
        <v>10</v>
      </c>
      <c r="B5" s="54">
        <v>40.937800000000003</v>
      </c>
      <c r="C5" s="54">
        <v>-73.519300000000001</v>
      </c>
      <c r="D5">
        <v>4</v>
      </c>
      <c r="E5" s="56" t="s">
        <v>87</v>
      </c>
      <c r="F5" s="1">
        <f t="shared" ref="F5:F25" si="0">(D5/5)*100</f>
        <v>80</v>
      </c>
    </row>
    <row r="6" spans="1:6" x14ac:dyDescent="0.3">
      <c r="A6" s="53" t="s">
        <v>11</v>
      </c>
      <c r="B6" s="54">
        <v>41.009300000000003</v>
      </c>
      <c r="C6" s="54">
        <v>-73.5137</v>
      </c>
      <c r="D6">
        <v>1</v>
      </c>
      <c r="E6" s="56" t="s">
        <v>87</v>
      </c>
      <c r="F6" s="1">
        <f t="shared" si="0"/>
        <v>20</v>
      </c>
    </row>
    <row r="7" spans="1:6" x14ac:dyDescent="0.3">
      <c r="A7" s="53" t="s">
        <v>12</v>
      </c>
      <c r="B7" s="54">
        <v>40.961199999999998</v>
      </c>
      <c r="C7" s="54">
        <v>-73.476699999999994</v>
      </c>
      <c r="D7">
        <v>2</v>
      </c>
      <c r="E7" s="56" t="s">
        <v>87</v>
      </c>
      <c r="F7" s="1">
        <f t="shared" si="0"/>
        <v>40</v>
      </c>
    </row>
    <row r="8" spans="1:6" x14ac:dyDescent="0.3">
      <c r="A8" s="53" t="s">
        <v>13</v>
      </c>
      <c r="B8" s="54">
        <v>40.950299999999999</v>
      </c>
      <c r="C8" s="54">
        <v>-73.425299999999993</v>
      </c>
      <c r="D8">
        <v>0</v>
      </c>
      <c r="E8" s="56" t="s">
        <v>87</v>
      </c>
      <c r="F8" s="1">
        <f t="shared" si="0"/>
        <v>0</v>
      </c>
    </row>
    <row r="9" spans="1:6" x14ac:dyDescent="0.3">
      <c r="A9" s="53" t="s">
        <v>14</v>
      </c>
      <c r="B9" s="54">
        <v>41.040799999999997</v>
      </c>
      <c r="C9" s="54">
        <v>-73.418000000000006</v>
      </c>
      <c r="D9">
        <v>2</v>
      </c>
      <c r="E9" s="56" t="s">
        <v>87</v>
      </c>
      <c r="F9" s="1">
        <f t="shared" si="0"/>
        <v>40</v>
      </c>
    </row>
    <row r="10" spans="1:6" x14ac:dyDescent="0.3">
      <c r="A10" s="53" t="s">
        <v>15</v>
      </c>
      <c r="B10" s="54">
        <v>41.070799999999998</v>
      </c>
      <c r="C10" s="54">
        <v>-73.336200000000005</v>
      </c>
      <c r="D10">
        <v>2</v>
      </c>
      <c r="E10" s="56" t="s">
        <v>87</v>
      </c>
      <c r="F10" s="1">
        <f t="shared" si="0"/>
        <v>40</v>
      </c>
    </row>
    <row r="11" spans="1:6" x14ac:dyDescent="0.3">
      <c r="A11" s="53" t="s">
        <v>16</v>
      </c>
      <c r="B11" s="54">
        <v>40.951700000000002</v>
      </c>
      <c r="C11" s="54">
        <v>-73.332499999999996</v>
      </c>
      <c r="D11">
        <v>1</v>
      </c>
      <c r="E11" s="56" t="s">
        <v>87</v>
      </c>
      <c r="F11" s="1">
        <f t="shared" si="0"/>
        <v>20</v>
      </c>
    </row>
    <row r="12" spans="1:6" x14ac:dyDescent="0.3">
      <c r="A12" s="53" t="s">
        <v>17</v>
      </c>
      <c r="B12" s="54">
        <v>41.108699999999999</v>
      </c>
      <c r="C12" s="54">
        <v>-73.253</v>
      </c>
      <c r="D12">
        <v>2</v>
      </c>
      <c r="E12" s="56" t="s">
        <v>87</v>
      </c>
      <c r="F12" s="1">
        <f t="shared" si="0"/>
        <v>40</v>
      </c>
    </row>
    <row r="13" spans="1:6" x14ac:dyDescent="0.3">
      <c r="A13" s="53" t="s">
        <v>18</v>
      </c>
      <c r="B13" s="54">
        <v>41.058300000000003</v>
      </c>
      <c r="C13" s="54">
        <v>-73.234300000000005</v>
      </c>
      <c r="D13">
        <v>3</v>
      </c>
      <c r="E13" s="56" t="s">
        <v>87</v>
      </c>
      <c r="F13" s="1">
        <f t="shared" si="0"/>
        <v>60</v>
      </c>
    </row>
    <row r="14" spans="1:6" x14ac:dyDescent="0.3">
      <c r="A14" s="53" t="s">
        <v>19</v>
      </c>
      <c r="B14" s="54">
        <v>40.991500000000002</v>
      </c>
      <c r="C14" s="54">
        <v>-73.218800000000002</v>
      </c>
      <c r="D14">
        <v>0</v>
      </c>
      <c r="E14" s="56" t="s">
        <v>87</v>
      </c>
      <c r="F14" s="1">
        <f t="shared" si="0"/>
        <v>0</v>
      </c>
    </row>
    <row r="15" spans="1:6" x14ac:dyDescent="0.3">
      <c r="A15" s="53" t="s">
        <v>20</v>
      </c>
      <c r="B15" s="54">
        <v>40.9313</v>
      </c>
      <c r="C15" s="54">
        <v>-73.221199999999996</v>
      </c>
      <c r="D15">
        <v>5</v>
      </c>
      <c r="E15" s="56" t="s">
        <v>87</v>
      </c>
      <c r="F15" s="1">
        <f t="shared" si="0"/>
        <v>100</v>
      </c>
    </row>
    <row r="16" spans="1:6" x14ac:dyDescent="0.3">
      <c r="A16" s="53" t="s">
        <v>21</v>
      </c>
      <c r="B16" s="54">
        <v>41.1203</v>
      </c>
      <c r="C16" s="54">
        <v>-73.162499999999994</v>
      </c>
      <c r="D16">
        <v>0</v>
      </c>
      <c r="E16" s="56" t="s">
        <v>87</v>
      </c>
      <c r="F16" s="1">
        <f t="shared" si="0"/>
        <v>0</v>
      </c>
    </row>
    <row r="17" spans="1:6" x14ac:dyDescent="0.3">
      <c r="A17" s="53" t="s">
        <v>22</v>
      </c>
      <c r="B17" s="54">
        <v>41.122300000000003</v>
      </c>
      <c r="C17" s="54">
        <v>-73.09</v>
      </c>
      <c r="D17">
        <v>1</v>
      </c>
      <c r="E17" s="56" t="s">
        <v>87</v>
      </c>
      <c r="F17" s="1">
        <f t="shared" si="0"/>
        <v>20</v>
      </c>
    </row>
    <row r="18" spans="1:6" x14ac:dyDescent="0.3">
      <c r="A18" s="53" t="s">
        <v>23</v>
      </c>
      <c r="B18" s="54">
        <v>41.055300000000003</v>
      </c>
      <c r="C18" s="54">
        <v>-73.080799999999996</v>
      </c>
      <c r="D18">
        <v>0</v>
      </c>
      <c r="E18" s="56" t="s">
        <v>87</v>
      </c>
      <c r="F18" s="1">
        <f t="shared" si="0"/>
        <v>0</v>
      </c>
    </row>
    <row r="19" spans="1:6" x14ac:dyDescent="0.3">
      <c r="A19" s="53" t="s">
        <v>24</v>
      </c>
      <c r="B19" s="54">
        <v>40.994</v>
      </c>
      <c r="C19" s="54">
        <v>-73.042299999999997</v>
      </c>
      <c r="D19">
        <v>0</v>
      </c>
      <c r="E19" s="56" t="s">
        <v>87</v>
      </c>
      <c r="F19" s="1">
        <f t="shared" si="0"/>
        <v>0</v>
      </c>
    </row>
    <row r="20" spans="1:6" x14ac:dyDescent="0.3">
      <c r="A20" s="53" t="s">
        <v>25</v>
      </c>
      <c r="B20" s="54">
        <v>41.164000000000001</v>
      </c>
      <c r="C20" s="54">
        <v>-73.014799999999994</v>
      </c>
      <c r="D20">
        <v>3</v>
      </c>
      <c r="E20" s="56" t="s">
        <v>87</v>
      </c>
      <c r="F20" s="1">
        <f t="shared" si="0"/>
        <v>60</v>
      </c>
    </row>
    <row r="21" spans="1:6" x14ac:dyDescent="0.3">
      <c r="A21" s="53" t="s">
        <v>26</v>
      </c>
      <c r="B21" s="54">
        <v>41.082299999999996</v>
      </c>
      <c r="C21" s="54">
        <v>-73.022800000000004</v>
      </c>
      <c r="D21">
        <v>1</v>
      </c>
      <c r="E21" s="56" t="s">
        <v>87</v>
      </c>
      <c r="F21" s="1">
        <f t="shared" si="0"/>
        <v>20</v>
      </c>
    </row>
    <row r="22" spans="1:6" x14ac:dyDescent="0.3">
      <c r="A22" s="53" t="s">
        <v>27</v>
      </c>
      <c r="B22" s="54">
        <v>41.1402</v>
      </c>
      <c r="C22" s="54">
        <v>-72.948800000000006</v>
      </c>
      <c r="D22">
        <v>1</v>
      </c>
      <c r="E22" s="56" t="s">
        <v>87</v>
      </c>
      <c r="F22" s="1">
        <f t="shared" si="0"/>
        <v>20</v>
      </c>
    </row>
    <row r="23" spans="1:6" x14ac:dyDescent="0.3">
      <c r="A23" s="53" t="s">
        <v>28</v>
      </c>
      <c r="B23" s="54">
        <v>40.981000000000002</v>
      </c>
      <c r="C23" s="54">
        <v>-72.918199999999999</v>
      </c>
      <c r="D23">
        <v>0</v>
      </c>
      <c r="E23" s="56" t="s">
        <v>87</v>
      </c>
      <c r="F23" s="1">
        <f t="shared" si="0"/>
        <v>0</v>
      </c>
    </row>
    <row r="24" spans="1:6" x14ac:dyDescent="0.3">
      <c r="A24" s="53" t="s">
        <v>29</v>
      </c>
      <c r="B24" s="54">
        <v>41.209200000000003</v>
      </c>
      <c r="C24" s="54">
        <v>-72.908500000000004</v>
      </c>
      <c r="D24">
        <v>2</v>
      </c>
      <c r="E24" s="56" t="s">
        <v>87</v>
      </c>
      <c r="F24" s="1">
        <f t="shared" si="0"/>
        <v>40</v>
      </c>
    </row>
    <row r="25" spans="1:6" x14ac:dyDescent="0.3">
      <c r="A25" s="53" t="s">
        <v>30</v>
      </c>
      <c r="B25" s="54">
        <v>41.158700000000003</v>
      </c>
      <c r="C25" s="54">
        <v>-72.849500000000006</v>
      </c>
      <c r="D25">
        <v>0</v>
      </c>
      <c r="E25" s="56" t="s">
        <v>87</v>
      </c>
      <c r="F25" s="1">
        <f t="shared" si="0"/>
        <v>0</v>
      </c>
    </row>
    <row r="26" spans="1:6" x14ac:dyDescent="0.3">
      <c r="A26" s="53" t="s">
        <v>31</v>
      </c>
      <c r="B26" s="54">
        <v>41.078200000000002</v>
      </c>
      <c r="C26" s="54">
        <v>-72.833500000000001</v>
      </c>
      <c r="D26">
        <v>0</v>
      </c>
      <c r="E26" s="56" t="s">
        <v>88</v>
      </c>
      <c r="F26" s="1">
        <f>(D26/4)*100</f>
        <v>0</v>
      </c>
    </row>
    <row r="27" spans="1:6" x14ac:dyDescent="0.3">
      <c r="A27" s="53" t="s">
        <v>32</v>
      </c>
      <c r="B27" s="54">
        <v>41.231499999999997</v>
      </c>
      <c r="C27" s="54">
        <v>-72.829700000000003</v>
      </c>
      <c r="D27">
        <v>1</v>
      </c>
      <c r="E27" s="56" t="s">
        <v>87</v>
      </c>
      <c r="F27" s="1">
        <f>(D27/5)*100</f>
        <v>20</v>
      </c>
    </row>
    <row r="28" spans="1:6" x14ac:dyDescent="0.3">
      <c r="A28" s="53" t="s">
        <v>33</v>
      </c>
      <c r="B28" s="54">
        <v>41.196300000000001</v>
      </c>
      <c r="C28" s="54">
        <v>-72.775300000000001</v>
      </c>
      <c r="D28">
        <v>0</v>
      </c>
      <c r="E28" s="56" t="s">
        <v>89</v>
      </c>
      <c r="F28" s="1">
        <f>(D28/4)*100</f>
        <v>0</v>
      </c>
    </row>
    <row r="29" spans="1:6" x14ac:dyDescent="0.3">
      <c r="A29" s="53" t="s">
        <v>34</v>
      </c>
      <c r="B29" s="54">
        <v>41.004199999999997</v>
      </c>
      <c r="C29" s="54">
        <v>-72.768299999999996</v>
      </c>
      <c r="D29">
        <v>1</v>
      </c>
      <c r="E29" s="56" t="s">
        <v>90</v>
      </c>
      <c r="F29" s="1">
        <f>(D29/3)*100</f>
        <v>33.333333333333329</v>
      </c>
    </row>
    <row r="30" spans="1:6" x14ac:dyDescent="0.3">
      <c r="A30" s="53" t="s">
        <v>35</v>
      </c>
      <c r="B30" s="54">
        <v>41.241500000000002</v>
      </c>
      <c r="C30" s="54">
        <v>-72.665700000000001</v>
      </c>
      <c r="D30">
        <v>0</v>
      </c>
      <c r="E30" s="56" t="s">
        <v>91</v>
      </c>
      <c r="F30" s="1">
        <f>(D30/3)*100</f>
        <v>0</v>
      </c>
    </row>
    <row r="31" spans="1:6" x14ac:dyDescent="0.3">
      <c r="A31" s="53" t="s">
        <v>36</v>
      </c>
      <c r="B31" s="54">
        <v>41.003799999999998</v>
      </c>
      <c r="C31" s="54">
        <v>-72.651200000000003</v>
      </c>
      <c r="D31">
        <v>0</v>
      </c>
      <c r="E31" s="56" t="s">
        <v>92</v>
      </c>
      <c r="F31" s="1">
        <f>(D31/2)*100</f>
        <v>0</v>
      </c>
    </row>
    <row r="32" spans="1:6" x14ac:dyDescent="0.3">
      <c r="A32" s="53">
        <v>34</v>
      </c>
      <c r="B32" s="55">
        <v>41.246000000000002</v>
      </c>
      <c r="C32" s="55">
        <v>-72.468333333333334</v>
      </c>
      <c r="D32" t="s">
        <v>93</v>
      </c>
      <c r="E32" s="56" t="s">
        <v>94</v>
      </c>
      <c r="F32" s="1" t="s">
        <v>93</v>
      </c>
    </row>
    <row r="33" spans="1:6" x14ac:dyDescent="0.3">
      <c r="A33" s="53">
        <v>36</v>
      </c>
      <c r="B33" s="55">
        <v>41.270499999999991</v>
      </c>
      <c r="C33" s="55">
        <v>-72.275499999999994</v>
      </c>
      <c r="D33" t="s">
        <v>93</v>
      </c>
      <c r="E33" s="56" t="s">
        <v>94</v>
      </c>
      <c r="F33" s="1" t="s">
        <v>93</v>
      </c>
    </row>
    <row r="34" spans="1:6" x14ac:dyDescent="0.3">
      <c r="A34" s="53" t="s">
        <v>37</v>
      </c>
      <c r="B34" s="54">
        <v>40.872500000000002</v>
      </c>
      <c r="C34" s="54">
        <v>-73.734200000000001</v>
      </c>
      <c r="D34">
        <v>5</v>
      </c>
      <c r="E34" s="56" t="s">
        <v>87</v>
      </c>
      <c r="F34" s="1">
        <f t="shared" ref="F34:F61" si="1">(D34/5)*100</f>
        <v>100</v>
      </c>
    </row>
    <row r="35" spans="1:6" x14ac:dyDescent="0.3">
      <c r="A35" s="53" t="s">
        <v>38</v>
      </c>
      <c r="B35" s="54">
        <v>40.918300000000002</v>
      </c>
      <c r="C35" s="54">
        <v>-73.642799999999994</v>
      </c>
      <c r="D35">
        <v>5</v>
      </c>
      <c r="E35" s="56" t="s">
        <v>87</v>
      </c>
      <c r="F35" s="1">
        <f t="shared" si="1"/>
        <v>100</v>
      </c>
    </row>
    <row r="36" spans="1:6" x14ac:dyDescent="0.3">
      <c r="A36" s="53" t="s">
        <v>39</v>
      </c>
      <c r="B36" s="54">
        <v>40.955800000000004</v>
      </c>
      <c r="C36" s="54">
        <v>-73.580299999999994</v>
      </c>
      <c r="D36">
        <v>5</v>
      </c>
      <c r="E36" s="56" t="s">
        <v>87</v>
      </c>
      <c r="F36" s="1">
        <f t="shared" si="1"/>
        <v>100</v>
      </c>
    </row>
    <row r="37" spans="1:6" x14ac:dyDescent="0.3">
      <c r="A37" s="53" t="s">
        <v>40</v>
      </c>
      <c r="B37" s="54">
        <v>40.984299999999998</v>
      </c>
      <c r="C37" s="54">
        <v>-73.502200000000002</v>
      </c>
      <c r="D37">
        <v>5</v>
      </c>
      <c r="E37" s="56" t="s">
        <v>87</v>
      </c>
      <c r="F37" s="1">
        <f t="shared" si="1"/>
        <v>100</v>
      </c>
    </row>
    <row r="38" spans="1:6" x14ac:dyDescent="0.3">
      <c r="A38" s="53" t="s">
        <v>41</v>
      </c>
      <c r="B38" s="54">
        <v>40.9938</v>
      </c>
      <c r="C38" s="54">
        <v>-73.411299999999997</v>
      </c>
      <c r="D38">
        <v>2</v>
      </c>
      <c r="E38" s="56" t="s">
        <v>87</v>
      </c>
      <c r="F38" s="1">
        <f t="shared" si="1"/>
        <v>40</v>
      </c>
    </row>
    <row r="39" spans="1:6" x14ac:dyDescent="0.3">
      <c r="A39" s="53" t="s">
        <v>42</v>
      </c>
      <c r="B39" s="54">
        <v>41.019300000000001</v>
      </c>
      <c r="C39" s="54">
        <v>-73.291300000000007</v>
      </c>
      <c r="D39">
        <v>1</v>
      </c>
      <c r="E39" s="56" t="s">
        <v>87</v>
      </c>
      <c r="F39" s="1">
        <f t="shared" si="1"/>
        <v>20</v>
      </c>
    </row>
    <row r="40" spans="1:6" x14ac:dyDescent="0.3">
      <c r="A40" s="53" t="s">
        <v>43</v>
      </c>
      <c r="B40" s="54">
        <v>41.080300000000001</v>
      </c>
      <c r="C40" s="54">
        <v>-73.165300000000002</v>
      </c>
      <c r="D40">
        <v>3</v>
      </c>
      <c r="E40" s="56" t="s">
        <v>87</v>
      </c>
      <c r="F40" s="1">
        <f t="shared" si="1"/>
        <v>60</v>
      </c>
    </row>
    <row r="41" spans="1:6" x14ac:dyDescent="0.3">
      <c r="A41" s="53" t="s">
        <v>44</v>
      </c>
      <c r="B41" s="54">
        <v>41.017800000000001</v>
      </c>
      <c r="C41" s="54">
        <v>-73.144499999999994</v>
      </c>
      <c r="D41">
        <v>2</v>
      </c>
      <c r="E41" s="56" t="s">
        <v>87</v>
      </c>
      <c r="F41" s="1">
        <f t="shared" si="1"/>
        <v>40</v>
      </c>
    </row>
    <row r="42" spans="1:6" x14ac:dyDescent="0.3">
      <c r="A42" s="53" t="s">
        <v>45</v>
      </c>
      <c r="B42" s="54">
        <v>41.177999999999997</v>
      </c>
      <c r="C42" s="54">
        <v>-72.960499999999996</v>
      </c>
      <c r="D42">
        <v>3</v>
      </c>
      <c r="E42" s="56" t="s">
        <v>87</v>
      </c>
      <c r="F42" s="1">
        <f t="shared" si="1"/>
        <v>60</v>
      </c>
    </row>
    <row r="43" spans="1:6" x14ac:dyDescent="0.3">
      <c r="A43" s="53" t="s">
        <v>46</v>
      </c>
      <c r="B43" s="54">
        <v>41.101700000000001</v>
      </c>
      <c r="C43" s="54">
        <v>-72.933999999999997</v>
      </c>
      <c r="D43">
        <v>0</v>
      </c>
      <c r="E43" s="56" t="s">
        <v>87</v>
      </c>
      <c r="F43" s="1">
        <f t="shared" si="1"/>
        <v>0</v>
      </c>
    </row>
    <row r="44" spans="1:6" x14ac:dyDescent="0.3">
      <c r="A44" s="53" t="s">
        <v>47</v>
      </c>
      <c r="B44" s="54">
        <v>41.026000000000003</v>
      </c>
      <c r="C44" s="54">
        <v>-72.913499999999999</v>
      </c>
      <c r="D44">
        <v>0</v>
      </c>
      <c r="E44" s="56" t="s">
        <v>87</v>
      </c>
      <c r="F44" s="1">
        <f t="shared" si="1"/>
        <v>0</v>
      </c>
    </row>
    <row r="45" spans="1:6" x14ac:dyDescent="0.3">
      <c r="A45" s="53" t="s">
        <v>48</v>
      </c>
      <c r="B45" s="54">
        <v>41.137500000000003</v>
      </c>
      <c r="C45" s="54">
        <v>-72.655000000000001</v>
      </c>
      <c r="D45">
        <v>0</v>
      </c>
      <c r="E45" s="56" t="s">
        <v>87</v>
      </c>
      <c r="F45" s="1">
        <f t="shared" si="1"/>
        <v>0</v>
      </c>
    </row>
    <row r="46" spans="1:6" x14ac:dyDescent="0.3">
      <c r="A46" s="53" t="s">
        <v>49</v>
      </c>
      <c r="B46" s="54">
        <v>41.182000000000002</v>
      </c>
      <c r="C46" s="54">
        <v>-72.457700000000003</v>
      </c>
      <c r="D46">
        <v>0</v>
      </c>
      <c r="E46" s="56" t="s">
        <v>87</v>
      </c>
      <c r="F46" s="1">
        <f t="shared" si="1"/>
        <v>0</v>
      </c>
    </row>
    <row r="47" spans="1:6" x14ac:dyDescent="0.3">
      <c r="A47" s="53" t="s">
        <v>50</v>
      </c>
      <c r="B47" s="54">
        <v>41.234299999999998</v>
      </c>
      <c r="C47" s="54">
        <v>-72.265799999999999</v>
      </c>
      <c r="D47">
        <v>0</v>
      </c>
      <c r="E47" s="56" t="s">
        <v>87</v>
      </c>
      <c r="F47" s="1">
        <f t="shared" si="1"/>
        <v>0</v>
      </c>
    </row>
    <row r="48" spans="1:6" x14ac:dyDescent="0.3">
      <c r="A48" s="53" t="s">
        <v>51</v>
      </c>
      <c r="B48" s="54">
        <v>41.237200000000001</v>
      </c>
      <c r="C48" s="54">
        <v>-72.053299999999993</v>
      </c>
      <c r="D48">
        <v>0</v>
      </c>
      <c r="E48" s="56" t="s">
        <v>87</v>
      </c>
      <c r="F48" s="1">
        <f t="shared" si="1"/>
        <v>0</v>
      </c>
    </row>
    <row r="49" spans="1:6" x14ac:dyDescent="0.3">
      <c r="A49" s="36" t="s">
        <v>52</v>
      </c>
      <c r="B49">
        <v>40.801299999999998</v>
      </c>
      <c r="C49">
        <v>-73.826800000000006</v>
      </c>
      <c r="D49" s="40">
        <v>4</v>
      </c>
      <c r="E49" s="56" t="s">
        <v>87</v>
      </c>
      <c r="F49" s="1">
        <f t="shared" si="1"/>
        <v>80</v>
      </c>
    </row>
    <row r="50" spans="1:6" x14ac:dyDescent="0.3">
      <c r="A50" s="36" t="s">
        <v>53</v>
      </c>
      <c r="B50">
        <v>40.799199999999999</v>
      </c>
      <c r="C50">
        <v>-73.791300000000007</v>
      </c>
      <c r="D50" s="40">
        <v>5</v>
      </c>
      <c r="E50" s="56" t="s">
        <v>87</v>
      </c>
      <c r="F50" s="1">
        <f t="shared" si="1"/>
        <v>100</v>
      </c>
    </row>
    <row r="51" spans="1:6" x14ac:dyDescent="0.3">
      <c r="A51" s="36" t="s">
        <v>54</v>
      </c>
      <c r="B51">
        <v>40.843299999999999</v>
      </c>
      <c r="C51">
        <v>-73.759</v>
      </c>
      <c r="D51" s="40">
        <v>5</v>
      </c>
      <c r="E51" s="56" t="s">
        <v>87</v>
      </c>
      <c r="F51" s="1">
        <f t="shared" si="1"/>
        <v>100</v>
      </c>
    </row>
    <row r="52" spans="1:6" x14ac:dyDescent="0.3">
      <c r="A52" s="36" t="s">
        <v>55</v>
      </c>
      <c r="B52">
        <v>40.872500000000002</v>
      </c>
      <c r="C52">
        <v>-73.734300000000005</v>
      </c>
      <c r="D52" s="40">
        <v>5</v>
      </c>
      <c r="E52" s="56" t="s">
        <v>87</v>
      </c>
      <c r="F52" s="1">
        <f t="shared" si="1"/>
        <v>100</v>
      </c>
    </row>
    <row r="53" spans="1:6" x14ac:dyDescent="0.3">
      <c r="A53" s="36" t="s">
        <v>56</v>
      </c>
      <c r="B53">
        <v>40.892299999999999</v>
      </c>
      <c r="C53">
        <v>-73.685299999999998</v>
      </c>
      <c r="D53" s="40">
        <v>5</v>
      </c>
      <c r="E53" s="56" t="s">
        <v>87</v>
      </c>
      <c r="F53" s="1">
        <f t="shared" si="1"/>
        <v>100</v>
      </c>
    </row>
    <row r="54" spans="1:6" x14ac:dyDescent="0.3">
      <c r="A54" s="36" t="s">
        <v>57</v>
      </c>
      <c r="B54">
        <v>40.940300000000001</v>
      </c>
      <c r="C54">
        <v>-73.666700000000006</v>
      </c>
      <c r="D54" s="40">
        <v>5</v>
      </c>
      <c r="E54" s="56" t="s">
        <v>87</v>
      </c>
      <c r="F54" s="1">
        <f t="shared" si="1"/>
        <v>100</v>
      </c>
    </row>
    <row r="55" spans="1:6" x14ac:dyDescent="0.3">
      <c r="A55" s="36" t="s">
        <v>58</v>
      </c>
      <c r="B55">
        <v>40.9343</v>
      </c>
      <c r="C55">
        <v>-73.652000000000001</v>
      </c>
      <c r="D55" s="40">
        <v>5</v>
      </c>
      <c r="E55" s="56" t="s">
        <v>87</v>
      </c>
      <c r="F55" s="1">
        <f t="shared" si="1"/>
        <v>100</v>
      </c>
    </row>
    <row r="56" spans="1:6" x14ac:dyDescent="0.3">
      <c r="A56" s="36" t="s">
        <v>59</v>
      </c>
      <c r="B56">
        <v>40.918700000000001</v>
      </c>
      <c r="C56">
        <v>-73.640299999999996</v>
      </c>
      <c r="D56" s="40">
        <v>5</v>
      </c>
      <c r="E56" s="56" t="s">
        <v>87</v>
      </c>
      <c r="F56" s="1">
        <f t="shared" si="1"/>
        <v>100</v>
      </c>
    </row>
    <row r="57" spans="1:6" x14ac:dyDescent="0.3">
      <c r="A57" s="36" t="s">
        <v>60</v>
      </c>
      <c r="B57">
        <v>40.9054</v>
      </c>
      <c r="C57">
        <v>-73.635999999999996</v>
      </c>
      <c r="D57" s="40">
        <v>3</v>
      </c>
      <c r="E57" s="56" t="s">
        <v>87</v>
      </c>
      <c r="F57" s="1">
        <f t="shared" si="1"/>
        <v>60</v>
      </c>
    </row>
    <row r="58" spans="1:6" x14ac:dyDescent="0.3">
      <c r="A58" s="36" t="s">
        <v>61</v>
      </c>
      <c r="B58">
        <v>40.920699999999997</v>
      </c>
      <c r="C58">
        <v>-73.718699999999998</v>
      </c>
      <c r="D58" s="40">
        <v>5</v>
      </c>
      <c r="E58" s="56" t="s">
        <v>87</v>
      </c>
      <c r="F58" s="1">
        <f t="shared" si="1"/>
        <v>100</v>
      </c>
    </row>
    <row r="59" spans="1:6" x14ac:dyDescent="0.3">
      <c r="A59" s="36" t="s">
        <v>62</v>
      </c>
      <c r="B59">
        <v>40.908000000000001</v>
      </c>
      <c r="C59">
        <v>-73.709000000000003</v>
      </c>
      <c r="D59" s="40">
        <v>5</v>
      </c>
      <c r="E59" s="56" t="s">
        <v>87</v>
      </c>
      <c r="F59" s="1">
        <f t="shared" si="1"/>
        <v>100</v>
      </c>
    </row>
    <row r="60" spans="1:6" x14ac:dyDescent="0.3">
      <c r="A60" s="36" t="s">
        <v>63</v>
      </c>
      <c r="B60">
        <v>40.859000000000002</v>
      </c>
      <c r="C60">
        <v>-73.671700000000001</v>
      </c>
      <c r="D60" s="40">
        <v>5</v>
      </c>
      <c r="E60" s="56" t="s">
        <v>87</v>
      </c>
      <c r="F60" s="1">
        <f t="shared" si="1"/>
        <v>100</v>
      </c>
    </row>
    <row r="61" spans="1:6" x14ac:dyDescent="0.3">
      <c r="A61" s="36" t="s">
        <v>64</v>
      </c>
      <c r="B61">
        <v>40.885300000000001</v>
      </c>
      <c r="C61">
        <v>-73.690299999999993</v>
      </c>
      <c r="D61" s="40">
        <v>5</v>
      </c>
      <c r="E61" s="56" t="s">
        <v>87</v>
      </c>
      <c r="F61" s="1">
        <f t="shared" si="1"/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1"/>
  <sheetViews>
    <sheetView topLeftCell="A19" workbookViewId="0">
      <selection activeCell="H57" sqref="H57"/>
    </sheetView>
  </sheetViews>
  <sheetFormatPr defaultRowHeight="14.4" x14ac:dyDescent="0.3"/>
  <cols>
    <col min="4" max="4" width="9.109375"/>
  </cols>
  <sheetData>
    <row r="1" spans="1:6" x14ac:dyDescent="0.3">
      <c r="A1" t="s">
        <v>80</v>
      </c>
      <c r="B1" s="50" t="s">
        <v>1</v>
      </c>
      <c r="C1" s="50" t="s">
        <v>2</v>
      </c>
      <c r="D1" t="s">
        <v>81</v>
      </c>
      <c r="E1" t="s">
        <v>74</v>
      </c>
      <c r="F1" t="s">
        <v>75</v>
      </c>
    </row>
    <row r="2" spans="1:6" x14ac:dyDescent="0.3">
      <c r="A2" s="53" t="s">
        <v>7</v>
      </c>
      <c r="B2" s="54">
        <v>40.963299999999997</v>
      </c>
      <c r="C2" s="54">
        <v>-73.623699999999999</v>
      </c>
      <c r="D2" s="58">
        <v>2</v>
      </c>
      <c r="E2" t="s">
        <v>95</v>
      </c>
      <c r="F2">
        <f>D2/5*100</f>
        <v>40</v>
      </c>
    </row>
    <row r="3" spans="1:6" x14ac:dyDescent="0.3">
      <c r="A3" s="53" t="s">
        <v>8</v>
      </c>
      <c r="B3" s="54">
        <v>40.934699999999999</v>
      </c>
      <c r="C3" s="54">
        <v>-73.600700000000003</v>
      </c>
      <c r="D3" s="58">
        <v>4</v>
      </c>
      <c r="E3" t="s">
        <v>95</v>
      </c>
      <c r="F3">
        <f>D3/5*100</f>
        <v>80</v>
      </c>
    </row>
    <row r="4" spans="1:6" x14ac:dyDescent="0.3">
      <c r="A4" s="53" t="s">
        <v>9</v>
      </c>
      <c r="B4" s="54">
        <v>40.979300000000002</v>
      </c>
      <c r="C4" s="54">
        <v>-73.560699999999997</v>
      </c>
      <c r="D4" s="58">
        <v>2</v>
      </c>
      <c r="E4" t="s">
        <v>95</v>
      </c>
      <c r="F4">
        <f t="shared" ref="F4:F61" si="0">D4/5*100</f>
        <v>40</v>
      </c>
    </row>
    <row r="5" spans="1:6" x14ac:dyDescent="0.3">
      <c r="A5" s="53" t="s">
        <v>10</v>
      </c>
      <c r="B5" s="54">
        <v>40.937800000000003</v>
      </c>
      <c r="C5" s="54">
        <v>-73.519300000000001</v>
      </c>
      <c r="D5" s="58">
        <v>1</v>
      </c>
      <c r="E5" t="s">
        <v>95</v>
      </c>
      <c r="F5">
        <f t="shared" si="0"/>
        <v>20</v>
      </c>
    </row>
    <row r="6" spans="1:6" x14ac:dyDescent="0.3">
      <c r="A6" s="53" t="s">
        <v>11</v>
      </c>
      <c r="B6" s="54">
        <v>41.009300000000003</v>
      </c>
      <c r="C6" s="54">
        <v>-73.5137</v>
      </c>
      <c r="D6" s="58">
        <v>0</v>
      </c>
      <c r="E6" t="s">
        <v>95</v>
      </c>
      <c r="F6">
        <f t="shared" si="0"/>
        <v>0</v>
      </c>
    </row>
    <row r="7" spans="1:6" x14ac:dyDescent="0.3">
      <c r="A7" s="53" t="s">
        <v>12</v>
      </c>
      <c r="B7" s="54">
        <v>40.961199999999998</v>
      </c>
      <c r="C7" s="54">
        <v>-73.476699999999994</v>
      </c>
      <c r="D7" s="58">
        <v>0</v>
      </c>
      <c r="E7" t="s">
        <v>95</v>
      </c>
      <c r="F7">
        <f t="shared" si="0"/>
        <v>0</v>
      </c>
    </row>
    <row r="8" spans="1:6" x14ac:dyDescent="0.3">
      <c r="A8" s="53" t="s">
        <v>13</v>
      </c>
      <c r="B8" s="54">
        <v>40.950299999999999</v>
      </c>
      <c r="C8" s="54">
        <v>-73.425299999999993</v>
      </c>
      <c r="D8" s="58">
        <v>0</v>
      </c>
      <c r="E8" t="s">
        <v>95</v>
      </c>
      <c r="F8">
        <f t="shared" si="0"/>
        <v>0</v>
      </c>
    </row>
    <row r="9" spans="1:6" x14ac:dyDescent="0.3">
      <c r="A9" s="53" t="s">
        <v>14</v>
      </c>
      <c r="B9" s="54">
        <v>41.040799999999997</v>
      </c>
      <c r="C9" s="54">
        <v>-73.418000000000006</v>
      </c>
      <c r="D9" s="58">
        <v>0</v>
      </c>
      <c r="E9" t="s">
        <v>95</v>
      </c>
      <c r="F9">
        <f t="shared" si="0"/>
        <v>0</v>
      </c>
    </row>
    <row r="10" spans="1:6" x14ac:dyDescent="0.3">
      <c r="A10" s="53" t="s">
        <v>15</v>
      </c>
      <c r="B10" s="54">
        <v>41.070799999999998</v>
      </c>
      <c r="C10" s="54">
        <v>-73.336200000000005</v>
      </c>
      <c r="D10" s="58">
        <v>1</v>
      </c>
      <c r="E10" t="s">
        <v>95</v>
      </c>
      <c r="F10">
        <f t="shared" si="0"/>
        <v>20</v>
      </c>
    </row>
    <row r="11" spans="1:6" x14ac:dyDescent="0.3">
      <c r="A11" s="53" t="s">
        <v>16</v>
      </c>
      <c r="B11" s="54">
        <v>40.951700000000002</v>
      </c>
      <c r="C11" s="54">
        <v>-73.332499999999996</v>
      </c>
      <c r="D11" s="58">
        <v>1</v>
      </c>
      <c r="E11" t="s">
        <v>95</v>
      </c>
      <c r="F11">
        <f t="shared" si="0"/>
        <v>20</v>
      </c>
    </row>
    <row r="12" spans="1:6" x14ac:dyDescent="0.3">
      <c r="A12" s="53" t="s">
        <v>17</v>
      </c>
      <c r="B12" s="54">
        <v>41.108699999999999</v>
      </c>
      <c r="C12" s="54">
        <v>-73.253</v>
      </c>
      <c r="D12" s="58">
        <v>2</v>
      </c>
      <c r="E12" t="s">
        <v>95</v>
      </c>
      <c r="F12">
        <f t="shared" si="0"/>
        <v>40</v>
      </c>
    </row>
    <row r="13" spans="1:6" x14ac:dyDescent="0.3">
      <c r="A13" s="53" t="s">
        <v>18</v>
      </c>
      <c r="B13" s="54">
        <v>41.058300000000003</v>
      </c>
      <c r="C13" s="54">
        <v>-73.234300000000005</v>
      </c>
      <c r="D13" s="58">
        <v>0</v>
      </c>
      <c r="E13" t="s">
        <v>95</v>
      </c>
      <c r="F13">
        <f t="shared" si="0"/>
        <v>0</v>
      </c>
    </row>
    <row r="14" spans="1:6" x14ac:dyDescent="0.3">
      <c r="A14" s="53" t="s">
        <v>19</v>
      </c>
      <c r="B14" s="54">
        <v>40.991500000000002</v>
      </c>
      <c r="C14" s="54">
        <v>-73.218800000000002</v>
      </c>
      <c r="D14" s="58">
        <v>1</v>
      </c>
      <c r="E14" t="s">
        <v>95</v>
      </c>
      <c r="F14">
        <f t="shared" si="0"/>
        <v>20</v>
      </c>
    </row>
    <row r="15" spans="1:6" x14ac:dyDescent="0.3">
      <c r="A15" s="53" t="s">
        <v>20</v>
      </c>
      <c r="B15" s="54">
        <v>40.9313</v>
      </c>
      <c r="C15" s="54">
        <v>-73.221199999999996</v>
      </c>
      <c r="D15" s="58">
        <v>3</v>
      </c>
      <c r="E15" t="s">
        <v>95</v>
      </c>
      <c r="F15">
        <f t="shared" si="0"/>
        <v>60</v>
      </c>
    </row>
    <row r="16" spans="1:6" x14ac:dyDescent="0.3">
      <c r="A16" s="53" t="s">
        <v>21</v>
      </c>
      <c r="B16" s="54">
        <v>41.1203</v>
      </c>
      <c r="C16" s="54">
        <v>-73.162499999999994</v>
      </c>
      <c r="D16" s="58">
        <v>0</v>
      </c>
      <c r="E16" t="s">
        <v>95</v>
      </c>
      <c r="F16">
        <f t="shared" si="0"/>
        <v>0</v>
      </c>
    </row>
    <row r="17" spans="1:6" x14ac:dyDescent="0.3">
      <c r="A17" s="53" t="s">
        <v>22</v>
      </c>
      <c r="B17" s="54">
        <v>41.122300000000003</v>
      </c>
      <c r="C17" s="54">
        <v>-73.09</v>
      </c>
      <c r="D17" s="58">
        <v>0</v>
      </c>
      <c r="E17" t="s">
        <v>95</v>
      </c>
      <c r="F17">
        <f t="shared" si="0"/>
        <v>0</v>
      </c>
    </row>
    <row r="18" spans="1:6" x14ac:dyDescent="0.3">
      <c r="A18" s="53" t="s">
        <v>23</v>
      </c>
      <c r="B18" s="54">
        <v>41.055300000000003</v>
      </c>
      <c r="C18" s="54">
        <v>-73.080799999999996</v>
      </c>
      <c r="D18" s="58">
        <v>0</v>
      </c>
      <c r="E18" t="s">
        <v>95</v>
      </c>
      <c r="F18">
        <f t="shared" si="0"/>
        <v>0</v>
      </c>
    </row>
    <row r="19" spans="1:6" x14ac:dyDescent="0.3">
      <c r="A19" s="53" t="s">
        <v>24</v>
      </c>
      <c r="B19" s="54">
        <v>40.994</v>
      </c>
      <c r="C19" s="54">
        <v>-73.042299999999997</v>
      </c>
      <c r="D19" s="58">
        <v>0</v>
      </c>
      <c r="E19" t="s">
        <v>95</v>
      </c>
      <c r="F19">
        <f t="shared" si="0"/>
        <v>0</v>
      </c>
    </row>
    <row r="20" spans="1:6" x14ac:dyDescent="0.3">
      <c r="A20" s="53" t="s">
        <v>25</v>
      </c>
      <c r="B20" s="54">
        <v>41.164000000000001</v>
      </c>
      <c r="C20" s="54">
        <v>-73.014799999999994</v>
      </c>
      <c r="D20" s="58">
        <v>4</v>
      </c>
      <c r="E20" t="s">
        <v>95</v>
      </c>
      <c r="F20">
        <f t="shared" si="0"/>
        <v>80</v>
      </c>
    </row>
    <row r="21" spans="1:6" x14ac:dyDescent="0.3">
      <c r="A21" s="53" t="s">
        <v>26</v>
      </c>
      <c r="B21" s="54">
        <v>41.082299999999996</v>
      </c>
      <c r="C21" s="54">
        <v>-73.022800000000004</v>
      </c>
      <c r="D21" s="58">
        <v>0</v>
      </c>
      <c r="E21" t="s">
        <v>95</v>
      </c>
      <c r="F21">
        <f t="shared" si="0"/>
        <v>0</v>
      </c>
    </row>
    <row r="22" spans="1:6" x14ac:dyDescent="0.3">
      <c r="A22" s="53" t="s">
        <v>27</v>
      </c>
      <c r="B22" s="54">
        <v>41.1402</v>
      </c>
      <c r="C22" s="54">
        <v>-72.948800000000006</v>
      </c>
      <c r="D22" s="58">
        <v>1</v>
      </c>
      <c r="E22" t="s">
        <v>95</v>
      </c>
      <c r="F22">
        <f t="shared" si="0"/>
        <v>20</v>
      </c>
    </row>
    <row r="23" spans="1:6" x14ac:dyDescent="0.3">
      <c r="A23" s="53" t="s">
        <v>28</v>
      </c>
      <c r="B23" s="54">
        <v>40.981000000000002</v>
      </c>
      <c r="C23" s="54">
        <v>-72.918199999999999</v>
      </c>
      <c r="D23" s="58">
        <v>0</v>
      </c>
      <c r="E23" t="s">
        <v>95</v>
      </c>
      <c r="F23">
        <f t="shared" si="0"/>
        <v>0</v>
      </c>
    </row>
    <row r="24" spans="1:6" x14ac:dyDescent="0.3">
      <c r="A24" s="53" t="s">
        <v>29</v>
      </c>
      <c r="B24" s="54">
        <v>41.209200000000003</v>
      </c>
      <c r="C24" s="54">
        <v>-72.908500000000004</v>
      </c>
      <c r="D24" s="58">
        <v>1</v>
      </c>
      <c r="E24" t="s">
        <v>95</v>
      </c>
      <c r="F24">
        <f t="shared" si="0"/>
        <v>20</v>
      </c>
    </row>
    <row r="25" spans="1:6" x14ac:dyDescent="0.3">
      <c r="A25" s="53" t="s">
        <v>30</v>
      </c>
      <c r="B25" s="54">
        <v>41.158700000000003</v>
      </c>
      <c r="C25" s="54">
        <v>-72.849500000000006</v>
      </c>
      <c r="D25" s="58">
        <v>0</v>
      </c>
      <c r="E25" t="s">
        <v>95</v>
      </c>
      <c r="F25">
        <f t="shared" si="0"/>
        <v>0</v>
      </c>
    </row>
    <row r="26" spans="1:6" x14ac:dyDescent="0.3">
      <c r="A26" s="53" t="s">
        <v>31</v>
      </c>
      <c r="B26" s="54">
        <v>41.078200000000002</v>
      </c>
      <c r="C26" s="54">
        <v>-72.833500000000001</v>
      </c>
      <c r="D26" s="58">
        <v>0</v>
      </c>
      <c r="E26" t="s">
        <v>95</v>
      </c>
      <c r="F26">
        <f t="shared" si="0"/>
        <v>0</v>
      </c>
    </row>
    <row r="27" spans="1:6" x14ac:dyDescent="0.3">
      <c r="A27" s="53" t="s">
        <v>32</v>
      </c>
      <c r="B27" s="54">
        <v>41.231499999999997</v>
      </c>
      <c r="C27" s="54">
        <v>-72.829700000000003</v>
      </c>
      <c r="D27" s="58">
        <v>0</v>
      </c>
      <c r="E27" t="s">
        <v>95</v>
      </c>
      <c r="F27">
        <f t="shared" si="0"/>
        <v>0</v>
      </c>
    </row>
    <row r="28" spans="1:6" x14ac:dyDescent="0.3">
      <c r="A28" s="53" t="s">
        <v>33</v>
      </c>
      <c r="B28" s="54">
        <v>41.196300000000001</v>
      </c>
      <c r="C28" s="54">
        <v>-72.775300000000001</v>
      </c>
      <c r="D28" s="58">
        <v>0</v>
      </c>
      <c r="E28" t="s">
        <v>95</v>
      </c>
      <c r="F28">
        <f t="shared" si="0"/>
        <v>0</v>
      </c>
    </row>
    <row r="29" spans="1:6" x14ac:dyDescent="0.3">
      <c r="A29" s="53" t="s">
        <v>34</v>
      </c>
      <c r="B29" s="54">
        <v>41.004199999999997</v>
      </c>
      <c r="C29" s="54">
        <v>-72.768299999999996</v>
      </c>
      <c r="D29" s="58">
        <v>0</v>
      </c>
      <c r="E29" t="s">
        <v>96</v>
      </c>
      <c r="F29">
        <f t="shared" si="0"/>
        <v>0</v>
      </c>
    </row>
    <row r="30" spans="1:6" x14ac:dyDescent="0.3">
      <c r="A30" s="53" t="s">
        <v>35</v>
      </c>
      <c r="B30" s="54">
        <v>41.241500000000002</v>
      </c>
      <c r="C30" s="54">
        <v>-72.665700000000001</v>
      </c>
      <c r="D30" s="58">
        <v>0</v>
      </c>
      <c r="E30" t="s">
        <v>97</v>
      </c>
      <c r="F30">
        <f t="shared" si="0"/>
        <v>0</v>
      </c>
    </row>
    <row r="31" spans="1:6" x14ac:dyDescent="0.3">
      <c r="A31" s="53" t="s">
        <v>36</v>
      </c>
      <c r="B31" s="54">
        <v>41.003799999999998</v>
      </c>
      <c r="C31" s="54">
        <v>-72.651200000000003</v>
      </c>
      <c r="D31" s="58">
        <v>0</v>
      </c>
      <c r="E31" t="s">
        <v>97</v>
      </c>
      <c r="F31">
        <f t="shared" si="0"/>
        <v>0</v>
      </c>
    </row>
    <row r="32" spans="1:6" x14ac:dyDescent="0.3">
      <c r="A32" s="53">
        <v>34</v>
      </c>
      <c r="B32" s="55">
        <v>41.246000000000002</v>
      </c>
      <c r="C32" s="55">
        <v>-72.468333333333334</v>
      </c>
      <c r="D32" s="58">
        <v>0</v>
      </c>
      <c r="E32" t="s">
        <v>97</v>
      </c>
      <c r="F32">
        <f t="shared" si="0"/>
        <v>0</v>
      </c>
    </row>
    <row r="33" spans="1:6" x14ac:dyDescent="0.3">
      <c r="A33" s="53">
        <v>36</v>
      </c>
      <c r="B33" s="55">
        <v>41.270499999999991</v>
      </c>
      <c r="C33" s="55">
        <v>-72.275499999999994</v>
      </c>
      <c r="D33" s="58">
        <v>0</v>
      </c>
      <c r="E33" t="s">
        <v>97</v>
      </c>
      <c r="F33">
        <f t="shared" si="0"/>
        <v>0</v>
      </c>
    </row>
    <row r="34" spans="1:6" x14ac:dyDescent="0.3">
      <c r="A34" s="53" t="s">
        <v>37</v>
      </c>
      <c r="B34" s="54">
        <v>40.872500000000002</v>
      </c>
      <c r="C34" s="54">
        <v>-73.734200000000001</v>
      </c>
      <c r="D34" s="58">
        <v>5</v>
      </c>
      <c r="E34" t="s">
        <v>95</v>
      </c>
      <c r="F34">
        <f t="shared" si="0"/>
        <v>100</v>
      </c>
    </row>
    <row r="35" spans="1:6" x14ac:dyDescent="0.3">
      <c r="A35" s="53" t="s">
        <v>38</v>
      </c>
      <c r="B35" s="54">
        <v>40.918300000000002</v>
      </c>
      <c r="C35" s="54">
        <v>-73.642799999999994</v>
      </c>
      <c r="D35" s="58">
        <v>5</v>
      </c>
      <c r="E35" t="s">
        <v>95</v>
      </c>
      <c r="F35">
        <f t="shared" si="0"/>
        <v>100</v>
      </c>
    </row>
    <row r="36" spans="1:6" x14ac:dyDescent="0.3">
      <c r="A36" s="53" t="s">
        <v>39</v>
      </c>
      <c r="B36" s="54">
        <v>40.955800000000004</v>
      </c>
      <c r="C36" s="54">
        <v>-73.580299999999994</v>
      </c>
      <c r="D36" s="58">
        <v>4</v>
      </c>
      <c r="E36" t="s">
        <v>95</v>
      </c>
      <c r="F36">
        <f t="shared" si="0"/>
        <v>80</v>
      </c>
    </row>
    <row r="37" spans="1:6" x14ac:dyDescent="0.3">
      <c r="A37" s="53" t="s">
        <v>40</v>
      </c>
      <c r="B37" s="54">
        <v>40.984299999999998</v>
      </c>
      <c r="C37" s="54">
        <v>-73.502200000000002</v>
      </c>
      <c r="D37" s="58">
        <v>1</v>
      </c>
      <c r="E37" t="s">
        <v>95</v>
      </c>
      <c r="F37">
        <f t="shared" si="0"/>
        <v>20</v>
      </c>
    </row>
    <row r="38" spans="1:6" x14ac:dyDescent="0.3">
      <c r="A38" s="53" t="s">
        <v>41</v>
      </c>
      <c r="B38" s="54">
        <v>40.9938</v>
      </c>
      <c r="C38" s="54">
        <v>-73.411299999999997</v>
      </c>
      <c r="D38" s="58">
        <v>1</v>
      </c>
      <c r="E38" t="s">
        <v>95</v>
      </c>
      <c r="F38">
        <f t="shared" si="0"/>
        <v>20</v>
      </c>
    </row>
    <row r="39" spans="1:6" x14ac:dyDescent="0.3">
      <c r="A39" s="53" t="s">
        <v>42</v>
      </c>
      <c r="B39" s="54">
        <v>41.019300000000001</v>
      </c>
      <c r="C39" s="54">
        <v>-73.291300000000007</v>
      </c>
      <c r="D39" s="58">
        <v>0</v>
      </c>
      <c r="E39" t="s">
        <v>95</v>
      </c>
      <c r="F39">
        <f t="shared" si="0"/>
        <v>0</v>
      </c>
    </row>
    <row r="40" spans="1:6" x14ac:dyDescent="0.3">
      <c r="A40" s="53" t="s">
        <v>43</v>
      </c>
      <c r="B40" s="54">
        <v>41.080300000000001</v>
      </c>
      <c r="C40" s="54">
        <v>-73.165300000000002</v>
      </c>
      <c r="D40" s="58">
        <v>1</v>
      </c>
      <c r="E40" t="s">
        <v>95</v>
      </c>
      <c r="F40">
        <f t="shared" si="0"/>
        <v>20</v>
      </c>
    </row>
    <row r="41" spans="1:6" x14ac:dyDescent="0.3">
      <c r="A41" s="53" t="s">
        <v>44</v>
      </c>
      <c r="B41" s="54">
        <v>41.017800000000001</v>
      </c>
      <c r="C41" s="54">
        <v>-73.144499999999994</v>
      </c>
      <c r="D41" s="58">
        <v>0</v>
      </c>
      <c r="E41" t="s">
        <v>95</v>
      </c>
      <c r="F41">
        <f t="shared" si="0"/>
        <v>0</v>
      </c>
    </row>
    <row r="42" spans="1:6" x14ac:dyDescent="0.3">
      <c r="A42" s="53" t="s">
        <v>45</v>
      </c>
      <c r="B42" s="54">
        <v>41.177999999999997</v>
      </c>
      <c r="C42" s="54">
        <v>-72.960499999999996</v>
      </c>
      <c r="D42" s="58">
        <v>2</v>
      </c>
      <c r="E42" t="s">
        <v>95</v>
      </c>
      <c r="F42">
        <f t="shared" si="0"/>
        <v>40</v>
      </c>
    </row>
    <row r="43" spans="1:6" x14ac:dyDescent="0.3">
      <c r="A43" s="53" t="s">
        <v>46</v>
      </c>
      <c r="B43" s="54">
        <v>41.101700000000001</v>
      </c>
      <c r="C43" s="54">
        <v>-72.933999999999997</v>
      </c>
      <c r="D43" s="58">
        <v>0</v>
      </c>
      <c r="E43" t="s">
        <v>95</v>
      </c>
      <c r="F43">
        <f t="shared" si="0"/>
        <v>0</v>
      </c>
    </row>
    <row r="44" spans="1:6" x14ac:dyDescent="0.3">
      <c r="A44" s="53" t="s">
        <v>47</v>
      </c>
      <c r="B44" s="54">
        <v>41.026000000000003</v>
      </c>
      <c r="C44" s="54">
        <v>-72.913499999999999</v>
      </c>
      <c r="D44" s="58">
        <v>0</v>
      </c>
      <c r="E44" t="s">
        <v>95</v>
      </c>
      <c r="F44">
        <f t="shared" si="0"/>
        <v>0</v>
      </c>
    </row>
    <row r="45" spans="1:6" x14ac:dyDescent="0.3">
      <c r="A45" s="53" t="s">
        <v>48</v>
      </c>
      <c r="B45" s="54">
        <v>41.137500000000003</v>
      </c>
      <c r="C45" s="54">
        <v>-72.655000000000001</v>
      </c>
      <c r="D45" s="58">
        <v>0</v>
      </c>
      <c r="E45" t="s">
        <v>95</v>
      </c>
      <c r="F45">
        <f t="shared" si="0"/>
        <v>0</v>
      </c>
    </row>
    <row r="46" spans="1:6" x14ac:dyDescent="0.3">
      <c r="A46" s="53" t="s">
        <v>49</v>
      </c>
      <c r="B46" s="54">
        <v>41.182000000000002</v>
      </c>
      <c r="C46" s="54">
        <v>-72.457700000000003</v>
      </c>
      <c r="D46" s="58">
        <v>0</v>
      </c>
      <c r="E46" t="s">
        <v>95</v>
      </c>
      <c r="F46">
        <f t="shared" si="0"/>
        <v>0</v>
      </c>
    </row>
    <row r="47" spans="1:6" x14ac:dyDescent="0.3">
      <c r="A47" s="53" t="s">
        <v>50</v>
      </c>
      <c r="B47" s="54">
        <v>41.234299999999998</v>
      </c>
      <c r="C47" s="54">
        <v>-72.265799999999999</v>
      </c>
      <c r="D47" s="58">
        <v>0</v>
      </c>
      <c r="E47" t="s">
        <v>95</v>
      </c>
      <c r="F47">
        <f t="shared" si="0"/>
        <v>0</v>
      </c>
    </row>
    <row r="48" spans="1:6" x14ac:dyDescent="0.3">
      <c r="A48" s="53" t="s">
        <v>51</v>
      </c>
      <c r="B48" s="54">
        <v>41.237200000000001</v>
      </c>
      <c r="C48" s="54">
        <v>-72.053299999999993</v>
      </c>
      <c r="D48">
        <v>0</v>
      </c>
      <c r="E48" t="s">
        <v>95</v>
      </c>
      <c r="F48">
        <f t="shared" si="0"/>
        <v>0</v>
      </c>
    </row>
    <row r="49" spans="1:6" x14ac:dyDescent="0.3">
      <c r="A49" s="36" t="s">
        <v>52</v>
      </c>
      <c r="B49">
        <v>40.801299999999998</v>
      </c>
      <c r="C49">
        <v>-73.826800000000006</v>
      </c>
      <c r="D49" s="59">
        <v>2</v>
      </c>
      <c r="E49" t="s">
        <v>95</v>
      </c>
      <c r="F49">
        <f t="shared" si="0"/>
        <v>40</v>
      </c>
    </row>
    <row r="50" spans="1:6" x14ac:dyDescent="0.3">
      <c r="A50" s="36" t="s">
        <v>53</v>
      </c>
      <c r="B50">
        <v>40.799199999999999</v>
      </c>
      <c r="C50">
        <v>-73.791300000000007</v>
      </c>
      <c r="D50" s="59">
        <v>5</v>
      </c>
      <c r="E50" t="s">
        <v>95</v>
      </c>
      <c r="F50">
        <f t="shared" si="0"/>
        <v>100</v>
      </c>
    </row>
    <row r="51" spans="1:6" x14ac:dyDescent="0.3">
      <c r="A51" s="36" t="s">
        <v>54</v>
      </c>
      <c r="B51">
        <v>40.843299999999999</v>
      </c>
      <c r="C51">
        <v>-73.759</v>
      </c>
      <c r="D51" s="59">
        <v>5</v>
      </c>
      <c r="E51" t="s">
        <v>95</v>
      </c>
      <c r="F51">
        <f t="shared" si="0"/>
        <v>100</v>
      </c>
    </row>
    <row r="52" spans="1:6" x14ac:dyDescent="0.3">
      <c r="A52" s="36" t="s">
        <v>55</v>
      </c>
      <c r="B52">
        <v>40.872500000000002</v>
      </c>
      <c r="C52">
        <v>-73.734300000000005</v>
      </c>
      <c r="D52" s="59">
        <v>5</v>
      </c>
      <c r="E52" t="s">
        <v>95</v>
      </c>
      <c r="F52">
        <f t="shared" si="0"/>
        <v>100</v>
      </c>
    </row>
    <row r="53" spans="1:6" x14ac:dyDescent="0.3">
      <c r="A53" s="36" t="s">
        <v>56</v>
      </c>
      <c r="B53">
        <v>40.892299999999999</v>
      </c>
      <c r="C53">
        <v>-73.685299999999998</v>
      </c>
      <c r="D53" s="59">
        <v>5</v>
      </c>
      <c r="E53" t="s">
        <v>95</v>
      </c>
      <c r="F53">
        <f t="shared" si="0"/>
        <v>100</v>
      </c>
    </row>
    <row r="54" spans="1:6" x14ac:dyDescent="0.3">
      <c r="A54" s="36" t="s">
        <v>57</v>
      </c>
      <c r="B54">
        <v>40.940300000000001</v>
      </c>
      <c r="C54">
        <v>-73.666700000000006</v>
      </c>
      <c r="D54" s="59">
        <v>4</v>
      </c>
      <c r="E54" t="s">
        <v>95</v>
      </c>
      <c r="F54">
        <f t="shared" si="0"/>
        <v>80</v>
      </c>
    </row>
    <row r="55" spans="1:6" x14ac:dyDescent="0.3">
      <c r="A55" s="36" t="s">
        <v>58</v>
      </c>
      <c r="B55">
        <v>40.9343</v>
      </c>
      <c r="C55">
        <v>-73.652000000000001</v>
      </c>
      <c r="D55" s="59">
        <v>4</v>
      </c>
      <c r="E55" t="s">
        <v>95</v>
      </c>
      <c r="F55">
        <f t="shared" si="0"/>
        <v>80</v>
      </c>
    </row>
    <row r="56" spans="1:6" x14ac:dyDescent="0.3">
      <c r="A56" s="36" t="s">
        <v>59</v>
      </c>
      <c r="B56">
        <v>40.918700000000001</v>
      </c>
      <c r="C56">
        <v>-73.640299999999996</v>
      </c>
      <c r="D56" s="59">
        <v>5</v>
      </c>
      <c r="E56" t="s">
        <v>95</v>
      </c>
      <c r="F56">
        <f t="shared" si="0"/>
        <v>100</v>
      </c>
    </row>
    <row r="57" spans="1:6" x14ac:dyDescent="0.3">
      <c r="A57" s="36" t="s">
        <v>60</v>
      </c>
      <c r="B57">
        <v>40.9054</v>
      </c>
      <c r="C57">
        <v>-73.635999999999996</v>
      </c>
      <c r="D57" s="59">
        <v>4</v>
      </c>
      <c r="E57" t="s">
        <v>95</v>
      </c>
      <c r="F57">
        <f t="shared" si="0"/>
        <v>80</v>
      </c>
    </row>
    <row r="58" spans="1:6" x14ac:dyDescent="0.3">
      <c r="A58" s="36" t="s">
        <v>61</v>
      </c>
      <c r="B58">
        <v>40.920699999999997</v>
      </c>
      <c r="C58">
        <v>-73.718699999999998</v>
      </c>
      <c r="D58" s="59">
        <v>4</v>
      </c>
      <c r="E58" t="s">
        <v>95</v>
      </c>
      <c r="F58">
        <f t="shared" si="0"/>
        <v>80</v>
      </c>
    </row>
    <row r="59" spans="1:6" x14ac:dyDescent="0.3">
      <c r="A59" s="36" t="s">
        <v>62</v>
      </c>
      <c r="B59">
        <v>40.908000000000001</v>
      </c>
      <c r="C59">
        <v>-73.709000000000003</v>
      </c>
      <c r="D59" s="59">
        <v>5</v>
      </c>
      <c r="E59" t="s">
        <v>95</v>
      </c>
      <c r="F59">
        <f t="shared" si="0"/>
        <v>100</v>
      </c>
    </row>
    <row r="60" spans="1:6" x14ac:dyDescent="0.3">
      <c r="A60" s="36" t="s">
        <v>63</v>
      </c>
      <c r="B60">
        <v>40.859000000000002</v>
      </c>
      <c r="C60">
        <v>-73.671700000000001</v>
      </c>
      <c r="D60" s="59">
        <v>4</v>
      </c>
      <c r="E60" t="s">
        <v>95</v>
      </c>
      <c r="F60">
        <f t="shared" si="0"/>
        <v>80</v>
      </c>
    </row>
    <row r="61" spans="1:6" x14ac:dyDescent="0.3">
      <c r="A61" s="36" t="s">
        <v>64</v>
      </c>
      <c r="B61">
        <v>40.885300000000001</v>
      </c>
      <c r="C61">
        <v>-73.690299999999993</v>
      </c>
      <c r="D61" s="59">
        <v>5</v>
      </c>
      <c r="E61" t="s">
        <v>95</v>
      </c>
      <c r="F61">
        <f t="shared" si="0"/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70"/>
  <sheetViews>
    <sheetView tabSelected="1" topLeftCell="A14" zoomScaleNormal="100" workbookViewId="0">
      <pane xSplit="1" topLeftCell="AN1" activePane="topRight" state="frozen"/>
      <selection pane="topRight" activeCell="AR35" sqref="AR35"/>
    </sheetView>
  </sheetViews>
  <sheetFormatPr defaultRowHeight="14.4" x14ac:dyDescent="0.3"/>
  <cols>
    <col min="1" max="1" width="9.109375" style="91"/>
    <col min="2" max="3" width="16.6640625" style="87" customWidth="1"/>
    <col min="4" max="4" width="11" customWidth="1"/>
    <col min="5" max="5" width="9.109375" customWidth="1"/>
    <col min="6" max="7" width="10.109375" customWidth="1"/>
    <col min="8" max="9" width="9.109375" customWidth="1"/>
    <col min="10" max="10" width="7.88671875" customWidth="1"/>
    <col min="11" max="12" width="9.109375" style="40" customWidth="1"/>
    <col min="13" max="13" width="10.5546875" style="40" customWidth="1"/>
    <col min="14" max="14" width="10.88671875" style="40" customWidth="1"/>
    <col min="15" max="15" width="9.109375" customWidth="1"/>
    <col min="16" max="16" width="9.109375" style="40" customWidth="1"/>
    <col min="17" max="17" width="11.5546875" style="40" customWidth="1"/>
    <col min="18" max="18" width="9.109375" customWidth="1"/>
    <col min="19" max="19" width="11" customWidth="1"/>
    <col min="20" max="20" width="11.33203125" customWidth="1"/>
    <col min="21" max="21" width="9.109375" customWidth="1"/>
    <col min="22" max="22" width="10.5546875" customWidth="1"/>
    <col min="23" max="23" width="10.6640625" customWidth="1"/>
    <col min="24" max="24" width="11.44140625" customWidth="1"/>
    <col min="25" max="25" width="10.109375" customWidth="1"/>
    <col min="26" max="26" width="10" customWidth="1"/>
    <col min="27" max="27" width="10.6640625" customWidth="1"/>
    <col min="28" max="31" width="15.6640625" style="15" customWidth="1"/>
    <col min="32" max="32" width="10" style="15" customWidth="1"/>
    <col min="33" max="33" width="9.109375" style="58" customWidth="1"/>
    <col min="34" max="34" width="9.109375" style="67" customWidth="1"/>
    <col min="35" max="35" width="9.109375" style="64" customWidth="1"/>
    <col min="36" max="36" width="9.109375" style="67" customWidth="1"/>
    <col min="37" max="38" width="9.109375" style="65" customWidth="1"/>
    <col min="39" max="39" width="9.88671875" style="82" customWidth="1"/>
    <col min="40" max="42" width="9.88671875" style="95" customWidth="1"/>
    <col min="43" max="43" width="10.109375" style="86" bestFit="1" customWidth="1"/>
    <col min="44" max="44" width="15.33203125" style="86" bestFit="1" customWidth="1"/>
    <col min="45" max="45" width="13.109375" style="86" bestFit="1" customWidth="1"/>
    <col min="46" max="46" width="9.109375" style="60" customWidth="1"/>
    <col min="47" max="47" width="9.109375" style="60"/>
    <col min="48" max="269" width="9.109375"/>
    <col min="270" max="270" width="11" customWidth="1"/>
    <col min="271" max="271" width="9.109375" customWidth="1"/>
    <col min="272" max="273" width="10.109375" customWidth="1"/>
    <col min="274" max="275" width="9.109375" customWidth="1"/>
    <col min="276" max="276" width="7.88671875" customWidth="1"/>
    <col min="277" max="278" width="9.109375" customWidth="1"/>
    <col min="279" max="279" width="10.5546875" customWidth="1"/>
    <col min="280" max="280" width="10.88671875" customWidth="1"/>
    <col min="281" max="282" width="9.109375" customWidth="1"/>
    <col min="283" max="283" width="11.5546875" customWidth="1"/>
    <col min="284" max="284" width="9.109375" customWidth="1"/>
    <col min="285" max="285" width="11" customWidth="1"/>
    <col min="286" max="286" width="11.33203125" customWidth="1"/>
    <col min="287" max="287" width="9.109375" customWidth="1"/>
    <col min="288" max="288" width="10.5546875" customWidth="1"/>
    <col min="289" max="289" width="10.6640625" customWidth="1"/>
    <col min="290" max="290" width="11.44140625" customWidth="1"/>
    <col min="291" max="291" width="10.109375" customWidth="1"/>
    <col min="292" max="292" width="10" customWidth="1"/>
    <col min="293" max="293" width="10.6640625" customWidth="1"/>
    <col min="294" max="297" width="10" customWidth="1"/>
    <col min="298" max="298" width="9.109375" customWidth="1"/>
    <col min="299" max="300" width="10.6640625" customWidth="1"/>
    <col min="301" max="301" width="16" customWidth="1"/>
    <col min="302" max="302" width="9.109375" customWidth="1"/>
    <col min="303" max="525" width="9.109375"/>
    <col min="526" max="526" width="11" customWidth="1"/>
    <col min="527" max="527" width="9.109375" customWidth="1"/>
    <col min="528" max="529" width="10.109375" customWidth="1"/>
    <col min="530" max="531" width="9.109375" customWidth="1"/>
    <col min="532" max="532" width="7.88671875" customWidth="1"/>
    <col min="533" max="534" width="9.109375" customWidth="1"/>
    <col min="535" max="535" width="10.5546875" customWidth="1"/>
    <col min="536" max="536" width="10.88671875" customWidth="1"/>
    <col min="537" max="538" width="9.109375" customWidth="1"/>
    <col min="539" max="539" width="11.5546875" customWidth="1"/>
    <col min="540" max="540" width="9.109375" customWidth="1"/>
    <col min="541" max="541" width="11" customWidth="1"/>
    <col min="542" max="542" width="11.33203125" customWidth="1"/>
    <col min="543" max="543" width="9.109375" customWidth="1"/>
    <col min="544" max="544" width="10.5546875" customWidth="1"/>
    <col min="545" max="545" width="10.6640625" customWidth="1"/>
    <col min="546" max="546" width="11.44140625" customWidth="1"/>
    <col min="547" max="547" width="10.109375" customWidth="1"/>
    <col min="548" max="548" width="10" customWidth="1"/>
    <col min="549" max="549" width="10.6640625" customWidth="1"/>
    <col min="550" max="553" width="10" customWidth="1"/>
    <col min="554" max="554" width="9.109375" customWidth="1"/>
    <col min="555" max="556" width="10.6640625" customWidth="1"/>
    <col min="557" max="557" width="16" customWidth="1"/>
    <col min="558" max="558" width="9.109375" customWidth="1"/>
    <col min="559" max="781" width="9.109375"/>
    <col min="782" max="782" width="11" customWidth="1"/>
    <col min="783" max="783" width="9.109375" customWidth="1"/>
    <col min="784" max="785" width="10.109375" customWidth="1"/>
    <col min="786" max="787" width="9.109375" customWidth="1"/>
    <col min="788" max="788" width="7.88671875" customWidth="1"/>
    <col min="789" max="790" width="9.109375" customWidth="1"/>
    <col min="791" max="791" width="10.5546875" customWidth="1"/>
    <col min="792" max="792" width="10.88671875" customWidth="1"/>
    <col min="793" max="794" width="9.109375" customWidth="1"/>
    <col min="795" max="795" width="11.5546875" customWidth="1"/>
    <col min="796" max="796" width="9.109375" customWidth="1"/>
    <col min="797" max="797" width="11" customWidth="1"/>
    <col min="798" max="798" width="11.33203125" customWidth="1"/>
    <col min="799" max="799" width="9.109375" customWidth="1"/>
    <col min="800" max="800" width="10.5546875" customWidth="1"/>
    <col min="801" max="801" width="10.6640625" customWidth="1"/>
    <col min="802" max="802" width="11.44140625" customWidth="1"/>
    <col min="803" max="803" width="10.109375" customWidth="1"/>
    <col min="804" max="804" width="10" customWidth="1"/>
    <col min="805" max="805" width="10.6640625" customWidth="1"/>
    <col min="806" max="809" width="10" customWidth="1"/>
    <col min="810" max="810" width="9.109375" customWidth="1"/>
    <col min="811" max="812" width="10.6640625" customWidth="1"/>
    <col min="813" max="813" width="16" customWidth="1"/>
    <col min="814" max="814" width="9.109375" customWidth="1"/>
    <col min="815" max="1037" width="9.109375"/>
    <col min="1038" max="1038" width="11" customWidth="1"/>
    <col min="1039" max="1039" width="9.109375" customWidth="1"/>
    <col min="1040" max="1041" width="10.109375" customWidth="1"/>
    <col min="1042" max="1043" width="9.109375" customWidth="1"/>
    <col min="1044" max="1044" width="7.88671875" customWidth="1"/>
    <col min="1045" max="1046" width="9.109375" customWidth="1"/>
    <col min="1047" max="1047" width="10.5546875" customWidth="1"/>
    <col min="1048" max="1048" width="10.88671875" customWidth="1"/>
    <col min="1049" max="1050" width="9.109375" customWidth="1"/>
    <col min="1051" max="1051" width="11.5546875" customWidth="1"/>
    <col min="1052" max="1052" width="9.109375" customWidth="1"/>
    <col min="1053" max="1053" width="11" customWidth="1"/>
    <col min="1054" max="1054" width="11.33203125" customWidth="1"/>
    <col min="1055" max="1055" width="9.109375" customWidth="1"/>
    <col min="1056" max="1056" width="10.5546875" customWidth="1"/>
    <col min="1057" max="1057" width="10.6640625" customWidth="1"/>
    <col min="1058" max="1058" width="11.44140625" customWidth="1"/>
    <col min="1059" max="1059" width="10.109375" customWidth="1"/>
    <col min="1060" max="1060" width="10" customWidth="1"/>
    <col min="1061" max="1061" width="10.6640625" customWidth="1"/>
    <col min="1062" max="1065" width="10" customWidth="1"/>
    <col min="1066" max="1066" width="9.109375" customWidth="1"/>
    <col min="1067" max="1068" width="10.6640625" customWidth="1"/>
    <col min="1069" max="1069" width="16" customWidth="1"/>
    <col min="1070" max="1070" width="9.109375" customWidth="1"/>
    <col min="1071" max="1293" width="9.109375"/>
    <col min="1294" max="1294" width="11" customWidth="1"/>
    <col min="1295" max="1295" width="9.109375" customWidth="1"/>
    <col min="1296" max="1297" width="10.109375" customWidth="1"/>
    <col min="1298" max="1299" width="9.109375" customWidth="1"/>
    <col min="1300" max="1300" width="7.88671875" customWidth="1"/>
    <col min="1301" max="1302" width="9.109375" customWidth="1"/>
    <col min="1303" max="1303" width="10.5546875" customWidth="1"/>
    <col min="1304" max="1304" width="10.88671875" customWidth="1"/>
    <col min="1305" max="1306" width="9.109375" customWidth="1"/>
    <col min="1307" max="1307" width="11.5546875" customWidth="1"/>
    <col min="1308" max="1308" width="9.109375" customWidth="1"/>
    <col min="1309" max="1309" width="11" customWidth="1"/>
    <col min="1310" max="1310" width="11.33203125" customWidth="1"/>
    <col min="1311" max="1311" width="9.109375" customWidth="1"/>
    <col min="1312" max="1312" width="10.5546875" customWidth="1"/>
    <col min="1313" max="1313" width="10.6640625" customWidth="1"/>
    <col min="1314" max="1314" width="11.44140625" customWidth="1"/>
    <col min="1315" max="1315" width="10.109375" customWidth="1"/>
    <col min="1316" max="1316" width="10" customWidth="1"/>
    <col min="1317" max="1317" width="10.6640625" customWidth="1"/>
    <col min="1318" max="1321" width="10" customWidth="1"/>
    <col min="1322" max="1322" width="9.109375" customWidth="1"/>
    <col min="1323" max="1324" width="10.6640625" customWidth="1"/>
    <col min="1325" max="1325" width="16" customWidth="1"/>
    <col min="1326" max="1326" width="9.109375" customWidth="1"/>
    <col min="1327" max="1549" width="9.109375"/>
    <col min="1550" max="1550" width="11" customWidth="1"/>
    <col min="1551" max="1551" width="9.109375" customWidth="1"/>
    <col min="1552" max="1553" width="10.109375" customWidth="1"/>
    <col min="1554" max="1555" width="9.109375" customWidth="1"/>
    <col min="1556" max="1556" width="7.88671875" customWidth="1"/>
    <col min="1557" max="1558" width="9.109375" customWidth="1"/>
    <col min="1559" max="1559" width="10.5546875" customWidth="1"/>
    <col min="1560" max="1560" width="10.88671875" customWidth="1"/>
    <col min="1561" max="1562" width="9.109375" customWidth="1"/>
    <col min="1563" max="1563" width="11.5546875" customWidth="1"/>
    <col min="1564" max="1564" width="9.109375" customWidth="1"/>
    <col min="1565" max="1565" width="11" customWidth="1"/>
    <col min="1566" max="1566" width="11.33203125" customWidth="1"/>
    <col min="1567" max="1567" width="9.109375" customWidth="1"/>
    <col min="1568" max="1568" width="10.5546875" customWidth="1"/>
    <col min="1569" max="1569" width="10.6640625" customWidth="1"/>
    <col min="1570" max="1570" width="11.44140625" customWidth="1"/>
    <col min="1571" max="1571" width="10.109375" customWidth="1"/>
    <col min="1572" max="1572" width="10" customWidth="1"/>
    <col min="1573" max="1573" width="10.6640625" customWidth="1"/>
    <col min="1574" max="1577" width="10" customWidth="1"/>
    <col min="1578" max="1578" width="9.109375" customWidth="1"/>
    <col min="1579" max="1580" width="10.6640625" customWidth="1"/>
    <col min="1581" max="1581" width="16" customWidth="1"/>
    <col min="1582" max="1582" width="9.109375" customWidth="1"/>
    <col min="1583" max="1805" width="9.109375"/>
    <col min="1806" max="1806" width="11" customWidth="1"/>
    <col min="1807" max="1807" width="9.109375" customWidth="1"/>
    <col min="1808" max="1809" width="10.109375" customWidth="1"/>
    <col min="1810" max="1811" width="9.109375" customWidth="1"/>
    <col min="1812" max="1812" width="7.88671875" customWidth="1"/>
    <col min="1813" max="1814" width="9.109375" customWidth="1"/>
    <col min="1815" max="1815" width="10.5546875" customWidth="1"/>
    <col min="1816" max="1816" width="10.88671875" customWidth="1"/>
    <col min="1817" max="1818" width="9.109375" customWidth="1"/>
    <col min="1819" max="1819" width="11.5546875" customWidth="1"/>
    <col min="1820" max="1820" width="9.109375" customWidth="1"/>
    <col min="1821" max="1821" width="11" customWidth="1"/>
    <col min="1822" max="1822" width="11.33203125" customWidth="1"/>
    <col min="1823" max="1823" width="9.109375" customWidth="1"/>
    <col min="1824" max="1824" width="10.5546875" customWidth="1"/>
    <col min="1825" max="1825" width="10.6640625" customWidth="1"/>
    <col min="1826" max="1826" width="11.44140625" customWidth="1"/>
    <col min="1827" max="1827" width="10.109375" customWidth="1"/>
    <col min="1828" max="1828" width="10" customWidth="1"/>
    <col min="1829" max="1829" width="10.6640625" customWidth="1"/>
    <col min="1830" max="1833" width="10" customWidth="1"/>
    <col min="1834" max="1834" width="9.109375" customWidth="1"/>
    <col min="1835" max="1836" width="10.6640625" customWidth="1"/>
    <col min="1837" max="1837" width="16" customWidth="1"/>
    <col min="1838" max="1838" width="9.109375" customWidth="1"/>
    <col min="1839" max="2061" width="9.109375"/>
    <col min="2062" max="2062" width="11" customWidth="1"/>
    <col min="2063" max="2063" width="9.109375" customWidth="1"/>
    <col min="2064" max="2065" width="10.109375" customWidth="1"/>
    <col min="2066" max="2067" width="9.109375" customWidth="1"/>
    <col min="2068" max="2068" width="7.88671875" customWidth="1"/>
    <col min="2069" max="2070" width="9.109375" customWidth="1"/>
    <col min="2071" max="2071" width="10.5546875" customWidth="1"/>
    <col min="2072" max="2072" width="10.88671875" customWidth="1"/>
    <col min="2073" max="2074" width="9.109375" customWidth="1"/>
    <col min="2075" max="2075" width="11.5546875" customWidth="1"/>
    <col min="2076" max="2076" width="9.109375" customWidth="1"/>
    <col min="2077" max="2077" width="11" customWidth="1"/>
    <col min="2078" max="2078" width="11.33203125" customWidth="1"/>
    <col min="2079" max="2079" width="9.109375" customWidth="1"/>
    <col min="2080" max="2080" width="10.5546875" customWidth="1"/>
    <col min="2081" max="2081" width="10.6640625" customWidth="1"/>
    <col min="2082" max="2082" width="11.44140625" customWidth="1"/>
    <col min="2083" max="2083" width="10.109375" customWidth="1"/>
    <col min="2084" max="2084" width="10" customWidth="1"/>
    <col min="2085" max="2085" width="10.6640625" customWidth="1"/>
    <col min="2086" max="2089" width="10" customWidth="1"/>
    <col min="2090" max="2090" width="9.109375" customWidth="1"/>
    <col min="2091" max="2092" width="10.6640625" customWidth="1"/>
    <col min="2093" max="2093" width="16" customWidth="1"/>
    <col min="2094" max="2094" width="9.109375" customWidth="1"/>
    <col min="2095" max="2317" width="9.109375"/>
    <col min="2318" max="2318" width="11" customWidth="1"/>
    <col min="2319" max="2319" width="9.109375" customWidth="1"/>
    <col min="2320" max="2321" width="10.109375" customWidth="1"/>
    <col min="2322" max="2323" width="9.109375" customWidth="1"/>
    <col min="2324" max="2324" width="7.88671875" customWidth="1"/>
    <col min="2325" max="2326" width="9.109375" customWidth="1"/>
    <col min="2327" max="2327" width="10.5546875" customWidth="1"/>
    <col min="2328" max="2328" width="10.88671875" customWidth="1"/>
    <col min="2329" max="2330" width="9.109375" customWidth="1"/>
    <col min="2331" max="2331" width="11.5546875" customWidth="1"/>
    <col min="2332" max="2332" width="9.109375" customWidth="1"/>
    <col min="2333" max="2333" width="11" customWidth="1"/>
    <col min="2334" max="2334" width="11.33203125" customWidth="1"/>
    <col min="2335" max="2335" width="9.109375" customWidth="1"/>
    <col min="2336" max="2336" width="10.5546875" customWidth="1"/>
    <col min="2337" max="2337" width="10.6640625" customWidth="1"/>
    <col min="2338" max="2338" width="11.44140625" customWidth="1"/>
    <col min="2339" max="2339" width="10.109375" customWidth="1"/>
    <col min="2340" max="2340" width="10" customWidth="1"/>
    <col min="2341" max="2341" width="10.6640625" customWidth="1"/>
    <col min="2342" max="2345" width="10" customWidth="1"/>
    <col min="2346" max="2346" width="9.109375" customWidth="1"/>
    <col min="2347" max="2348" width="10.6640625" customWidth="1"/>
    <col min="2349" max="2349" width="16" customWidth="1"/>
    <col min="2350" max="2350" width="9.109375" customWidth="1"/>
    <col min="2351" max="2573" width="9.109375"/>
    <col min="2574" max="2574" width="11" customWidth="1"/>
    <col min="2575" max="2575" width="9.109375" customWidth="1"/>
    <col min="2576" max="2577" width="10.109375" customWidth="1"/>
    <col min="2578" max="2579" width="9.109375" customWidth="1"/>
    <col min="2580" max="2580" width="7.88671875" customWidth="1"/>
    <col min="2581" max="2582" width="9.109375" customWidth="1"/>
    <col min="2583" max="2583" width="10.5546875" customWidth="1"/>
    <col min="2584" max="2584" width="10.88671875" customWidth="1"/>
    <col min="2585" max="2586" width="9.109375" customWidth="1"/>
    <col min="2587" max="2587" width="11.5546875" customWidth="1"/>
    <col min="2588" max="2588" width="9.109375" customWidth="1"/>
    <col min="2589" max="2589" width="11" customWidth="1"/>
    <col min="2590" max="2590" width="11.33203125" customWidth="1"/>
    <col min="2591" max="2591" width="9.109375" customWidth="1"/>
    <col min="2592" max="2592" width="10.5546875" customWidth="1"/>
    <col min="2593" max="2593" width="10.6640625" customWidth="1"/>
    <col min="2594" max="2594" width="11.44140625" customWidth="1"/>
    <col min="2595" max="2595" width="10.109375" customWidth="1"/>
    <col min="2596" max="2596" width="10" customWidth="1"/>
    <col min="2597" max="2597" width="10.6640625" customWidth="1"/>
    <col min="2598" max="2601" width="10" customWidth="1"/>
    <col min="2602" max="2602" width="9.109375" customWidth="1"/>
    <col min="2603" max="2604" width="10.6640625" customWidth="1"/>
    <col min="2605" max="2605" width="16" customWidth="1"/>
    <col min="2606" max="2606" width="9.109375" customWidth="1"/>
    <col min="2607" max="2829" width="9.109375"/>
    <col min="2830" max="2830" width="11" customWidth="1"/>
    <col min="2831" max="2831" width="9.109375" customWidth="1"/>
    <col min="2832" max="2833" width="10.109375" customWidth="1"/>
    <col min="2834" max="2835" width="9.109375" customWidth="1"/>
    <col min="2836" max="2836" width="7.88671875" customWidth="1"/>
    <col min="2837" max="2838" width="9.109375" customWidth="1"/>
    <col min="2839" max="2839" width="10.5546875" customWidth="1"/>
    <col min="2840" max="2840" width="10.88671875" customWidth="1"/>
    <col min="2841" max="2842" width="9.109375" customWidth="1"/>
    <col min="2843" max="2843" width="11.5546875" customWidth="1"/>
    <col min="2844" max="2844" width="9.109375" customWidth="1"/>
    <col min="2845" max="2845" width="11" customWidth="1"/>
    <col min="2846" max="2846" width="11.33203125" customWidth="1"/>
    <col min="2847" max="2847" width="9.109375" customWidth="1"/>
    <col min="2848" max="2848" width="10.5546875" customWidth="1"/>
    <col min="2849" max="2849" width="10.6640625" customWidth="1"/>
    <col min="2850" max="2850" width="11.44140625" customWidth="1"/>
    <col min="2851" max="2851" width="10.109375" customWidth="1"/>
    <col min="2852" max="2852" width="10" customWidth="1"/>
    <col min="2853" max="2853" width="10.6640625" customWidth="1"/>
    <col min="2854" max="2857" width="10" customWidth="1"/>
    <col min="2858" max="2858" width="9.109375" customWidth="1"/>
    <col min="2859" max="2860" width="10.6640625" customWidth="1"/>
    <col min="2861" max="2861" width="16" customWidth="1"/>
    <col min="2862" max="2862" width="9.109375" customWidth="1"/>
    <col min="2863" max="3085" width="9.109375"/>
    <col min="3086" max="3086" width="11" customWidth="1"/>
    <col min="3087" max="3087" width="9.109375" customWidth="1"/>
    <col min="3088" max="3089" width="10.109375" customWidth="1"/>
    <col min="3090" max="3091" width="9.109375" customWidth="1"/>
    <col min="3092" max="3092" width="7.88671875" customWidth="1"/>
    <col min="3093" max="3094" width="9.109375" customWidth="1"/>
    <col min="3095" max="3095" width="10.5546875" customWidth="1"/>
    <col min="3096" max="3096" width="10.88671875" customWidth="1"/>
    <col min="3097" max="3098" width="9.109375" customWidth="1"/>
    <col min="3099" max="3099" width="11.5546875" customWidth="1"/>
    <col min="3100" max="3100" width="9.109375" customWidth="1"/>
    <col min="3101" max="3101" width="11" customWidth="1"/>
    <col min="3102" max="3102" width="11.33203125" customWidth="1"/>
    <col min="3103" max="3103" width="9.109375" customWidth="1"/>
    <col min="3104" max="3104" width="10.5546875" customWidth="1"/>
    <col min="3105" max="3105" width="10.6640625" customWidth="1"/>
    <col min="3106" max="3106" width="11.44140625" customWidth="1"/>
    <col min="3107" max="3107" width="10.109375" customWidth="1"/>
    <col min="3108" max="3108" width="10" customWidth="1"/>
    <col min="3109" max="3109" width="10.6640625" customWidth="1"/>
    <col min="3110" max="3113" width="10" customWidth="1"/>
    <col min="3114" max="3114" width="9.109375" customWidth="1"/>
    <col min="3115" max="3116" width="10.6640625" customWidth="1"/>
    <col min="3117" max="3117" width="16" customWidth="1"/>
    <col min="3118" max="3118" width="9.109375" customWidth="1"/>
    <col min="3119" max="3341" width="9.109375"/>
    <col min="3342" max="3342" width="11" customWidth="1"/>
    <col min="3343" max="3343" width="9.109375" customWidth="1"/>
    <col min="3344" max="3345" width="10.109375" customWidth="1"/>
    <col min="3346" max="3347" width="9.109375" customWidth="1"/>
    <col min="3348" max="3348" width="7.88671875" customWidth="1"/>
    <col min="3349" max="3350" width="9.109375" customWidth="1"/>
    <col min="3351" max="3351" width="10.5546875" customWidth="1"/>
    <col min="3352" max="3352" width="10.88671875" customWidth="1"/>
    <col min="3353" max="3354" width="9.109375" customWidth="1"/>
    <col min="3355" max="3355" width="11.5546875" customWidth="1"/>
    <col min="3356" max="3356" width="9.109375" customWidth="1"/>
    <col min="3357" max="3357" width="11" customWidth="1"/>
    <col min="3358" max="3358" width="11.33203125" customWidth="1"/>
    <col min="3359" max="3359" width="9.109375" customWidth="1"/>
    <col min="3360" max="3360" width="10.5546875" customWidth="1"/>
    <col min="3361" max="3361" width="10.6640625" customWidth="1"/>
    <col min="3362" max="3362" width="11.44140625" customWidth="1"/>
    <col min="3363" max="3363" width="10.109375" customWidth="1"/>
    <col min="3364" max="3364" width="10" customWidth="1"/>
    <col min="3365" max="3365" width="10.6640625" customWidth="1"/>
    <col min="3366" max="3369" width="10" customWidth="1"/>
    <col min="3370" max="3370" width="9.109375" customWidth="1"/>
    <col min="3371" max="3372" width="10.6640625" customWidth="1"/>
    <col min="3373" max="3373" width="16" customWidth="1"/>
    <col min="3374" max="3374" width="9.109375" customWidth="1"/>
    <col min="3375" max="3597" width="9.109375"/>
    <col min="3598" max="3598" width="11" customWidth="1"/>
    <col min="3599" max="3599" width="9.109375" customWidth="1"/>
    <col min="3600" max="3601" width="10.109375" customWidth="1"/>
    <col min="3602" max="3603" width="9.109375" customWidth="1"/>
    <col min="3604" max="3604" width="7.88671875" customWidth="1"/>
    <col min="3605" max="3606" width="9.109375" customWidth="1"/>
    <col min="3607" max="3607" width="10.5546875" customWidth="1"/>
    <col min="3608" max="3608" width="10.88671875" customWidth="1"/>
    <col min="3609" max="3610" width="9.109375" customWidth="1"/>
    <col min="3611" max="3611" width="11.5546875" customWidth="1"/>
    <col min="3612" max="3612" width="9.109375" customWidth="1"/>
    <col min="3613" max="3613" width="11" customWidth="1"/>
    <col min="3614" max="3614" width="11.33203125" customWidth="1"/>
    <col min="3615" max="3615" width="9.109375" customWidth="1"/>
    <col min="3616" max="3616" width="10.5546875" customWidth="1"/>
    <col min="3617" max="3617" width="10.6640625" customWidth="1"/>
    <col min="3618" max="3618" width="11.44140625" customWidth="1"/>
    <col min="3619" max="3619" width="10.109375" customWidth="1"/>
    <col min="3620" max="3620" width="10" customWidth="1"/>
    <col min="3621" max="3621" width="10.6640625" customWidth="1"/>
    <col min="3622" max="3625" width="10" customWidth="1"/>
    <col min="3626" max="3626" width="9.109375" customWidth="1"/>
    <col min="3627" max="3628" width="10.6640625" customWidth="1"/>
    <col min="3629" max="3629" width="16" customWidth="1"/>
    <col min="3630" max="3630" width="9.109375" customWidth="1"/>
    <col min="3631" max="3853" width="9.109375"/>
    <col min="3854" max="3854" width="11" customWidth="1"/>
    <col min="3855" max="3855" width="9.109375" customWidth="1"/>
    <col min="3856" max="3857" width="10.109375" customWidth="1"/>
    <col min="3858" max="3859" width="9.109375" customWidth="1"/>
    <col min="3860" max="3860" width="7.88671875" customWidth="1"/>
    <col min="3861" max="3862" width="9.109375" customWidth="1"/>
    <col min="3863" max="3863" width="10.5546875" customWidth="1"/>
    <col min="3864" max="3864" width="10.88671875" customWidth="1"/>
    <col min="3865" max="3866" width="9.109375" customWidth="1"/>
    <col min="3867" max="3867" width="11.5546875" customWidth="1"/>
    <col min="3868" max="3868" width="9.109375" customWidth="1"/>
    <col min="3869" max="3869" width="11" customWidth="1"/>
    <col min="3870" max="3870" width="11.33203125" customWidth="1"/>
    <col min="3871" max="3871" width="9.109375" customWidth="1"/>
    <col min="3872" max="3872" width="10.5546875" customWidth="1"/>
    <col min="3873" max="3873" width="10.6640625" customWidth="1"/>
    <col min="3874" max="3874" width="11.44140625" customWidth="1"/>
    <col min="3875" max="3875" width="10.109375" customWidth="1"/>
    <col min="3876" max="3876" width="10" customWidth="1"/>
    <col min="3877" max="3877" width="10.6640625" customWidth="1"/>
    <col min="3878" max="3881" width="10" customWidth="1"/>
    <col min="3882" max="3882" width="9.109375" customWidth="1"/>
    <col min="3883" max="3884" width="10.6640625" customWidth="1"/>
    <col min="3885" max="3885" width="16" customWidth="1"/>
    <col min="3886" max="3886" width="9.109375" customWidth="1"/>
    <col min="3887" max="4109" width="9.109375"/>
    <col min="4110" max="4110" width="11" customWidth="1"/>
    <col min="4111" max="4111" width="9.109375" customWidth="1"/>
    <col min="4112" max="4113" width="10.109375" customWidth="1"/>
    <col min="4114" max="4115" width="9.109375" customWidth="1"/>
    <col min="4116" max="4116" width="7.88671875" customWidth="1"/>
    <col min="4117" max="4118" width="9.109375" customWidth="1"/>
    <col min="4119" max="4119" width="10.5546875" customWidth="1"/>
    <col min="4120" max="4120" width="10.88671875" customWidth="1"/>
    <col min="4121" max="4122" width="9.109375" customWidth="1"/>
    <col min="4123" max="4123" width="11.5546875" customWidth="1"/>
    <col min="4124" max="4124" width="9.109375" customWidth="1"/>
    <col min="4125" max="4125" width="11" customWidth="1"/>
    <col min="4126" max="4126" width="11.33203125" customWidth="1"/>
    <col min="4127" max="4127" width="9.109375" customWidth="1"/>
    <col min="4128" max="4128" width="10.5546875" customWidth="1"/>
    <col min="4129" max="4129" width="10.6640625" customWidth="1"/>
    <col min="4130" max="4130" width="11.44140625" customWidth="1"/>
    <col min="4131" max="4131" width="10.109375" customWidth="1"/>
    <col min="4132" max="4132" width="10" customWidth="1"/>
    <col min="4133" max="4133" width="10.6640625" customWidth="1"/>
    <col min="4134" max="4137" width="10" customWidth="1"/>
    <col min="4138" max="4138" width="9.109375" customWidth="1"/>
    <col min="4139" max="4140" width="10.6640625" customWidth="1"/>
    <col min="4141" max="4141" width="16" customWidth="1"/>
    <col min="4142" max="4142" width="9.109375" customWidth="1"/>
    <col min="4143" max="4365" width="9.109375"/>
    <col min="4366" max="4366" width="11" customWidth="1"/>
    <col min="4367" max="4367" width="9.109375" customWidth="1"/>
    <col min="4368" max="4369" width="10.109375" customWidth="1"/>
    <col min="4370" max="4371" width="9.109375" customWidth="1"/>
    <col min="4372" max="4372" width="7.88671875" customWidth="1"/>
    <col min="4373" max="4374" width="9.109375" customWidth="1"/>
    <col min="4375" max="4375" width="10.5546875" customWidth="1"/>
    <col min="4376" max="4376" width="10.88671875" customWidth="1"/>
    <col min="4377" max="4378" width="9.109375" customWidth="1"/>
    <col min="4379" max="4379" width="11.5546875" customWidth="1"/>
    <col min="4380" max="4380" width="9.109375" customWidth="1"/>
    <col min="4381" max="4381" width="11" customWidth="1"/>
    <col min="4382" max="4382" width="11.33203125" customWidth="1"/>
    <col min="4383" max="4383" width="9.109375" customWidth="1"/>
    <col min="4384" max="4384" width="10.5546875" customWidth="1"/>
    <col min="4385" max="4385" width="10.6640625" customWidth="1"/>
    <col min="4386" max="4386" width="11.44140625" customWidth="1"/>
    <col min="4387" max="4387" width="10.109375" customWidth="1"/>
    <col min="4388" max="4388" width="10" customWidth="1"/>
    <col min="4389" max="4389" width="10.6640625" customWidth="1"/>
    <col min="4390" max="4393" width="10" customWidth="1"/>
    <col min="4394" max="4394" width="9.109375" customWidth="1"/>
    <col min="4395" max="4396" width="10.6640625" customWidth="1"/>
    <col min="4397" max="4397" width="16" customWidth="1"/>
    <col min="4398" max="4398" width="9.109375" customWidth="1"/>
    <col min="4399" max="4621" width="9.109375"/>
    <col min="4622" max="4622" width="11" customWidth="1"/>
    <col min="4623" max="4623" width="9.109375" customWidth="1"/>
    <col min="4624" max="4625" width="10.109375" customWidth="1"/>
    <col min="4626" max="4627" width="9.109375" customWidth="1"/>
    <col min="4628" max="4628" width="7.88671875" customWidth="1"/>
    <col min="4629" max="4630" width="9.109375" customWidth="1"/>
    <col min="4631" max="4631" width="10.5546875" customWidth="1"/>
    <col min="4632" max="4632" width="10.88671875" customWidth="1"/>
    <col min="4633" max="4634" width="9.109375" customWidth="1"/>
    <col min="4635" max="4635" width="11.5546875" customWidth="1"/>
    <col min="4636" max="4636" width="9.109375" customWidth="1"/>
    <col min="4637" max="4637" width="11" customWidth="1"/>
    <col min="4638" max="4638" width="11.33203125" customWidth="1"/>
    <col min="4639" max="4639" width="9.109375" customWidth="1"/>
    <col min="4640" max="4640" width="10.5546875" customWidth="1"/>
    <col min="4641" max="4641" width="10.6640625" customWidth="1"/>
    <col min="4642" max="4642" width="11.44140625" customWidth="1"/>
    <col min="4643" max="4643" width="10.109375" customWidth="1"/>
    <col min="4644" max="4644" width="10" customWidth="1"/>
    <col min="4645" max="4645" width="10.6640625" customWidth="1"/>
    <col min="4646" max="4649" width="10" customWidth="1"/>
    <col min="4650" max="4650" width="9.109375" customWidth="1"/>
    <col min="4651" max="4652" width="10.6640625" customWidth="1"/>
    <col min="4653" max="4653" width="16" customWidth="1"/>
    <col min="4654" max="4654" width="9.109375" customWidth="1"/>
    <col min="4655" max="4877" width="9.109375"/>
    <col min="4878" max="4878" width="11" customWidth="1"/>
    <col min="4879" max="4879" width="9.109375" customWidth="1"/>
    <col min="4880" max="4881" width="10.109375" customWidth="1"/>
    <col min="4882" max="4883" width="9.109375" customWidth="1"/>
    <col min="4884" max="4884" width="7.88671875" customWidth="1"/>
    <col min="4885" max="4886" width="9.109375" customWidth="1"/>
    <col min="4887" max="4887" width="10.5546875" customWidth="1"/>
    <col min="4888" max="4888" width="10.88671875" customWidth="1"/>
    <col min="4889" max="4890" width="9.109375" customWidth="1"/>
    <col min="4891" max="4891" width="11.5546875" customWidth="1"/>
    <col min="4892" max="4892" width="9.109375" customWidth="1"/>
    <col min="4893" max="4893" width="11" customWidth="1"/>
    <col min="4894" max="4894" width="11.33203125" customWidth="1"/>
    <col min="4895" max="4895" width="9.109375" customWidth="1"/>
    <col min="4896" max="4896" width="10.5546875" customWidth="1"/>
    <col min="4897" max="4897" width="10.6640625" customWidth="1"/>
    <col min="4898" max="4898" width="11.44140625" customWidth="1"/>
    <col min="4899" max="4899" width="10.109375" customWidth="1"/>
    <col min="4900" max="4900" width="10" customWidth="1"/>
    <col min="4901" max="4901" width="10.6640625" customWidth="1"/>
    <col min="4902" max="4905" width="10" customWidth="1"/>
    <col min="4906" max="4906" width="9.109375" customWidth="1"/>
    <col min="4907" max="4908" width="10.6640625" customWidth="1"/>
    <col min="4909" max="4909" width="16" customWidth="1"/>
    <col min="4910" max="4910" width="9.109375" customWidth="1"/>
    <col min="4911" max="5133" width="9.109375"/>
    <col min="5134" max="5134" width="11" customWidth="1"/>
    <col min="5135" max="5135" width="9.109375" customWidth="1"/>
    <col min="5136" max="5137" width="10.109375" customWidth="1"/>
    <col min="5138" max="5139" width="9.109375" customWidth="1"/>
    <col min="5140" max="5140" width="7.88671875" customWidth="1"/>
    <col min="5141" max="5142" width="9.109375" customWidth="1"/>
    <col min="5143" max="5143" width="10.5546875" customWidth="1"/>
    <col min="5144" max="5144" width="10.88671875" customWidth="1"/>
    <col min="5145" max="5146" width="9.109375" customWidth="1"/>
    <col min="5147" max="5147" width="11.5546875" customWidth="1"/>
    <col min="5148" max="5148" width="9.109375" customWidth="1"/>
    <col min="5149" max="5149" width="11" customWidth="1"/>
    <col min="5150" max="5150" width="11.33203125" customWidth="1"/>
    <col min="5151" max="5151" width="9.109375" customWidth="1"/>
    <col min="5152" max="5152" width="10.5546875" customWidth="1"/>
    <col min="5153" max="5153" width="10.6640625" customWidth="1"/>
    <col min="5154" max="5154" width="11.44140625" customWidth="1"/>
    <col min="5155" max="5155" width="10.109375" customWidth="1"/>
    <col min="5156" max="5156" width="10" customWidth="1"/>
    <col min="5157" max="5157" width="10.6640625" customWidth="1"/>
    <col min="5158" max="5161" width="10" customWidth="1"/>
    <col min="5162" max="5162" width="9.109375" customWidth="1"/>
    <col min="5163" max="5164" width="10.6640625" customWidth="1"/>
    <col min="5165" max="5165" width="16" customWidth="1"/>
    <col min="5166" max="5166" width="9.109375" customWidth="1"/>
    <col min="5167" max="5389" width="9.109375"/>
    <col min="5390" max="5390" width="11" customWidth="1"/>
    <col min="5391" max="5391" width="9.109375" customWidth="1"/>
    <col min="5392" max="5393" width="10.109375" customWidth="1"/>
    <col min="5394" max="5395" width="9.109375" customWidth="1"/>
    <col min="5396" max="5396" width="7.88671875" customWidth="1"/>
    <col min="5397" max="5398" width="9.109375" customWidth="1"/>
    <col min="5399" max="5399" width="10.5546875" customWidth="1"/>
    <col min="5400" max="5400" width="10.88671875" customWidth="1"/>
    <col min="5401" max="5402" width="9.109375" customWidth="1"/>
    <col min="5403" max="5403" width="11.5546875" customWidth="1"/>
    <col min="5404" max="5404" width="9.109375" customWidth="1"/>
    <col min="5405" max="5405" width="11" customWidth="1"/>
    <col min="5406" max="5406" width="11.33203125" customWidth="1"/>
    <col min="5407" max="5407" width="9.109375" customWidth="1"/>
    <col min="5408" max="5408" width="10.5546875" customWidth="1"/>
    <col min="5409" max="5409" width="10.6640625" customWidth="1"/>
    <col min="5410" max="5410" width="11.44140625" customWidth="1"/>
    <col min="5411" max="5411" width="10.109375" customWidth="1"/>
    <col min="5412" max="5412" width="10" customWidth="1"/>
    <col min="5413" max="5413" width="10.6640625" customWidth="1"/>
    <col min="5414" max="5417" width="10" customWidth="1"/>
    <col min="5418" max="5418" width="9.109375" customWidth="1"/>
    <col min="5419" max="5420" width="10.6640625" customWidth="1"/>
    <col min="5421" max="5421" width="16" customWidth="1"/>
    <col min="5422" max="5422" width="9.109375" customWidth="1"/>
    <col min="5423" max="5645" width="9.109375"/>
    <col min="5646" max="5646" width="11" customWidth="1"/>
    <col min="5647" max="5647" width="9.109375" customWidth="1"/>
    <col min="5648" max="5649" width="10.109375" customWidth="1"/>
    <col min="5650" max="5651" width="9.109375" customWidth="1"/>
    <col min="5652" max="5652" width="7.88671875" customWidth="1"/>
    <col min="5653" max="5654" width="9.109375" customWidth="1"/>
    <col min="5655" max="5655" width="10.5546875" customWidth="1"/>
    <col min="5656" max="5656" width="10.88671875" customWidth="1"/>
    <col min="5657" max="5658" width="9.109375" customWidth="1"/>
    <col min="5659" max="5659" width="11.5546875" customWidth="1"/>
    <col min="5660" max="5660" width="9.109375" customWidth="1"/>
    <col min="5661" max="5661" width="11" customWidth="1"/>
    <col min="5662" max="5662" width="11.33203125" customWidth="1"/>
    <col min="5663" max="5663" width="9.109375" customWidth="1"/>
    <col min="5664" max="5664" width="10.5546875" customWidth="1"/>
    <col min="5665" max="5665" width="10.6640625" customWidth="1"/>
    <col min="5666" max="5666" width="11.44140625" customWidth="1"/>
    <col min="5667" max="5667" width="10.109375" customWidth="1"/>
    <col min="5668" max="5668" width="10" customWidth="1"/>
    <col min="5669" max="5669" width="10.6640625" customWidth="1"/>
    <col min="5670" max="5673" width="10" customWidth="1"/>
    <col min="5674" max="5674" width="9.109375" customWidth="1"/>
    <col min="5675" max="5676" width="10.6640625" customWidth="1"/>
    <col min="5677" max="5677" width="16" customWidth="1"/>
    <col min="5678" max="5678" width="9.109375" customWidth="1"/>
    <col min="5679" max="5901" width="9.109375"/>
    <col min="5902" max="5902" width="11" customWidth="1"/>
    <col min="5903" max="5903" width="9.109375" customWidth="1"/>
    <col min="5904" max="5905" width="10.109375" customWidth="1"/>
    <col min="5906" max="5907" width="9.109375" customWidth="1"/>
    <col min="5908" max="5908" width="7.88671875" customWidth="1"/>
    <col min="5909" max="5910" width="9.109375" customWidth="1"/>
    <col min="5911" max="5911" width="10.5546875" customWidth="1"/>
    <col min="5912" max="5912" width="10.88671875" customWidth="1"/>
    <col min="5913" max="5914" width="9.109375" customWidth="1"/>
    <col min="5915" max="5915" width="11.5546875" customWidth="1"/>
    <col min="5916" max="5916" width="9.109375" customWidth="1"/>
    <col min="5917" max="5917" width="11" customWidth="1"/>
    <col min="5918" max="5918" width="11.33203125" customWidth="1"/>
    <col min="5919" max="5919" width="9.109375" customWidth="1"/>
    <col min="5920" max="5920" width="10.5546875" customWidth="1"/>
    <col min="5921" max="5921" width="10.6640625" customWidth="1"/>
    <col min="5922" max="5922" width="11.44140625" customWidth="1"/>
    <col min="5923" max="5923" width="10.109375" customWidth="1"/>
    <col min="5924" max="5924" width="10" customWidth="1"/>
    <col min="5925" max="5925" width="10.6640625" customWidth="1"/>
    <col min="5926" max="5929" width="10" customWidth="1"/>
    <col min="5930" max="5930" width="9.109375" customWidth="1"/>
    <col min="5931" max="5932" width="10.6640625" customWidth="1"/>
    <col min="5933" max="5933" width="16" customWidth="1"/>
    <col min="5934" max="5934" width="9.109375" customWidth="1"/>
    <col min="5935" max="6157" width="9.109375"/>
    <col min="6158" max="6158" width="11" customWidth="1"/>
    <col min="6159" max="6159" width="9.109375" customWidth="1"/>
    <col min="6160" max="6161" width="10.109375" customWidth="1"/>
    <col min="6162" max="6163" width="9.109375" customWidth="1"/>
    <col min="6164" max="6164" width="7.88671875" customWidth="1"/>
    <col min="6165" max="6166" width="9.109375" customWidth="1"/>
    <col min="6167" max="6167" width="10.5546875" customWidth="1"/>
    <col min="6168" max="6168" width="10.88671875" customWidth="1"/>
    <col min="6169" max="6170" width="9.109375" customWidth="1"/>
    <col min="6171" max="6171" width="11.5546875" customWidth="1"/>
    <col min="6172" max="6172" width="9.109375" customWidth="1"/>
    <col min="6173" max="6173" width="11" customWidth="1"/>
    <col min="6174" max="6174" width="11.33203125" customWidth="1"/>
    <col min="6175" max="6175" width="9.109375" customWidth="1"/>
    <col min="6176" max="6176" width="10.5546875" customWidth="1"/>
    <col min="6177" max="6177" width="10.6640625" customWidth="1"/>
    <col min="6178" max="6178" width="11.44140625" customWidth="1"/>
    <col min="6179" max="6179" width="10.109375" customWidth="1"/>
    <col min="6180" max="6180" width="10" customWidth="1"/>
    <col min="6181" max="6181" width="10.6640625" customWidth="1"/>
    <col min="6182" max="6185" width="10" customWidth="1"/>
    <col min="6186" max="6186" width="9.109375" customWidth="1"/>
    <col min="6187" max="6188" width="10.6640625" customWidth="1"/>
    <col min="6189" max="6189" width="16" customWidth="1"/>
    <col min="6190" max="6190" width="9.109375" customWidth="1"/>
    <col min="6191" max="6413" width="9.109375"/>
    <col min="6414" max="6414" width="11" customWidth="1"/>
    <col min="6415" max="6415" width="9.109375" customWidth="1"/>
    <col min="6416" max="6417" width="10.109375" customWidth="1"/>
    <col min="6418" max="6419" width="9.109375" customWidth="1"/>
    <col min="6420" max="6420" width="7.88671875" customWidth="1"/>
    <col min="6421" max="6422" width="9.109375" customWidth="1"/>
    <col min="6423" max="6423" width="10.5546875" customWidth="1"/>
    <col min="6424" max="6424" width="10.88671875" customWidth="1"/>
    <col min="6425" max="6426" width="9.109375" customWidth="1"/>
    <col min="6427" max="6427" width="11.5546875" customWidth="1"/>
    <col min="6428" max="6428" width="9.109375" customWidth="1"/>
    <col min="6429" max="6429" width="11" customWidth="1"/>
    <col min="6430" max="6430" width="11.33203125" customWidth="1"/>
    <col min="6431" max="6431" width="9.109375" customWidth="1"/>
    <col min="6432" max="6432" width="10.5546875" customWidth="1"/>
    <col min="6433" max="6433" width="10.6640625" customWidth="1"/>
    <col min="6434" max="6434" width="11.44140625" customWidth="1"/>
    <col min="6435" max="6435" width="10.109375" customWidth="1"/>
    <col min="6436" max="6436" width="10" customWidth="1"/>
    <col min="6437" max="6437" width="10.6640625" customWidth="1"/>
    <col min="6438" max="6441" width="10" customWidth="1"/>
    <col min="6442" max="6442" width="9.109375" customWidth="1"/>
    <col min="6443" max="6444" width="10.6640625" customWidth="1"/>
    <col min="6445" max="6445" width="16" customWidth="1"/>
    <col min="6446" max="6446" width="9.109375" customWidth="1"/>
    <col min="6447" max="6669" width="9.109375"/>
    <col min="6670" max="6670" width="11" customWidth="1"/>
    <col min="6671" max="6671" width="9.109375" customWidth="1"/>
    <col min="6672" max="6673" width="10.109375" customWidth="1"/>
    <col min="6674" max="6675" width="9.109375" customWidth="1"/>
    <col min="6676" max="6676" width="7.88671875" customWidth="1"/>
    <col min="6677" max="6678" width="9.109375" customWidth="1"/>
    <col min="6679" max="6679" width="10.5546875" customWidth="1"/>
    <col min="6680" max="6680" width="10.88671875" customWidth="1"/>
    <col min="6681" max="6682" width="9.109375" customWidth="1"/>
    <col min="6683" max="6683" width="11.5546875" customWidth="1"/>
    <col min="6684" max="6684" width="9.109375" customWidth="1"/>
    <col min="6685" max="6685" width="11" customWidth="1"/>
    <col min="6686" max="6686" width="11.33203125" customWidth="1"/>
    <col min="6687" max="6687" width="9.109375" customWidth="1"/>
    <col min="6688" max="6688" width="10.5546875" customWidth="1"/>
    <col min="6689" max="6689" width="10.6640625" customWidth="1"/>
    <col min="6690" max="6690" width="11.44140625" customWidth="1"/>
    <col min="6691" max="6691" width="10.109375" customWidth="1"/>
    <col min="6692" max="6692" width="10" customWidth="1"/>
    <col min="6693" max="6693" width="10.6640625" customWidth="1"/>
    <col min="6694" max="6697" width="10" customWidth="1"/>
    <col min="6698" max="6698" width="9.109375" customWidth="1"/>
    <col min="6699" max="6700" width="10.6640625" customWidth="1"/>
    <col min="6701" max="6701" width="16" customWidth="1"/>
    <col min="6702" max="6702" width="9.109375" customWidth="1"/>
    <col min="6703" max="6925" width="9.109375"/>
    <col min="6926" max="6926" width="11" customWidth="1"/>
    <col min="6927" max="6927" width="9.109375" customWidth="1"/>
    <col min="6928" max="6929" width="10.109375" customWidth="1"/>
    <col min="6930" max="6931" width="9.109375" customWidth="1"/>
    <col min="6932" max="6932" width="7.88671875" customWidth="1"/>
    <col min="6933" max="6934" width="9.109375" customWidth="1"/>
    <col min="6935" max="6935" width="10.5546875" customWidth="1"/>
    <col min="6936" max="6936" width="10.88671875" customWidth="1"/>
    <col min="6937" max="6938" width="9.109375" customWidth="1"/>
    <col min="6939" max="6939" width="11.5546875" customWidth="1"/>
    <col min="6940" max="6940" width="9.109375" customWidth="1"/>
    <col min="6941" max="6941" width="11" customWidth="1"/>
    <col min="6942" max="6942" width="11.33203125" customWidth="1"/>
    <col min="6943" max="6943" width="9.109375" customWidth="1"/>
    <col min="6944" max="6944" width="10.5546875" customWidth="1"/>
    <col min="6945" max="6945" width="10.6640625" customWidth="1"/>
    <col min="6946" max="6946" width="11.44140625" customWidth="1"/>
    <col min="6947" max="6947" width="10.109375" customWidth="1"/>
    <col min="6948" max="6948" width="10" customWidth="1"/>
    <col min="6949" max="6949" width="10.6640625" customWidth="1"/>
    <col min="6950" max="6953" width="10" customWidth="1"/>
    <col min="6954" max="6954" width="9.109375" customWidth="1"/>
    <col min="6955" max="6956" width="10.6640625" customWidth="1"/>
    <col min="6957" max="6957" width="16" customWidth="1"/>
    <col min="6958" max="6958" width="9.109375" customWidth="1"/>
    <col min="6959" max="7181" width="9.109375"/>
    <col min="7182" max="7182" width="11" customWidth="1"/>
    <col min="7183" max="7183" width="9.109375" customWidth="1"/>
    <col min="7184" max="7185" width="10.109375" customWidth="1"/>
    <col min="7186" max="7187" width="9.109375" customWidth="1"/>
    <col min="7188" max="7188" width="7.88671875" customWidth="1"/>
    <col min="7189" max="7190" width="9.109375" customWidth="1"/>
    <col min="7191" max="7191" width="10.5546875" customWidth="1"/>
    <col min="7192" max="7192" width="10.88671875" customWidth="1"/>
    <col min="7193" max="7194" width="9.109375" customWidth="1"/>
    <col min="7195" max="7195" width="11.5546875" customWidth="1"/>
    <col min="7196" max="7196" width="9.109375" customWidth="1"/>
    <col min="7197" max="7197" width="11" customWidth="1"/>
    <col min="7198" max="7198" width="11.33203125" customWidth="1"/>
    <col min="7199" max="7199" width="9.109375" customWidth="1"/>
    <col min="7200" max="7200" width="10.5546875" customWidth="1"/>
    <col min="7201" max="7201" width="10.6640625" customWidth="1"/>
    <col min="7202" max="7202" width="11.44140625" customWidth="1"/>
    <col min="7203" max="7203" width="10.109375" customWidth="1"/>
    <col min="7204" max="7204" width="10" customWidth="1"/>
    <col min="7205" max="7205" width="10.6640625" customWidth="1"/>
    <col min="7206" max="7209" width="10" customWidth="1"/>
    <col min="7210" max="7210" width="9.109375" customWidth="1"/>
    <col min="7211" max="7212" width="10.6640625" customWidth="1"/>
    <col min="7213" max="7213" width="16" customWidth="1"/>
    <col min="7214" max="7214" width="9.109375" customWidth="1"/>
    <col min="7215" max="7437" width="9.109375"/>
    <col min="7438" max="7438" width="11" customWidth="1"/>
    <col min="7439" max="7439" width="9.109375" customWidth="1"/>
    <col min="7440" max="7441" width="10.109375" customWidth="1"/>
    <col min="7442" max="7443" width="9.109375" customWidth="1"/>
    <col min="7444" max="7444" width="7.88671875" customWidth="1"/>
    <col min="7445" max="7446" width="9.109375" customWidth="1"/>
    <col min="7447" max="7447" width="10.5546875" customWidth="1"/>
    <col min="7448" max="7448" width="10.88671875" customWidth="1"/>
    <col min="7449" max="7450" width="9.109375" customWidth="1"/>
    <col min="7451" max="7451" width="11.5546875" customWidth="1"/>
    <col min="7452" max="7452" width="9.109375" customWidth="1"/>
    <col min="7453" max="7453" width="11" customWidth="1"/>
    <col min="7454" max="7454" width="11.33203125" customWidth="1"/>
    <col min="7455" max="7455" width="9.109375" customWidth="1"/>
    <col min="7456" max="7456" width="10.5546875" customWidth="1"/>
    <col min="7457" max="7457" width="10.6640625" customWidth="1"/>
    <col min="7458" max="7458" width="11.44140625" customWidth="1"/>
    <col min="7459" max="7459" width="10.109375" customWidth="1"/>
    <col min="7460" max="7460" width="10" customWidth="1"/>
    <col min="7461" max="7461" width="10.6640625" customWidth="1"/>
    <col min="7462" max="7465" width="10" customWidth="1"/>
    <col min="7466" max="7466" width="9.109375" customWidth="1"/>
    <col min="7467" max="7468" width="10.6640625" customWidth="1"/>
    <col min="7469" max="7469" width="16" customWidth="1"/>
    <col min="7470" max="7470" width="9.109375" customWidth="1"/>
    <col min="7471" max="7693" width="9.109375"/>
    <col min="7694" max="7694" width="11" customWidth="1"/>
    <col min="7695" max="7695" width="9.109375" customWidth="1"/>
    <col min="7696" max="7697" width="10.109375" customWidth="1"/>
    <col min="7698" max="7699" width="9.109375" customWidth="1"/>
    <col min="7700" max="7700" width="7.88671875" customWidth="1"/>
    <col min="7701" max="7702" width="9.109375" customWidth="1"/>
    <col min="7703" max="7703" width="10.5546875" customWidth="1"/>
    <col min="7704" max="7704" width="10.88671875" customWidth="1"/>
    <col min="7705" max="7706" width="9.109375" customWidth="1"/>
    <col min="7707" max="7707" width="11.5546875" customWidth="1"/>
    <col min="7708" max="7708" width="9.109375" customWidth="1"/>
    <col min="7709" max="7709" width="11" customWidth="1"/>
    <col min="7710" max="7710" width="11.33203125" customWidth="1"/>
    <col min="7711" max="7711" width="9.109375" customWidth="1"/>
    <col min="7712" max="7712" width="10.5546875" customWidth="1"/>
    <col min="7713" max="7713" width="10.6640625" customWidth="1"/>
    <col min="7714" max="7714" width="11.44140625" customWidth="1"/>
    <col min="7715" max="7715" width="10.109375" customWidth="1"/>
    <col min="7716" max="7716" width="10" customWidth="1"/>
    <col min="7717" max="7717" width="10.6640625" customWidth="1"/>
    <col min="7718" max="7721" width="10" customWidth="1"/>
    <col min="7722" max="7722" width="9.109375" customWidth="1"/>
    <col min="7723" max="7724" width="10.6640625" customWidth="1"/>
    <col min="7725" max="7725" width="16" customWidth="1"/>
    <col min="7726" max="7726" width="9.109375" customWidth="1"/>
    <col min="7727" max="7949" width="9.109375"/>
    <col min="7950" max="7950" width="11" customWidth="1"/>
    <col min="7951" max="7951" width="9.109375" customWidth="1"/>
    <col min="7952" max="7953" width="10.109375" customWidth="1"/>
    <col min="7954" max="7955" width="9.109375" customWidth="1"/>
    <col min="7956" max="7956" width="7.88671875" customWidth="1"/>
    <col min="7957" max="7958" width="9.109375" customWidth="1"/>
    <col min="7959" max="7959" width="10.5546875" customWidth="1"/>
    <col min="7960" max="7960" width="10.88671875" customWidth="1"/>
    <col min="7961" max="7962" width="9.109375" customWidth="1"/>
    <col min="7963" max="7963" width="11.5546875" customWidth="1"/>
    <col min="7964" max="7964" width="9.109375" customWidth="1"/>
    <col min="7965" max="7965" width="11" customWidth="1"/>
    <col min="7966" max="7966" width="11.33203125" customWidth="1"/>
    <col min="7967" max="7967" width="9.109375" customWidth="1"/>
    <col min="7968" max="7968" width="10.5546875" customWidth="1"/>
    <col min="7969" max="7969" width="10.6640625" customWidth="1"/>
    <col min="7970" max="7970" width="11.44140625" customWidth="1"/>
    <col min="7971" max="7971" width="10.109375" customWidth="1"/>
    <col min="7972" max="7972" width="10" customWidth="1"/>
    <col min="7973" max="7973" width="10.6640625" customWidth="1"/>
    <col min="7974" max="7977" width="10" customWidth="1"/>
    <col min="7978" max="7978" width="9.109375" customWidth="1"/>
    <col min="7979" max="7980" width="10.6640625" customWidth="1"/>
    <col min="7981" max="7981" width="16" customWidth="1"/>
    <col min="7982" max="7982" width="9.109375" customWidth="1"/>
    <col min="7983" max="8205" width="9.109375"/>
    <col min="8206" max="8206" width="11" customWidth="1"/>
    <col min="8207" max="8207" width="9.109375" customWidth="1"/>
    <col min="8208" max="8209" width="10.109375" customWidth="1"/>
    <col min="8210" max="8211" width="9.109375" customWidth="1"/>
    <col min="8212" max="8212" width="7.88671875" customWidth="1"/>
    <col min="8213" max="8214" width="9.109375" customWidth="1"/>
    <col min="8215" max="8215" width="10.5546875" customWidth="1"/>
    <col min="8216" max="8216" width="10.88671875" customWidth="1"/>
    <col min="8217" max="8218" width="9.109375" customWidth="1"/>
    <col min="8219" max="8219" width="11.5546875" customWidth="1"/>
    <col min="8220" max="8220" width="9.109375" customWidth="1"/>
    <col min="8221" max="8221" width="11" customWidth="1"/>
    <col min="8222" max="8222" width="11.33203125" customWidth="1"/>
    <col min="8223" max="8223" width="9.109375" customWidth="1"/>
    <col min="8224" max="8224" width="10.5546875" customWidth="1"/>
    <col min="8225" max="8225" width="10.6640625" customWidth="1"/>
    <col min="8226" max="8226" width="11.44140625" customWidth="1"/>
    <col min="8227" max="8227" width="10.109375" customWidth="1"/>
    <col min="8228" max="8228" width="10" customWidth="1"/>
    <col min="8229" max="8229" width="10.6640625" customWidth="1"/>
    <col min="8230" max="8233" width="10" customWidth="1"/>
    <col min="8234" max="8234" width="9.109375" customWidth="1"/>
    <col min="8235" max="8236" width="10.6640625" customWidth="1"/>
    <col min="8237" max="8237" width="16" customWidth="1"/>
    <col min="8238" max="8238" width="9.109375" customWidth="1"/>
    <col min="8239" max="8461" width="9.109375"/>
    <col min="8462" max="8462" width="11" customWidth="1"/>
    <col min="8463" max="8463" width="9.109375" customWidth="1"/>
    <col min="8464" max="8465" width="10.109375" customWidth="1"/>
    <col min="8466" max="8467" width="9.109375" customWidth="1"/>
    <col min="8468" max="8468" width="7.88671875" customWidth="1"/>
    <col min="8469" max="8470" width="9.109375" customWidth="1"/>
    <col min="8471" max="8471" width="10.5546875" customWidth="1"/>
    <col min="8472" max="8472" width="10.88671875" customWidth="1"/>
    <col min="8473" max="8474" width="9.109375" customWidth="1"/>
    <col min="8475" max="8475" width="11.5546875" customWidth="1"/>
    <col min="8476" max="8476" width="9.109375" customWidth="1"/>
    <col min="8477" max="8477" width="11" customWidth="1"/>
    <col min="8478" max="8478" width="11.33203125" customWidth="1"/>
    <col min="8479" max="8479" width="9.109375" customWidth="1"/>
    <col min="8480" max="8480" width="10.5546875" customWidth="1"/>
    <col min="8481" max="8481" width="10.6640625" customWidth="1"/>
    <col min="8482" max="8482" width="11.44140625" customWidth="1"/>
    <col min="8483" max="8483" width="10.109375" customWidth="1"/>
    <col min="8484" max="8484" width="10" customWidth="1"/>
    <col min="8485" max="8485" width="10.6640625" customWidth="1"/>
    <col min="8486" max="8489" width="10" customWidth="1"/>
    <col min="8490" max="8490" width="9.109375" customWidth="1"/>
    <col min="8491" max="8492" width="10.6640625" customWidth="1"/>
    <col min="8493" max="8493" width="16" customWidth="1"/>
    <col min="8494" max="8494" width="9.109375" customWidth="1"/>
    <col min="8495" max="8717" width="9.109375"/>
    <col min="8718" max="8718" width="11" customWidth="1"/>
    <col min="8719" max="8719" width="9.109375" customWidth="1"/>
    <col min="8720" max="8721" width="10.109375" customWidth="1"/>
    <col min="8722" max="8723" width="9.109375" customWidth="1"/>
    <col min="8724" max="8724" width="7.88671875" customWidth="1"/>
    <col min="8725" max="8726" width="9.109375" customWidth="1"/>
    <col min="8727" max="8727" width="10.5546875" customWidth="1"/>
    <col min="8728" max="8728" width="10.88671875" customWidth="1"/>
    <col min="8729" max="8730" width="9.109375" customWidth="1"/>
    <col min="8731" max="8731" width="11.5546875" customWidth="1"/>
    <col min="8732" max="8732" width="9.109375" customWidth="1"/>
    <col min="8733" max="8733" width="11" customWidth="1"/>
    <col min="8734" max="8734" width="11.33203125" customWidth="1"/>
    <col min="8735" max="8735" width="9.109375" customWidth="1"/>
    <col min="8736" max="8736" width="10.5546875" customWidth="1"/>
    <col min="8737" max="8737" width="10.6640625" customWidth="1"/>
    <col min="8738" max="8738" width="11.44140625" customWidth="1"/>
    <col min="8739" max="8739" width="10.109375" customWidth="1"/>
    <col min="8740" max="8740" width="10" customWidth="1"/>
    <col min="8741" max="8741" width="10.6640625" customWidth="1"/>
    <col min="8742" max="8745" width="10" customWidth="1"/>
    <col min="8746" max="8746" width="9.109375" customWidth="1"/>
    <col min="8747" max="8748" width="10.6640625" customWidth="1"/>
    <col min="8749" max="8749" width="16" customWidth="1"/>
    <col min="8750" max="8750" width="9.109375" customWidth="1"/>
    <col min="8751" max="8973" width="9.109375"/>
    <col min="8974" max="8974" width="11" customWidth="1"/>
    <col min="8975" max="8975" width="9.109375" customWidth="1"/>
    <col min="8976" max="8977" width="10.109375" customWidth="1"/>
    <col min="8978" max="8979" width="9.109375" customWidth="1"/>
    <col min="8980" max="8980" width="7.88671875" customWidth="1"/>
    <col min="8981" max="8982" width="9.109375" customWidth="1"/>
    <col min="8983" max="8983" width="10.5546875" customWidth="1"/>
    <col min="8984" max="8984" width="10.88671875" customWidth="1"/>
    <col min="8985" max="8986" width="9.109375" customWidth="1"/>
    <col min="8987" max="8987" width="11.5546875" customWidth="1"/>
    <col min="8988" max="8988" width="9.109375" customWidth="1"/>
    <col min="8989" max="8989" width="11" customWidth="1"/>
    <col min="8990" max="8990" width="11.33203125" customWidth="1"/>
    <col min="8991" max="8991" width="9.109375" customWidth="1"/>
    <col min="8992" max="8992" width="10.5546875" customWidth="1"/>
    <col min="8993" max="8993" width="10.6640625" customWidth="1"/>
    <col min="8994" max="8994" width="11.44140625" customWidth="1"/>
    <col min="8995" max="8995" width="10.109375" customWidth="1"/>
    <col min="8996" max="8996" width="10" customWidth="1"/>
    <col min="8997" max="8997" width="10.6640625" customWidth="1"/>
    <col min="8998" max="9001" width="10" customWidth="1"/>
    <col min="9002" max="9002" width="9.109375" customWidth="1"/>
    <col min="9003" max="9004" width="10.6640625" customWidth="1"/>
    <col min="9005" max="9005" width="16" customWidth="1"/>
    <col min="9006" max="9006" width="9.109375" customWidth="1"/>
    <col min="9007" max="9229" width="9.109375"/>
    <col min="9230" max="9230" width="11" customWidth="1"/>
    <col min="9231" max="9231" width="9.109375" customWidth="1"/>
    <col min="9232" max="9233" width="10.109375" customWidth="1"/>
    <col min="9234" max="9235" width="9.109375" customWidth="1"/>
    <col min="9236" max="9236" width="7.88671875" customWidth="1"/>
    <col min="9237" max="9238" width="9.109375" customWidth="1"/>
    <col min="9239" max="9239" width="10.5546875" customWidth="1"/>
    <col min="9240" max="9240" width="10.88671875" customWidth="1"/>
    <col min="9241" max="9242" width="9.109375" customWidth="1"/>
    <col min="9243" max="9243" width="11.5546875" customWidth="1"/>
    <col min="9244" max="9244" width="9.109375" customWidth="1"/>
    <col min="9245" max="9245" width="11" customWidth="1"/>
    <col min="9246" max="9246" width="11.33203125" customWidth="1"/>
    <col min="9247" max="9247" width="9.109375" customWidth="1"/>
    <col min="9248" max="9248" width="10.5546875" customWidth="1"/>
    <col min="9249" max="9249" width="10.6640625" customWidth="1"/>
    <col min="9250" max="9250" width="11.44140625" customWidth="1"/>
    <col min="9251" max="9251" width="10.109375" customWidth="1"/>
    <col min="9252" max="9252" width="10" customWidth="1"/>
    <col min="9253" max="9253" width="10.6640625" customWidth="1"/>
    <col min="9254" max="9257" width="10" customWidth="1"/>
    <col min="9258" max="9258" width="9.109375" customWidth="1"/>
    <col min="9259" max="9260" width="10.6640625" customWidth="1"/>
    <col min="9261" max="9261" width="16" customWidth="1"/>
    <col min="9262" max="9262" width="9.109375" customWidth="1"/>
    <col min="9263" max="9485" width="9.109375"/>
    <col min="9486" max="9486" width="11" customWidth="1"/>
    <col min="9487" max="9487" width="9.109375" customWidth="1"/>
    <col min="9488" max="9489" width="10.109375" customWidth="1"/>
    <col min="9490" max="9491" width="9.109375" customWidth="1"/>
    <col min="9492" max="9492" width="7.88671875" customWidth="1"/>
    <col min="9493" max="9494" width="9.109375" customWidth="1"/>
    <col min="9495" max="9495" width="10.5546875" customWidth="1"/>
    <col min="9496" max="9496" width="10.88671875" customWidth="1"/>
    <col min="9497" max="9498" width="9.109375" customWidth="1"/>
    <col min="9499" max="9499" width="11.5546875" customWidth="1"/>
    <col min="9500" max="9500" width="9.109375" customWidth="1"/>
    <col min="9501" max="9501" width="11" customWidth="1"/>
    <col min="9502" max="9502" width="11.33203125" customWidth="1"/>
    <col min="9503" max="9503" width="9.109375" customWidth="1"/>
    <col min="9504" max="9504" width="10.5546875" customWidth="1"/>
    <col min="9505" max="9505" width="10.6640625" customWidth="1"/>
    <col min="9506" max="9506" width="11.44140625" customWidth="1"/>
    <col min="9507" max="9507" width="10.109375" customWidth="1"/>
    <col min="9508" max="9508" width="10" customWidth="1"/>
    <col min="9509" max="9509" width="10.6640625" customWidth="1"/>
    <col min="9510" max="9513" width="10" customWidth="1"/>
    <col min="9514" max="9514" width="9.109375" customWidth="1"/>
    <col min="9515" max="9516" width="10.6640625" customWidth="1"/>
    <col min="9517" max="9517" width="16" customWidth="1"/>
    <col min="9518" max="9518" width="9.109375" customWidth="1"/>
    <col min="9519" max="9741" width="9.109375"/>
    <col min="9742" max="9742" width="11" customWidth="1"/>
    <col min="9743" max="9743" width="9.109375" customWidth="1"/>
    <col min="9744" max="9745" width="10.109375" customWidth="1"/>
    <col min="9746" max="9747" width="9.109375" customWidth="1"/>
    <col min="9748" max="9748" width="7.88671875" customWidth="1"/>
    <col min="9749" max="9750" width="9.109375" customWidth="1"/>
    <col min="9751" max="9751" width="10.5546875" customWidth="1"/>
    <col min="9752" max="9752" width="10.88671875" customWidth="1"/>
    <col min="9753" max="9754" width="9.109375" customWidth="1"/>
    <col min="9755" max="9755" width="11.5546875" customWidth="1"/>
    <col min="9756" max="9756" width="9.109375" customWidth="1"/>
    <col min="9757" max="9757" width="11" customWidth="1"/>
    <col min="9758" max="9758" width="11.33203125" customWidth="1"/>
    <col min="9759" max="9759" width="9.109375" customWidth="1"/>
    <col min="9760" max="9760" width="10.5546875" customWidth="1"/>
    <col min="9761" max="9761" width="10.6640625" customWidth="1"/>
    <col min="9762" max="9762" width="11.44140625" customWidth="1"/>
    <col min="9763" max="9763" width="10.109375" customWidth="1"/>
    <col min="9764" max="9764" width="10" customWidth="1"/>
    <col min="9765" max="9765" width="10.6640625" customWidth="1"/>
    <col min="9766" max="9769" width="10" customWidth="1"/>
    <col min="9770" max="9770" width="9.109375" customWidth="1"/>
    <col min="9771" max="9772" width="10.6640625" customWidth="1"/>
    <col min="9773" max="9773" width="16" customWidth="1"/>
    <col min="9774" max="9774" width="9.109375" customWidth="1"/>
    <col min="9775" max="9997" width="9.109375"/>
    <col min="9998" max="9998" width="11" customWidth="1"/>
    <col min="9999" max="9999" width="9.109375" customWidth="1"/>
    <col min="10000" max="10001" width="10.109375" customWidth="1"/>
    <col min="10002" max="10003" width="9.109375" customWidth="1"/>
    <col min="10004" max="10004" width="7.88671875" customWidth="1"/>
    <col min="10005" max="10006" width="9.109375" customWidth="1"/>
    <col min="10007" max="10007" width="10.5546875" customWidth="1"/>
    <col min="10008" max="10008" width="10.88671875" customWidth="1"/>
    <col min="10009" max="10010" width="9.109375" customWidth="1"/>
    <col min="10011" max="10011" width="11.5546875" customWidth="1"/>
    <col min="10012" max="10012" width="9.109375" customWidth="1"/>
    <col min="10013" max="10013" width="11" customWidth="1"/>
    <col min="10014" max="10014" width="11.33203125" customWidth="1"/>
    <col min="10015" max="10015" width="9.109375" customWidth="1"/>
    <col min="10016" max="10016" width="10.5546875" customWidth="1"/>
    <col min="10017" max="10017" width="10.6640625" customWidth="1"/>
    <col min="10018" max="10018" width="11.44140625" customWidth="1"/>
    <col min="10019" max="10019" width="10.109375" customWidth="1"/>
    <col min="10020" max="10020" width="10" customWidth="1"/>
    <col min="10021" max="10021" width="10.6640625" customWidth="1"/>
    <col min="10022" max="10025" width="10" customWidth="1"/>
    <col min="10026" max="10026" width="9.109375" customWidth="1"/>
    <col min="10027" max="10028" width="10.6640625" customWidth="1"/>
    <col min="10029" max="10029" width="16" customWidth="1"/>
    <col min="10030" max="10030" width="9.109375" customWidth="1"/>
    <col min="10031" max="10253" width="9.109375"/>
    <col min="10254" max="10254" width="11" customWidth="1"/>
    <col min="10255" max="10255" width="9.109375" customWidth="1"/>
    <col min="10256" max="10257" width="10.109375" customWidth="1"/>
    <col min="10258" max="10259" width="9.109375" customWidth="1"/>
    <col min="10260" max="10260" width="7.88671875" customWidth="1"/>
    <col min="10261" max="10262" width="9.109375" customWidth="1"/>
    <col min="10263" max="10263" width="10.5546875" customWidth="1"/>
    <col min="10264" max="10264" width="10.88671875" customWidth="1"/>
    <col min="10265" max="10266" width="9.109375" customWidth="1"/>
    <col min="10267" max="10267" width="11.5546875" customWidth="1"/>
    <col min="10268" max="10268" width="9.109375" customWidth="1"/>
    <col min="10269" max="10269" width="11" customWidth="1"/>
    <col min="10270" max="10270" width="11.33203125" customWidth="1"/>
    <col min="10271" max="10271" width="9.109375" customWidth="1"/>
    <col min="10272" max="10272" width="10.5546875" customWidth="1"/>
    <col min="10273" max="10273" width="10.6640625" customWidth="1"/>
    <col min="10274" max="10274" width="11.44140625" customWidth="1"/>
    <col min="10275" max="10275" width="10.109375" customWidth="1"/>
    <col min="10276" max="10276" width="10" customWidth="1"/>
    <col min="10277" max="10277" width="10.6640625" customWidth="1"/>
    <col min="10278" max="10281" width="10" customWidth="1"/>
    <col min="10282" max="10282" width="9.109375" customWidth="1"/>
    <col min="10283" max="10284" width="10.6640625" customWidth="1"/>
    <col min="10285" max="10285" width="16" customWidth="1"/>
    <col min="10286" max="10286" width="9.109375" customWidth="1"/>
    <col min="10287" max="10509" width="9.109375"/>
    <col min="10510" max="10510" width="11" customWidth="1"/>
    <col min="10511" max="10511" width="9.109375" customWidth="1"/>
    <col min="10512" max="10513" width="10.109375" customWidth="1"/>
    <col min="10514" max="10515" width="9.109375" customWidth="1"/>
    <col min="10516" max="10516" width="7.88671875" customWidth="1"/>
    <col min="10517" max="10518" width="9.109375" customWidth="1"/>
    <col min="10519" max="10519" width="10.5546875" customWidth="1"/>
    <col min="10520" max="10520" width="10.88671875" customWidth="1"/>
    <col min="10521" max="10522" width="9.109375" customWidth="1"/>
    <col min="10523" max="10523" width="11.5546875" customWidth="1"/>
    <col min="10524" max="10524" width="9.109375" customWidth="1"/>
    <col min="10525" max="10525" width="11" customWidth="1"/>
    <col min="10526" max="10526" width="11.33203125" customWidth="1"/>
    <col min="10527" max="10527" width="9.109375" customWidth="1"/>
    <col min="10528" max="10528" width="10.5546875" customWidth="1"/>
    <col min="10529" max="10529" width="10.6640625" customWidth="1"/>
    <col min="10530" max="10530" width="11.44140625" customWidth="1"/>
    <col min="10531" max="10531" width="10.109375" customWidth="1"/>
    <col min="10532" max="10532" width="10" customWidth="1"/>
    <col min="10533" max="10533" width="10.6640625" customWidth="1"/>
    <col min="10534" max="10537" width="10" customWidth="1"/>
    <col min="10538" max="10538" width="9.109375" customWidth="1"/>
    <col min="10539" max="10540" width="10.6640625" customWidth="1"/>
    <col min="10541" max="10541" width="16" customWidth="1"/>
    <col min="10542" max="10542" width="9.109375" customWidth="1"/>
    <col min="10543" max="10765" width="9.109375"/>
    <col min="10766" max="10766" width="11" customWidth="1"/>
    <col min="10767" max="10767" width="9.109375" customWidth="1"/>
    <col min="10768" max="10769" width="10.109375" customWidth="1"/>
    <col min="10770" max="10771" width="9.109375" customWidth="1"/>
    <col min="10772" max="10772" width="7.88671875" customWidth="1"/>
    <col min="10773" max="10774" width="9.109375" customWidth="1"/>
    <col min="10775" max="10775" width="10.5546875" customWidth="1"/>
    <col min="10776" max="10776" width="10.88671875" customWidth="1"/>
    <col min="10777" max="10778" width="9.109375" customWidth="1"/>
    <col min="10779" max="10779" width="11.5546875" customWidth="1"/>
    <col min="10780" max="10780" width="9.109375" customWidth="1"/>
    <col min="10781" max="10781" width="11" customWidth="1"/>
    <col min="10782" max="10782" width="11.33203125" customWidth="1"/>
    <col min="10783" max="10783" width="9.109375" customWidth="1"/>
    <col min="10784" max="10784" width="10.5546875" customWidth="1"/>
    <col min="10785" max="10785" width="10.6640625" customWidth="1"/>
    <col min="10786" max="10786" width="11.44140625" customWidth="1"/>
    <col min="10787" max="10787" width="10.109375" customWidth="1"/>
    <col min="10788" max="10788" width="10" customWidth="1"/>
    <col min="10789" max="10789" width="10.6640625" customWidth="1"/>
    <col min="10790" max="10793" width="10" customWidth="1"/>
    <col min="10794" max="10794" width="9.109375" customWidth="1"/>
    <col min="10795" max="10796" width="10.6640625" customWidth="1"/>
    <col min="10797" max="10797" width="16" customWidth="1"/>
    <col min="10798" max="10798" width="9.109375" customWidth="1"/>
    <col min="10799" max="11021" width="9.109375"/>
    <col min="11022" max="11022" width="11" customWidth="1"/>
    <col min="11023" max="11023" width="9.109375" customWidth="1"/>
    <col min="11024" max="11025" width="10.109375" customWidth="1"/>
    <col min="11026" max="11027" width="9.109375" customWidth="1"/>
    <col min="11028" max="11028" width="7.88671875" customWidth="1"/>
    <col min="11029" max="11030" width="9.109375" customWidth="1"/>
    <col min="11031" max="11031" width="10.5546875" customWidth="1"/>
    <col min="11032" max="11032" width="10.88671875" customWidth="1"/>
    <col min="11033" max="11034" width="9.109375" customWidth="1"/>
    <col min="11035" max="11035" width="11.5546875" customWidth="1"/>
    <col min="11036" max="11036" width="9.109375" customWidth="1"/>
    <col min="11037" max="11037" width="11" customWidth="1"/>
    <col min="11038" max="11038" width="11.33203125" customWidth="1"/>
    <col min="11039" max="11039" width="9.109375" customWidth="1"/>
    <col min="11040" max="11040" width="10.5546875" customWidth="1"/>
    <col min="11041" max="11041" width="10.6640625" customWidth="1"/>
    <col min="11042" max="11042" width="11.44140625" customWidth="1"/>
    <col min="11043" max="11043" width="10.109375" customWidth="1"/>
    <col min="11044" max="11044" width="10" customWidth="1"/>
    <col min="11045" max="11045" width="10.6640625" customWidth="1"/>
    <col min="11046" max="11049" width="10" customWidth="1"/>
    <col min="11050" max="11050" width="9.109375" customWidth="1"/>
    <col min="11051" max="11052" width="10.6640625" customWidth="1"/>
    <col min="11053" max="11053" width="16" customWidth="1"/>
    <col min="11054" max="11054" width="9.109375" customWidth="1"/>
    <col min="11055" max="11277" width="9.109375"/>
    <col min="11278" max="11278" width="11" customWidth="1"/>
    <col min="11279" max="11279" width="9.109375" customWidth="1"/>
    <col min="11280" max="11281" width="10.109375" customWidth="1"/>
    <col min="11282" max="11283" width="9.109375" customWidth="1"/>
    <col min="11284" max="11284" width="7.88671875" customWidth="1"/>
    <col min="11285" max="11286" width="9.109375" customWidth="1"/>
    <col min="11287" max="11287" width="10.5546875" customWidth="1"/>
    <col min="11288" max="11288" width="10.88671875" customWidth="1"/>
    <col min="11289" max="11290" width="9.109375" customWidth="1"/>
    <col min="11291" max="11291" width="11.5546875" customWidth="1"/>
    <col min="11292" max="11292" width="9.109375" customWidth="1"/>
    <col min="11293" max="11293" width="11" customWidth="1"/>
    <col min="11294" max="11294" width="11.33203125" customWidth="1"/>
    <col min="11295" max="11295" width="9.109375" customWidth="1"/>
    <col min="11296" max="11296" width="10.5546875" customWidth="1"/>
    <col min="11297" max="11297" width="10.6640625" customWidth="1"/>
    <col min="11298" max="11298" width="11.44140625" customWidth="1"/>
    <col min="11299" max="11299" width="10.109375" customWidth="1"/>
    <col min="11300" max="11300" width="10" customWidth="1"/>
    <col min="11301" max="11301" width="10.6640625" customWidth="1"/>
    <col min="11302" max="11305" width="10" customWidth="1"/>
    <col min="11306" max="11306" width="9.109375" customWidth="1"/>
    <col min="11307" max="11308" width="10.6640625" customWidth="1"/>
    <col min="11309" max="11309" width="16" customWidth="1"/>
    <col min="11310" max="11310" width="9.109375" customWidth="1"/>
    <col min="11311" max="11533" width="9.109375"/>
    <col min="11534" max="11534" width="11" customWidth="1"/>
    <col min="11535" max="11535" width="9.109375" customWidth="1"/>
    <col min="11536" max="11537" width="10.109375" customWidth="1"/>
    <col min="11538" max="11539" width="9.109375" customWidth="1"/>
    <col min="11540" max="11540" width="7.88671875" customWidth="1"/>
    <col min="11541" max="11542" width="9.109375" customWidth="1"/>
    <col min="11543" max="11543" width="10.5546875" customWidth="1"/>
    <col min="11544" max="11544" width="10.88671875" customWidth="1"/>
    <col min="11545" max="11546" width="9.109375" customWidth="1"/>
    <col min="11547" max="11547" width="11.5546875" customWidth="1"/>
    <col min="11548" max="11548" width="9.109375" customWidth="1"/>
    <col min="11549" max="11549" width="11" customWidth="1"/>
    <col min="11550" max="11550" width="11.33203125" customWidth="1"/>
    <col min="11551" max="11551" width="9.109375" customWidth="1"/>
    <col min="11552" max="11552" width="10.5546875" customWidth="1"/>
    <col min="11553" max="11553" width="10.6640625" customWidth="1"/>
    <col min="11554" max="11554" width="11.44140625" customWidth="1"/>
    <col min="11555" max="11555" width="10.109375" customWidth="1"/>
    <col min="11556" max="11556" width="10" customWidth="1"/>
    <col min="11557" max="11557" width="10.6640625" customWidth="1"/>
    <col min="11558" max="11561" width="10" customWidth="1"/>
    <col min="11562" max="11562" width="9.109375" customWidth="1"/>
    <col min="11563" max="11564" width="10.6640625" customWidth="1"/>
    <col min="11565" max="11565" width="16" customWidth="1"/>
    <col min="11566" max="11566" width="9.109375" customWidth="1"/>
    <col min="11567" max="11789" width="9.109375"/>
    <col min="11790" max="11790" width="11" customWidth="1"/>
    <col min="11791" max="11791" width="9.109375" customWidth="1"/>
    <col min="11792" max="11793" width="10.109375" customWidth="1"/>
    <col min="11794" max="11795" width="9.109375" customWidth="1"/>
    <col min="11796" max="11796" width="7.88671875" customWidth="1"/>
    <col min="11797" max="11798" width="9.109375" customWidth="1"/>
    <col min="11799" max="11799" width="10.5546875" customWidth="1"/>
    <col min="11800" max="11800" width="10.88671875" customWidth="1"/>
    <col min="11801" max="11802" width="9.109375" customWidth="1"/>
    <col min="11803" max="11803" width="11.5546875" customWidth="1"/>
    <col min="11804" max="11804" width="9.109375" customWidth="1"/>
    <col min="11805" max="11805" width="11" customWidth="1"/>
    <col min="11806" max="11806" width="11.33203125" customWidth="1"/>
    <col min="11807" max="11807" width="9.109375" customWidth="1"/>
    <col min="11808" max="11808" width="10.5546875" customWidth="1"/>
    <col min="11809" max="11809" width="10.6640625" customWidth="1"/>
    <col min="11810" max="11810" width="11.44140625" customWidth="1"/>
    <col min="11811" max="11811" width="10.109375" customWidth="1"/>
    <col min="11812" max="11812" width="10" customWidth="1"/>
    <col min="11813" max="11813" width="10.6640625" customWidth="1"/>
    <col min="11814" max="11817" width="10" customWidth="1"/>
    <col min="11818" max="11818" width="9.109375" customWidth="1"/>
    <col min="11819" max="11820" width="10.6640625" customWidth="1"/>
    <col min="11821" max="11821" width="16" customWidth="1"/>
    <col min="11822" max="11822" width="9.109375" customWidth="1"/>
    <col min="11823" max="12045" width="9.109375"/>
    <col min="12046" max="12046" width="11" customWidth="1"/>
    <col min="12047" max="12047" width="9.109375" customWidth="1"/>
    <col min="12048" max="12049" width="10.109375" customWidth="1"/>
    <col min="12050" max="12051" width="9.109375" customWidth="1"/>
    <col min="12052" max="12052" width="7.88671875" customWidth="1"/>
    <col min="12053" max="12054" width="9.109375" customWidth="1"/>
    <col min="12055" max="12055" width="10.5546875" customWidth="1"/>
    <col min="12056" max="12056" width="10.88671875" customWidth="1"/>
    <col min="12057" max="12058" width="9.109375" customWidth="1"/>
    <col min="12059" max="12059" width="11.5546875" customWidth="1"/>
    <col min="12060" max="12060" width="9.109375" customWidth="1"/>
    <col min="12061" max="12061" width="11" customWidth="1"/>
    <col min="12062" max="12062" width="11.33203125" customWidth="1"/>
    <col min="12063" max="12063" width="9.109375" customWidth="1"/>
    <col min="12064" max="12064" width="10.5546875" customWidth="1"/>
    <col min="12065" max="12065" width="10.6640625" customWidth="1"/>
    <col min="12066" max="12066" width="11.44140625" customWidth="1"/>
    <col min="12067" max="12067" width="10.109375" customWidth="1"/>
    <col min="12068" max="12068" width="10" customWidth="1"/>
    <col min="12069" max="12069" width="10.6640625" customWidth="1"/>
    <col min="12070" max="12073" width="10" customWidth="1"/>
    <col min="12074" max="12074" width="9.109375" customWidth="1"/>
    <col min="12075" max="12076" width="10.6640625" customWidth="1"/>
    <col min="12077" max="12077" width="16" customWidth="1"/>
    <col min="12078" max="12078" width="9.109375" customWidth="1"/>
    <col min="12079" max="12301" width="9.109375"/>
    <col min="12302" max="12302" width="11" customWidth="1"/>
    <col min="12303" max="12303" width="9.109375" customWidth="1"/>
    <col min="12304" max="12305" width="10.109375" customWidth="1"/>
    <col min="12306" max="12307" width="9.109375" customWidth="1"/>
    <col min="12308" max="12308" width="7.88671875" customWidth="1"/>
    <col min="12309" max="12310" width="9.109375" customWidth="1"/>
    <col min="12311" max="12311" width="10.5546875" customWidth="1"/>
    <col min="12312" max="12312" width="10.88671875" customWidth="1"/>
    <col min="12313" max="12314" width="9.109375" customWidth="1"/>
    <col min="12315" max="12315" width="11.5546875" customWidth="1"/>
    <col min="12316" max="12316" width="9.109375" customWidth="1"/>
    <col min="12317" max="12317" width="11" customWidth="1"/>
    <col min="12318" max="12318" width="11.33203125" customWidth="1"/>
    <col min="12319" max="12319" width="9.109375" customWidth="1"/>
    <col min="12320" max="12320" width="10.5546875" customWidth="1"/>
    <col min="12321" max="12321" width="10.6640625" customWidth="1"/>
    <col min="12322" max="12322" width="11.44140625" customWidth="1"/>
    <col min="12323" max="12323" width="10.109375" customWidth="1"/>
    <col min="12324" max="12324" width="10" customWidth="1"/>
    <col min="12325" max="12325" width="10.6640625" customWidth="1"/>
    <col min="12326" max="12329" width="10" customWidth="1"/>
    <col min="12330" max="12330" width="9.109375" customWidth="1"/>
    <col min="12331" max="12332" width="10.6640625" customWidth="1"/>
    <col min="12333" max="12333" width="16" customWidth="1"/>
    <col min="12334" max="12334" width="9.109375" customWidth="1"/>
    <col min="12335" max="12557" width="9.109375"/>
    <col min="12558" max="12558" width="11" customWidth="1"/>
    <col min="12559" max="12559" width="9.109375" customWidth="1"/>
    <col min="12560" max="12561" width="10.109375" customWidth="1"/>
    <col min="12562" max="12563" width="9.109375" customWidth="1"/>
    <col min="12564" max="12564" width="7.88671875" customWidth="1"/>
    <col min="12565" max="12566" width="9.109375" customWidth="1"/>
    <col min="12567" max="12567" width="10.5546875" customWidth="1"/>
    <col min="12568" max="12568" width="10.88671875" customWidth="1"/>
    <col min="12569" max="12570" width="9.109375" customWidth="1"/>
    <col min="12571" max="12571" width="11.5546875" customWidth="1"/>
    <col min="12572" max="12572" width="9.109375" customWidth="1"/>
    <col min="12573" max="12573" width="11" customWidth="1"/>
    <col min="12574" max="12574" width="11.33203125" customWidth="1"/>
    <col min="12575" max="12575" width="9.109375" customWidth="1"/>
    <col min="12576" max="12576" width="10.5546875" customWidth="1"/>
    <col min="12577" max="12577" width="10.6640625" customWidth="1"/>
    <col min="12578" max="12578" width="11.44140625" customWidth="1"/>
    <col min="12579" max="12579" width="10.109375" customWidth="1"/>
    <col min="12580" max="12580" width="10" customWidth="1"/>
    <col min="12581" max="12581" width="10.6640625" customWidth="1"/>
    <col min="12582" max="12585" width="10" customWidth="1"/>
    <col min="12586" max="12586" width="9.109375" customWidth="1"/>
    <col min="12587" max="12588" width="10.6640625" customWidth="1"/>
    <col min="12589" max="12589" width="16" customWidth="1"/>
    <col min="12590" max="12590" width="9.109375" customWidth="1"/>
    <col min="12591" max="12813" width="9.109375"/>
    <col min="12814" max="12814" width="11" customWidth="1"/>
    <col min="12815" max="12815" width="9.109375" customWidth="1"/>
    <col min="12816" max="12817" width="10.109375" customWidth="1"/>
    <col min="12818" max="12819" width="9.109375" customWidth="1"/>
    <col min="12820" max="12820" width="7.88671875" customWidth="1"/>
    <col min="12821" max="12822" width="9.109375" customWidth="1"/>
    <col min="12823" max="12823" width="10.5546875" customWidth="1"/>
    <col min="12824" max="12824" width="10.88671875" customWidth="1"/>
    <col min="12825" max="12826" width="9.109375" customWidth="1"/>
    <col min="12827" max="12827" width="11.5546875" customWidth="1"/>
    <col min="12828" max="12828" width="9.109375" customWidth="1"/>
    <col min="12829" max="12829" width="11" customWidth="1"/>
    <col min="12830" max="12830" width="11.33203125" customWidth="1"/>
    <col min="12831" max="12831" width="9.109375" customWidth="1"/>
    <col min="12832" max="12832" width="10.5546875" customWidth="1"/>
    <col min="12833" max="12833" width="10.6640625" customWidth="1"/>
    <col min="12834" max="12834" width="11.44140625" customWidth="1"/>
    <col min="12835" max="12835" width="10.109375" customWidth="1"/>
    <col min="12836" max="12836" width="10" customWidth="1"/>
    <col min="12837" max="12837" width="10.6640625" customWidth="1"/>
    <col min="12838" max="12841" width="10" customWidth="1"/>
    <col min="12842" max="12842" width="9.109375" customWidth="1"/>
    <col min="12843" max="12844" width="10.6640625" customWidth="1"/>
    <col min="12845" max="12845" width="16" customWidth="1"/>
    <col min="12846" max="12846" width="9.109375" customWidth="1"/>
    <col min="12847" max="13069" width="9.109375"/>
    <col min="13070" max="13070" width="11" customWidth="1"/>
    <col min="13071" max="13071" width="9.109375" customWidth="1"/>
    <col min="13072" max="13073" width="10.109375" customWidth="1"/>
    <col min="13074" max="13075" width="9.109375" customWidth="1"/>
    <col min="13076" max="13076" width="7.88671875" customWidth="1"/>
    <col min="13077" max="13078" width="9.109375" customWidth="1"/>
    <col min="13079" max="13079" width="10.5546875" customWidth="1"/>
    <col min="13080" max="13080" width="10.88671875" customWidth="1"/>
    <col min="13081" max="13082" width="9.109375" customWidth="1"/>
    <col min="13083" max="13083" width="11.5546875" customWidth="1"/>
    <col min="13084" max="13084" width="9.109375" customWidth="1"/>
    <col min="13085" max="13085" width="11" customWidth="1"/>
    <col min="13086" max="13086" width="11.33203125" customWidth="1"/>
    <col min="13087" max="13087" width="9.109375" customWidth="1"/>
    <col min="13088" max="13088" width="10.5546875" customWidth="1"/>
    <col min="13089" max="13089" width="10.6640625" customWidth="1"/>
    <col min="13090" max="13090" width="11.44140625" customWidth="1"/>
    <col min="13091" max="13091" width="10.109375" customWidth="1"/>
    <col min="13092" max="13092" width="10" customWidth="1"/>
    <col min="13093" max="13093" width="10.6640625" customWidth="1"/>
    <col min="13094" max="13097" width="10" customWidth="1"/>
    <col min="13098" max="13098" width="9.109375" customWidth="1"/>
    <col min="13099" max="13100" width="10.6640625" customWidth="1"/>
    <col min="13101" max="13101" width="16" customWidth="1"/>
    <col min="13102" max="13102" width="9.109375" customWidth="1"/>
    <col min="13103" max="13325" width="9.109375"/>
    <col min="13326" max="13326" width="11" customWidth="1"/>
    <col min="13327" max="13327" width="9.109375" customWidth="1"/>
    <col min="13328" max="13329" width="10.109375" customWidth="1"/>
    <col min="13330" max="13331" width="9.109375" customWidth="1"/>
    <col min="13332" max="13332" width="7.88671875" customWidth="1"/>
    <col min="13333" max="13334" width="9.109375" customWidth="1"/>
    <col min="13335" max="13335" width="10.5546875" customWidth="1"/>
    <col min="13336" max="13336" width="10.88671875" customWidth="1"/>
    <col min="13337" max="13338" width="9.109375" customWidth="1"/>
    <col min="13339" max="13339" width="11.5546875" customWidth="1"/>
    <col min="13340" max="13340" width="9.109375" customWidth="1"/>
    <col min="13341" max="13341" width="11" customWidth="1"/>
    <col min="13342" max="13342" width="11.33203125" customWidth="1"/>
    <col min="13343" max="13343" width="9.109375" customWidth="1"/>
    <col min="13344" max="13344" width="10.5546875" customWidth="1"/>
    <col min="13345" max="13345" width="10.6640625" customWidth="1"/>
    <col min="13346" max="13346" width="11.44140625" customWidth="1"/>
    <col min="13347" max="13347" width="10.109375" customWidth="1"/>
    <col min="13348" max="13348" width="10" customWidth="1"/>
    <col min="13349" max="13349" width="10.6640625" customWidth="1"/>
    <col min="13350" max="13353" width="10" customWidth="1"/>
    <col min="13354" max="13354" width="9.109375" customWidth="1"/>
    <col min="13355" max="13356" width="10.6640625" customWidth="1"/>
    <col min="13357" max="13357" width="16" customWidth="1"/>
    <col min="13358" max="13358" width="9.109375" customWidth="1"/>
    <col min="13359" max="13581" width="9.109375"/>
    <col min="13582" max="13582" width="11" customWidth="1"/>
    <col min="13583" max="13583" width="9.109375" customWidth="1"/>
    <col min="13584" max="13585" width="10.109375" customWidth="1"/>
    <col min="13586" max="13587" width="9.109375" customWidth="1"/>
    <col min="13588" max="13588" width="7.88671875" customWidth="1"/>
    <col min="13589" max="13590" width="9.109375" customWidth="1"/>
    <col min="13591" max="13591" width="10.5546875" customWidth="1"/>
    <col min="13592" max="13592" width="10.88671875" customWidth="1"/>
    <col min="13593" max="13594" width="9.109375" customWidth="1"/>
    <col min="13595" max="13595" width="11.5546875" customWidth="1"/>
    <col min="13596" max="13596" width="9.109375" customWidth="1"/>
    <col min="13597" max="13597" width="11" customWidth="1"/>
    <col min="13598" max="13598" width="11.33203125" customWidth="1"/>
    <col min="13599" max="13599" width="9.109375" customWidth="1"/>
    <col min="13600" max="13600" width="10.5546875" customWidth="1"/>
    <col min="13601" max="13601" width="10.6640625" customWidth="1"/>
    <col min="13602" max="13602" width="11.44140625" customWidth="1"/>
    <col min="13603" max="13603" width="10.109375" customWidth="1"/>
    <col min="13604" max="13604" width="10" customWidth="1"/>
    <col min="13605" max="13605" width="10.6640625" customWidth="1"/>
    <col min="13606" max="13609" width="10" customWidth="1"/>
    <col min="13610" max="13610" width="9.109375" customWidth="1"/>
    <col min="13611" max="13612" width="10.6640625" customWidth="1"/>
    <col min="13613" max="13613" width="16" customWidth="1"/>
    <col min="13614" max="13614" width="9.109375" customWidth="1"/>
    <col min="13615" max="13837" width="9.109375"/>
    <col min="13838" max="13838" width="11" customWidth="1"/>
    <col min="13839" max="13839" width="9.109375" customWidth="1"/>
    <col min="13840" max="13841" width="10.109375" customWidth="1"/>
    <col min="13842" max="13843" width="9.109375" customWidth="1"/>
    <col min="13844" max="13844" width="7.88671875" customWidth="1"/>
    <col min="13845" max="13846" width="9.109375" customWidth="1"/>
    <col min="13847" max="13847" width="10.5546875" customWidth="1"/>
    <col min="13848" max="13848" width="10.88671875" customWidth="1"/>
    <col min="13849" max="13850" width="9.109375" customWidth="1"/>
    <col min="13851" max="13851" width="11.5546875" customWidth="1"/>
    <col min="13852" max="13852" width="9.109375" customWidth="1"/>
    <col min="13853" max="13853" width="11" customWidth="1"/>
    <col min="13854" max="13854" width="11.33203125" customWidth="1"/>
    <col min="13855" max="13855" width="9.109375" customWidth="1"/>
    <col min="13856" max="13856" width="10.5546875" customWidth="1"/>
    <col min="13857" max="13857" width="10.6640625" customWidth="1"/>
    <col min="13858" max="13858" width="11.44140625" customWidth="1"/>
    <col min="13859" max="13859" width="10.109375" customWidth="1"/>
    <col min="13860" max="13860" width="10" customWidth="1"/>
    <col min="13861" max="13861" width="10.6640625" customWidth="1"/>
    <col min="13862" max="13865" width="10" customWidth="1"/>
    <col min="13866" max="13866" width="9.109375" customWidth="1"/>
    <col min="13867" max="13868" width="10.6640625" customWidth="1"/>
    <col min="13869" max="13869" width="16" customWidth="1"/>
    <col min="13870" max="13870" width="9.109375" customWidth="1"/>
    <col min="13871" max="14093" width="9.109375"/>
    <col min="14094" max="14094" width="11" customWidth="1"/>
    <col min="14095" max="14095" width="9.109375" customWidth="1"/>
    <col min="14096" max="14097" width="10.109375" customWidth="1"/>
    <col min="14098" max="14099" width="9.109375" customWidth="1"/>
    <col min="14100" max="14100" width="7.88671875" customWidth="1"/>
    <col min="14101" max="14102" width="9.109375" customWidth="1"/>
    <col min="14103" max="14103" width="10.5546875" customWidth="1"/>
    <col min="14104" max="14104" width="10.88671875" customWidth="1"/>
    <col min="14105" max="14106" width="9.109375" customWidth="1"/>
    <col min="14107" max="14107" width="11.5546875" customWidth="1"/>
    <col min="14108" max="14108" width="9.109375" customWidth="1"/>
    <col min="14109" max="14109" width="11" customWidth="1"/>
    <col min="14110" max="14110" width="11.33203125" customWidth="1"/>
    <col min="14111" max="14111" width="9.109375" customWidth="1"/>
    <col min="14112" max="14112" width="10.5546875" customWidth="1"/>
    <col min="14113" max="14113" width="10.6640625" customWidth="1"/>
    <col min="14114" max="14114" width="11.44140625" customWidth="1"/>
    <col min="14115" max="14115" width="10.109375" customWidth="1"/>
    <col min="14116" max="14116" width="10" customWidth="1"/>
    <col min="14117" max="14117" width="10.6640625" customWidth="1"/>
    <col min="14118" max="14121" width="10" customWidth="1"/>
    <col min="14122" max="14122" width="9.109375" customWidth="1"/>
    <col min="14123" max="14124" width="10.6640625" customWidth="1"/>
    <col min="14125" max="14125" width="16" customWidth="1"/>
    <col min="14126" max="14126" width="9.109375" customWidth="1"/>
    <col min="14127" max="14349" width="9.109375"/>
    <col min="14350" max="14350" width="11" customWidth="1"/>
    <col min="14351" max="14351" width="9.109375" customWidth="1"/>
    <col min="14352" max="14353" width="10.109375" customWidth="1"/>
    <col min="14354" max="14355" width="9.109375" customWidth="1"/>
    <col min="14356" max="14356" width="7.88671875" customWidth="1"/>
    <col min="14357" max="14358" width="9.109375" customWidth="1"/>
    <col min="14359" max="14359" width="10.5546875" customWidth="1"/>
    <col min="14360" max="14360" width="10.88671875" customWidth="1"/>
    <col min="14361" max="14362" width="9.109375" customWidth="1"/>
    <col min="14363" max="14363" width="11.5546875" customWidth="1"/>
    <col min="14364" max="14364" width="9.109375" customWidth="1"/>
    <col min="14365" max="14365" width="11" customWidth="1"/>
    <col min="14366" max="14366" width="11.33203125" customWidth="1"/>
    <col min="14367" max="14367" width="9.109375" customWidth="1"/>
    <col min="14368" max="14368" width="10.5546875" customWidth="1"/>
    <col min="14369" max="14369" width="10.6640625" customWidth="1"/>
    <col min="14370" max="14370" width="11.44140625" customWidth="1"/>
    <col min="14371" max="14371" width="10.109375" customWidth="1"/>
    <col min="14372" max="14372" width="10" customWidth="1"/>
    <col min="14373" max="14373" width="10.6640625" customWidth="1"/>
    <col min="14374" max="14377" width="10" customWidth="1"/>
    <col min="14378" max="14378" width="9.109375" customWidth="1"/>
    <col min="14379" max="14380" width="10.6640625" customWidth="1"/>
    <col min="14381" max="14381" width="16" customWidth="1"/>
    <col min="14382" max="14382" width="9.109375" customWidth="1"/>
    <col min="14383" max="14605" width="9.109375"/>
    <col min="14606" max="14606" width="11" customWidth="1"/>
    <col min="14607" max="14607" width="9.109375" customWidth="1"/>
    <col min="14608" max="14609" width="10.109375" customWidth="1"/>
    <col min="14610" max="14611" width="9.109375" customWidth="1"/>
    <col min="14612" max="14612" width="7.88671875" customWidth="1"/>
    <col min="14613" max="14614" width="9.109375" customWidth="1"/>
    <col min="14615" max="14615" width="10.5546875" customWidth="1"/>
    <col min="14616" max="14616" width="10.88671875" customWidth="1"/>
    <col min="14617" max="14618" width="9.109375" customWidth="1"/>
    <col min="14619" max="14619" width="11.5546875" customWidth="1"/>
    <col min="14620" max="14620" width="9.109375" customWidth="1"/>
    <col min="14621" max="14621" width="11" customWidth="1"/>
    <col min="14622" max="14622" width="11.33203125" customWidth="1"/>
    <col min="14623" max="14623" width="9.109375" customWidth="1"/>
    <col min="14624" max="14624" width="10.5546875" customWidth="1"/>
    <col min="14625" max="14625" width="10.6640625" customWidth="1"/>
    <col min="14626" max="14626" width="11.44140625" customWidth="1"/>
    <col min="14627" max="14627" width="10.109375" customWidth="1"/>
    <col min="14628" max="14628" width="10" customWidth="1"/>
    <col min="14629" max="14629" width="10.6640625" customWidth="1"/>
    <col min="14630" max="14633" width="10" customWidth="1"/>
    <col min="14634" max="14634" width="9.109375" customWidth="1"/>
    <col min="14635" max="14636" width="10.6640625" customWidth="1"/>
    <col min="14637" max="14637" width="16" customWidth="1"/>
    <col min="14638" max="14638" width="9.109375" customWidth="1"/>
    <col min="14639" max="14861" width="9.109375"/>
    <col min="14862" max="14862" width="11" customWidth="1"/>
    <col min="14863" max="14863" width="9.109375" customWidth="1"/>
    <col min="14864" max="14865" width="10.109375" customWidth="1"/>
    <col min="14866" max="14867" width="9.109375" customWidth="1"/>
    <col min="14868" max="14868" width="7.88671875" customWidth="1"/>
    <col min="14869" max="14870" width="9.109375" customWidth="1"/>
    <col min="14871" max="14871" width="10.5546875" customWidth="1"/>
    <col min="14872" max="14872" width="10.88671875" customWidth="1"/>
    <col min="14873" max="14874" width="9.109375" customWidth="1"/>
    <col min="14875" max="14875" width="11.5546875" customWidth="1"/>
    <col min="14876" max="14876" width="9.109375" customWidth="1"/>
    <col min="14877" max="14877" width="11" customWidth="1"/>
    <col min="14878" max="14878" width="11.33203125" customWidth="1"/>
    <col min="14879" max="14879" width="9.109375" customWidth="1"/>
    <col min="14880" max="14880" width="10.5546875" customWidth="1"/>
    <col min="14881" max="14881" width="10.6640625" customWidth="1"/>
    <col min="14882" max="14882" width="11.44140625" customWidth="1"/>
    <col min="14883" max="14883" width="10.109375" customWidth="1"/>
    <col min="14884" max="14884" width="10" customWidth="1"/>
    <col min="14885" max="14885" width="10.6640625" customWidth="1"/>
    <col min="14886" max="14889" width="10" customWidth="1"/>
    <col min="14890" max="14890" width="9.109375" customWidth="1"/>
    <col min="14891" max="14892" width="10.6640625" customWidth="1"/>
    <col min="14893" max="14893" width="16" customWidth="1"/>
    <col min="14894" max="14894" width="9.109375" customWidth="1"/>
    <col min="14895" max="15117" width="9.109375"/>
    <col min="15118" max="15118" width="11" customWidth="1"/>
    <col min="15119" max="15119" width="9.109375" customWidth="1"/>
    <col min="15120" max="15121" width="10.109375" customWidth="1"/>
    <col min="15122" max="15123" width="9.109375" customWidth="1"/>
    <col min="15124" max="15124" width="7.88671875" customWidth="1"/>
    <col min="15125" max="15126" width="9.109375" customWidth="1"/>
    <col min="15127" max="15127" width="10.5546875" customWidth="1"/>
    <col min="15128" max="15128" width="10.88671875" customWidth="1"/>
    <col min="15129" max="15130" width="9.109375" customWidth="1"/>
    <col min="15131" max="15131" width="11.5546875" customWidth="1"/>
    <col min="15132" max="15132" width="9.109375" customWidth="1"/>
    <col min="15133" max="15133" width="11" customWidth="1"/>
    <col min="15134" max="15134" width="11.33203125" customWidth="1"/>
    <col min="15135" max="15135" width="9.109375" customWidth="1"/>
    <col min="15136" max="15136" width="10.5546875" customWidth="1"/>
    <col min="15137" max="15137" width="10.6640625" customWidth="1"/>
    <col min="15138" max="15138" width="11.44140625" customWidth="1"/>
    <col min="15139" max="15139" width="10.109375" customWidth="1"/>
    <col min="15140" max="15140" width="10" customWidth="1"/>
    <col min="15141" max="15141" width="10.6640625" customWidth="1"/>
    <col min="15142" max="15145" width="10" customWidth="1"/>
    <col min="15146" max="15146" width="9.109375" customWidth="1"/>
    <col min="15147" max="15148" width="10.6640625" customWidth="1"/>
    <col min="15149" max="15149" width="16" customWidth="1"/>
    <col min="15150" max="15150" width="9.109375" customWidth="1"/>
    <col min="15151" max="15373" width="9.109375"/>
    <col min="15374" max="15374" width="11" customWidth="1"/>
    <col min="15375" max="15375" width="9.109375" customWidth="1"/>
    <col min="15376" max="15377" width="10.109375" customWidth="1"/>
    <col min="15378" max="15379" width="9.109375" customWidth="1"/>
    <col min="15380" max="15380" width="7.88671875" customWidth="1"/>
    <col min="15381" max="15382" width="9.109375" customWidth="1"/>
    <col min="15383" max="15383" width="10.5546875" customWidth="1"/>
    <col min="15384" max="15384" width="10.88671875" customWidth="1"/>
    <col min="15385" max="15386" width="9.109375" customWidth="1"/>
    <col min="15387" max="15387" width="11.5546875" customWidth="1"/>
    <col min="15388" max="15388" width="9.109375" customWidth="1"/>
    <col min="15389" max="15389" width="11" customWidth="1"/>
    <col min="15390" max="15390" width="11.33203125" customWidth="1"/>
    <col min="15391" max="15391" width="9.109375" customWidth="1"/>
    <col min="15392" max="15392" width="10.5546875" customWidth="1"/>
    <col min="15393" max="15393" width="10.6640625" customWidth="1"/>
    <col min="15394" max="15394" width="11.44140625" customWidth="1"/>
    <col min="15395" max="15395" width="10.109375" customWidth="1"/>
    <col min="15396" max="15396" width="10" customWidth="1"/>
    <col min="15397" max="15397" width="10.6640625" customWidth="1"/>
    <col min="15398" max="15401" width="10" customWidth="1"/>
    <col min="15402" max="15402" width="9.109375" customWidth="1"/>
    <col min="15403" max="15404" width="10.6640625" customWidth="1"/>
    <col min="15405" max="15405" width="16" customWidth="1"/>
    <col min="15406" max="15406" width="9.109375" customWidth="1"/>
    <col min="15407" max="15629" width="9.109375"/>
    <col min="15630" max="15630" width="11" customWidth="1"/>
    <col min="15631" max="15631" width="9.109375" customWidth="1"/>
    <col min="15632" max="15633" width="10.109375" customWidth="1"/>
    <col min="15634" max="15635" width="9.109375" customWidth="1"/>
    <col min="15636" max="15636" width="7.88671875" customWidth="1"/>
    <col min="15637" max="15638" width="9.109375" customWidth="1"/>
    <col min="15639" max="15639" width="10.5546875" customWidth="1"/>
    <col min="15640" max="15640" width="10.88671875" customWidth="1"/>
    <col min="15641" max="15642" width="9.109375" customWidth="1"/>
    <col min="15643" max="15643" width="11.5546875" customWidth="1"/>
    <col min="15644" max="15644" width="9.109375" customWidth="1"/>
    <col min="15645" max="15645" width="11" customWidth="1"/>
    <col min="15646" max="15646" width="11.33203125" customWidth="1"/>
    <col min="15647" max="15647" width="9.109375" customWidth="1"/>
    <col min="15648" max="15648" width="10.5546875" customWidth="1"/>
    <col min="15649" max="15649" width="10.6640625" customWidth="1"/>
    <col min="15650" max="15650" width="11.44140625" customWidth="1"/>
    <col min="15651" max="15651" width="10.109375" customWidth="1"/>
    <col min="15652" max="15652" width="10" customWidth="1"/>
    <col min="15653" max="15653" width="10.6640625" customWidth="1"/>
    <col min="15654" max="15657" width="10" customWidth="1"/>
    <col min="15658" max="15658" width="9.109375" customWidth="1"/>
    <col min="15659" max="15660" width="10.6640625" customWidth="1"/>
    <col min="15661" max="15661" width="16" customWidth="1"/>
    <col min="15662" max="15662" width="9.109375" customWidth="1"/>
    <col min="15663" max="15885" width="9.109375"/>
    <col min="15886" max="15886" width="11" customWidth="1"/>
    <col min="15887" max="15887" width="9.109375" customWidth="1"/>
    <col min="15888" max="15889" width="10.109375" customWidth="1"/>
    <col min="15890" max="15891" width="9.109375" customWidth="1"/>
    <col min="15892" max="15892" width="7.88671875" customWidth="1"/>
    <col min="15893" max="15894" width="9.109375" customWidth="1"/>
    <col min="15895" max="15895" width="10.5546875" customWidth="1"/>
    <col min="15896" max="15896" width="10.88671875" customWidth="1"/>
    <col min="15897" max="15898" width="9.109375" customWidth="1"/>
    <col min="15899" max="15899" width="11.5546875" customWidth="1"/>
    <col min="15900" max="15900" width="9.109375" customWidth="1"/>
    <col min="15901" max="15901" width="11" customWidth="1"/>
    <col min="15902" max="15902" width="11.33203125" customWidth="1"/>
    <col min="15903" max="15903" width="9.109375" customWidth="1"/>
    <col min="15904" max="15904" width="10.5546875" customWidth="1"/>
    <col min="15905" max="15905" width="10.6640625" customWidth="1"/>
    <col min="15906" max="15906" width="11.44140625" customWidth="1"/>
    <col min="15907" max="15907" width="10.109375" customWidth="1"/>
    <col min="15908" max="15908" width="10" customWidth="1"/>
    <col min="15909" max="15909" width="10.6640625" customWidth="1"/>
    <col min="15910" max="15913" width="10" customWidth="1"/>
    <col min="15914" max="15914" width="9.109375" customWidth="1"/>
    <col min="15915" max="15916" width="10.6640625" customWidth="1"/>
    <col min="15917" max="15917" width="16" customWidth="1"/>
    <col min="15918" max="15918" width="9.109375" customWidth="1"/>
    <col min="15919" max="16141" width="9.109375"/>
    <col min="16142" max="16142" width="11" customWidth="1"/>
    <col min="16143" max="16143" width="9.109375" customWidth="1"/>
    <col min="16144" max="16145" width="10.109375" customWidth="1"/>
    <col min="16146" max="16147" width="9.109375" customWidth="1"/>
    <col min="16148" max="16148" width="7.88671875" customWidth="1"/>
    <col min="16149" max="16150" width="9.109375" customWidth="1"/>
    <col min="16151" max="16151" width="10.5546875" customWidth="1"/>
    <col min="16152" max="16152" width="10.88671875" customWidth="1"/>
    <col min="16153" max="16154" width="9.109375" customWidth="1"/>
    <col min="16155" max="16155" width="11.5546875" customWidth="1"/>
    <col min="16156" max="16156" width="9.109375" customWidth="1"/>
    <col min="16157" max="16157" width="11" customWidth="1"/>
    <col min="16158" max="16158" width="11.33203125" customWidth="1"/>
    <col min="16159" max="16159" width="9.109375" customWidth="1"/>
    <col min="16160" max="16160" width="10.5546875" customWidth="1"/>
    <col min="16161" max="16161" width="10.6640625" customWidth="1"/>
    <col min="16162" max="16162" width="11.44140625" customWidth="1"/>
    <col min="16163" max="16163" width="10.109375" customWidth="1"/>
    <col min="16164" max="16164" width="10" customWidth="1"/>
    <col min="16165" max="16165" width="10.6640625" customWidth="1"/>
    <col min="16166" max="16169" width="10" customWidth="1"/>
    <col min="16170" max="16170" width="9.109375" customWidth="1"/>
    <col min="16171" max="16172" width="10.6640625" customWidth="1"/>
    <col min="16173" max="16173" width="16" customWidth="1"/>
    <col min="16174" max="16174" width="9.109375" customWidth="1"/>
    <col min="16175" max="16384" width="9.109375"/>
  </cols>
  <sheetData>
    <row r="1" spans="1:47" s="41" customFormat="1" x14ac:dyDescent="0.3">
      <c r="A1" s="90" t="s">
        <v>80</v>
      </c>
      <c r="B1" s="87" t="s">
        <v>1</v>
      </c>
      <c r="C1" s="87" t="s">
        <v>2</v>
      </c>
      <c r="D1" s="42">
        <v>1994</v>
      </c>
      <c r="E1" s="42">
        <v>1995</v>
      </c>
      <c r="F1" s="42">
        <v>1996</v>
      </c>
      <c r="G1" s="42">
        <v>1997</v>
      </c>
      <c r="H1" s="42">
        <v>1998</v>
      </c>
      <c r="I1" s="42" t="s">
        <v>98</v>
      </c>
      <c r="J1" s="43">
        <v>1999</v>
      </c>
      <c r="K1" s="44">
        <v>2000</v>
      </c>
      <c r="L1" s="44">
        <v>2001</v>
      </c>
      <c r="M1" s="44">
        <v>2002</v>
      </c>
      <c r="N1" s="44">
        <v>2003</v>
      </c>
      <c r="O1" s="45" t="s">
        <v>98</v>
      </c>
      <c r="P1" s="46">
        <v>2004</v>
      </c>
      <c r="Q1" s="46">
        <v>2005</v>
      </c>
      <c r="R1" s="47">
        <v>2006</v>
      </c>
      <c r="S1" s="47">
        <v>2007</v>
      </c>
      <c r="T1" s="47">
        <v>2008</v>
      </c>
      <c r="U1" s="47" t="s">
        <v>98</v>
      </c>
      <c r="V1" s="48">
        <v>2009</v>
      </c>
      <c r="W1" s="48">
        <v>2010</v>
      </c>
      <c r="X1" s="48">
        <v>2011</v>
      </c>
      <c r="Y1" s="48">
        <v>2012</v>
      </c>
      <c r="Z1" s="48">
        <v>2013</v>
      </c>
      <c r="AA1" s="48" t="s">
        <v>98</v>
      </c>
      <c r="AB1" s="49">
        <v>2014</v>
      </c>
      <c r="AC1" s="49">
        <v>2015</v>
      </c>
      <c r="AD1" s="49">
        <v>2016</v>
      </c>
      <c r="AE1" s="49">
        <v>2017</v>
      </c>
      <c r="AF1" s="49">
        <v>2018</v>
      </c>
      <c r="AG1" s="57" t="s">
        <v>99</v>
      </c>
      <c r="AH1" s="66">
        <v>2019</v>
      </c>
      <c r="AI1" s="66">
        <v>2020</v>
      </c>
      <c r="AJ1" s="66">
        <v>2021</v>
      </c>
      <c r="AK1" s="93">
        <v>2022</v>
      </c>
      <c r="AL1" s="93">
        <v>2023</v>
      </c>
      <c r="AM1" s="79" t="s">
        <v>98</v>
      </c>
      <c r="AN1" s="94">
        <v>2024</v>
      </c>
      <c r="AO1" s="94">
        <v>2025</v>
      </c>
      <c r="AP1" s="94" t="s">
        <v>110</v>
      </c>
      <c r="AQ1" s="80" t="s">
        <v>111</v>
      </c>
      <c r="AR1" s="81" t="s">
        <v>4</v>
      </c>
      <c r="AS1" s="81" t="s">
        <v>112</v>
      </c>
      <c r="AT1" s="61"/>
      <c r="AU1" s="61"/>
    </row>
    <row r="2" spans="1:47" s="16" customFormat="1" x14ac:dyDescent="0.3">
      <c r="A2" s="91">
        <v>1</v>
      </c>
      <c r="B2" s="87">
        <v>40.963299999999997</v>
      </c>
      <c r="C2" s="87">
        <v>-73.623699999999999</v>
      </c>
      <c r="D2" s="7" t="s">
        <v>101</v>
      </c>
      <c r="E2" s="7" t="s">
        <v>101</v>
      </c>
      <c r="F2" s="7" t="s">
        <v>101</v>
      </c>
      <c r="G2" s="7" t="s">
        <v>101</v>
      </c>
      <c r="H2" s="7" t="s">
        <v>101</v>
      </c>
      <c r="I2" s="17">
        <v>5</v>
      </c>
      <c r="J2" s="8" t="s">
        <v>101</v>
      </c>
      <c r="K2" s="9" t="s">
        <v>101</v>
      </c>
      <c r="L2" s="9" t="s">
        <v>101</v>
      </c>
      <c r="M2" s="9" t="s">
        <v>101</v>
      </c>
      <c r="N2" s="9" t="s">
        <v>101</v>
      </c>
      <c r="O2" s="10">
        <v>5</v>
      </c>
      <c r="P2" s="11" t="s">
        <v>101</v>
      </c>
      <c r="Q2" s="11" t="s">
        <v>101</v>
      </c>
      <c r="R2" s="12" t="s">
        <v>101</v>
      </c>
      <c r="S2" s="12" t="s">
        <v>101</v>
      </c>
      <c r="T2" s="12" t="s">
        <v>101</v>
      </c>
      <c r="U2" s="18">
        <v>5</v>
      </c>
      <c r="V2" s="13" t="s">
        <v>102</v>
      </c>
      <c r="W2" s="13" t="s">
        <v>102</v>
      </c>
      <c r="X2" s="13" t="s">
        <v>102</v>
      </c>
      <c r="Y2" s="13" t="s">
        <v>101</v>
      </c>
      <c r="Z2" s="13" t="s">
        <v>102</v>
      </c>
      <c r="AA2" s="19">
        <v>5</v>
      </c>
      <c r="AB2" s="14" t="s">
        <v>103</v>
      </c>
      <c r="AC2" s="14" t="s">
        <v>103</v>
      </c>
      <c r="AD2" s="14" t="s">
        <v>102</v>
      </c>
      <c r="AE2" s="14" t="s">
        <v>102</v>
      </c>
      <c r="AF2" s="14" t="s">
        <v>104</v>
      </c>
      <c r="AG2" s="58">
        <v>2</v>
      </c>
      <c r="AH2" s="67" t="s">
        <v>102</v>
      </c>
      <c r="AI2" s="67" t="s">
        <v>103</v>
      </c>
      <c r="AJ2" s="67" t="s">
        <v>102</v>
      </c>
      <c r="AK2" s="65" t="s">
        <v>102</v>
      </c>
      <c r="AL2" s="65" t="s">
        <v>102</v>
      </c>
      <c r="AM2" s="82">
        <v>4</v>
      </c>
      <c r="AN2" s="95" t="s">
        <v>103</v>
      </c>
      <c r="AO2" s="95" t="s">
        <v>103</v>
      </c>
      <c r="AP2" s="95">
        <v>0</v>
      </c>
      <c r="AQ2" s="83">
        <f>(I2+O2+U2+AA2+AG2+AM2+AP2)</f>
        <v>26</v>
      </c>
      <c r="AR2" s="83">
        <f>COUNTA(D2:H2,J2:N2,P2:T2,V2:Z2,AB2:AF2,AH2:AL2, AN2:AO2)</f>
        <v>32</v>
      </c>
      <c r="AS2" s="78">
        <f>(SUM(AG2,AA2,U2,O2,I2,AM2, AP2)/AR2)*100</f>
        <v>81.25</v>
      </c>
      <c r="AT2" s="63"/>
      <c r="AU2" s="63">
        <f>AQ2/AR2*100</f>
        <v>81.25</v>
      </c>
    </row>
    <row r="3" spans="1:47" x14ac:dyDescent="0.3">
      <c r="A3" s="91">
        <v>2</v>
      </c>
      <c r="B3" s="87">
        <v>40.934699999999999</v>
      </c>
      <c r="C3" s="87">
        <v>-73.600700000000003</v>
      </c>
      <c r="D3" s="7" t="s">
        <v>101</v>
      </c>
      <c r="E3" s="7" t="s">
        <v>101</v>
      </c>
      <c r="F3" s="7" t="s">
        <v>101</v>
      </c>
      <c r="G3" s="7" t="s">
        <v>101</v>
      </c>
      <c r="H3" s="7" t="s">
        <v>101</v>
      </c>
      <c r="I3" s="17">
        <v>5</v>
      </c>
      <c r="J3" s="8" t="s">
        <v>101</v>
      </c>
      <c r="K3" s="9" t="s">
        <v>101</v>
      </c>
      <c r="L3" s="9" t="s">
        <v>101</v>
      </c>
      <c r="M3" s="9" t="s">
        <v>101</v>
      </c>
      <c r="N3" s="9" t="s">
        <v>101</v>
      </c>
      <c r="O3" s="10">
        <v>5</v>
      </c>
      <c r="P3" s="11" t="s">
        <v>101</v>
      </c>
      <c r="Q3" s="11" t="s">
        <v>101</v>
      </c>
      <c r="R3" s="12" t="s">
        <v>101</v>
      </c>
      <c r="S3" s="12" t="s">
        <v>101</v>
      </c>
      <c r="T3" s="12" t="s">
        <v>101</v>
      </c>
      <c r="U3" s="18">
        <v>5</v>
      </c>
      <c r="V3" s="13" t="s">
        <v>102</v>
      </c>
      <c r="W3" s="13" t="s">
        <v>102</v>
      </c>
      <c r="X3" s="13" t="s">
        <v>102</v>
      </c>
      <c r="Y3" s="13" t="s">
        <v>101</v>
      </c>
      <c r="Z3" s="13" t="s">
        <v>102</v>
      </c>
      <c r="AA3" s="19">
        <v>5</v>
      </c>
      <c r="AB3" s="14" t="s">
        <v>102</v>
      </c>
      <c r="AC3" s="14" t="s">
        <v>102</v>
      </c>
      <c r="AD3" s="14" t="s">
        <v>102</v>
      </c>
      <c r="AE3" s="14" t="s">
        <v>102</v>
      </c>
      <c r="AF3" s="14" t="s">
        <v>104</v>
      </c>
      <c r="AG3" s="58">
        <v>4</v>
      </c>
      <c r="AH3" s="67" t="s">
        <v>102</v>
      </c>
      <c r="AI3" s="67" t="s">
        <v>103</v>
      </c>
      <c r="AJ3" s="67" t="s">
        <v>102</v>
      </c>
      <c r="AK3" s="65" t="s">
        <v>102</v>
      </c>
      <c r="AL3" s="65" t="s">
        <v>102</v>
      </c>
      <c r="AM3" s="82">
        <v>4</v>
      </c>
      <c r="AN3" s="95" t="s">
        <v>102</v>
      </c>
      <c r="AO3" s="95" t="s">
        <v>103</v>
      </c>
      <c r="AP3" s="95">
        <v>1</v>
      </c>
      <c r="AQ3" s="83">
        <f t="shared" ref="AQ3:AQ61" si="0">(I3+O3+U3+AA3+AG3+AM3+AP3)</f>
        <v>29</v>
      </c>
      <c r="AR3" s="83">
        <f t="shared" ref="AR3:AR61" si="1">COUNTA(D3:H3,J3:N3,P3:T3,V3:Z3,AB3:AF3,AH3:AL3, AN3:AO3)</f>
        <v>32</v>
      </c>
      <c r="AS3" s="78">
        <f t="shared" ref="AS3:AS9" si="2">(SUM(AG3,AA3,U3,O3,I3,AM3, AP3)/AR3)*100</f>
        <v>90.625</v>
      </c>
      <c r="AU3" s="63">
        <f t="shared" ref="AU3:AU61" si="3">AQ3/AR3*100</f>
        <v>90.625</v>
      </c>
    </row>
    <row r="4" spans="1:47" s="16" customFormat="1" x14ac:dyDescent="0.3">
      <c r="A4" s="91">
        <v>3</v>
      </c>
      <c r="B4" s="87">
        <v>40.979300000000002</v>
      </c>
      <c r="C4" s="87">
        <v>-73.560699999999997</v>
      </c>
      <c r="D4" s="20" t="s">
        <v>101</v>
      </c>
      <c r="E4" s="20" t="s">
        <v>101</v>
      </c>
      <c r="F4" s="20" t="s">
        <v>101</v>
      </c>
      <c r="G4" s="20" t="s">
        <v>104</v>
      </c>
      <c r="H4" s="20" t="s">
        <v>101</v>
      </c>
      <c r="I4" s="21">
        <v>4</v>
      </c>
      <c r="J4" s="22" t="s">
        <v>101</v>
      </c>
      <c r="K4" s="23" t="s">
        <v>101</v>
      </c>
      <c r="L4" s="23" t="s">
        <v>101</v>
      </c>
      <c r="M4" s="23" t="s">
        <v>104</v>
      </c>
      <c r="N4" s="23" t="s">
        <v>101</v>
      </c>
      <c r="O4" s="24">
        <v>4</v>
      </c>
      <c r="P4" s="25" t="s">
        <v>101</v>
      </c>
      <c r="Q4" s="25" t="s">
        <v>101</v>
      </c>
      <c r="R4" s="26" t="s">
        <v>101</v>
      </c>
      <c r="S4" s="26" t="s">
        <v>101</v>
      </c>
      <c r="T4" s="26" t="s">
        <v>101</v>
      </c>
      <c r="U4" s="27">
        <v>5</v>
      </c>
      <c r="V4" s="28" t="s">
        <v>102</v>
      </c>
      <c r="W4" s="28" t="s">
        <v>102</v>
      </c>
      <c r="X4" s="28" t="s">
        <v>103</v>
      </c>
      <c r="Y4" s="28" t="s">
        <v>101</v>
      </c>
      <c r="Z4" s="13" t="s">
        <v>102</v>
      </c>
      <c r="AA4" s="19">
        <v>4</v>
      </c>
      <c r="AB4" s="14" t="s">
        <v>103</v>
      </c>
      <c r="AC4" s="14" t="s">
        <v>103</v>
      </c>
      <c r="AD4" s="14" t="s">
        <v>102</v>
      </c>
      <c r="AE4" s="14" t="s">
        <v>104</v>
      </c>
      <c r="AF4" s="14" t="s">
        <v>101</v>
      </c>
      <c r="AG4" s="58">
        <v>2</v>
      </c>
      <c r="AH4" s="67" t="s">
        <v>102</v>
      </c>
      <c r="AI4" s="67" t="s">
        <v>103</v>
      </c>
      <c r="AJ4" s="67" t="s">
        <v>103</v>
      </c>
      <c r="AK4" s="65" t="s">
        <v>103</v>
      </c>
      <c r="AL4" s="65" t="s">
        <v>102</v>
      </c>
      <c r="AM4" s="82">
        <v>2</v>
      </c>
      <c r="AN4" s="95" t="s">
        <v>103</v>
      </c>
      <c r="AO4" s="95" t="s">
        <v>103</v>
      </c>
      <c r="AP4" s="95">
        <v>0</v>
      </c>
      <c r="AQ4" s="83">
        <f t="shared" si="0"/>
        <v>21</v>
      </c>
      <c r="AR4" s="83">
        <f t="shared" si="1"/>
        <v>32</v>
      </c>
      <c r="AS4" s="78">
        <f t="shared" si="2"/>
        <v>65.625</v>
      </c>
      <c r="AT4" s="63"/>
      <c r="AU4" s="63">
        <f t="shared" si="3"/>
        <v>65.625</v>
      </c>
    </row>
    <row r="5" spans="1:47" x14ac:dyDescent="0.3">
      <c r="A5" s="91">
        <v>4</v>
      </c>
      <c r="B5" s="87">
        <v>40.937800000000003</v>
      </c>
      <c r="C5" s="87">
        <v>-73.519300000000001</v>
      </c>
      <c r="D5" s="20" t="s">
        <v>101</v>
      </c>
      <c r="E5" s="20" t="s">
        <v>101</v>
      </c>
      <c r="F5" s="20" t="s">
        <v>104</v>
      </c>
      <c r="G5" s="20" t="s">
        <v>104</v>
      </c>
      <c r="H5" s="20" t="s">
        <v>101</v>
      </c>
      <c r="I5" s="21">
        <v>3</v>
      </c>
      <c r="J5" s="22" t="s">
        <v>104</v>
      </c>
      <c r="K5" s="23" t="s">
        <v>104</v>
      </c>
      <c r="L5" s="23" t="s">
        <v>101</v>
      </c>
      <c r="M5" s="23" t="s">
        <v>101</v>
      </c>
      <c r="N5" s="23" t="s">
        <v>104</v>
      </c>
      <c r="O5" s="24">
        <v>2</v>
      </c>
      <c r="P5" s="25" t="s">
        <v>101</v>
      </c>
      <c r="Q5" s="25" t="s">
        <v>101</v>
      </c>
      <c r="R5" s="26" t="s">
        <v>101</v>
      </c>
      <c r="S5" s="26" t="s">
        <v>104</v>
      </c>
      <c r="T5" s="26" t="s">
        <v>101</v>
      </c>
      <c r="U5" s="27">
        <v>4</v>
      </c>
      <c r="V5" s="28" t="s">
        <v>102</v>
      </c>
      <c r="W5" s="28" t="s">
        <v>102</v>
      </c>
      <c r="X5" s="28" t="s">
        <v>102</v>
      </c>
      <c r="Y5" s="28" t="s">
        <v>101</v>
      </c>
      <c r="Z5" s="13" t="s">
        <v>104</v>
      </c>
      <c r="AA5" s="19">
        <v>4</v>
      </c>
      <c r="AB5" s="14" t="s">
        <v>103</v>
      </c>
      <c r="AC5" s="14" t="s">
        <v>103</v>
      </c>
      <c r="AD5" s="14" t="s">
        <v>102</v>
      </c>
      <c r="AE5" s="14" t="s">
        <v>104</v>
      </c>
      <c r="AF5" s="14" t="s">
        <v>104</v>
      </c>
      <c r="AG5" s="58">
        <v>1</v>
      </c>
      <c r="AH5" s="67" t="s">
        <v>103</v>
      </c>
      <c r="AI5" s="67" t="s">
        <v>103</v>
      </c>
      <c r="AJ5" s="67" t="s">
        <v>102</v>
      </c>
      <c r="AK5" s="65" t="s">
        <v>103</v>
      </c>
      <c r="AL5" s="65" t="s">
        <v>102</v>
      </c>
      <c r="AM5" s="82">
        <v>2</v>
      </c>
      <c r="AN5" s="95" t="s">
        <v>103</v>
      </c>
      <c r="AO5" s="95" t="s">
        <v>103</v>
      </c>
      <c r="AP5" s="95">
        <v>0</v>
      </c>
      <c r="AQ5" s="83">
        <f t="shared" si="0"/>
        <v>16</v>
      </c>
      <c r="AR5" s="83">
        <f t="shared" si="1"/>
        <v>32</v>
      </c>
      <c r="AS5" s="78">
        <f t="shared" si="2"/>
        <v>50</v>
      </c>
      <c r="AU5" s="63">
        <f t="shared" si="3"/>
        <v>50</v>
      </c>
    </row>
    <row r="6" spans="1:47" s="16" customFormat="1" x14ac:dyDescent="0.3">
      <c r="A6" s="91">
        <v>5</v>
      </c>
      <c r="B6" s="87">
        <v>41.009300000000003</v>
      </c>
      <c r="C6" s="87">
        <v>-73.5137</v>
      </c>
      <c r="D6" s="20" t="s">
        <v>101</v>
      </c>
      <c r="E6" s="20" t="s">
        <v>101</v>
      </c>
      <c r="F6" s="20" t="s">
        <v>101</v>
      </c>
      <c r="G6" s="20" t="s">
        <v>104</v>
      </c>
      <c r="H6" s="20" t="s">
        <v>101</v>
      </c>
      <c r="I6" s="21">
        <v>4</v>
      </c>
      <c r="J6" s="22" t="s">
        <v>104</v>
      </c>
      <c r="K6" s="23" t="s">
        <v>104</v>
      </c>
      <c r="L6" s="23" t="s">
        <v>104</v>
      </c>
      <c r="M6" s="23" t="s">
        <v>104</v>
      </c>
      <c r="N6" s="23" t="s">
        <v>101</v>
      </c>
      <c r="O6" s="24">
        <v>1</v>
      </c>
      <c r="P6" s="25" t="s">
        <v>101</v>
      </c>
      <c r="Q6" s="25" t="s">
        <v>101</v>
      </c>
      <c r="R6" s="26" t="s">
        <v>104</v>
      </c>
      <c r="S6" s="26" t="s">
        <v>104</v>
      </c>
      <c r="T6" s="26" t="s">
        <v>104</v>
      </c>
      <c r="U6" s="27">
        <v>2</v>
      </c>
      <c r="V6" s="28" t="s">
        <v>103</v>
      </c>
      <c r="W6" s="28" t="s">
        <v>103</v>
      </c>
      <c r="X6" s="28" t="s">
        <v>103</v>
      </c>
      <c r="Y6" s="28" t="s">
        <v>101</v>
      </c>
      <c r="Z6" s="13" t="s">
        <v>104</v>
      </c>
      <c r="AA6" s="19">
        <v>1</v>
      </c>
      <c r="AB6" s="14" t="s">
        <v>103</v>
      </c>
      <c r="AC6" s="14" t="s">
        <v>103</v>
      </c>
      <c r="AD6" s="14" t="s">
        <v>103</v>
      </c>
      <c r="AE6" s="14" t="s">
        <v>104</v>
      </c>
      <c r="AF6" s="14" t="s">
        <v>104</v>
      </c>
      <c r="AG6" s="58">
        <v>0</v>
      </c>
      <c r="AH6" s="67" t="s">
        <v>103</v>
      </c>
      <c r="AI6" s="67" t="s">
        <v>103</v>
      </c>
      <c r="AJ6" s="67" t="s">
        <v>103</v>
      </c>
      <c r="AK6" s="65" t="s">
        <v>103</v>
      </c>
      <c r="AL6" s="65" t="s">
        <v>103</v>
      </c>
      <c r="AM6" s="82">
        <v>0</v>
      </c>
      <c r="AN6" s="95" t="s">
        <v>103</v>
      </c>
      <c r="AO6" s="95" t="s">
        <v>103</v>
      </c>
      <c r="AP6" s="95">
        <v>0</v>
      </c>
      <c r="AQ6" s="83">
        <f t="shared" si="0"/>
        <v>8</v>
      </c>
      <c r="AR6" s="83">
        <f t="shared" si="1"/>
        <v>32</v>
      </c>
      <c r="AS6" s="78">
        <f t="shared" si="2"/>
        <v>25</v>
      </c>
      <c r="AT6" s="63"/>
      <c r="AU6" s="63">
        <f t="shared" si="3"/>
        <v>25</v>
      </c>
    </row>
    <row r="7" spans="1:47" x14ac:dyDescent="0.3">
      <c r="A7" s="91">
        <v>6</v>
      </c>
      <c r="B7" s="87">
        <v>40.961199999999998</v>
      </c>
      <c r="C7" s="87">
        <v>-73.476699999999994</v>
      </c>
      <c r="D7" s="20" t="s">
        <v>101</v>
      </c>
      <c r="E7" s="20" t="s">
        <v>101</v>
      </c>
      <c r="F7" s="20" t="s">
        <v>104</v>
      </c>
      <c r="G7" s="20" t="s">
        <v>104</v>
      </c>
      <c r="H7" s="20" t="s">
        <v>104</v>
      </c>
      <c r="I7" s="21">
        <v>2</v>
      </c>
      <c r="J7" s="22" t="s">
        <v>104</v>
      </c>
      <c r="K7" s="23" t="s">
        <v>101</v>
      </c>
      <c r="L7" s="23" t="s">
        <v>104</v>
      </c>
      <c r="M7" s="23" t="s">
        <v>104</v>
      </c>
      <c r="N7" s="23" t="s">
        <v>101</v>
      </c>
      <c r="O7" s="24">
        <v>2</v>
      </c>
      <c r="P7" s="25" t="s">
        <v>104</v>
      </c>
      <c r="Q7" s="25" t="s">
        <v>101</v>
      </c>
      <c r="R7" s="26" t="s">
        <v>101</v>
      </c>
      <c r="S7" s="26" t="s">
        <v>101</v>
      </c>
      <c r="T7" s="26" t="s">
        <v>104</v>
      </c>
      <c r="U7" s="27">
        <v>3</v>
      </c>
      <c r="V7" s="28" t="s">
        <v>103</v>
      </c>
      <c r="W7" s="28" t="s">
        <v>102</v>
      </c>
      <c r="X7" s="28" t="s">
        <v>103</v>
      </c>
      <c r="Y7" s="28" t="s">
        <v>101</v>
      </c>
      <c r="Z7" s="13" t="s">
        <v>104</v>
      </c>
      <c r="AA7" s="19">
        <v>2</v>
      </c>
      <c r="AB7" s="14" t="s">
        <v>103</v>
      </c>
      <c r="AC7" s="14" t="s">
        <v>103</v>
      </c>
      <c r="AD7" s="14" t="s">
        <v>103</v>
      </c>
      <c r="AE7" s="14" t="s">
        <v>104</v>
      </c>
      <c r="AF7" s="14" t="s">
        <v>104</v>
      </c>
      <c r="AG7" s="58">
        <v>0</v>
      </c>
      <c r="AH7" s="67" t="s">
        <v>103</v>
      </c>
      <c r="AI7" s="67" t="s">
        <v>103</v>
      </c>
      <c r="AJ7" s="67" t="s">
        <v>103</v>
      </c>
      <c r="AK7" s="65" t="s">
        <v>103</v>
      </c>
      <c r="AL7" s="65" t="s">
        <v>102</v>
      </c>
      <c r="AM7" s="82">
        <v>1</v>
      </c>
      <c r="AN7" s="95" t="s">
        <v>103</v>
      </c>
      <c r="AO7" s="95" t="s">
        <v>103</v>
      </c>
      <c r="AP7" s="95">
        <v>0</v>
      </c>
      <c r="AQ7" s="83">
        <f t="shared" si="0"/>
        <v>10</v>
      </c>
      <c r="AR7" s="83">
        <f t="shared" si="1"/>
        <v>32</v>
      </c>
      <c r="AS7" s="78">
        <f t="shared" si="2"/>
        <v>31.25</v>
      </c>
      <c r="AU7" s="63">
        <f t="shared" si="3"/>
        <v>31.25</v>
      </c>
    </row>
    <row r="8" spans="1:47" s="16" customFormat="1" x14ac:dyDescent="0.3">
      <c r="A8" s="91">
        <v>7</v>
      </c>
      <c r="B8" s="87">
        <v>40.950299999999999</v>
      </c>
      <c r="C8" s="87">
        <v>-73.425299999999993</v>
      </c>
      <c r="D8" s="20" t="s">
        <v>101</v>
      </c>
      <c r="E8" s="20" t="s">
        <v>101</v>
      </c>
      <c r="F8" s="20" t="s">
        <v>104</v>
      </c>
      <c r="G8" s="20" t="s">
        <v>104</v>
      </c>
      <c r="H8" s="20" t="s">
        <v>104</v>
      </c>
      <c r="I8" s="21">
        <v>2</v>
      </c>
      <c r="J8" s="22" t="s">
        <v>104</v>
      </c>
      <c r="K8" s="23" t="s">
        <v>104</v>
      </c>
      <c r="L8" s="23" t="s">
        <v>104</v>
      </c>
      <c r="M8" s="23" t="s">
        <v>104</v>
      </c>
      <c r="N8" s="23" t="s">
        <v>104</v>
      </c>
      <c r="O8" s="24">
        <v>0</v>
      </c>
      <c r="P8" s="25" t="s">
        <v>104</v>
      </c>
      <c r="Q8" s="25" t="s">
        <v>101</v>
      </c>
      <c r="R8" s="26" t="s">
        <v>101</v>
      </c>
      <c r="S8" s="26" t="s">
        <v>104</v>
      </c>
      <c r="T8" s="26" t="s">
        <v>104</v>
      </c>
      <c r="U8" s="27">
        <v>2</v>
      </c>
      <c r="V8" s="28" t="s">
        <v>103</v>
      </c>
      <c r="W8" s="28" t="s">
        <v>103</v>
      </c>
      <c r="X8" s="28" t="s">
        <v>103</v>
      </c>
      <c r="Y8" s="28" t="s">
        <v>104</v>
      </c>
      <c r="Z8" s="13" t="s">
        <v>104</v>
      </c>
      <c r="AA8" s="19">
        <v>0</v>
      </c>
      <c r="AB8" s="14" t="s">
        <v>103</v>
      </c>
      <c r="AC8" s="14" t="s">
        <v>103</v>
      </c>
      <c r="AD8" s="14" t="s">
        <v>103</v>
      </c>
      <c r="AE8" s="14" t="s">
        <v>104</v>
      </c>
      <c r="AF8" s="14" t="s">
        <v>104</v>
      </c>
      <c r="AG8" s="58">
        <v>0</v>
      </c>
      <c r="AH8" s="67" t="s">
        <v>103</v>
      </c>
      <c r="AI8" s="67" t="s">
        <v>103</v>
      </c>
      <c r="AJ8" s="67" t="s">
        <v>103</v>
      </c>
      <c r="AK8" s="65" t="s">
        <v>103</v>
      </c>
      <c r="AL8" s="65" t="s">
        <v>103</v>
      </c>
      <c r="AM8" s="82">
        <v>0</v>
      </c>
      <c r="AN8" s="95" t="s">
        <v>103</v>
      </c>
      <c r="AO8" s="95" t="s">
        <v>103</v>
      </c>
      <c r="AP8" s="95">
        <v>0</v>
      </c>
      <c r="AQ8" s="83">
        <f t="shared" si="0"/>
        <v>4</v>
      </c>
      <c r="AR8" s="83">
        <f t="shared" si="1"/>
        <v>32</v>
      </c>
      <c r="AS8" s="78">
        <f t="shared" si="2"/>
        <v>12.5</v>
      </c>
      <c r="AT8" s="63"/>
      <c r="AU8" s="63">
        <f t="shared" si="3"/>
        <v>12.5</v>
      </c>
    </row>
    <row r="9" spans="1:47" x14ac:dyDescent="0.3">
      <c r="A9" s="91">
        <v>8</v>
      </c>
      <c r="B9" s="87">
        <v>41.040799999999997</v>
      </c>
      <c r="C9" s="87">
        <v>-73.418000000000006</v>
      </c>
      <c r="D9" s="20" t="s">
        <v>101</v>
      </c>
      <c r="E9" s="20" t="s">
        <v>101</v>
      </c>
      <c r="F9" s="20" t="s">
        <v>101</v>
      </c>
      <c r="G9" s="20" t="s">
        <v>104</v>
      </c>
      <c r="H9" s="20" t="s">
        <v>104</v>
      </c>
      <c r="I9" s="21">
        <v>3</v>
      </c>
      <c r="J9" s="22" t="s">
        <v>104</v>
      </c>
      <c r="K9" s="23" t="s">
        <v>104</v>
      </c>
      <c r="L9" s="23" t="s">
        <v>101</v>
      </c>
      <c r="M9" s="23" t="s">
        <v>104</v>
      </c>
      <c r="N9" s="23" t="s">
        <v>101</v>
      </c>
      <c r="O9" s="24">
        <v>2</v>
      </c>
      <c r="P9" s="25" t="s">
        <v>101</v>
      </c>
      <c r="Q9" s="25" t="s">
        <v>101</v>
      </c>
      <c r="R9" s="26" t="s">
        <v>104</v>
      </c>
      <c r="S9" s="26" t="s">
        <v>104</v>
      </c>
      <c r="T9" s="26" t="s">
        <v>104</v>
      </c>
      <c r="U9" s="27">
        <v>2</v>
      </c>
      <c r="V9" s="28" t="s">
        <v>102</v>
      </c>
      <c r="W9" s="28" t="s">
        <v>103</v>
      </c>
      <c r="X9" s="28" t="s">
        <v>103</v>
      </c>
      <c r="Y9" s="28" t="s">
        <v>101</v>
      </c>
      <c r="Z9" s="13" t="s">
        <v>104</v>
      </c>
      <c r="AA9" s="19">
        <v>2</v>
      </c>
      <c r="AB9" s="14" t="s">
        <v>103</v>
      </c>
      <c r="AC9" s="14" t="s">
        <v>103</v>
      </c>
      <c r="AD9" s="14" t="s">
        <v>103</v>
      </c>
      <c r="AE9" s="14" t="s">
        <v>104</v>
      </c>
      <c r="AF9" s="14" t="s">
        <v>104</v>
      </c>
      <c r="AG9" s="58">
        <v>0</v>
      </c>
      <c r="AH9" s="67" t="s">
        <v>103</v>
      </c>
      <c r="AI9" s="67" t="s">
        <v>103</v>
      </c>
      <c r="AJ9" s="67" t="s">
        <v>103</v>
      </c>
      <c r="AK9" s="65" t="s">
        <v>103</v>
      </c>
      <c r="AL9" s="65" t="s">
        <v>103</v>
      </c>
      <c r="AM9" s="82">
        <v>0</v>
      </c>
      <c r="AN9" s="95" t="s">
        <v>103</v>
      </c>
      <c r="AO9" s="95" t="s">
        <v>103</v>
      </c>
      <c r="AP9" s="95">
        <v>0</v>
      </c>
      <c r="AQ9" s="83">
        <f t="shared" si="0"/>
        <v>9</v>
      </c>
      <c r="AR9" s="83">
        <f t="shared" si="1"/>
        <v>32</v>
      </c>
      <c r="AS9" s="78">
        <f t="shared" si="2"/>
        <v>28.125</v>
      </c>
      <c r="AU9" s="63">
        <f t="shared" si="3"/>
        <v>28.125</v>
      </c>
    </row>
    <row r="10" spans="1:47" s="16" customFormat="1" ht="15.75" customHeight="1" x14ac:dyDescent="0.3">
      <c r="A10" s="91">
        <v>9</v>
      </c>
      <c r="B10" s="87">
        <v>41.070799999999998</v>
      </c>
      <c r="C10" s="87">
        <v>-73.336200000000005</v>
      </c>
      <c r="D10" s="20" t="s">
        <v>101</v>
      </c>
      <c r="E10" s="20" t="s">
        <v>104</v>
      </c>
      <c r="F10" s="20" t="s">
        <v>101</v>
      </c>
      <c r="G10" s="20" t="s">
        <v>104</v>
      </c>
      <c r="H10" s="20" t="s">
        <v>101</v>
      </c>
      <c r="I10" s="21">
        <v>3</v>
      </c>
      <c r="J10" s="22" t="s">
        <v>101</v>
      </c>
      <c r="K10" s="23" t="s">
        <v>104</v>
      </c>
      <c r="L10" s="23" t="s">
        <v>101</v>
      </c>
      <c r="M10" s="23" t="s">
        <v>104</v>
      </c>
      <c r="N10" s="23" t="s">
        <v>101</v>
      </c>
      <c r="O10" s="24">
        <v>3</v>
      </c>
      <c r="P10" s="25" t="s">
        <v>101</v>
      </c>
      <c r="Q10" s="25" t="s">
        <v>101</v>
      </c>
      <c r="R10" s="26" t="s">
        <v>101</v>
      </c>
      <c r="S10" s="26" t="s">
        <v>104</v>
      </c>
      <c r="T10" s="26" t="s">
        <v>101</v>
      </c>
      <c r="U10" s="27">
        <v>4</v>
      </c>
      <c r="V10" s="28" t="s">
        <v>103</v>
      </c>
      <c r="W10" s="28" t="s">
        <v>102</v>
      </c>
      <c r="X10" s="28" t="s">
        <v>103</v>
      </c>
      <c r="Y10" s="28" t="s">
        <v>101</v>
      </c>
      <c r="Z10" s="13" t="s">
        <v>104</v>
      </c>
      <c r="AA10" s="19">
        <v>2</v>
      </c>
      <c r="AB10" s="14" t="s">
        <v>103</v>
      </c>
      <c r="AC10" s="14" t="s">
        <v>103</v>
      </c>
      <c r="AD10" s="14" t="s">
        <v>102</v>
      </c>
      <c r="AE10" s="14" t="s">
        <v>104</v>
      </c>
      <c r="AF10" s="14" t="s">
        <v>104</v>
      </c>
      <c r="AG10" s="58">
        <v>1</v>
      </c>
      <c r="AH10" s="67" t="s">
        <v>102</v>
      </c>
      <c r="AI10" s="67" t="s">
        <v>102</v>
      </c>
      <c r="AJ10" s="67" t="s">
        <v>103</v>
      </c>
      <c r="AK10" s="65" t="s">
        <v>103</v>
      </c>
      <c r="AL10" s="65" t="s">
        <v>103</v>
      </c>
      <c r="AM10" s="82">
        <v>2</v>
      </c>
      <c r="AN10" s="95" t="s">
        <v>103</v>
      </c>
      <c r="AO10" s="95" t="s">
        <v>103</v>
      </c>
      <c r="AP10" s="95">
        <v>0</v>
      </c>
      <c r="AQ10" s="83">
        <f t="shared" si="0"/>
        <v>15</v>
      </c>
      <c r="AR10" s="83">
        <f t="shared" si="1"/>
        <v>32</v>
      </c>
      <c r="AS10" s="78">
        <f>(SUM(AG10,AA10,U10,O10,I10,AM10, AP10)/AR10)*100</f>
        <v>46.875</v>
      </c>
      <c r="AT10" s="63"/>
      <c r="AU10" s="63">
        <f t="shared" si="3"/>
        <v>46.875</v>
      </c>
    </row>
    <row r="11" spans="1:47" x14ac:dyDescent="0.3">
      <c r="A11" s="91">
        <v>10</v>
      </c>
      <c r="B11" s="87">
        <v>40.951700000000002</v>
      </c>
      <c r="C11" s="87">
        <v>-73.332499999999996</v>
      </c>
      <c r="D11" s="20" t="s">
        <v>101</v>
      </c>
      <c r="E11" s="20" t="s">
        <v>101</v>
      </c>
      <c r="F11" s="20" t="s">
        <v>104</v>
      </c>
      <c r="G11" s="20" t="s">
        <v>104</v>
      </c>
      <c r="H11" s="20" t="s">
        <v>104</v>
      </c>
      <c r="I11" s="21">
        <v>2</v>
      </c>
      <c r="J11" s="22" t="s">
        <v>104</v>
      </c>
      <c r="K11" s="23" t="s">
        <v>104</v>
      </c>
      <c r="L11" s="23" t="s">
        <v>104</v>
      </c>
      <c r="M11" s="23" t="s">
        <v>104</v>
      </c>
      <c r="N11" s="23" t="s">
        <v>101</v>
      </c>
      <c r="O11" s="24">
        <v>1</v>
      </c>
      <c r="P11" s="25" t="s">
        <v>104</v>
      </c>
      <c r="Q11" s="25" t="s">
        <v>104</v>
      </c>
      <c r="R11" s="26" t="s">
        <v>104</v>
      </c>
      <c r="S11" s="26" t="s">
        <v>104</v>
      </c>
      <c r="T11" s="26" t="s">
        <v>104</v>
      </c>
      <c r="U11" s="27">
        <v>0</v>
      </c>
      <c r="V11" s="28" t="s">
        <v>103</v>
      </c>
      <c r="W11" s="28" t="s">
        <v>103</v>
      </c>
      <c r="X11" s="28" t="s">
        <v>103</v>
      </c>
      <c r="Y11" s="28" t="s">
        <v>101</v>
      </c>
      <c r="Z11" s="13" t="s">
        <v>104</v>
      </c>
      <c r="AA11" s="19">
        <v>1</v>
      </c>
      <c r="AB11" s="14" t="s">
        <v>103</v>
      </c>
      <c r="AC11" s="14" t="s">
        <v>103</v>
      </c>
      <c r="AD11" s="14" t="s">
        <v>102</v>
      </c>
      <c r="AE11" s="14" t="s">
        <v>104</v>
      </c>
      <c r="AF11" s="14" t="s">
        <v>104</v>
      </c>
      <c r="AG11" s="58">
        <v>1</v>
      </c>
      <c r="AH11" s="67" t="s">
        <v>103</v>
      </c>
      <c r="AI11" s="67" t="s">
        <v>103</v>
      </c>
      <c r="AJ11" s="67" t="s">
        <v>103</v>
      </c>
      <c r="AK11" s="65" t="s">
        <v>103</v>
      </c>
      <c r="AL11" s="65" t="s">
        <v>103</v>
      </c>
      <c r="AM11" s="82">
        <v>0</v>
      </c>
      <c r="AN11" s="95" t="s">
        <v>103</v>
      </c>
      <c r="AO11" s="95" t="s">
        <v>103</v>
      </c>
      <c r="AP11" s="95">
        <v>0</v>
      </c>
      <c r="AQ11" s="83">
        <f t="shared" si="0"/>
        <v>5</v>
      </c>
      <c r="AR11" s="83">
        <f t="shared" si="1"/>
        <v>32</v>
      </c>
      <c r="AS11" s="78">
        <f t="shared" ref="AS11:AS17" si="4">(SUM(AG11,AA11,U11,O11,I11,AM11, AP11)/AR11)*100</f>
        <v>15.625</v>
      </c>
      <c r="AU11" s="63">
        <f t="shared" si="3"/>
        <v>15.625</v>
      </c>
    </row>
    <row r="12" spans="1:47" x14ac:dyDescent="0.3">
      <c r="A12" s="91">
        <v>12</v>
      </c>
      <c r="B12" s="87">
        <v>41.108699999999999</v>
      </c>
      <c r="C12" s="87">
        <v>-73.253</v>
      </c>
      <c r="D12" s="20" t="s">
        <v>101</v>
      </c>
      <c r="E12" s="20" t="s">
        <v>104</v>
      </c>
      <c r="F12" s="20" t="s">
        <v>101</v>
      </c>
      <c r="G12" s="20" t="s">
        <v>104</v>
      </c>
      <c r="H12" s="20" t="s">
        <v>101</v>
      </c>
      <c r="I12" s="21">
        <v>3</v>
      </c>
      <c r="J12" s="22" t="s">
        <v>104</v>
      </c>
      <c r="K12" s="23" t="s">
        <v>101</v>
      </c>
      <c r="L12" s="23" t="s">
        <v>101</v>
      </c>
      <c r="M12" s="23" t="s">
        <v>104</v>
      </c>
      <c r="N12" s="23" t="s">
        <v>101</v>
      </c>
      <c r="O12" s="24">
        <v>3</v>
      </c>
      <c r="P12" s="25" t="s">
        <v>101</v>
      </c>
      <c r="Q12" s="25" t="s">
        <v>101</v>
      </c>
      <c r="R12" s="26" t="s">
        <v>104</v>
      </c>
      <c r="S12" s="26" t="s">
        <v>104</v>
      </c>
      <c r="T12" s="26" t="s">
        <v>104</v>
      </c>
      <c r="U12" s="27">
        <v>2</v>
      </c>
      <c r="V12" s="28" t="s">
        <v>102</v>
      </c>
      <c r="W12" s="28" t="s">
        <v>103</v>
      </c>
      <c r="X12" s="28" t="s">
        <v>103</v>
      </c>
      <c r="Y12" s="28" t="s">
        <v>101</v>
      </c>
      <c r="Z12" s="13" t="s">
        <v>104</v>
      </c>
      <c r="AA12" s="19">
        <v>2</v>
      </c>
      <c r="AB12" s="14" t="s">
        <v>103</v>
      </c>
      <c r="AC12" s="14" t="s">
        <v>103</v>
      </c>
      <c r="AD12" s="14" t="s">
        <v>102</v>
      </c>
      <c r="AE12" s="14" t="s">
        <v>104</v>
      </c>
      <c r="AF12" s="14" t="s">
        <v>101</v>
      </c>
      <c r="AG12" s="58">
        <v>2</v>
      </c>
      <c r="AH12" s="67" t="s">
        <v>103</v>
      </c>
      <c r="AI12" s="67" t="s">
        <v>102</v>
      </c>
      <c r="AJ12" s="67" t="s">
        <v>103</v>
      </c>
      <c r="AK12" s="65" t="s">
        <v>102</v>
      </c>
      <c r="AL12" s="65" t="s">
        <v>103</v>
      </c>
      <c r="AM12" s="82">
        <v>2</v>
      </c>
      <c r="AN12" s="95" t="s">
        <v>103</v>
      </c>
      <c r="AO12" s="95" t="s">
        <v>103</v>
      </c>
      <c r="AP12" s="95">
        <v>0</v>
      </c>
      <c r="AQ12" s="83">
        <f t="shared" si="0"/>
        <v>14</v>
      </c>
      <c r="AR12" s="83">
        <f t="shared" si="1"/>
        <v>32</v>
      </c>
      <c r="AS12" s="78">
        <f t="shared" si="4"/>
        <v>43.75</v>
      </c>
      <c r="AU12" s="63">
        <f t="shared" si="3"/>
        <v>43.75</v>
      </c>
    </row>
    <row r="13" spans="1:47" s="16" customFormat="1" x14ac:dyDescent="0.3">
      <c r="A13" s="91">
        <v>13</v>
      </c>
      <c r="B13" s="87">
        <v>41.058300000000003</v>
      </c>
      <c r="C13" s="87">
        <v>-73.234300000000005</v>
      </c>
      <c r="D13" s="20" t="s">
        <v>101</v>
      </c>
      <c r="E13" s="20" t="s">
        <v>101</v>
      </c>
      <c r="F13" s="20" t="s">
        <v>101</v>
      </c>
      <c r="G13" s="20" t="s">
        <v>104</v>
      </c>
      <c r="H13" s="20" t="s">
        <v>101</v>
      </c>
      <c r="I13" s="21">
        <v>4</v>
      </c>
      <c r="J13" s="22" t="s">
        <v>104</v>
      </c>
      <c r="K13" s="23" t="s">
        <v>101</v>
      </c>
      <c r="L13" s="23" t="s">
        <v>101</v>
      </c>
      <c r="M13" s="23" t="s">
        <v>104</v>
      </c>
      <c r="N13" s="23" t="s">
        <v>101</v>
      </c>
      <c r="O13" s="24">
        <v>3</v>
      </c>
      <c r="P13" s="25" t="s">
        <v>101</v>
      </c>
      <c r="Q13" s="25" t="s">
        <v>104</v>
      </c>
      <c r="R13" s="26" t="s">
        <v>104</v>
      </c>
      <c r="S13" s="26" t="s">
        <v>101</v>
      </c>
      <c r="T13" s="26" t="s">
        <v>101</v>
      </c>
      <c r="U13" s="27">
        <v>3</v>
      </c>
      <c r="V13" s="28" t="s">
        <v>102</v>
      </c>
      <c r="W13" s="28" t="s">
        <v>103</v>
      </c>
      <c r="X13" s="28" t="s">
        <v>102</v>
      </c>
      <c r="Y13" s="28" t="s">
        <v>101</v>
      </c>
      <c r="Z13" s="13" t="s">
        <v>104</v>
      </c>
      <c r="AA13" s="19">
        <v>3</v>
      </c>
      <c r="AB13" s="14" t="s">
        <v>103</v>
      </c>
      <c r="AC13" s="14" t="s">
        <v>103</v>
      </c>
      <c r="AD13" s="14" t="s">
        <v>103</v>
      </c>
      <c r="AE13" s="14" t="s">
        <v>104</v>
      </c>
      <c r="AF13" s="14" t="s">
        <v>104</v>
      </c>
      <c r="AG13" s="58">
        <v>0</v>
      </c>
      <c r="AH13" s="67" t="s">
        <v>103</v>
      </c>
      <c r="AI13" s="67" t="s">
        <v>103</v>
      </c>
      <c r="AJ13" s="67" t="s">
        <v>103</v>
      </c>
      <c r="AK13" s="65" t="s">
        <v>103</v>
      </c>
      <c r="AL13" s="65" t="s">
        <v>103</v>
      </c>
      <c r="AM13" s="82">
        <v>0</v>
      </c>
      <c r="AN13" s="95" t="s">
        <v>103</v>
      </c>
      <c r="AO13" s="95" t="s">
        <v>103</v>
      </c>
      <c r="AP13" s="95">
        <v>0</v>
      </c>
      <c r="AQ13" s="83">
        <f t="shared" si="0"/>
        <v>13</v>
      </c>
      <c r="AR13" s="83">
        <f t="shared" si="1"/>
        <v>32</v>
      </c>
      <c r="AS13" s="78">
        <f t="shared" si="4"/>
        <v>40.625</v>
      </c>
      <c r="AT13" s="63"/>
      <c r="AU13" s="63">
        <f t="shared" si="3"/>
        <v>40.625</v>
      </c>
    </row>
    <row r="14" spans="1:47" x14ac:dyDescent="0.3">
      <c r="A14" s="91">
        <v>14</v>
      </c>
      <c r="B14" s="87">
        <v>40.991500000000002</v>
      </c>
      <c r="C14" s="87">
        <v>-73.218800000000002</v>
      </c>
      <c r="D14" s="20" t="s">
        <v>101</v>
      </c>
      <c r="E14" s="20" t="s">
        <v>101</v>
      </c>
      <c r="F14" s="20" t="s">
        <v>101</v>
      </c>
      <c r="G14" s="20" t="s">
        <v>104</v>
      </c>
      <c r="H14" s="20" t="s">
        <v>101</v>
      </c>
      <c r="I14" s="21">
        <v>4</v>
      </c>
      <c r="J14" s="22" t="s">
        <v>101</v>
      </c>
      <c r="K14" s="23" t="s">
        <v>101</v>
      </c>
      <c r="L14" s="23" t="s">
        <v>101</v>
      </c>
      <c r="M14" s="23" t="s">
        <v>104</v>
      </c>
      <c r="N14" s="23" t="s">
        <v>101</v>
      </c>
      <c r="O14" s="24">
        <v>4</v>
      </c>
      <c r="P14" s="25" t="s">
        <v>101</v>
      </c>
      <c r="Q14" s="25" t="s">
        <v>101</v>
      </c>
      <c r="R14" s="26" t="s">
        <v>101</v>
      </c>
      <c r="S14" s="26" t="s">
        <v>101</v>
      </c>
      <c r="T14" s="26" t="s">
        <v>101</v>
      </c>
      <c r="U14" s="27">
        <v>5</v>
      </c>
      <c r="V14" s="28" t="s">
        <v>103</v>
      </c>
      <c r="W14" s="28" t="s">
        <v>103</v>
      </c>
      <c r="X14" s="28" t="s">
        <v>103</v>
      </c>
      <c r="Y14" s="28" t="s">
        <v>104</v>
      </c>
      <c r="Z14" s="13" t="s">
        <v>104</v>
      </c>
      <c r="AA14" s="19">
        <v>0</v>
      </c>
      <c r="AB14" s="14" t="s">
        <v>102</v>
      </c>
      <c r="AC14" s="14" t="s">
        <v>103</v>
      </c>
      <c r="AD14" s="14" t="s">
        <v>103</v>
      </c>
      <c r="AE14" s="14" t="s">
        <v>104</v>
      </c>
      <c r="AF14" s="14" t="s">
        <v>104</v>
      </c>
      <c r="AG14" s="58">
        <v>1</v>
      </c>
      <c r="AH14" s="67" t="s">
        <v>101</v>
      </c>
      <c r="AI14" s="67" t="s">
        <v>103</v>
      </c>
      <c r="AJ14" s="67" t="s">
        <v>102</v>
      </c>
      <c r="AK14" s="65" t="s">
        <v>102</v>
      </c>
      <c r="AL14" s="65" t="s">
        <v>102</v>
      </c>
      <c r="AM14" s="82">
        <v>4</v>
      </c>
      <c r="AN14" s="95" t="s">
        <v>103</v>
      </c>
      <c r="AO14" s="95" t="s">
        <v>103</v>
      </c>
      <c r="AP14" s="95">
        <v>0</v>
      </c>
      <c r="AQ14" s="83">
        <f t="shared" si="0"/>
        <v>18</v>
      </c>
      <c r="AR14" s="83">
        <f t="shared" si="1"/>
        <v>32</v>
      </c>
      <c r="AS14" s="78">
        <f t="shared" si="4"/>
        <v>56.25</v>
      </c>
      <c r="AU14" s="63">
        <f t="shared" si="3"/>
        <v>56.25</v>
      </c>
    </row>
    <row r="15" spans="1:47" s="16" customFormat="1" x14ac:dyDescent="0.3">
      <c r="A15" s="91">
        <v>15</v>
      </c>
      <c r="B15" s="87">
        <v>40.9313</v>
      </c>
      <c r="C15" s="87">
        <v>-73.221199999999996</v>
      </c>
      <c r="D15" s="20" t="s">
        <v>101</v>
      </c>
      <c r="E15" s="20" t="s">
        <v>101</v>
      </c>
      <c r="F15" s="20" t="s">
        <v>101</v>
      </c>
      <c r="G15" s="20" t="s">
        <v>104</v>
      </c>
      <c r="H15" s="20" t="s">
        <v>101</v>
      </c>
      <c r="I15" s="21">
        <v>4</v>
      </c>
      <c r="J15" s="22" t="s">
        <v>101</v>
      </c>
      <c r="K15" s="23" t="s">
        <v>101</v>
      </c>
      <c r="L15" s="23" t="s">
        <v>101</v>
      </c>
      <c r="M15" s="23" t="s">
        <v>101</v>
      </c>
      <c r="N15" s="23" t="s">
        <v>101</v>
      </c>
      <c r="O15" s="24">
        <v>5</v>
      </c>
      <c r="P15" s="25" t="s">
        <v>101</v>
      </c>
      <c r="Q15" s="25" t="s">
        <v>101</v>
      </c>
      <c r="R15" s="26" t="s">
        <v>101</v>
      </c>
      <c r="S15" s="26" t="s">
        <v>101</v>
      </c>
      <c r="T15" s="26" t="s">
        <v>101</v>
      </c>
      <c r="U15" s="27">
        <v>5</v>
      </c>
      <c r="V15" s="28" t="s">
        <v>102</v>
      </c>
      <c r="W15" s="28" t="s">
        <v>102</v>
      </c>
      <c r="X15" s="28" t="s">
        <v>102</v>
      </c>
      <c r="Y15" s="28" t="s">
        <v>101</v>
      </c>
      <c r="Z15" s="13" t="s">
        <v>101</v>
      </c>
      <c r="AA15" s="19">
        <v>5</v>
      </c>
      <c r="AB15" s="14" t="s">
        <v>102</v>
      </c>
      <c r="AC15" s="14" t="s">
        <v>102</v>
      </c>
      <c r="AD15" s="14" t="s">
        <v>102</v>
      </c>
      <c r="AE15" s="14" t="s">
        <v>104</v>
      </c>
      <c r="AF15" s="14" t="s">
        <v>104</v>
      </c>
      <c r="AG15" s="58">
        <v>3</v>
      </c>
      <c r="AH15" s="67" t="s">
        <v>102</v>
      </c>
      <c r="AI15" s="67" t="s">
        <v>103</v>
      </c>
      <c r="AJ15" s="67" t="s">
        <v>102</v>
      </c>
      <c r="AK15" s="65" t="s">
        <v>102</v>
      </c>
      <c r="AL15" s="65" t="s">
        <v>102</v>
      </c>
      <c r="AM15" s="82">
        <v>4</v>
      </c>
      <c r="AN15" s="95" t="s">
        <v>102</v>
      </c>
      <c r="AO15" s="95" t="s">
        <v>103</v>
      </c>
      <c r="AP15" s="95">
        <v>1</v>
      </c>
      <c r="AQ15" s="83">
        <f t="shared" si="0"/>
        <v>27</v>
      </c>
      <c r="AR15" s="83">
        <f t="shared" si="1"/>
        <v>32</v>
      </c>
      <c r="AS15" s="78">
        <f t="shared" si="4"/>
        <v>84.375</v>
      </c>
      <c r="AT15" s="63"/>
      <c r="AU15" s="63">
        <f t="shared" si="3"/>
        <v>84.375</v>
      </c>
    </row>
    <row r="16" spans="1:47" x14ac:dyDescent="0.3">
      <c r="A16" s="91">
        <v>16</v>
      </c>
      <c r="B16" s="87">
        <v>41.1203</v>
      </c>
      <c r="C16" s="87">
        <v>-73.162499999999994</v>
      </c>
      <c r="D16" s="20" t="s">
        <v>101</v>
      </c>
      <c r="E16" s="20" t="s">
        <v>104</v>
      </c>
      <c r="F16" s="20" t="s">
        <v>104</v>
      </c>
      <c r="G16" s="20" t="s">
        <v>104</v>
      </c>
      <c r="H16" s="20" t="s">
        <v>101</v>
      </c>
      <c r="I16" s="21">
        <v>2</v>
      </c>
      <c r="J16" s="22" t="s">
        <v>104</v>
      </c>
      <c r="K16" s="23" t="s">
        <v>104</v>
      </c>
      <c r="L16" s="23" t="s">
        <v>104</v>
      </c>
      <c r="M16" s="23" t="s">
        <v>104</v>
      </c>
      <c r="N16" s="23" t="s">
        <v>101</v>
      </c>
      <c r="O16" s="24">
        <v>1</v>
      </c>
      <c r="P16" s="25" t="s">
        <v>104</v>
      </c>
      <c r="Q16" s="25" t="s">
        <v>104</v>
      </c>
      <c r="R16" s="26" t="s">
        <v>101</v>
      </c>
      <c r="S16" s="26" t="s">
        <v>104</v>
      </c>
      <c r="T16" s="26" t="s">
        <v>104</v>
      </c>
      <c r="U16" s="27">
        <v>1</v>
      </c>
      <c r="V16" s="28" t="s">
        <v>103</v>
      </c>
      <c r="W16" s="28" t="s">
        <v>103</v>
      </c>
      <c r="X16" s="28" t="s">
        <v>103</v>
      </c>
      <c r="Y16" s="28" t="s">
        <v>104</v>
      </c>
      <c r="Z16" s="13" t="s">
        <v>104</v>
      </c>
      <c r="AA16" s="19">
        <v>0</v>
      </c>
      <c r="AB16" s="14" t="s">
        <v>103</v>
      </c>
      <c r="AC16" s="14" t="s">
        <v>103</v>
      </c>
      <c r="AD16" s="14" t="s">
        <v>103</v>
      </c>
      <c r="AE16" s="14" t="s">
        <v>104</v>
      </c>
      <c r="AF16" s="14" t="s">
        <v>104</v>
      </c>
      <c r="AG16" s="58">
        <v>0</v>
      </c>
      <c r="AH16" s="67" t="s">
        <v>103</v>
      </c>
      <c r="AI16" s="67" t="s">
        <v>103</v>
      </c>
      <c r="AJ16" s="67" t="s">
        <v>103</v>
      </c>
      <c r="AK16" s="65" t="s">
        <v>103</v>
      </c>
      <c r="AL16" s="65" t="s">
        <v>103</v>
      </c>
      <c r="AM16" s="82">
        <v>0</v>
      </c>
      <c r="AN16" s="95" t="s">
        <v>103</v>
      </c>
      <c r="AO16" s="95" t="s">
        <v>103</v>
      </c>
      <c r="AP16" s="95">
        <v>0</v>
      </c>
      <c r="AQ16" s="83">
        <f t="shared" si="0"/>
        <v>4</v>
      </c>
      <c r="AR16" s="83">
        <f t="shared" si="1"/>
        <v>32</v>
      </c>
      <c r="AS16" s="78">
        <f t="shared" si="4"/>
        <v>12.5</v>
      </c>
      <c r="AU16" s="63">
        <f t="shared" si="3"/>
        <v>12.5</v>
      </c>
    </row>
    <row r="17" spans="1:47" x14ac:dyDescent="0.3">
      <c r="A17" s="91">
        <v>18</v>
      </c>
      <c r="B17" s="87">
        <v>41.122300000000003</v>
      </c>
      <c r="C17" s="87">
        <v>-73.09</v>
      </c>
      <c r="D17" s="20" t="s">
        <v>101</v>
      </c>
      <c r="E17" s="20" t="s">
        <v>101</v>
      </c>
      <c r="F17" s="20" t="s">
        <v>104</v>
      </c>
      <c r="G17" s="20" t="s">
        <v>104</v>
      </c>
      <c r="H17" s="20" t="s">
        <v>101</v>
      </c>
      <c r="I17" s="21">
        <v>3</v>
      </c>
      <c r="J17" s="22" t="s">
        <v>101</v>
      </c>
      <c r="K17" s="23" t="s">
        <v>104</v>
      </c>
      <c r="L17" s="23" t="s">
        <v>104</v>
      </c>
      <c r="M17" s="23" t="s">
        <v>104</v>
      </c>
      <c r="N17" s="23" t="s">
        <v>101</v>
      </c>
      <c r="O17" s="24">
        <v>2</v>
      </c>
      <c r="P17" s="25" t="s">
        <v>104</v>
      </c>
      <c r="Q17" s="25" t="s">
        <v>104</v>
      </c>
      <c r="R17" s="26" t="s">
        <v>104</v>
      </c>
      <c r="S17" s="26" t="s">
        <v>104</v>
      </c>
      <c r="T17" s="26" t="s">
        <v>104</v>
      </c>
      <c r="U17" s="27">
        <v>0</v>
      </c>
      <c r="V17" s="28" t="s">
        <v>102</v>
      </c>
      <c r="W17" s="28" t="s">
        <v>103</v>
      </c>
      <c r="X17" s="28" t="s">
        <v>103</v>
      </c>
      <c r="Y17" s="28" t="s">
        <v>104</v>
      </c>
      <c r="Z17" s="13" t="s">
        <v>104</v>
      </c>
      <c r="AA17" s="19">
        <v>1</v>
      </c>
      <c r="AB17" s="14" t="s">
        <v>103</v>
      </c>
      <c r="AC17" s="14" t="s">
        <v>103</v>
      </c>
      <c r="AD17" s="14" t="s">
        <v>103</v>
      </c>
      <c r="AE17" s="14" t="s">
        <v>104</v>
      </c>
      <c r="AF17" s="14" t="s">
        <v>104</v>
      </c>
      <c r="AG17" s="58">
        <v>0</v>
      </c>
      <c r="AH17" s="67" t="s">
        <v>103</v>
      </c>
      <c r="AI17" s="67" t="s">
        <v>103</v>
      </c>
      <c r="AJ17" s="67" t="s">
        <v>103</v>
      </c>
      <c r="AK17" s="65" t="s">
        <v>103</v>
      </c>
      <c r="AL17" s="65" t="s">
        <v>103</v>
      </c>
      <c r="AM17" s="82">
        <v>0</v>
      </c>
      <c r="AN17" s="95" t="s">
        <v>103</v>
      </c>
      <c r="AO17" s="95" t="s">
        <v>103</v>
      </c>
      <c r="AP17" s="95">
        <v>0</v>
      </c>
      <c r="AQ17" s="83">
        <f t="shared" si="0"/>
        <v>6</v>
      </c>
      <c r="AR17" s="83">
        <f t="shared" si="1"/>
        <v>32</v>
      </c>
      <c r="AS17" s="78">
        <f t="shared" si="4"/>
        <v>18.75</v>
      </c>
      <c r="AU17" s="63">
        <f t="shared" si="3"/>
        <v>18.75</v>
      </c>
    </row>
    <row r="18" spans="1:47" s="16" customFormat="1" x14ac:dyDescent="0.3">
      <c r="A18" s="91">
        <v>19</v>
      </c>
      <c r="B18" s="87">
        <v>41.055300000000003</v>
      </c>
      <c r="C18" s="87">
        <v>-73.080799999999996</v>
      </c>
      <c r="D18" s="7" t="s">
        <v>104</v>
      </c>
      <c r="E18" s="7" t="s">
        <v>104</v>
      </c>
      <c r="F18" s="7" t="s">
        <v>104</v>
      </c>
      <c r="G18" s="7" t="s">
        <v>104</v>
      </c>
      <c r="H18" s="7" t="s">
        <v>104</v>
      </c>
      <c r="I18" s="17">
        <v>0</v>
      </c>
      <c r="J18" s="8" t="s">
        <v>104</v>
      </c>
      <c r="K18" s="9" t="s">
        <v>104</v>
      </c>
      <c r="L18" s="9" t="s">
        <v>104</v>
      </c>
      <c r="M18" s="9" t="s">
        <v>104</v>
      </c>
      <c r="N18" s="9" t="s">
        <v>104</v>
      </c>
      <c r="O18" s="10">
        <v>0</v>
      </c>
      <c r="P18" s="11" t="s">
        <v>104</v>
      </c>
      <c r="Q18" s="11" t="s">
        <v>104</v>
      </c>
      <c r="R18" s="12" t="s">
        <v>104</v>
      </c>
      <c r="S18" s="12" t="s">
        <v>104</v>
      </c>
      <c r="T18" s="12" t="s">
        <v>104</v>
      </c>
      <c r="U18" s="18">
        <v>0</v>
      </c>
      <c r="V18" s="13" t="s">
        <v>103</v>
      </c>
      <c r="W18" s="13" t="s">
        <v>103</v>
      </c>
      <c r="X18" s="13" t="s">
        <v>103</v>
      </c>
      <c r="Y18" s="13" t="s">
        <v>104</v>
      </c>
      <c r="Z18" s="13" t="s">
        <v>104</v>
      </c>
      <c r="AA18" s="19">
        <v>0</v>
      </c>
      <c r="AB18" s="14" t="s">
        <v>103</v>
      </c>
      <c r="AC18" s="14" t="s">
        <v>103</v>
      </c>
      <c r="AD18" s="14" t="s">
        <v>103</v>
      </c>
      <c r="AE18" s="14" t="s">
        <v>104</v>
      </c>
      <c r="AF18" s="14" t="s">
        <v>104</v>
      </c>
      <c r="AG18" s="58">
        <v>0</v>
      </c>
      <c r="AH18" s="67" t="s">
        <v>103</v>
      </c>
      <c r="AI18" s="67" t="s">
        <v>103</v>
      </c>
      <c r="AJ18" s="67" t="s">
        <v>103</v>
      </c>
      <c r="AK18" s="65" t="s">
        <v>103</v>
      </c>
      <c r="AL18" s="65" t="s">
        <v>102</v>
      </c>
      <c r="AM18" s="82">
        <v>1</v>
      </c>
      <c r="AN18" s="95" t="s">
        <v>103</v>
      </c>
      <c r="AO18" s="95" t="s">
        <v>103</v>
      </c>
      <c r="AP18" s="95">
        <v>0</v>
      </c>
      <c r="AQ18" s="83">
        <f t="shared" si="0"/>
        <v>1</v>
      </c>
      <c r="AR18" s="83">
        <f t="shared" si="1"/>
        <v>32</v>
      </c>
      <c r="AS18" s="78">
        <f>(SUM(AG18,AA18,U18,O18,I18,AM18, AP18)/AR18)*100</f>
        <v>3.125</v>
      </c>
      <c r="AT18" s="63"/>
      <c r="AU18" s="63">
        <f t="shared" si="3"/>
        <v>3.125</v>
      </c>
    </row>
    <row r="19" spans="1:47" x14ac:dyDescent="0.3">
      <c r="A19" s="91">
        <v>20</v>
      </c>
      <c r="B19" s="87">
        <v>40.994</v>
      </c>
      <c r="C19" s="87">
        <v>-73.042299999999997</v>
      </c>
      <c r="D19" s="7" t="s">
        <v>104</v>
      </c>
      <c r="E19" s="7" t="s">
        <v>101</v>
      </c>
      <c r="F19" s="7" t="s">
        <v>104</v>
      </c>
      <c r="G19" s="7" t="s">
        <v>104</v>
      </c>
      <c r="H19" s="7" t="s">
        <v>104</v>
      </c>
      <c r="I19" s="17">
        <v>1</v>
      </c>
      <c r="J19" s="8" t="s">
        <v>104</v>
      </c>
      <c r="K19" s="9" t="s">
        <v>104</v>
      </c>
      <c r="L19" s="9" t="s">
        <v>104</v>
      </c>
      <c r="M19" s="9" t="s">
        <v>93</v>
      </c>
      <c r="N19" s="9" t="s">
        <v>101</v>
      </c>
      <c r="O19" s="10">
        <v>1</v>
      </c>
      <c r="P19" s="11" t="s">
        <v>104</v>
      </c>
      <c r="Q19" s="11" t="s">
        <v>104</v>
      </c>
      <c r="R19" s="12" t="s">
        <v>104</v>
      </c>
      <c r="S19" s="12" t="s">
        <v>104</v>
      </c>
      <c r="T19" s="12" t="s">
        <v>101</v>
      </c>
      <c r="U19" s="18">
        <v>1</v>
      </c>
      <c r="V19" s="13" t="s">
        <v>103</v>
      </c>
      <c r="W19" s="13" t="s">
        <v>103</v>
      </c>
      <c r="X19" s="13" t="s">
        <v>103</v>
      </c>
      <c r="Y19" s="13" t="s">
        <v>104</v>
      </c>
      <c r="Z19" s="13" t="s">
        <v>104</v>
      </c>
      <c r="AA19" s="19">
        <v>0</v>
      </c>
      <c r="AB19" s="14" t="s">
        <v>103</v>
      </c>
      <c r="AC19" s="14" t="s">
        <v>103</v>
      </c>
      <c r="AD19" s="14" t="s">
        <v>103</v>
      </c>
      <c r="AE19" s="14" t="s">
        <v>104</v>
      </c>
      <c r="AF19" s="14" t="s">
        <v>104</v>
      </c>
      <c r="AG19" s="58">
        <v>0</v>
      </c>
      <c r="AH19" s="67" t="s">
        <v>103</v>
      </c>
      <c r="AI19" s="67" t="s">
        <v>103</v>
      </c>
      <c r="AJ19" s="67" t="s">
        <v>103</v>
      </c>
      <c r="AK19" s="65" t="s">
        <v>103</v>
      </c>
      <c r="AL19" s="65" t="s">
        <v>103</v>
      </c>
      <c r="AM19" s="82">
        <v>0</v>
      </c>
      <c r="AN19" s="95" t="s">
        <v>103</v>
      </c>
      <c r="AO19" s="95" t="s">
        <v>103</v>
      </c>
      <c r="AP19" s="95">
        <v>0</v>
      </c>
      <c r="AQ19" s="83">
        <f t="shared" si="0"/>
        <v>3</v>
      </c>
      <c r="AR19" s="83">
        <f t="shared" si="1"/>
        <v>32</v>
      </c>
      <c r="AS19" s="78">
        <f t="shared" ref="AS19:AS61" si="5">(SUM(AG19,AA19,U19,O19,I19,AM19, AP19)/AR19)*100</f>
        <v>9.375</v>
      </c>
      <c r="AU19" s="63">
        <f t="shared" si="3"/>
        <v>9.375</v>
      </c>
    </row>
    <row r="20" spans="1:47" s="16" customFormat="1" x14ac:dyDescent="0.3">
      <c r="A20" s="91">
        <v>21</v>
      </c>
      <c r="B20" s="87">
        <v>41.164000000000001</v>
      </c>
      <c r="C20" s="87">
        <v>-73.014799999999994</v>
      </c>
      <c r="D20" s="7" t="s">
        <v>101</v>
      </c>
      <c r="E20" s="7" t="s">
        <v>101</v>
      </c>
      <c r="F20" s="7" t="s">
        <v>101</v>
      </c>
      <c r="G20" s="7" t="s">
        <v>104</v>
      </c>
      <c r="H20" s="7" t="s">
        <v>104</v>
      </c>
      <c r="I20" s="17">
        <v>3</v>
      </c>
      <c r="J20" s="8" t="s">
        <v>104</v>
      </c>
      <c r="K20" s="9" t="s">
        <v>101</v>
      </c>
      <c r="L20" s="9" t="s">
        <v>104</v>
      </c>
      <c r="M20" s="9" t="s">
        <v>101</v>
      </c>
      <c r="N20" s="9" t="s">
        <v>101</v>
      </c>
      <c r="O20" s="10">
        <v>3</v>
      </c>
      <c r="P20" s="11" t="s">
        <v>101</v>
      </c>
      <c r="Q20" s="11" t="s">
        <v>104</v>
      </c>
      <c r="R20" s="12" t="s">
        <v>104</v>
      </c>
      <c r="S20" s="12" t="s">
        <v>104</v>
      </c>
      <c r="T20" s="12" t="s">
        <v>104</v>
      </c>
      <c r="U20" s="18">
        <v>1</v>
      </c>
      <c r="V20" s="13" t="s">
        <v>102</v>
      </c>
      <c r="W20" s="13" t="s">
        <v>103</v>
      </c>
      <c r="X20" s="13" t="s">
        <v>103</v>
      </c>
      <c r="Y20" s="13" t="s">
        <v>101</v>
      </c>
      <c r="Z20" s="13" t="s">
        <v>101</v>
      </c>
      <c r="AA20" s="19">
        <v>3</v>
      </c>
      <c r="AB20" s="14" t="s">
        <v>102</v>
      </c>
      <c r="AC20" s="14" t="s">
        <v>103</v>
      </c>
      <c r="AD20" s="14" t="s">
        <v>102</v>
      </c>
      <c r="AE20" s="14" t="s">
        <v>102</v>
      </c>
      <c r="AF20" s="14" t="s">
        <v>101</v>
      </c>
      <c r="AG20" s="58">
        <v>4</v>
      </c>
      <c r="AH20" s="67" t="s">
        <v>103</v>
      </c>
      <c r="AI20" s="67" t="s">
        <v>103</v>
      </c>
      <c r="AJ20" s="67" t="s">
        <v>103</v>
      </c>
      <c r="AK20" s="65" t="s">
        <v>103</v>
      </c>
      <c r="AL20" s="65" t="s">
        <v>103</v>
      </c>
      <c r="AM20" s="82">
        <v>0</v>
      </c>
      <c r="AN20" s="95" t="s">
        <v>103</v>
      </c>
      <c r="AO20" s="95" t="s">
        <v>103</v>
      </c>
      <c r="AP20" s="95">
        <v>0</v>
      </c>
      <c r="AQ20" s="83">
        <f t="shared" si="0"/>
        <v>14</v>
      </c>
      <c r="AR20" s="83">
        <f t="shared" si="1"/>
        <v>32</v>
      </c>
      <c r="AS20" s="78">
        <f t="shared" si="5"/>
        <v>43.75</v>
      </c>
      <c r="AT20" s="63"/>
      <c r="AU20" s="63">
        <f t="shared" si="3"/>
        <v>43.75</v>
      </c>
    </row>
    <row r="21" spans="1:47" x14ac:dyDescent="0.3">
      <c r="A21" s="91">
        <v>22</v>
      </c>
      <c r="B21" s="87">
        <v>41.082299999999996</v>
      </c>
      <c r="C21" s="87">
        <v>-73.022800000000004</v>
      </c>
      <c r="D21" s="7" t="s">
        <v>101</v>
      </c>
      <c r="E21" s="7" t="s">
        <v>104</v>
      </c>
      <c r="F21" s="7" t="s">
        <v>104</v>
      </c>
      <c r="G21" s="7" t="s">
        <v>104</v>
      </c>
      <c r="H21" s="7" t="s">
        <v>104</v>
      </c>
      <c r="I21" s="17">
        <v>1</v>
      </c>
      <c r="J21" s="8" t="s">
        <v>104</v>
      </c>
      <c r="K21" s="9" t="s">
        <v>104</v>
      </c>
      <c r="L21" s="9" t="s">
        <v>104</v>
      </c>
      <c r="M21" s="9" t="s">
        <v>93</v>
      </c>
      <c r="N21" s="9" t="s">
        <v>104</v>
      </c>
      <c r="O21" s="10">
        <v>0</v>
      </c>
      <c r="P21" s="11" t="s">
        <v>104</v>
      </c>
      <c r="Q21" s="11" t="s">
        <v>104</v>
      </c>
      <c r="R21" s="12" t="s">
        <v>104</v>
      </c>
      <c r="S21" s="12" t="s">
        <v>101</v>
      </c>
      <c r="T21" s="12" t="s">
        <v>104</v>
      </c>
      <c r="U21" s="18">
        <v>1</v>
      </c>
      <c r="V21" s="13" t="s">
        <v>102</v>
      </c>
      <c r="W21" s="13" t="s">
        <v>103</v>
      </c>
      <c r="X21" s="13" t="s">
        <v>103</v>
      </c>
      <c r="Y21" s="13" t="s">
        <v>104</v>
      </c>
      <c r="Z21" s="13" t="s">
        <v>104</v>
      </c>
      <c r="AA21" s="19">
        <v>1</v>
      </c>
      <c r="AB21" s="14" t="s">
        <v>103</v>
      </c>
      <c r="AC21" s="14" t="s">
        <v>103</v>
      </c>
      <c r="AD21" s="14" t="s">
        <v>103</v>
      </c>
      <c r="AE21" s="14" t="s">
        <v>104</v>
      </c>
      <c r="AF21" s="14" t="s">
        <v>104</v>
      </c>
      <c r="AG21" s="58">
        <v>0</v>
      </c>
      <c r="AH21" s="67" t="s">
        <v>103</v>
      </c>
      <c r="AI21" s="67" t="s">
        <v>103</v>
      </c>
      <c r="AJ21" s="67" t="s">
        <v>103</v>
      </c>
      <c r="AK21" s="65" t="s">
        <v>103</v>
      </c>
      <c r="AL21" s="65" t="s">
        <v>102</v>
      </c>
      <c r="AM21" s="82">
        <v>1</v>
      </c>
      <c r="AN21" s="95" t="s">
        <v>103</v>
      </c>
      <c r="AO21" s="95" t="s">
        <v>103</v>
      </c>
      <c r="AP21" s="95">
        <v>0</v>
      </c>
      <c r="AQ21" s="83">
        <f t="shared" si="0"/>
        <v>4</v>
      </c>
      <c r="AR21" s="83">
        <f t="shared" si="1"/>
        <v>32</v>
      </c>
      <c r="AS21" s="78">
        <f t="shared" si="5"/>
        <v>12.5</v>
      </c>
      <c r="AU21" s="63">
        <f t="shared" si="3"/>
        <v>12.5</v>
      </c>
    </row>
    <row r="22" spans="1:47" s="16" customFormat="1" x14ac:dyDescent="0.3">
      <c r="A22" s="91">
        <v>23</v>
      </c>
      <c r="B22" s="87">
        <v>41.1402</v>
      </c>
      <c r="C22" s="87">
        <v>-72.948800000000006</v>
      </c>
      <c r="D22" s="7" t="s">
        <v>104</v>
      </c>
      <c r="E22" s="7" t="s">
        <v>104</v>
      </c>
      <c r="F22" s="7" t="s">
        <v>104</v>
      </c>
      <c r="G22" s="7" t="s">
        <v>104</v>
      </c>
      <c r="H22" s="7" t="s">
        <v>104</v>
      </c>
      <c r="I22" s="17">
        <v>0</v>
      </c>
      <c r="J22" s="8" t="s">
        <v>104</v>
      </c>
      <c r="K22" s="9" t="s">
        <v>104</v>
      </c>
      <c r="L22" s="9" t="s">
        <v>104</v>
      </c>
      <c r="M22" s="9" t="s">
        <v>104</v>
      </c>
      <c r="N22" s="9" t="s">
        <v>104</v>
      </c>
      <c r="O22" s="10">
        <v>0</v>
      </c>
      <c r="P22" s="11" t="s">
        <v>104</v>
      </c>
      <c r="Q22" s="11" t="s">
        <v>104</v>
      </c>
      <c r="R22" s="12" t="s">
        <v>104</v>
      </c>
      <c r="S22" s="12" t="s">
        <v>104</v>
      </c>
      <c r="T22" s="12" t="s">
        <v>104</v>
      </c>
      <c r="U22" s="18">
        <v>0</v>
      </c>
      <c r="V22" s="13" t="s">
        <v>103</v>
      </c>
      <c r="W22" s="13" t="s">
        <v>103</v>
      </c>
      <c r="X22" s="13" t="s">
        <v>102</v>
      </c>
      <c r="Y22" s="13" t="s">
        <v>104</v>
      </c>
      <c r="Z22" s="13" t="s">
        <v>104</v>
      </c>
      <c r="AA22" s="19">
        <v>1</v>
      </c>
      <c r="AB22" s="14" t="s">
        <v>103</v>
      </c>
      <c r="AC22" s="14" t="s">
        <v>103</v>
      </c>
      <c r="AD22" s="14" t="s">
        <v>103</v>
      </c>
      <c r="AE22" s="14" t="s">
        <v>102</v>
      </c>
      <c r="AF22" s="14" t="s">
        <v>104</v>
      </c>
      <c r="AG22" s="58">
        <v>1</v>
      </c>
      <c r="AH22" s="67" t="s">
        <v>103</v>
      </c>
      <c r="AI22" s="67" t="s">
        <v>103</v>
      </c>
      <c r="AJ22" s="67" t="s">
        <v>103</v>
      </c>
      <c r="AK22" s="65" t="s">
        <v>103</v>
      </c>
      <c r="AL22" s="65" t="s">
        <v>103</v>
      </c>
      <c r="AM22" s="82">
        <v>0</v>
      </c>
      <c r="AN22" s="95" t="s">
        <v>103</v>
      </c>
      <c r="AO22" s="95" t="s">
        <v>103</v>
      </c>
      <c r="AP22" s="95">
        <v>0</v>
      </c>
      <c r="AQ22" s="83">
        <f t="shared" si="0"/>
        <v>2</v>
      </c>
      <c r="AR22" s="83">
        <f t="shared" si="1"/>
        <v>32</v>
      </c>
      <c r="AS22" s="78">
        <f t="shared" si="5"/>
        <v>6.25</v>
      </c>
      <c r="AT22" s="63"/>
      <c r="AU22" s="63">
        <f t="shared" si="3"/>
        <v>6.25</v>
      </c>
    </row>
    <row r="23" spans="1:47" s="16" customFormat="1" x14ac:dyDescent="0.3">
      <c r="A23" s="91">
        <v>25</v>
      </c>
      <c r="B23" s="87">
        <v>40.981000000000002</v>
      </c>
      <c r="C23" s="87">
        <v>-72.918199999999999</v>
      </c>
      <c r="D23" s="7" t="s">
        <v>104</v>
      </c>
      <c r="E23" s="7" t="s">
        <v>104</v>
      </c>
      <c r="F23" s="7" t="s">
        <v>104</v>
      </c>
      <c r="G23" s="7" t="s">
        <v>104</v>
      </c>
      <c r="H23" s="7" t="s">
        <v>104</v>
      </c>
      <c r="I23" s="17">
        <v>0</v>
      </c>
      <c r="J23" s="8" t="s">
        <v>104</v>
      </c>
      <c r="K23" s="9" t="s">
        <v>104</v>
      </c>
      <c r="L23" s="9" t="s">
        <v>104</v>
      </c>
      <c r="M23" s="9" t="s">
        <v>93</v>
      </c>
      <c r="N23" s="9" t="s">
        <v>104</v>
      </c>
      <c r="O23" s="10">
        <v>0</v>
      </c>
      <c r="P23" s="11" t="s">
        <v>104</v>
      </c>
      <c r="Q23" s="11" t="s">
        <v>104</v>
      </c>
      <c r="R23" s="12" t="s">
        <v>104</v>
      </c>
      <c r="S23" s="12" t="s">
        <v>104</v>
      </c>
      <c r="T23" s="12" t="s">
        <v>104</v>
      </c>
      <c r="U23" s="18">
        <v>0</v>
      </c>
      <c r="V23" s="13" t="s">
        <v>103</v>
      </c>
      <c r="W23" s="13" t="s">
        <v>103</v>
      </c>
      <c r="X23" s="13" t="s">
        <v>103</v>
      </c>
      <c r="Y23" s="13" t="s">
        <v>104</v>
      </c>
      <c r="Z23" s="13" t="s">
        <v>104</v>
      </c>
      <c r="AA23" s="19">
        <v>0</v>
      </c>
      <c r="AB23" s="14" t="s">
        <v>103</v>
      </c>
      <c r="AC23" s="14" t="s">
        <v>103</v>
      </c>
      <c r="AD23" s="14" t="s">
        <v>103</v>
      </c>
      <c r="AE23" s="14" t="s">
        <v>104</v>
      </c>
      <c r="AF23" s="14" t="s">
        <v>104</v>
      </c>
      <c r="AG23" s="58">
        <v>0</v>
      </c>
      <c r="AH23" s="67" t="s">
        <v>103</v>
      </c>
      <c r="AI23" s="67" t="s">
        <v>103</v>
      </c>
      <c r="AJ23" s="67" t="s">
        <v>103</v>
      </c>
      <c r="AK23" s="65" t="s">
        <v>103</v>
      </c>
      <c r="AL23" s="65" t="s">
        <v>103</v>
      </c>
      <c r="AM23" s="82">
        <v>0</v>
      </c>
      <c r="AN23" s="95" t="s">
        <v>103</v>
      </c>
      <c r="AO23" s="95" t="s">
        <v>103</v>
      </c>
      <c r="AP23" s="95">
        <v>0</v>
      </c>
      <c r="AQ23" s="83">
        <f t="shared" si="0"/>
        <v>0</v>
      </c>
      <c r="AR23" s="83">
        <f t="shared" si="1"/>
        <v>32</v>
      </c>
      <c r="AS23" s="78">
        <f t="shared" si="5"/>
        <v>0</v>
      </c>
      <c r="AT23" s="63"/>
      <c r="AU23" s="63">
        <f t="shared" si="3"/>
        <v>0</v>
      </c>
    </row>
    <row r="24" spans="1:47" x14ac:dyDescent="0.3">
      <c r="A24" s="91">
        <v>26</v>
      </c>
      <c r="B24" s="87">
        <v>41.209200000000003</v>
      </c>
      <c r="C24" s="87">
        <v>-72.908500000000004</v>
      </c>
      <c r="D24" s="7" t="s">
        <v>101</v>
      </c>
      <c r="E24" s="7" t="s">
        <v>104</v>
      </c>
      <c r="F24" s="7" t="s">
        <v>101</v>
      </c>
      <c r="G24" s="7" t="s">
        <v>104</v>
      </c>
      <c r="H24" s="7" t="s">
        <v>104</v>
      </c>
      <c r="I24" s="17">
        <v>2</v>
      </c>
      <c r="J24" s="8" t="s">
        <v>104</v>
      </c>
      <c r="K24" s="9" t="s">
        <v>104</v>
      </c>
      <c r="L24" s="9" t="s">
        <v>104</v>
      </c>
      <c r="M24" s="9" t="s">
        <v>104</v>
      </c>
      <c r="N24" s="9" t="s">
        <v>104</v>
      </c>
      <c r="O24" s="10">
        <v>0</v>
      </c>
      <c r="P24" s="11" t="s">
        <v>104</v>
      </c>
      <c r="Q24" s="11" t="s">
        <v>104</v>
      </c>
      <c r="R24" s="12" t="s">
        <v>101</v>
      </c>
      <c r="S24" s="12" t="s">
        <v>104</v>
      </c>
      <c r="T24" s="12" t="s">
        <v>104</v>
      </c>
      <c r="U24" s="18">
        <v>1</v>
      </c>
      <c r="V24" s="13" t="s">
        <v>102</v>
      </c>
      <c r="W24" s="13" t="s">
        <v>103</v>
      </c>
      <c r="X24" s="13" t="s">
        <v>103</v>
      </c>
      <c r="Y24" s="13" t="s">
        <v>101</v>
      </c>
      <c r="Z24" s="13" t="s">
        <v>104</v>
      </c>
      <c r="AA24" s="19">
        <v>2</v>
      </c>
      <c r="AB24" s="14" t="s">
        <v>103</v>
      </c>
      <c r="AC24" s="14" t="s">
        <v>103</v>
      </c>
      <c r="AD24" s="14" t="s">
        <v>102</v>
      </c>
      <c r="AE24" s="14" t="s">
        <v>104</v>
      </c>
      <c r="AF24" s="14" t="s">
        <v>104</v>
      </c>
      <c r="AG24" s="58">
        <v>1</v>
      </c>
      <c r="AH24" s="67" t="s">
        <v>103</v>
      </c>
      <c r="AI24" s="67" t="s">
        <v>102</v>
      </c>
      <c r="AJ24" s="67" t="s">
        <v>103</v>
      </c>
      <c r="AK24" s="65" t="s">
        <v>103</v>
      </c>
      <c r="AL24" s="65" t="s">
        <v>103</v>
      </c>
      <c r="AM24" s="82">
        <v>1</v>
      </c>
      <c r="AN24" s="95" t="s">
        <v>103</v>
      </c>
      <c r="AO24" s="95" t="s">
        <v>103</v>
      </c>
      <c r="AP24" s="95">
        <v>0</v>
      </c>
      <c r="AQ24" s="83">
        <f t="shared" si="0"/>
        <v>7</v>
      </c>
      <c r="AR24" s="83">
        <f t="shared" si="1"/>
        <v>32</v>
      </c>
      <c r="AS24" s="78">
        <f t="shared" si="5"/>
        <v>21.875</v>
      </c>
      <c r="AU24" s="63">
        <f t="shared" si="3"/>
        <v>21.875</v>
      </c>
    </row>
    <row r="25" spans="1:47" s="16" customFormat="1" x14ac:dyDescent="0.3">
      <c r="A25" s="91">
        <v>27</v>
      </c>
      <c r="B25" s="87">
        <v>41.158700000000003</v>
      </c>
      <c r="C25" s="87">
        <v>-72.849500000000006</v>
      </c>
      <c r="D25" s="7" t="s">
        <v>104</v>
      </c>
      <c r="E25" s="7" t="s">
        <v>104</v>
      </c>
      <c r="F25" s="7" t="s">
        <v>104</v>
      </c>
      <c r="G25" s="7" t="s">
        <v>104</v>
      </c>
      <c r="H25" s="7" t="s">
        <v>104</v>
      </c>
      <c r="I25" s="17">
        <v>0</v>
      </c>
      <c r="J25" s="8" t="s">
        <v>104</v>
      </c>
      <c r="K25" s="9" t="s">
        <v>104</v>
      </c>
      <c r="L25" s="9" t="s">
        <v>101</v>
      </c>
      <c r="M25" s="9" t="s">
        <v>93</v>
      </c>
      <c r="N25" s="9" t="s">
        <v>104</v>
      </c>
      <c r="O25" s="10">
        <v>1</v>
      </c>
      <c r="P25" s="11" t="s">
        <v>104</v>
      </c>
      <c r="Q25" s="11" t="s">
        <v>104</v>
      </c>
      <c r="R25" s="12" t="s">
        <v>104</v>
      </c>
      <c r="S25" s="12" t="s">
        <v>104</v>
      </c>
      <c r="T25" s="12" t="s">
        <v>104</v>
      </c>
      <c r="U25" s="18">
        <v>0</v>
      </c>
      <c r="V25" s="13" t="s">
        <v>103</v>
      </c>
      <c r="W25" s="13" t="s">
        <v>103</v>
      </c>
      <c r="X25" s="13" t="s">
        <v>103</v>
      </c>
      <c r="Y25" s="13" t="s">
        <v>104</v>
      </c>
      <c r="Z25" s="13" t="s">
        <v>104</v>
      </c>
      <c r="AA25" s="19">
        <v>0</v>
      </c>
      <c r="AB25" s="14" t="s">
        <v>103</v>
      </c>
      <c r="AC25" s="14" t="s">
        <v>103</v>
      </c>
      <c r="AD25" s="14" t="s">
        <v>103</v>
      </c>
      <c r="AE25" s="14" t="s">
        <v>104</v>
      </c>
      <c r="AF25" s="14" t="s">
        <v>104</v>
      </c>
      <c r="AG25" s="58">
        <v>0</v>
      </c>
      <c r="AH25" s="67" t="s">
        <v>103</v>
      </c>
      <c r="AI25" s="67" t="s">
        <v>103</v>
      </c>
      <c r="AJ25" s="67" t="s">
        <v>103</v>
      </c>
      <c r="AK25" s="65" t="s">
        <v>103</v>
      </c>
      <c r="AL25" s="65" t="s">
        <v>103</v>
      </c>
      <c r="AM25" s="82">
        <v>0</v>
      </c>
      <c r="AN25" s="95" t="s">
        <v>103</v>
      </c>
      <c r="AO25" s="95" t="s">
        <v>103</v>
      </c>
      <c r="AP25" s="95">
        <v>0</v>
      </c>
      <c r="AQ25" s="83">
        <f t="shared" si="0"/>
        <v>1</v>
      </c>
      <c r="AR25" s="83">
        <f t="shared" si="1"/>
        <v>32</v>
      </c>
      <c r="AS25" s="78">
        <f t="shared" si="5"/>
        <v>3.125</v>
      </c>
      <c r="AT25" s="63"/>
      <c r="AU25" s="63">
        <f t="shared" si="3"/>
        <v>3.125</v>
      </c>
    </row>
    <row r="26" spans="1:47" x14ac:dyDescent="0.3">
      <c r="A26" s="91">
        <v>28</v>
      </c>
      <c r="B26" s="87">
        <v>41.078200000000002</v>
      </c>
      <c r="C26" s="87">
        <v>-72.833500000000001</v>
      </c>
      <c r="D26" s="7" t="s">
        <v>104</v>
      </c>
      <c r="E26" s="7" t="s">
        <v>104</v>
      </c>
      <c r="F26" s="7" t="s">
        <v>104</v>
      </c>
      <c r="G26" s="7" t="s">
        <v>104</v>
      </c>
      <c r="H26" s="7" t="s">
        <v>104</v>
      </c>
      <c r="I26" s="17">
        <v>0</v>
      </c>
      <c r="J26" s="8" t="s">
        <v>104</v>
      </c>
      <c r="K26" s="9" t="s">
        <v>104</v>
      </c>
      <c r="L26" s="9" t="s">
        <v>104</v>
      </c>
      <c r="M26" s="9" t="s">
        <v>93</v>
      </c>
      <c r="N26" s="9" t="s">
        <v>101</v>
      </c>
      <c r="O26" s="10">
        <v>1</v>
      </c>
      <c r="P26" s="11" t="s">
        <v>104</v>
      </c>
      <c r="Q26" s="11" t="s">
        <v>104</v>
      </c>
      <c r="R26" s="12" t="s">
        <v>104</v>
      </c>
      <c r="S26" s="12" t="s">
        <v>104</v>
      </c>
      <c r="T26" s="12" t="s">
        <v>104</v>
      </c>
      <c r="U26" s="18">
        <v>0</v>
      </c>
      <c r="V26" s="13" t="s">
        <v>103</v>
      </c>
      <c r="W26" s="29" t="s">
        <v>93</v>
      </c>
      <c r="X26" s="13" t="s">
        <v>103</v>
      </c>
      <c r="Y26" s="13" t="s">
        <v>104</v>
      </c>
      <c r="Z26" s="13" t="s">
        <v>104</v>
      </c>
      <c r="AA26" s="19">
        <v>0</v>
      </c>
      <c r="AB26" s="14" t="s">
        <v>103</v>
      </c>
      <c r="AC26" s="14" t="s">
        <v>103</v>
      </c>
      <c r="AD26" s="14" t="s">
        <v>103</v>
      </c>
      <c r="AE26" s="14" t="s">
        <v>104</v>
      </c>
      <c r="AF26" s="14" t="s">
        <v>104</v>
      </c>
      <c r="AG26" s="58">
        <v>0</v>
      </c>
      <c r="AH26" s="67" t="s">
        <v>103</v>
      </c>
      <c r="AI26" s="67" t="s">
        <v>103</v>
      </c>
      <c r="AJ26" s="67" t="s">
        <v>103</v>
      </c>
      <c r="AK26" s="65" t="s">
        <v>103</v>
      </c>
      <c r="AL26" s="65" t="s">
        <v>103</v>
      </c>
      <c r="AM26" s="82">
        <v>0</v>
      </c>
      <c r="AN26" s="95" t="s">
        <v>103</v>
      </c>
      <c r="AO26" s="95" t="s">
        <v>103</v>
      </c>
      <c r="AP26" s="95">
        <v>0</v>
      </c>
      <c r="AQ26" s="83">
        <f t="shared" si="0"/>
        <v>1</v>
      </c>
      <c r="AR26" s="83">
        <f t="shared" si="1"/>
        <v>32</v>
      </c>
      <c r="AS26" s="78">
        <f t="shared" si="5"/>
        <v>3.125</v>
      </c>
      <c r="AU26" s="63">
        <f t="shared" si="3"/>
        <v>3.125</v>
      </c>
    </row>
    <row r="27" spans="1:47" s="16" customFormat="1" x14ac:dyDescent="0.3">
      <c r="A27" s="91">
        <v>29</v>
      </c>
      <c r="B27" s="87">
        <v>41.231499999999997</v>
      </c>
      <c r="C27" s="87">
        <v>-72.829700000000003</v>
      </c>
      <c r="D27" s="7" t="s">
        <v>101</v>
      </c>
      <c r="E27" s="7" t="s">
        <v>104</v>
      </c>
      <c r="F27" s="7" t="s">
        <v>104</v>
      </c>
      <c r="G27" s="7" t="s">
        <v>104</v>
      </c>
      <c r="H27" s="7" t="s">
        <v>104</v>
      </c>
      <c r="I27" s="17">
        <v>1</v>
      </c>
      <c r="J27" s="8" t="s">
        <v>104</v>
      </c>
      <c r="K27" s="9" t="s">
        <v>104</v>
      </c>
      <c r="L27" s="9" t="s">
        <v>104</v>
      </c>
      <c r="M27" s="9" t="s">
        <v>104</v>
      </c>
      <c r="N27" s="9" t="s">
        <v>104</v>
      </c>
      <c r="O27" s="10">
        <v>0</v>
      </c>
      <c r="P27" s="11" t="s">
        <v>104</v>
      </c>
      <c r="Q27" s="11" t="s">
        <v>104</v>
      </c>
      <c r="R27" s="12" t="s">
        <v>104</v>
      </c>
      <c r="S27" s="12" t="s">
        <v>104</v>
      </c>
      <c r="T27" s="12" t="s">
        <v>104</v>
      </c>
      <c r="U27" s="18">
        <v>0</v>
      </c>
      <c r="V27" s="13" t="s">
        <v>103</v>
      </c>
      <c r="W27" s="13" t="s">
        <v>103</v>
      </c>
      <c r="X27" s="13" t="s">
        <v>103</v>
      </c>
      <c r="Y27" s="13" t="s">
        <v>101</v>
      </c>
      <c r="Z27" s="13" t="s">
        <v>104</v>
      </c>
      <c r="AA27" s="19">
        <v>1</v>
      </c>
      <c r="AB27" s="14" t="s">
        <v>103</v>
      </c>
      <c r="AC27" s="14" t="s">
        <v>103</v>
      </c>
      <c r="AD27" s="14" t="s">
        <v>103</v>
      </c>
      <c r="AE27" s="14" t="s">
        <v>104</v>
      </c>
      <c r="AF27" s="14" t="s">
        <v>104</v>
      </c>
      <c r="AG27" s="58">
        <v>0</v>
      </c>
      <c r="AH27" s="67" t="s">
        <v>103</v>
      </c>
      <c r="AI27" s="67" t="s">
        <v>103</v>
      </c>
      <c r="AJ27" s="67" t="s">
        <v>103</v>
      </c>
      <c r="AK27" s="65" t="s">
        <v>103</v>
      </c>
      <c r="AL27" s="65" t="s">
        <v>103</v>
      </c>
      <c r="AM27" s="82">
        <v>0</v>
      </c>
      <c r="AN27" s="95" t="s">
        <v>103</v>
      </c>
      <c r="AO27" s="95" t="s">
        <v>103</v>
      </c>
      <c r="AP27" s="95">
        <v>0</v>
      </c>
      <c r="AQ27" s="83">
        <f t="shared" si="0"/>
        <v>2</v>
      </c>
      <c r="AR27" s="83">
        <f t="shared" si="1"/>
        <v>32</v>
      </c>
      <c r="AS27" s="78">
        <f t="shared" si="5"/>
        <v>6.25</v>
      </c>
      <c r="AT27" s="63"/>
      <c r="AU27" s="63">
        <f t="shared" si="3"/>
        <v>6.25</v>
      </c>
    </row>
    <row r="28" spans="1:47" x14ac:dyDescent="0.3">
      <c r="A28" s="91">
        <v>30</v>
      </c>
      <c r="B28" s="87">
        <v>41.196300000000001</v>
      </c>
      <c r="C28" s="87">
        <v>-72.775300000000001</v>
      </c>
      <c r="D28" s="7" t="s">
        <v>104</v>
      </c>
      <c r="E28" s="7" t="s">
        <v>104</v>
      </c>
      <c r="F28" s="7" t="s">
        <v>104</v>
      </c>
      <c r="G28" s="7" t="s">
        <v>104</v>
      </c>
      <c r="H28" s="7" t="s">
        <v>104</v>
      </c>
      <c r="I28" s="17">
        <v>0</v>
      </c>
      <c r="J28" s="8" t="s">
        <v>104</v>
      </c>
      <c r="K28" s="9" t="s">
        <v>104</v>
      </c>
      <c r="L28" s="9" t="s">
        <v>104</v>
      </c>
      <c r="M28" s="9" t="s">
        <v>93</v>
      </c>
      <c r="N28" s="9" t="s">
        <v>104</v>
      </c>
      <c r="O28" s="10">
        <v>0</v>
      </c>
      <c r="P28" s="11" t="s">
        <v>104</v>
      </c>
      <c r="Q28" s="11" t="s">
        <v>104</v>
      </c>
      <c r="R28" s="12" t="s">
        <v>104</v>
      </c>
      <c r="S28" s="12" t="s">
        <v>104</v>
      </c>
      <c r="T28" s="12" t="s">
        <v>104</v>
      </c>
      <c r="U28" s="18">
        <v>0</v>
      </c>
      <c r="V28" s="13" t="s">
        <v>103</v>
      </c>
      <c r="W28" s="13" t="s">
        <v>103</v>
      </c>
      <c r="X28" s="29" t="s">
        <v>93</v>
      </c>
      <c r="Y28" s="13" t="s">
        <v>104</v>
      </c>
      <c r="Z28" s="13" t="s">
        <v>104</v>
      </c>
      <c r="AA28" s="19">
        <v>0</v>
      </c>
      <c r="AB28" s="14" t="s">
        <v>103</v>
      </c>
      <c r="AC28" s="14" t="s">
        <v>103</v>
      </c>
      <c r="AD28" s="14" t="s">
        <v>103</v>
      </c>
      <c r="AE28" s="14" t="s">
        <v>104</v>
      </c>
      <c r="AF28" s="14" t="s">
        <v>104</v>
      </c>
      <c r="AG28" s="58">
        <v>0</v>
      </c>
      <c r="AH28" s="67" t="s">
        <v>103</v>
      </c>
      <c r="AI28" s="67" t="s">
        <v>103</v>
      </c>
      <c r="AJ28" s="67" t="s">
        <v>103</v>
      </c>
      <c r="AK28" s="65" t="s">
        <v>103</v>
      </c>
      <c r="AL28" s="65" t="s">
        <v>103</v>
      </c>
      <c r="AM28" s="82">
        <v>0</v>
      </c>
      <c r="AN28" s="95" t="s">
        <v>103</v>
      </c>
      <c r="AO28" s="95" t="s">
        <v>103</v>
      </c>
      <c r="AP28" s="95">
        <v>0</v>
      </c>
      <c r="AQ28" s="83">
        <f t="shared" si="0"/>
        <v>0</v>
      </c>
      <c r="AR28" s="83">
        <f t="shared" si="1"/>
        <v>32</v>
      </c>
      <c r="AS28" s="78">
        <f t="shared" si="5"/>
        <v>0</v>
      </c>
      <c r="AU28" s="63">
        <f t="shared" si="3"/>
        <v>0</v>
      </c>
    </row>
    <row r="29" spans="1:47" x14ac:dyDescent="0.3">
      <c r="A29" s="91">
        <v>31</v>
      </c>
      <c r="B29" s="87">
        <v>41.004199999999997</v>
      </c>
      <c r="C29" s="87">
        <v>-72.768299999999996</v>
      </c>
      <c r="D29" s="7" t="s">
        <v>101</v>
      </c>
      <c r="E29" s="7" t="s">
        <v>101</v>
      </c>
      <c r="F29" s="7" t="s">
        <v>101</v>
      </c>
      <c r="G29" s="7" t="s">
        <v>104</v>
      </c>
      <c r="H29" s="7" t="s">
        <v>104</v>
      </c>
      <c r="I29" s="17">
        <v>3</v>
      </c>
      <c r="J29" s="8" t="s">
        <v>104</v>
      </c>
      <c r="K29" s="9" t="s">
        <v>104</v>
      </c>
      <c r="L29" s="9" t="s">
        <v>104</v>
      </c>
      <c r="M29" s="9" t="s">
        <v>93</v>
      </c>
      <c r="N29" s="9" t="s">
        <v>104</v>
      </c>
      <c r="O29" s="10">
        <v>0</v>
      </c>
      <c r="P29" s="11" t="s">
        <v>104</v>
      </c>
      <c r="Q29" s="11" t="s">
        <v>104</v>
      </c>
      <c r="R29" s="12" t="s">
        <v>104</v>
      </c>
      <c r="S29" s="12" t="s">
        <v>104</v>
      </c>
      <c r="T29" s="12" t="s">
        <v>104</v>
      </c>
      <c r="U29" s="18">
        <v>0</v>
      </c>
      <c r="V29" s="13" t="s">
        <v>104</v>
      </c>
      <c r="W29" s="29" t="s">
        <v>93</v>
      </c>
      <c r="X29" s="13" t="s">
        <v>104</v>
      </c>
      <c r="Y29" s="13" t="s">
        <v>101</v>
      </c>
      <c r="Z29" s="13" t="s">
        <v>93</v>
      </c>
      <c r="AA29" s="19">
        <v>1</v>
      </c>
      <c r="AB29" s="14" t="s">
        <v>103</v>
      </c>
      <c r="AC29" s="14" t="s">
        <v>105</v>
      </c>
      <c r="AD29" s="14" t="s">
        <v>105</v>
      </c>
      <c r="AE29" s="14" t="s">
        <v>104</v>
      </c>
      <c r="AF29" s="14" t="s">
        <v>105</v>
      </c>
      <c r="AG29" s="58">
        <v>0</v>
      </c>
      <c r="AH29" s="67" t="s">
        <v>105</v>
      </c>
      <c r="AI29" s="67" t="s">
        <v>105</v>
      </c>
      <c r="AJ29" s="67" t="s">
        <v>105</v>
      </c>
      <c r="AK29" s="65" t="s">
        <v>105</v>
      </c>
      <c r="AL29" s="65" t="s">
        <v>105</v>
      </c>
      <c r="AM29" s="82">
        <v>0</v>
      </c>
      <c r="AN29" s="95" t="s">
        <v>109</v>
      </c>
      <c r="AO29" s="95" t="s">
        <v>109</v>
      </c>
      <c r="AP29" s="95">
        <v>0</v>
      </c>
      <c r="AQ29" s="83">
        <f t="shared" si="0"/>
        <v>4</v>
      </c>
      <c r="AR29" s="83">
        <f t="shared" si="1"/>
        <v>32</v>
      </c>
      <c r="AS29" s="78">
        <f t="shared" si="5"/>
        <v>12.5</v>
      </c>
      <c r="AU29" s="63">
        <f t="shared" si="3"/>
        <v>12.5</v>
      </c>
    </row>
    <row r="30" spans="1:47" x14ac:dyDescent="0.3">
      <c r="A30" s="91">
        <v>32</v>
      </c>
      <c r="B30" s="87">
        <v>41.241500000000002</v>
      </c>
      <c r="C30" s="87">
        <v>-72.665700000000001</v>
      </c>
      <c r="D30" s="7" t="s">
        <v>104</v>
      </c>
      <c r="E30" s="7" t="s">
        <v>104</v>
      </c>
      <c r="F30" s="7" t="s">
        <v>104</v>
      </c>
      <c r="G30" s="7" t="s">
        <v>104</v>
      </c>
      <c r="H30" s="7" t="s">
        <v>104</v>
      </c>
      <c r="I30" s="17">
        <v>0</v>
      </c>
      <c r="J30" s="8" t="s">
        <v>104</v>
      </c>
      <c r="K30" s="9" t="s">
        <v>104</v>
      </c>
      <c r="L30" s="9" t="s">
        <v>104</v>
      </c>
      <c r="M30" s="9" t="s">
        <v>104</v>
      </c>
      <c r="N30" s="9" t="s">
        <v>104</v>
      </c>
      <c r="O30" s="10">
        <v>0</v>
      </c>
      <c r="P30" s="11" t="s">
        <v>104</v>
      </c>
      <c r="Q30" s="11" t="s">
        <v>104</v>
      </c>
      <c r="R30" s="12" t="s">
        <v>104</v>
      </c>
      <c r="S30" s="12" t="s">
        <v>104</v>
      </c>
      <c r="T30" s="12" t="s">
        <v>104</v>
      </c>
      <c r="U30" s="18">
        <v>0</v>
      </c>
      <c r="V30" s="13" t="s">
        <v>104</v>
      </c>
      <c r="W30" s="13" t="s">
        <v>104</v>
      </c>
      <c r="X30" s="13" t="s">
        <v>104</v>
      </c>
      <c r="Y30" s="13" t="s">
        <v>93</v>
      </c>
      <c r="Z30" s="13" t="s">
        <v>93</v>
      </c>
      <c r="AA30" s="19">
        <v>0</v>
      </c>
      <c r="AB30" s="14" t="s">
        <v>105</v>
      </c>
      <c r="AC30" s="14" t="s">
        <v>105</v>
      </c>
      <c r="AD30" s="14" t="s">
        <v>105</v>
      </c>
      <c r="AE30" s="14" t="s">
        <v>105</v>
      </c>
      <c r="AF30" s="14" t="s">
        <v>105</v>
      </c>
      <c r="AG30" s="58">
        <v>0</v>
      </c>
      <c r="AH30" s="67" t="s">
        <v>105</v>
      </c>
      <c r="AI30" s="67" t="s">
        <v>105</v>
      </c>
      <c r="AJ30" s="67" t="s">
        <v>105</v>
      </c>
      <c r="AK30" s="65" t="s">
        <v>105</v>
      </c>
      <c r="AL30" s="65" t="s">
        <v>105</v>
      </c>
      <c r="AM30" s="82">
        <v>0</v>
      </c>
      <c r="AN30" s="95" t="s">
        <v>109</v>
      </c>
      <c r="AO30" s="95" t="s">
        <v>109</v>
      </c>
      <c r="AP30" s="95">
        <v>0</v>
      </c>
      <c r="AQ30" s="83">
        <f t="shared" si="0"/>
        <v>0</v>
      </c>
      <c r="AR30" s="83">
        <f t="shared" si="1"/>
        <v>32</v>
      </c>
      <c r="AS30" s="78">
        <f t="shared" si="5"/>
        <v>0</v>
      </c>
      <c r="AU30" s="63">
        <f t="shared" si="3"/>
        <v>0</v>
      </c>
    </row>
    <row r="31" spans="1:47" s="16" customFormat="1" x14ac:dyDescent="0.3">
      <c r="A31" s="91">
        <v>33</v>
      </c>
      <c r="B31" s="87">
        <v>41.003799999999998</v>
      </c>
      <c r="C31" s="87">
        <v>-72.651200000000003</v>
      </c>
      <c r="D31" s="7" t="s">
        <v>101</v>
      </c>
      <c r="E31" s="7" t="s">
        <v>104</v>
      </c>
      <c r="F31" s="7" t="s">
        <v>104</v>
      </c>
      <c r="G31" s="7" t="s">
        <v>104</v>
      </c>
      <c r="H31" s="7" t="s">
        <v>104</v>
      </c>
      <c r="I31" s="17">
        <v>1</v>
      </c>
      <c r="J31" s="8" t="s">
        <v>104</v>
      </c>
      <c r="K31" s="9" t="s">
        <v>104</v>
      </c>
      <c r="L31" s="9" t="s">
        <v>104</v>
      </c>
      <c r="M31" s="9" t="s">
        <v>93</v>
      </c>
      <c r="N31" s="9" t="s">
        <v>93</v>
      </c>
      <c r="O31" s="10">
        <v>0</v>
      </c>
      <c r="P31" s="11" t="s">
        <v>104</v>
      </c>
      <c r="Q31" s="11" t="s">
        <v>93</v>
      </c>
      <c r="R31" s="12" t="s">
        <v>104</v>
      </c>
      <c r="S31" s="12" t="s">
        <v>104</v>
      </c>
      <c r="T31" s="12" t="s">
        <v>104</v>
      </c>
      <c r="U31" s="18">
        <v>0</v>
      </c>
      <c r="V31" s="13" t="s">
        <v>103</v>
      </c>
      <c r="W31" s="13" t="s">
        <v>93</v>
      </c>
      <c r="X31" s="13" t="s">
        <v>93</v>
      </c>
      <c r="Y31" s="13" t="s">
        <v>104</v>
      </c>
      <c r="Z31" s="13" t="s">
        <v>93</v>
      </c>
      <c r="AA31" s="19">
        <v>0</v>
      </c>
      <c r="AB31" s="14" t="s">
        <v>105</v>
      </c>
      <c r="AC31" s="14" t="s">
        <v>105</v>
      </c>
      <c r="AD31" s="14" t="s">
        <v>105</v>
      </c>
      <c r="AE31" s="14" t="s">
        <v>105</v>
      </c>
      <c r="AF31" s="14" t="s">
        <v>105</v>
      </c>
      <c r="AG31" s="58">
        <v>0</v>
      </c>
      <c r="AH31" s="67" t="s">
        <v>105</v>
      </c>
      <c r="AI31" s="67" t="s">
        <v>105</v>
      </c>
      <c r="AJ31" s="67" t="s">
        <v>105</v>
      </c>
      <c r="AK31" s="65" t="s">
        <v>105</v>
      </c>
      <c r="AL31" s="65" t="s">
        <v>105</v>
      </c>
      <c r="AM31" s="82">
        <v>0</v>
      </c>
      <c r="AN31" s="95" t="s">
        <v>109</v>
      </c>
      <c r="AO31" s="95" t="s">
        <v>109</v>
      </c>
      <c r="AP31" s="95">
        <v>0</v>
      </c>
      <c r="AQ31" s="83">
        <f t="shared" si="0"/>
        <v>1</v>
      </c>
      <c r="AR31" s="83">
        <f t="shared" si="1"/>
        <v>32</v>
      </c>
      <c r="AS31" s="78">
        <f t="shared" si="5"/>
        <v>3.125</v>
      </c>
      <c r="AT31" s="63"/>
      <c r="AU31" s="63">
        <f t="shared" si="3"/>
        <v>3.125</v>
      </c>
    </row>
    <row r="32" spans="1:47" s="16" customFormat="1" x14ac:dyDescent="0.3">
      <c r="A32" s="91">
        <v>34</v>
      </c>
      <c r="B32" s="87">
        <v>41.246000000000002</v>
      </c>
      <c r="C32" s="87">
        <v>-72.468333333333305</v>
      </c>
      <c r="D32" s="7" t="s">
        <v>104</v>
      </c>
      <c r="E32" s="7" t="s">
        <v>104</v>
      </c>
      <c r="F32" s="7" t="s">
        <v>104</v>
      </c>
      <c r="G32" s="7" t="s">
        <v>104</v>
      </c>
      <c r="H32" s="7" t="s">
        <v>104</v>
      </c>
      <c r="I32" s="17">
        <v>0</v>
      </c>
      <c r="J32" s="8" t="s">
        <v>104</v>
      </c>
      <c r="K32" s="9" t="s">
        <v>104</v>
      </c>
      <c r="L32" s="9" t="s">
        <v>104</v>
      </c>
      <c r="M32" s="9" t="s">
        <v>93</v>
      </c>
      <c r="N32" s="9" t="s">
        <v>93</v>
      </c>
      <c r="O32" s="10">
        <v>0</v>
      </c>
      <c r="P32" s="11" t="s">
        <v>93</v>
      </c>
      <c r="Q32" s="11" t="s">
        <v>93</v>
      </c>
      <c r="R32" s="12" t="s">
        <v>104</v>
      </c>
      <c r="S32" s="12" t="s">
        <v>93</v>
      </c>
      <c r="T32" s="12" t="s">
        <v>93</v>
      </c>
      <c r="U32" s="18">
        <v>0</v>
      </c>
      <c r="V32" s="13" t="s">
        <v>93</v>
      </c>
      <c r="W32" s="13" t="s">
        <v>93</v>
      </c>
      <c r="X32" s="13" t="s">
        <v>93</v>
      </c>
      <c r="Y32" s="13" t="s">
        <v>93</v>
      </c>
      <c r="Z32" s="13" t="s">
        <v>93</v>
      </c>
      <c r="AA32" s="19">
        <v>0</v>
      </c>
      <c r="AB32" s="14" t="s">
        <v>105</v>
      </c>
      <c r="AC32" s="14" t="s">
        <v>105</v>
      </c>
      <c r="AD32" s="14" t="s">
        <v>105</v>
      </c>
      <c r="AE32" s="14" t="s">
        <v>105</v>
      </c>
      <c r="AF32" s="14" t="s">
        <v>105</v>
      </c>
      <c r="AG32" s="58">
        <v>0</v>
      </c>
      <c r="AH32" s="67" t="s">
        <v>105</v>
      </c>
      <c r="AI32" s="67" t="s">
        <v>105</v>
      </c>
      <c r="AJ32" s="67" t="s">
        <v>105</v>
      </c>
      <c r="AK32" s="65" t="s">
        <v>105</v>
      </c>
      <c r="AL32" s="65" t="s">
        <v>105</v>
      </c>
      <c r="AM32" s="82">
        <v>0</v>
      </c>
      <c r="AN32" s="95" t="s">
        <v>109</v>
      </c>
      <c r="AO32" s="95" t="s">
        <v>109</v>
      </c>
      <c r="AP32" s="95">
        <v>0</v>
      </c>
      <c r="AQ32" s="83">
        <f t="shared" si="0"/>
        <v>0</v>
      </c>
      <c r="AR32" s="83">
        <f t="shared" si="1"/>
        <v>32</v>
      </c>
      <c r="AS32" s="78">
        <f t="shared" si="5"/>
        <v>0</v>
      </c>
      <c r="AT32" s="63"/>
      <c r="AU32" s="63">
        <f t="shared" si="3"/>
        <v>0</v>
      </c>
    </row>
    <row r="33" spans="1:47" s="16" customFormat="1" x14ac:dyDescent="0.3">
      <c r="A33" s="91">
        <v>36</v>
      </c>
      <c r="B33" s="87">
        <v>41.270499999999998</v>
      </c>
      <c r="C33" s="87">
        <v>-72.275499999999994</v>
      </c>
      <c r="D33" s="7" t="s">
        <v>104</v>
      </c>
      <c r="E33" s="7" t="s">
        <v>104</v>
      </c>
      <c r="F33" s="7" t="s">
        <v>93</v>
      </c>
      <c r="G33" s="7" t="s">
        <v>93</v>
      </c>
      <c r="H33" s="7" t="s">
        <v>104</v>
      </c>
      <c r="I33" s="17">
        <v>0</v>
      </c>
      <c r="J33" s="8" t="s">
        <v>104</v>
      </c>
      <c r="K33" s="9" t="s">
        <v>104</v>
      </c>
      <c r="L33" s="9" t="s">
        <v>104</v>
      </c>
      <c r="M33" s="9" t="s">
        <v>93</v>
      </c>
      <c r="N33" s="9" t="s">
        <v>93</v>
      </c>
      <c r="O33" s="10">
        <v>0</v>
      </c>
      <c r="P33" s="11" t="s">
        <v>93</v>
      </c>
      <c r="Q33" s="11" t="s">
        <v>93</v>
      </c>
      <c r="R33" s="12" t="s">
        <v>104</v>
      </c>
      <c r="S33" s="12" t="s">
        <v>93</v>
      </c>
      <c r="T33" s="12" t="s">
        <v>93</v>
      </c>
      <c r="U33" s="18">
        <v>0</v>
      </c>
      <c r="V33" s="13" t="s">
        <v>93</v>
      </c>
      <c r="W33" s="13" t="s">
        <v>93</v>
      </c>
      <c r="X33" s="13" t="s">
        <v>93</v>
      </c>
      <c r="Y33" s="13" t="s">
        <v>93</v>
      </c>
      <c r="Z33" s="13" t="s">
        <v>93</v>
      </c>
      <c r="AA33" s="19">
        <v>0</v>
      </c>
      <c r="AB33" s="14" t="s">
        <v>105</v>
      </c>
      <c r="AC33" s="14" t="s">
        <v>105</v>
      </c>
      <c r="AD33" s="14" t="s">
        <v>105</v>
      </c>
      <c r="AE33" s="14" t="s">
        <v>105</v>
      </c>
      <c r="AF33" s="14" t="s">
        <v>105</v>
      </c>
      <c r="AG33" s="58">
        <v>0</v>
      </c>
      <c r="AH33" s="67" t="s">
        <v>105</v>
      </c>
      <c r="AI33" s="67" t="s">
        <v>105</v>
      </c>
      <c r="AJ33" s="67" t="s">
        <v>105</v>
      </c>
      <c r="AK33" s="65" t="s">
        <v>105</v>
      </c>
      <c r="AL33" s="65" t="s">
        <v>105</v>
      </c>
      <c r="AM33" s="82">
        <v>0</v>
      </c>
      <c r="AN33" s="95" t="s">
        <v>109</v>
      </c>
      <c r="AO33" s="95" t="s">
        <v>109</v>
      </c>
      <c r="AP33" s="95">
        <v>0</v>
      </c>
      <c r="AQ33" s="83">
        <f t="shared" si="0"/>
        <v>0</v>
      </c>
      <c r="AR33" s="83">
        <f t="shared" si="1"/>
        <v>32</v>
      </c>
      <c r="AS33" s="78">
        <f t="shared" si="5"/>
        <v>0</v>
      </c>
      <c r="AT33" s="63"/>
      <c r="AU33" s="63">
        <f t="shared" si="3"/>
        <v>0</v>
      </c>
    </row>
    <row r="34" spans="1:47" x14ac:dyDescent="0.3">
      <c r="A34" s="91" t="s">
        <v>37</v>
      </c>
      <c r="B34" s="87">
        <v>40.872500000000002</v>
      </c>
      <c r="C34" s="87">
        <v>-73.734200000000001</v>
      </c>
      <c r="D34" s="7" t="s">
        <v>101</v>
      </c>
      <c r="E34" s="7" t="s">
        <v>101</v>
      </c>
      <c r="F34" s="7" t="s">
        <v>101</v>
      </c>
      <c r="G34" s="7" t="s">
        <v>101</v>
      </c>
      <c r="H34" s="7" t="s">
        <v>101</v>
      </c>
      <c r="I34" s="17">
        <v>5</v>
      </c>
      <c r="J34" s="8" t="s">
        <v>101</v>
      </c>
      <c r="K34" s="9" t="s">
        <v>101</v>
      </c>
      <c r="L34" s="9" t="s">
        <v>101</v>
      </c>
      <c r="M34" s="9" t="s">
        <v>101</v>
      </c>
      <c r="N34" s="9" t="s">
        <v>101</v>
      </c>
      <c r="O34" s="10">
        <v>5</v>
      </c>
      <c r="P34" s="11" t="s">
        <v>101</v>
      </c>
      <c r="Q34" s="11" t="s">
        <v>101</v>
      </c>
      <c r="R34" s="12" t="s">
        <v>101</v>
      </c>
      <c r="S34" s="12" t="s">
        <v>101</v>
      </c>
      <c r="T34" s="12" t="s">
        <v>101</v>
      </c>
      <c r="U34" s="18">
        <v>5</v>
      </c>
      <c r="V34" s="13" t="s">
        <v>102</v>
      </c>
      <c r="W34" s="13" t="s">
        <v>102</v>
      </c>
      <c r="X34" s="13" t="s">
        <v>102</v>
      </c>
      <c r="Y34" s="13" t="s">
        <v>101</v>
      </c>
      <c r="Z34" s="13" t="s">
        <v>102</v>
      </c>
      <c r="AA34" s="19">
        <v>5</v>
      </c>
      <c r="AB34" s="14" t="s">
        <v>102</v>
      </c>
      <c r="AC34" s="14" t="s">
        <v>102</v>
      </c>
      <c r="AD34" s="14" t="s">
        <v>102</v>
      </c>
      <c r="AE34" s="14" t="s">
        <v>102</v>
      </c>
      <c r="AF34" s="14" t="s">
        <v>101</v>
      </c>
      <c r="AG34" s="58">
        <v>5</v>
      </c>
      <c r="AH34" s="67" t="s">
        <v>102</v>
      </c>
      <c r="AI34" s="67" t="s">
        <v>102</v>
      </c>
      <c r="AJ34" s="67" t="s">
        <v>102</v>
      </c>
      <c r="AK34" s="65" t="s">
        <v>102</v>
      </c>
      <c r="AL34" s="65" t="s">
        <v>102</v>
      </c>
      <c r="AM34" s="82">
        <v>5</v>
      </c>
      <c r="AN34" s="95" t="s">
        <v>102</v>
      </c>
      <c r="AO34" s="95" t="s">
        <v>102</v>
      </c>
      <c r="AP34" s="95">
        <v>2</v>
      </c>
      <c r="AQ34" s="83">
        <f t="shared" si="0"/>
        <v>32</v>
      </c>
      <c r="AR34" s="83">
        <f t="shared" si="1"/>
        <v>32</v>
      </c>
      <c r="AS34" s="78">
        <f t="shared" si="5"/>
        <v>100</v>
      </c>
      <c r="AU34" s="63">
        <f t="shared" si="3"/>
        <v>100</v>
      </c>
    </row>
    <row r="35" spans="1:47" s="16" customFormat="1" x14ac:dyDescent="0.3">
      <c r="A35" s="91" t="s">
        <v>38</v>
      </c>
      <c r="B35" s="87">
        <v>40.918300000000002</v>
      </c>
      <c r="C35" s="87">
        <v>-73.642799999999994</v>
      </c>
      <c r="D35" s="7" t="s">
        <v>101</v>
      </c>
      <c r="E35" s="7" t="s">
        <v>101</v>
      </c>
      <c r="F35" s="7" t="s">
        <v>101</v>
      </c>
      <c r="G35" s="7" t="s">
        <v>101</v>
      </c>
      <c r="H35" s="7" t="s">
        <v>101</v>
      </c>
      <c r="I35" s="17">
        <v>5</v>
      </c>
      <c r="J35" s="8" t="s">
        <v>101</v>
      </c>
      <c r="K35" s="9" t="s">
        <v>101</v>
      </c>
      <c r="L35" s="9" t="s">
        <v>101</v>
      </c>
      <c r="M35" s="9" t="s">
        <v>101</v>
      </c>
      <c r="N35" s="9" t="s">
        <v>101</v>
      </c>
      <c r="O35" s="10">
        <v>5</v>
      </c>
      <c r="P35" s="11" t="s">
        <v>101</v>
      </c>
      <c r="Q35" s="11" t="s">
        <v>101</v>
      </c>
      <c r="R35" s="12" t="s">
        <v>101</v>
      </c>
      <c r="S35" s="12" t="s">
        <v>101</v>
      </c>
      <c r="T35" s="12" t="s">
        <v>101</v>
      </c>
      <c r="U35" s="18">
        <v>5</v>
      </c>
      <c r="V35" s="13" t="s">
        <v>102</v>
      </c>
      <c r="W35" s="13" t="s">
        <v>102</v>
      </c>
      <c r="X35" s="13" t="s">
        <v>102</v>
      </c>
      <c r="Y35" s="13" t="s">
        <v>101</v>
      </c>
      <c r="Z35" s="13" t="s">
        <v>102</v>
      </c>
      <c r="AA35" s="19">
        <v>5</v>
      </c>
      <c r="AB35" s="14" t="s">
        <v>102</v>
      </c>
      <c r="AC35" s="14" t="s">
        <v>102</v>
      </c>
      <c r="AD35" s="14" t="s">
        <v>102</v>
      </c>
      <c r="AE35" s="14" t="s">
        <v>102</v>
      </c>
      <c r="AF35" s="14" t="s">
        <v>101</v>
      </c>
      <c r="AG35" s="58">
        <v>5</v>
      </c>
      <c r="AH35" s="67" t="s">
        <v>102</v>
      </c>
      <c r="AI35" s="67" t="s">
        <v>102</v>
      </c>
      <c r="AJ35" s="67" t="s">
        <v>102</v>
      </c>
      <c r="AK35" s="65" t="s">
        <v>102</v>
      </c>
      <c r="AL35" s="65" t="s">
        <v>102</v>
      </c>
      <c r="AM35" s="82">
        <v>5</v>
      </c>
      <c r="AN35" s="95" t="s">
        <v>102</v>
      </c>
      <c r="AO35" s="95" t="s">
        <v>103</v>
      </c>
      <c r="AP35" s="95">
        <v>1</v>
      </c>
      <c r="AQ35" s="83">
        <f t="shared" si="0"/>
        <v>31</v>
      </c>
      <c r="AR35" s="83">
        <f t="shared" si="1"/>
        <v>32</v>
      </c>
      <c r="AS35" s="78">
        <f t="shared" si="5"/>
        <v>96.875</v>
      </c>
      <c r="AT35" s="63"/>
      <c r="AU35" s="63">
        <f t="shared" si="3"/>
        <v>96.875</v>
      </c>
    </row>
    <row r="36" spans="1:47" x14ac:dyDescent="0.3">
      <c r="A36" s="91" t="s">
        <v>39</v>
      </c>
      <c r="B36" s="87">
        <v>40.955800000000004</v>
      </c>
      <c r="C36" s="87">
        <v>-73.580299999999994</v>
      </c>
      <c r="D36" s="7" t="s">
        <v>93</v>
      </c>
      <c r="E36" s="7" t="s">
        <v>101</v>
      </c>
      <c r="F36" s="7" t="s">
        <v>101</v>
      </c>
      <c r="G36" s="7" t="s">
        <v>101</v>
      </c>
      <c r="H36" s="7" t="s">
        <v>101</v>
      </c>
      <c r="I36" s="17">
        <v>4</v>
      </c>
      <c r="J36" s="8" t="s">
        <v>101</v>
      </c>
      <c r="K36" s="9" t="s">
        <v>101</v>
      </c>
      <c r="L36" s="9" t="s">
        <v>101</v>
      </c>
      <c r="M36" s="9" t="s">
        <v>101</v>
      </c>
      <c r="N36" s="9" t="s">
        <v>101</v>
      </c>
      <c r="O36" s="10">
        <v>5</v>
      </c>
      <c r="P36" s="11" t="s">
        <v>101</v>
      </c>
      <c r="Q36" s="11" t="s">
        <v>101</v>
      </c>
      <c r="R36" s="12" t="s">
        <v>101</v>
      </c>
      <c r="S36" s="12" t="s">
        <v>101</v>
      </c>
      <c r="T36" s="12" t="s">
        <v>101</v>
      </c>
      <c r="U36" s="18">
        <v>5</v>
      </c>
      <c r="V36" s="13" t="s">
        <v>102</v>
      </c>
      <c r="W36" s="13" t="s">
        <v>102</v>
      </c>
      <c r="X36" s="13" t="s">
        <v>102</v>
      </c>
      <c r="Y36" s="13" t="s">
        <v>101</v>
      </c>
      <c r="Z36" s="13" t="s">
        <v>101</v>
      </c>
      <c r="AA36" s="19">
        <v>5</v>
      </c>
      <c r="AB36" s="14" t="s">
        <v>102</v>
      </c>
      <c r="AC36" s="14" t="s">
        <v>102</v>
      </c>
      <c r="AD36" s="14" t="s">
        <v>102</v>
      </c>
      <c r="AE36" s="14" t="s">
        <v>102</v>
      </c>
      <c r="AF36" s="14" t="s">
        <v>104</v>
      </c>
      <c r="AG36" s="58">
        <v>4</v>
      </c>
      <c r="AH36" s="67" t="s">
        <v>102</v>
      </c>
      <c r="AI36" s="67" t="s">
        <v>103</v>
      </c>
      <c r="AJ36" s="67" t="s">
        <v>102</v>
      </c>
      <c r="AK36" s="65" t="s">
        <v>102</v>
      </c>
      <c r="AL36" s="65" t="s">
        <v>102</v>
      </c>
      <c r="AM36" s="82">
        <v>4</v>
      </c>
      <c r="AN36" s="95" t="s">
        <v>103</v>
      </c>
      <c r="AO36" s="95" t="s">
        <v>103</v>
      </c>
      <c r="AP36" s="95">
        <v>0</v>
      </c>
      <c r="AQ36" s="83">
        <f t="shared" si="0"/>
        <v>27</v>
      </c>
      <c r="AR36" s="83">
        <f t="shared" si="1"/>
        <v>32</v>
      </c>
      <c r="AS36" s="78">
        <f t="shared" si="5"/>
        <v>84.375</v>
      </c>
      <c r="AU36" s="63">
        <f t="shared" si="3"/>
        <v>84.375</v>
      </c>
    </row>
    <row r="37" spans="1:47" s="16" customFormat="1" x14ac:dyDescent="0.3">
      <c r="A37" s="91" t="s">
        <v>40</v>
      </c>
      <c r="B37" s="87">
        <v>40.984299999999998</v>
      </c>
      <c r="C37" s="87">
        <v>-73.502200000000002</v>
      </c>
      <c r="D37" s="7" t="s">
        <v>93</v>
      </c>
      <c r="E37" s="7" t="s">
        <v>101</v>
      </c>
      <c r="F37" s="7" t="s">
        <v>101</v>
      </c>
      <c r="G37" s="7" t="s">
        <v>104</v>
      </c>
      <c r="H37" s="7" t="s">
        <v>101</v>
      </c>
      <c r="I37" s="17">
        <v>3</v>
      </c>
      <c r="J37" s="8" t="s">
        <v>104</v>
      </c>
      <c r="K37" s="9" t="s">
        <v>101</v>
      </c>
      <c r="L37" s="9" t="s">
        <v>101</v>
      </c>
      <c r="M37" s="9" t="s">
        <v>101</v>
      </c>
      <c r="N37" s="9" t="s">
        <v>101</v>
      </c>
      <c r="O37" s="10">
        <v>4</v>
      </c>
      <c r="P37" s="11" t="s">
        <v>101</v>
      </c>
      <c r="Q37" s="11" t="s">
        <v>101</v>
      </c>
      <c r="R37" s="12" t="s">
        <v>101</v>
      </c>
      <c r="S37" s="12" t="s">
        <v>101</v>
      </c>
      <c r="T37" s="12" t="s">
        <v>101</v>
      </c>
      <c r="U37" s="18">
        <v>5</v>
      </c>
      <c r="V37" s="13" t="s">
        <v>102</v>
      </c>
      <c r="W37" s="13" t="s">
        <v>102</v>
      </c>
      <c r="X37" s="13" t="s">
        <v>102</v>
      </c>
      <c r="Y37" s="13" t="s">
        <v>101</v>
      </c>
      <c r="Z37" s="13" t="s">
        <v>101</v>
      </c>
      <c r="AA37" s="19">
        <v>5</v>
      </c>
      <c r="AB37" s="14" t="s">
        <v>103</v>
      </c>
      <c r="AC37" s="14" t="s">
        <v>103</v>
      </c>
      <c r="AD37" s="14" t="s">
        <v>103</v>
      </c>
      <c r="AE37" s="14" t="s">
        <v>104</v>
      </c>
      <c r="AF37" s="14" t="s">
        <v>101</v>
      </c>
      <c r="AG37" s="58">
        <v>1</v>
      </c>
      <c r="AH37" s="67" t="s">
        <v>103</v>
      </c>
      <c r="AI37" s="67" t="s">
        <v>102</v>
      </c>
      <c r="AJ37" s="67" t="s">
        <v>102</v>
      </c>
      <c r="AK37" s="65" t="s">
        <v>102</v>
      </c>
      <c r="AL37" s="65" t="s">
        <v>102</v>
      </c>
      <c r="AM37" s="82">
        <v>4</v>
      </c>
      <c r="AN37" s="95" t="s">
        <v>103</v>
      </c>
      <c r="AO37" s="95" t="s">
        <v>103</v>
      </c>
      <c r="AP37" s="95">
        <v>0</v>
      </c>
      <c r="AQ37" s="83">
        <f t="shared" si="0"/>
        <v>22</v>
      </c>
      <c r="AR37" s="83">
        <f t="shared" si="1"/>
        <v>32</v>
      </c>
      <c r="AS37" s="78">
        <f t="shared" si="5"/>
        <v>68.75</v>
      </c>
      <c r="AT37" s="63"/>
      <c r="AU37" s="63">
        <f t="shared" si="3"/>
        <v>68.75</v>
      </c>
    </row>
    <row r="38" spans="1:47" x14ac:dyDescent="0.3">
      <c r="A38" s="91" t="s">
        <v>41</v>
      </c>
      <c r="B38" s="87">
        <v>40.9938</v>
      </c>
      <c r="C38" s="87">
        <v>-73.411299999999997</v>
      </c>
      <c r="D38" s="7" t="s">
        <v>101</v>
      </c>
      <c r="E38" s="7" t="s">
        <v>101</v>
      </c>
      <c r="F38" s="7" t="s">
        <v>101</v>
      </c>
      <c r="G38" s="7" t="s">
        <v>104</v>
      </c>
      <c r="H38" s="7" t="s">
        <v>101</v>
      </c>
      <c r="I38" s="17">
        <v>4</v>
      </c>
      <c r="J38" s="8" t="s">
        <v>104</v>
      </c>
      <c r="K38" s="9" t="s">
        <v>104</v>
      </c>
      <c r="L38" s="9" t="s">
        <v>101</v>
      </c>
      <c r="M38" s="9" t="s">
        <v>104</v>
      </c>
      <c r="N38" s="9" t="s">
        <v>101</v>
      </c>
      <c r="O38" s="10">
        <v>2</v>
      </c>
      <c r="P38" s="11" t="s">
        <v>101</v>
      </c>
      <c r="Q38" s="11" t="s">
        <v>101</v>
      </c>
      <c r="R38" s="12" t="s">
        <v>104</v>
      </c>
      <c r="S38" s="12" t="s">
        <v>101</v>
      </c>
      <c r="T38" s="12" t="s">
        <v>101</v>
      </c>
      <c r="U38" s="18">
        <v>4</v>
      </c>
      <c r="V38" s="13" t="s">
        <v>102</v>
      </c>
      <c r="W38" s="13" t="s">
        <v>103</v>
      </c>
      <c r="X38" s="13" t="s">
        <v>103</v>
      </c>
      <c r="Y38" s="13" t="s">
        <v>101</v>
      </c>
      <c r="Z38" s="13" t="s">
        <v>104</v>
      </c>
      <c r="AA38" s="19">
        <v>2</v>
      </c>
      <c r="AB38" s="14" t="s">
        <v>103</v>
      </c>
      <c r="AC38" s="14" t="s">
        <v>103</v>
      </c>
      <c r="AD38" s="14" t="s">
        <v>103</v>
      </c>
      <c r="AE38" s="14" t="s">
        <v>104</v>
      </c>
      <c r="AF38" s="14" t="s">
        <v>101</v>
      </c>
      <c r="AG38" s="58">
        <v>1</v>
      </c>
      <c r="AH38" s="67" t="s">
        <v>103</v>
      </c>
      <c r="AI38" s="67" t="s">
        <v>103</v>
      </c>
      <c r="AJ38" s="67" t="s">
        <v>102</v>
      </c>
      <c r="AK38" s="65" t="s">
        <v>102</v>
      </c>
      <c r="AL38" s="65" t="s">
        <v>103</v>
      </c>
      <c r="AM38" s="82">
        <v>2</v>
      </c>
      <c r="AN38" s="95" t="s">
        <v>103</v>
      </c>
      <c r="AO38" s="95" t="s">
        <v>103</v>
      </c>
      <c r="AP38" s="95">
        <v>0</v>
      </c>
      <c r="AQ38" s="83">
        <f t="shared" si="0"/>
        <v>15</v>
      </c>
      <c r="AR38" s="83">
        <f t="shared" si="1"/>
        <v>32</v>
      </c>
      <c r="AS38" s="78">
        <f t="shared" si="5"/>
        <v>46.875</v>
      </c>
      <c r="AU38" s="63">
        <f t="shared" si="3"/>
        <v>46.875</v>
      </c>
    </row>
    <row r="39" spans="1:47" s="16" customFormat="1" x14ac:dyDescent="0.3">
      <c r="A39" s="91" t="s">
        <v>42</v>
      </c>
      <c r="B39" s="87">
        <v>41.019300000000001</v>
      </c>
      <c r="C39" s="87">
        <v>-73.291300000000007</v>
      </c>
      <c r="D39" s="7" t="s">
        <v>101</v>
      </c>
      <c r="E39" s="7" t="s">
        <v>101</v>
      </c>
      <c r="F39" s="7" t="s">
        <v>104</v>
      </c>
      <c r="G39" s="7" t="s">
        <v>104</v>
      </c>
      <c r="H39" s="7" t="s">
        <v>101</v>
      </c>
      <c r="I39" s="17">
        <v>3</v>
      </c>
      <c r="J39" s="8" t="s">
        <v>104</v>
      </c>
      <c r="K39" s="9" t="s">
        <v>101</v>
      </c>
      <c r="L39" s="9" t="s">
        <v>101</v>
      </c>
      <c r="M39" s="9" t="s">
        <v>101</v>
      </c>
      <c r="N39" s="9" t="s">
        <v>101</v>
      </c>
      <c r="O39" s="10">
        <v>4</v>
      </c>
      <c r="P39" s="11" t="s">
        <v>101</v>
      </c>
      <c r="Q39" s="11" t="s">
        <v>104</v>
      </c>
      <c r="R39" s="12" t="s">
        <v>101</v>
      </c>
      <c r="S39" s="12" t="s">
        <v>101</v>
      </c>
      <c r="T39" s="12" t="s">
        <v>101</v>
      </c>
      <c r="U39" s="18">
        <v>4</v>
      </c>
      <c r="V39" s="13" t="s">
        <v>102</v>
      </c>
      <c r="W39" s="13" t="s">
        <v>103</v>
      </c>
      <c r="X39" s="13" t="s">
        <v>103</v>
      </c>
      <c r="Y39" s="13" t="s">
        <v>104</v>
      </c>
      <c r="Z39" s="13" t="s">
        <v>104</v>
      </c>
      <c r="AA39" s="19">
        <v>1</v>
      </c>
      <c r="AB39" s="14" t="s">
        <v>103</v>
      </c>
      <c r="AC39" s="14" t="s">
        <v>103</v>
      </c>
      <c r="AD39" s="14" t="s">
        <v>103</v>
      </c>
      <c r="AE39" s="14" t="s">
        <v>104</v>
      </c>
      <c r="AF39" s="14" t="s">
        <v>104</v>
      </c>
      <c r="AG39" s="58">
        <v>0</v>
      </c>
      <c r="AH39" s="67" t="s">
        <v>102</v>
      </c>
      <c r="AI39" s="67" t="s">
        <v>103</v>
      </c>
      <c r="AJ39" s="67" t="s">
        <v>102</v>
      </c>
      <c r="AK39" s="65" t="s">
        <v>102</v>
      </c>
      <c r="AL39" s="65" t="s">
        <v>102</v>
      </c>
      <c r="AM39" s="82">
        <v>4</v>
      </c>
      <c r="AN39" s="95" t="s">
        <v>103</v>
      </c>
      <c r="AO39" s="95" t="s">
        <v>103</v>
      </c>
      <c r="AP39" s="95">
        <v>0</v>
      </c>
      <c r="AQ39" s="83">
        <f t="shared" si="0"/>
        <v>16</v>
      </c>
      <c r="AR39" s="83">
        <f t="shared" si="1"/>
        <v>32</v>
      </c>
      <c r="AS39" s="78">
        <f t="shared" si="5"/>
        <v>50</v>
      </c>
      <c r="AT39" s="63"/>
      <c r="AU39" s="63">
        <f t="shared" si="3"/>
        <v>50</v>
      </c>
    </row>
    <row r="40" spans="1:47" x14ac:dyDescent="0.3">
      <c r="A40" s="91" t="s">
        <v>43</v>
      </c>
      <c r="B40" s="87">
        <v>41.080300000000001</v>
      </c>
      <c r="C40" s="87">
        <v>-73.165300000000002</v>
      </c>
      <c r="D40" s="7" t="s">
        <v>101</v>
      </c>
      <c r="E40" s="7" t="s">
        <v>104</v>
      </c>
      <c r="F40" s="7" t="s">
        <v>101</v>
      </c>
      <c r="G40" s="7" t="s">
        <v>104</v>
      </c>
      <c r="H40" s="7" t="s">
        <v>104</v>
      </c>
      <c r="I40" s="17">
        <v>2</v>
      </c>
      <c r="J40" s="8" t="s">
        <v>104</v>
      </c>
      <c r="K40" s="9" t="s">
        <v>104</v>
      </c>
      <c r="L40" s="9" t="s">
        <v>104</v>
      </c>
      <c r="M40" s="9" t="s">
        <v>104</v>
      </c>
      <c r="N40" s="9" t="s">
        <v>101</v>
      </c>
      <c r="O40" s="10">
        <v>1</v>
      </c>
      <c r="P40" s="11" t="s">
        <v>101</v>
      </c>
      <c r="Q40" s="11" t="s">
        <v>104</v>
      </c>
      <c r="R40" s="12" t="s">
        <v>104</v>
      </c>
      <c r="S40" s="12" t="s">
        <v>101</v>
      </c>
      <c r="T40" s="12" t="s">
        <v>104</v>
      </c>
      <c r="U40" s="18">
        <v>2</v>
      </c>
      <c r="V40" s="13" t="s">
        <v>102</v>
      </c>
      <c r="W40" s="13" t="s">
        <v>103</v>
      </c>
      <c r="X40" s="13" t="s">
        <v>102</v>
      </c>
      <c r="Y40" s="13" t="s">
        <v>101</v>
      </c>
      <c r="Z40" s="13" t="s">
        <v>104</v>
      </c>
      <c r="AA40" s="19">
        <v>3</v>
      </c>
      <c r="AB40" s="14" t="s">
        <v>103</v>
      </c>
      <c r="AC40" s="14" t="s">
        <v>103</v>
      </c>
      <c r="AD40" s="14" t="s">
        <v>102</v>
      </c>
      <c r="AE40" s="14" t="s">
        <v>104</v>
      </c>
      <c r="AF40" s="14" t="s">
        <v>104</v>
      </c>
      <c r="AG40" s="58">
        <v>1</v>
      </c>
      <c r="AH40" s="67" t="s">
        <v>103</v>
      </c>
      <c r="AI40" s="67" t="s">
        <v>103</v>
      </c>
      <c r="AJ40" s="67" t="s">
        <v>103</v>
      </c>
      <c r="AK40" s="65" t="s">
        <v>103</v>
      </c>
      <c r="AL40" s="65" t="s">
        <v>103</v>
      </c>
      <c r="AM40" s="82">
        <v>0</v>
      </c>
      <c r="AN40" s="95" t="s">
        <v>103</v>
      </c>
      <c r="AO40" s="95" t="s">
        <v>103</v>
      </c>
      <c r="AP40" s="95">
        <v>0</v>
      </c>
      <c r="AQ40" s="83">
        <f t="shared" si="0"/>
        <v>9</v>
      </c>
      <c r="AR40" s="83">
        <f t="shared" si="1"/>
        <v>32</v>
      </c>
      <c r="AS40" s="78">
        <f t="shared" si="5"/>
        <v>28.125</v>
      </c>
      <c r="AU40" s="63">
        <f t="shared" si="3"/>
        <v>28.125</v>
      </c>
    </row>
    <row r="41" spans="1:47" s="16" customFormat="1" x14ac:dyDescent="0.3">
      <c r="A41" s="91" t="s">
        <v>44</v>
      </c>
      <c r="B41" s="87">
        <v>41.017800000000001</v>
      </c>
      <c r="C41" s="87">
        <v>-73.144499999999994</v>
      </c>
      <c r="D41" s="7" t="s">
        <v>104</v>
      </c>
      <c r="E41" s="7" t="s">
        <v>104</v>
      </c>
      <c r="F41" s="7" t="s">
        <v>101</v>
      </c>
      <c r="G41" s="7" t="s">
        <v>104</v>
      </c>
      <c r="H41" s="7" t="s">
        <v>104</v>
      </c>
      <c r="I41" s="17">
        <v>1</v>
      </c>
      <c r="J41" s="8" t="s">
        <v>104</v>
      </c>
      <c r="K41" s="9" t="s">
        <v>101</v>
      </c>
      <c r="L41" s="9" t="s">
        <v>104</v>
      </c>
      <c r="M41" s="9" t="s">
        <v>104</v>
      </c>
      <c r="N41" s="9" t="s">
        <v>104</v>
      </c>
      <c r="O41" s="10">
        <v>1</v>
      </c>
      <c r="P41" s="11" t="s">
        <v>104</v>
      </c>
      <c r="Q41" s="11" t="s">
        <v>104</v>
      </c>
      <c r="R41" s="12" t="s">
        <v>101</v>
      </c>
      <c r="S41" s="12" t="s">
        <v>101</v>
      </c>
      <c r="T41" s="12" t="s">
        <v>101</v>
      </c>
      <c r="U41" s="18">
        <v>3</v>
      </c>
      <c r="V41" s="13" t="s">
        <v>102</v>
      </c>
      <c r="W41" s="13" t="s">
        <v>103</v>
      </c>
      <c r="X41" s="13" t="s">
        <v>102</v>
      </c>
      <c r="Y41" s="13" t="s">
        <v>104</v>
      </c>
      <c r="Z41" s="13" t="s">
        <v>104</v>
      </c>
      <c r="AA41" s="19">
        <v>2</v>
      </c>
      <c r="AB41" s="14" t="s">
        <v>103</v>
      </c>
      <c r="AC41" s="14" t="s">
        <v>103</v>
      </c>
      <c r="AD41" s="14" t="s">
        <v>103</v>
      </c>
      <c r="AE41" s="14" t="s">
        <v>104</v>
      </c>
      <c r="AF41" s="14" t="s">
        <v>104</v>
      </c>
      <c r="AG41" s="58">
        <v>0</v>
      </c>
      <c r="AH41" s="67" t="s">
        <v>103</v>
      </c>
      <c r="AI41" s="67" t="s">
        <v>103</v>
      </c>
      <c r="AJ41" s="67" t="s">
        <v>102</v>
      </c>
      <c r="AK41" s="65" t="s">
        <v>103</v>
      </c>
      <c r="AL41" s="65" t="s">
        <v>102</v>
      </c>
      <c r="AM41" s="82">
        <v>2</v>
      </c>
      <c r="AN41" s="95" t="s">
        <v>103</v>
      </c>
      <c r="AO41" s="95" t="s">
        <v>103</v>
      </c>
      <c r="AP41" s="95">
        <v>0</v>
      </c>
      <c r="AQ41" s="83">
        <f t="shared" si="0"/>
        <v>9</v>
      </c>
      <c r="AR41" s="83">
        <f t="shared" si="1"/>
        <v>32</v>
      </c>
      <c r="AS41" s="78">
        <f t="shared" si="5"/>
        <v>28.125</v>
      </c>
      <c r="AT41" s="63"/>
      <c r="AU41" s="63">
        <f t="shared" si="3"/>
        <v>28.125</v>
      </c>
    </row>
    <row r="42" spans="1:47" x14ac:dyDescent="0.3">
      <c r="A42" s="91" t="s">
        <v>45</v>
      </c>
      <c r="B42" s="87">
        <v>41.177999999999997</v>
      </c>
      <c r="C42" s="87">
        <v>-72.960499999999996</v>
      </c>
      <c r="D42" s="7" t="s">
        <v>104</v>
      </c>
      <c r="E42" s="7" t="s">
        <v>101</v>
      </c>
      <c r="F42" s="7" t="s">
        <v>101</v>
      </c>
      <c r="G42" s="7" t="s">
        <v>104</v>
      </c>
      <c r="H42" s="7" t="s">
        <v>104</v>
      </c>
      <c r="I42" s="17">
        <v>2</v>
      </c>
      <c r="J42" s="8" t="s">
        <v>101</v>
      </c>
      <c r="K42" s="9" t="s">
        <v>104</v>
      </c>
      <c r="L42" s="9" t="s">
        <v>104</v>
      </c>
      <c r="M42" s="9" t="s">
        <v>101</v>
      </c>
      <c r="N42" s="9" t="s">
        <v>101</v>
      </c>
      <c r="O42" s="10">
        <v>3</v>
      </c>
      <c r="P42" s="11" t="s">
        <v>101</v>
      </c>
      <c r="Q42" s="11" t="s">
        <v>101</v>
      </c>
      <c r="R42" s="12" t="s">
        <v>104</v>
      </c>
      <c r="S42" s="12" t="s">
        <v>104</v>
      </c>
      <c r="T42" s="12" t="s">
        <v>104</v>
      </c>
      <c r="U42" s="18">
        <v>2</v>
      </c>
      <c r="V42" s="13" t="s">
        <v>102</v>
      </c>
      <c r="W42" s="13" t="s">
        <v>103</v>
      </c>
      <c r="X42" s="13" t="s">
        <v>102</v>
      </c>
      <c r="Y42" s="13" t="s">
        <v>101</v>
      </c>
      <c r="Z42" s="13" t="s">
        <v>104</v>
      </c>
      <c r="AA42" s="19">
        <v>3</v>
      </c>
      <c r="AB42" s="14" t="s">
        <v>103</v>
      </c>
      <c r="AC42" s="14" t="s">
        <v>103</v>
      </c>
      <c r="AD42" s="14" t="s">
        <v>102</v>
      </c>
      <c r="AE42" s="14" t="s">
        <v>102</v>
      </c>
      <c r="AF42" s="14" t="s">
        <v>104</v>
      </c>
      <c r="AG42" s="58">
        <v>2</v>
      </c>
      <c r="AH42" s="67" t="s">
        <v>103</v>
      </c>
      <c r="AI42" s="67" t="s">
        <v>103</v>
      </c>
      <c r="AJ42" s="67" t="s">
        <v>102</v>
      </c>
      <c r="AK42" s="65" t="s">
        <v>103</v>
      </c>
      <c r="AL42" s="65" t="s">
        <v>102</v>
      </c>
      <c r="AM42" s="82">
        <v>2</v>
      </c>
      <c r="AN42" s="95" t="s">
        <v>103</v>
      </c>
      <c r="AO42" s="95" t="s">
        <v>103</v>
      </c>
      <c r="AP42" s="95">
        <v>0</v>
      </c>
      <c r="AQ42" s="83">
        <f t="shared" si="0"/>
        <v>14</v>
      </c>
      <c r="AR42" s="83">
        <f t="shared" si="1"/>
        <v>32</v>
      </c>
      <c r="AS42" s="78">
        <f t="shared" si="5"/>
        <v>43.75</v>
      </c>
      <c r="AU42" s="63">
        <f t="shared" si="3"/>
        <v>43.75</v>
      </c>
    </row>
    <row r="43" spans="1:47" x14ac:dyDescent="0.3">
      <c r="A43" s="91" t="s">
        <v>46</v>
      </c>
      <c r="B43" s="87">
        <v>41.101700000000001</v>
      </c>
      <c r="C43" s="87">
        <v>-72.933999999999997</v>
      </c>
      <c r="D43" s="7" t="s">
        <v>104</v>
      </c>
      <c r="E43" s="7" t="s">
        <v>104</v>
      </c>
      <c r="F43" s="7" t="s">
        <v>104</v>
      </c>
      <c r="G43" s="7" t="s">
        <v>104</v>
      </c>
      <c r="H43" s="7" t="s">
        <v>104</v>
      </c>
      <c r="I43" s="17">
        <v>0</v>
      </c>
      <c r="J43" s="8" t="s">
        <v>104</v>
      </c>
      <c r="K43" s="9" t="s">
        <v>104</v>
      </c>
      <c r="L43" s="9" t="s">
        <v>104</v>
      </c>
      <c r="M43" s="9" t="s">
        <v>104</v>
      </c>
      <c r="N43" s="9" t="s">
        <v>101</v>
      </c>
      <c r="O43" s="10">
        <v>1</v>
      </c>
      <c r="P43" s="11" t="s">
        <v>104</v>
      </c>
      <c r="Q43" s="11" t="s">
        <v>104</v>
      </c>
      <c r="R43" s="12" t="s">
        <v>104</v>
      </c>
      <c r="S43" s="12" t="s">
        <v>104</v>
      </c>
      <c r="T43" s="12" t="s">
        <v>104</v>
      </c>
      <c r="U43" s="18">
        <v>0</v>
      </c>
      <c r="V43" s="13" t="s">
        <v>104</v>
      </c>
      <c r="W43" s="13" t="s">
        <v>104</v>
      </c>
      <c r="X43" s="13" t="s">
        <v>104</v>
      </c>
      <c r="Y43" s="13" t="s">
        <v>104</v>
      </c>
      <c r="Z43" s="13" t="s">
        <v>104</v>
      </c>
      <c r="AA43" s="19">
        <v>0</v>
      </c>
      <c r="AB43" s="14" t="s">
        <v>103</v>
      </c>
      <c r="AC43" s="14" t="s">
        <v>103</v>
      </c>
      <c r="AD43" s="14" t="s">
        <v>103</v>
      </c>
      <c r="AE43" s="14" t="s">
        <v>104</v>
      </c>
      <c r="AF43" s="14" t="s">
        <v>104</v>
      </c>
      <c r="AG43" s="58">
        <v>0</v>
      </c>
      <c r="AH43" s="67" t="s">
        <v>103</v>
      </c>
      <c r="AI43" s="67" t="s">
        <v>103</v>
      </c>
      <c r="AJ43" s="67" t="s">
        <v>102</v>
      </c>
      <c r="AK43" s="65" t="s">
        <v>103</v>
      </c>
      <c r="AL43" s="65" t="s">
        <v>103</v>
      </c>
      <c r="AM43" s="82">
        <v>1</v>
      </c>
      <c r="AN43" s="95" t="s">
        <v>103</v>
      </c>
      <c r="AO43" s="95" t="s">
        <v>103</v>
      </c>
      <c r="AP43" s="95">
        <v>0</v>
      </c>
      <c r="AQ43" s="83">
        <f t="shared" si="0"/>
        <v>2</v>
      </c>
      <c r="AR43" s="83">
        <f t="shared" si="1"/>
        <v>32</v>
      </c>
      <c r="AS43" s="78">
        <f t="shared" si="5"/>
        <v>6.25</v>
      </c>
      <c r="AU43" s="63">
        <f t="shared" si="3"/>
        <v>6.25</v>
      </c>
    </row>
    <row r="44" spans="1:47" x14ac:dyDescent="0.3">
      <c r="A44" s="91" t="s">
        <v>47</v>
      </c>
      <c r="B44" s="87">
        <v>41.026000000000003</v>
      </c>
      <c r="C44" s="87">
        <v>-72.913499999999999</v>
      </c>
      <c r="D44" s="7" t="s">
        <v>101</v>
      </c>
      <c r="E44" s="7" t="s">
        <v>104</v>
      </c>
      <c r="F44" s="7" t="s">
        <v>104</v>
      </c>
      <c r="G44" s="7" t="s">
        <v>104</v>
      </c>
      <c r="H44" s="7" t="s">
        <v>104</v>
      </c>
      <c r="I44" s="17">
        <v>1</v>
      </c>
      <c r="J44" s="8" t="s">
        <v>104</v>
      </c>
      <c r="K44" s="9" t="s">
        <v>104</v>
      </c>
      <c r="L44" s="9" t="s">
        <v>104</v>
      </c>
      <c r="M44" s="9" t="s">
        <v>104</v>
      </c>
      <c r="N44" s="9" t="s">
        <v>104</v>
      </c>
      <c r="O44" s="10">
        <v>0</v>
      </c>
      <c r="P44" s="11" t="s">
        <v>104</v>
      </c>
      <c r="Q44" s="11" t="s">
        <v>104</v>
      </c>
      <c r="R44" s="12" t="s">
        <v>104</v>
      </c>
      <c r="S44" s="12" t="s">
        <v>104</v>
      </c>
      <c r="T44" s="12" t="s">
        <v>101</v>
      </c>
      <c r="U44" s="18">
        <v>1</v>
      </c>
      <c r="V44" s="13" t="s">
        <v>104</v>
      </c>
      <c r="W44" s="13" t="s">
        <v>104</v>
      </c>
      <c r="X44" s="13" t="s">
        <v>104</v>
      </c>
      <c r="Y44" s="13" t="s">
        <v>104</v>
      </c>
      <c r="Z44" s="13" t="s">
        <v>104</v>
      </c>
      <c r="AA44" s="19">
        <v>0</v>
      </c>
      <c r="AB44" s="14" t="s">
        <v>103</v>
      </c>
      <c r="AC44" s="14" t="s">
        <v>103</v>
      </c>
      <c r="AD44" s="14" t="s">
        <v>103</v>
      </c>
      <c r="AE44" s="14" t="s">
        <v>104</v>
      </c>
      <c r="AF44" s="14" t="s">
        <v>104</v>
      </c>
      <c r="AG44" s="58">
        <v>0</v>
      </c>
      <c r="AH44" s="67" t="s">
        <v>103</v>
      </c>
      <c r="AI44" s="67" t="s">
        <v>103</v>
      </c>
      <c r="AJ44" s="67" t="s">
        <v>103</v>
      </c>
      <c r="AK44" s="65" t="s">
        <v>103</v>
      </c>
      <c r="AL44" s="65" t="s">
        <v>103</v>
      </c>
      <c r="AM44" s="82">
        <v>0</v>
      </c>
      <c r="AN44" s="95" t="s">
        <v>103</v>
      </c>
      <c r="AO44" s="95" t="s">
        <v>103</v>
      </c>
      <c r="AP44" s="95">
        <v>0</v>
      </c>
      <c r="AQ44" s="83">
        <f t="shared" si="0"/>
        <v>2</v>
      </c>
      <c r="AR44" s="83">
        <f t="shared" si="1"/>
        <v>32</v>
      </c>
      <c r="AS44" s="78">
        <f t="shared" si="5"/>
        <v>6.25</v>
      </c>
      <c r="AU44" s="63">
        <f t="shared" si="3"/>
        <v>6.25</v>
      </c>
    </row>
    <row r="45" spans="1:47" s="40" customFormat="1" x14ac:dyDescent="0.3">
      <c r="A45" s="92" t="s">
        <v>48</v>
      </c>
      <c r="B45" s="88">
        <v>41.137500000000003</v>
      </c>
      <c r="C45" s="88">
        <v>-72.655000000000001</v>
      </c>
      <c r="D45" s="37" t="s">
        <v>104</v>
      </c>
      <c r="E45" s="37" t="s">
        <v>104</v>
      </c>
      <c r="F45" s="37" t="s">
        <v>104</v>
      </c>
      <c r="G45" s="37" t="s">
        <v>104</v>
      </c>
      <c r="H45" s="37" t="s">
        <v>104</v>
      </c>
      <c r="I45" s="76">
        <v>0</v>
      </c>
      <c r="J45" s="32" t="s">
        <v>104</v>
      </c>
      <c r="K45" s="32" t="s">
        <v>104</v>
      </c>
      <c r="L45" s="32" t="s">
        <v>104</v>
      </c>
      <c r="M45" s="32" t="s">
        <v>104</v>
      </c>
      <c r="N45" s="32" t="s">
        <v>104</v>
      </c>
      <c r="O45" s="77">
        <v>0</v>
      </c>
      <c r="P45" s="33" t="s">
        <v>104</v>
      </c>
      <c r="Q45" s="33" t="s">
        <v>104</v>
      </c>
      <c r="R45" s="33" t="s">
        <v>104</v>
      </c>
      <c r="S45" s="33" t="s">
        <v>104</v>
      </c>
      <c r="T45" s="33" t="s">
        <v>104</v>
      </c>
      <c r="U45" s="33">
        <v>0</v>
      </c>
      <c r="V45" s="38" t="s">
        <v>104</v>
      </c>
      <c r="W45" s="38" t="s">
        <v>104</v>
      </c>
      <c r="X45" s="38" t="s">
        <v>104</v>
      </c>
      <c r="Y45" s="38" t="s">
        <v>104</v>
      </c>
      <c r="Z45" s="38" t="s">
        <v>104</v>
      </c>
      <c r="AA45" s="38">
        <v>0</v>
      </c>
      <c r="AB45" s="39" t="s">
        <v>104</v>
      </c>
      <c r="AC45" s="39" t="s">
        <v>104</v>
      </c>
      <c r="AD45" s="39" t="s">
        <v>104</v>
      </c>
      <c r="AE45" s="39" t="s">
        <v>104</v>
      </c>
      <c r="AF45" s="39" t="s">
        <v>104</v>
      </c>
      <c r="AG45" s="59">
        <v>0</v>
      </c>
      <c r="AH45" s="65" t="s">
        <v>104</v>
      </c>
      <c r="AI45" s="65" t="s">
        <v>104</v>
      </c>
      <c r="AJ45" s="65" t="s">
        <v>104</v>
      </c>
      <c r="AK45" s="65" t="s">
        <v>103</v>
      </c>
      <c r="AL45" s="65" t="s">
        <v>103</v>
      </c>
      <c r="AM45" s="70">
        <v>0</v>
      </c>
      <c r="AN45" s="96" t="s">
        <v>103</v>
      </c>
      <c r="AO45" s="96" t="s">
        <v>103</v>
      </c>
      <c r="AP45" s="96">
        <v>0</v>
      </c>
      <c r="AQ45" s="83">
        <f t="shared" si="0"/>
        <v>0</v>
      </c>
      <c r="AR45" s="83">
        <f t="shared" si="1"/>
        <v>32</v>
      </c>
      <c r="AS45" s="78">
        <f t="shared" si="5"/>
        <v>0</v>
      </c>
      <c r="AT45" s="62"/>
      <c r="AU45" s="75">
        <f t="shared" si="3"/>
        <v>0</v>
      </c>
    </row>
    <row r="46" spans="1:47" s="40" customFormat="1" x14ac:dyDescent="0.3">
      <c r="A46" s="92" t="s">
        <v>49</v>
      </c>
      <c r="B46" s="88">
        <v>41.182000000000002</v>
      </c>
      <c r="C46" s="88">
        <v>-72.457700000000003</v>
      </c>
      <c r="D46" s="37" t="s">
        <v>104</v>
      </c>
      <c r="E46" s="37" t="s">
        <v>104</v>
      </c>
      <c r="F46" s="37" t="s">
        <v>104</v>
      </c>
      <c r="G46" s="37" t="s">
        <v>104</v>
      </c>
      <c r="H46" s="37" t="s">
        <v>104</v>
      </c>
      <c r="I46" s="76">
        <v>0</v>
      </c>
      <c r="J46" s="32" t="s">
        <v>104</v>
      </c>
      <c r="K46" s="32" t="s">
        <v>104</v>
      </c>
      <c r="L46" s="32" t="s">
        <v>104</v>
      </c>
      <c r="M46" s="32" t="s">
        <v>104</v>
      </c>
      <c r="N46" s="32" t="s">
        <v>104</v>
      </c>
      <c r="O46" s="77">
        <v>0</v>
      </c>
      <c r="P46" s="33" t="s">
        <v>104</v>
      </c>
      <c r="Q46" s="33" t="s">
        <v>104</v>
      </c>
      <c r="R46" s="33" t="s">
        <v>104</v>
      </c>
      <c r="S46" s="33" t="s">
        <v>104</v>
      </c>
      <c r="T46" s="33" t="s">
        <v>104</v>
      </c>
      <c r="U46" s="33">
        <v>0</v>
      </c>
      <c r="V46" s="38" t="s">
        <v>104</v>
      </c>
      <c r="W46" s="38" t="s">
        <v>104</v>
      </c>
      <c r="X46" s="38" t="s">
        <v>104</v>
      </c>
      <c r="Y46" s="38" t="s">
        <v>104</v>
      </c>
      <c r="Z46" s="38" t="s">
        <v>104</v>
      </c>
      <c r="AA46" s="38">
        <v>0</v>
      </c>
      <c r="AB46" s="39" t="s">
        <v>104</v>
      </c>
      <c r="AC46" s="39" t="s">
        <v>104</v>
      </c>
      <c r="AD46" s="39" t="s">
        <v>104</v>
      </c>
      <c r="AE46" s="39" t="s">
        <v>104</v>
      </c>
      <c r="AF46" s="39" t="s">
        <v>104</v>
      </c>
      <c r="AG46" s="59">
        <v>0</v>
      </c>
      <c r="AH46" s="65" t="s">
        <v>104</v>
      </c>
      <c r="AI46" s="65" t="s">
        <v>104</v>
      </c>
      <c r="AJ46" s="65" t="s">
        <v>104</v>
      </c>
      <c r="AK46" s="65" t="s">
        <v>103</v>
      </c>
      <c r="AL46" s="65" t="s">
        <v>103</v>
      </c>
      <c r="AM46" s="70">
        <v>0</v>
      </c>
      <c r="AN46" s="96" t="s">
        <v>103</v>
      </c>
      <c r="AO46" s="96" t="s">
        <v>103</v>
      </c>
      <c r="AP46" s="96">
        <v>0</v>
      </c>
      <c r="AQ46" s="83">
        <f t="shared" si="0"/>
        <v>0</v>
      </c>
      <c r="AR46" s="83">
        <f t="shared" si="1"/>
        <v>32</v>
      </c>
      <c r="AS46" s="78">
        <f t="shared" si="5"/>
        <v>0</v>
      </c>
      <c r="AT46" s="62"/>
      <c r="AU46" s="75">
        <v>0</v>
      </c>
    </row>
    <row r="47" spans="1:47" s="40" customFormat="1" x14ac:dyDescent="0.3">
      <c r="A47" s="92" t="s">
        <v>50</v>
      </c>
      <c r="B47" s="88">
        <v>41.234299999999998</v>
      </c>
      <c r="C47" s="88">
        <v>-72.265799999999999</v>
      </c>
      <c r="D47" s="37" t="s">
        <v>104</v>
      </c>
      <c r="E47" s="37" t="s">
        <v>104</v>
      </c>
      <c r="F47" s="37" t="s">
        <v>104</v>
      </c>
      <c r="G47" s="37" t="s">
        <v>104</v>
      </c>
      <c r="H47" s="37" t="s">
        <v>104</v>
      </c>
      <c r="I47" s="76">
        <v>0</v>
      </c>
      <c r="J47" s="32" t="s">
        <v>104</v>
      </c>
      <c r="K47" s="32" t="s">
        <v>104</v>
      </c>
      <c r="L47" s="32" t="s">
        <v>104</v>
      </c>
      <c r="M47" s="32" t="s">
        <v>104</v>
      </c>
      <c r="N47" s="32" t="s">
        <v>104</v>
      </c>
      <c r="O47" s="77">
        <v>0</v>
      </c>
      <c r="P47" s="33" t="s">
        <v>104</v>
      </c>
      <c r="Q47" s="33" t="s">
        <v>104</v>
      </c>
      <c r="R47" s="33" t="s">
        <v>104</v>
      </c>
      <c r="S47" s="33" t="s">
        <v>104</v>
      </c>
      <c r="T47" s="33" t="s">
        <v>104</v>
      </c>
      <c r="U47" s="33">
        <v>0</v>
      </c>
      <c r="V47" s="38" t="s">
        <v>104</v>
      </c>
      <c r="W47" s="38" t="s">
        <v>104</v>
      </c>
      <c r="X47" s="38" t="s">
        <v>104</v>
      </c>
      <c r="Y47" s="38" t="s">
        <v>104</v>
      </c>
      <c r="Z47" s="38" t="s">
        <v>104</v>
      </c>
      <c r="AA47" s="38">
        <v>0</v>
      </c>
      <c r="AB47" s="39" t="s">
        <v>104</v>
      </c>
      <c r="AC47" s="39" t="s">
        <v>104</v>
      </c>
      <c r="AD47" s="39" t="s">
        <v>104</v>
      </c>
      <c r="AE47" s="39" t="s">
        <v>104</v>
      </c>
      <c r="AF47" s="39" t="s">
        <v>104</v>
      </c>
      <c r="AG47" s="59">
        <v>0</v>
      </c>
      <c r="AH47" s="65" t="s">
        <v>104</v>
      </c>
      <c r="AI47" s="65" t="s">
        <v>104</v>
      </c>
      <c r="AJ47" s="65" t="s">
        <v>104</v>
      </c>
      <c r="AK47" s="65" t="s">
        <v>103</v>
      </c>
      <c r="AL47" s="65" t="s">
        <v>103</v>
      </c>
      <c r="AM47" s="70">
        <v>0</v>
      </c>
      <c r="AN47" s="96" t="s">
        <v>103</v>
      </c>
      <c r="AO47" s="96" t="s">
        <v>103</v>
      </c>
      <c r="AP47" s="96">
        <v>0</v>
      </c>
      <c r="AQ47" s="83">
        <f t="shared" si="0"/>
        <v>0</v>
      </c>
      <c r="AR47" s="83">
        <f t="shared" si="1"/>
        <v>32</v>
      </c>
      <c r="AS47" s="78">
        <f t="shared" si="5"/>
        <v>0</v>
      </c>
      <c r="AT47" s="62"/>
      <c r="AU47" s="75">
        <v>0</v>
      </c>
    </row>
    <row r="48" spans="1:47" s="40" customFormat="1" x14ac:dyDescent="0.3">
      <c r="A48" s="92" t="s">
        <v>51</v>
      </c>
      <c r="B48" s="88">
        <v>41.237200000000001</v>
      </c>
      <c r="C48" s="88">
        <v>-72.053299999999993</v>
      </c>
      <c r="D48" s="37" t="s">
        <v>104</v>
      </c>
      <c r="E48" s="37" t="s">
        <v>104</v>
      </c>
      <c r="F48" s="37" t="s">
        <v>104</v>
      </c>
      <c r="G48" s="37" t="s">
        <v>104</v>
      </c>
      <c r="H48" s="37" t="s">
        <v>104</v>
      </c>
      <c r="I48" s="76">
        <v>0</v>
      </c>
      <c r="J48" s="32" t="s">
        <v>104</v>
      </c>
      <c r="K48" s="32" t="s">
        <v>104</v>
      </c>
      <c r="L48" s="32" t="s">
        <v>104</v>
      </c>
      <c r="M48" s="32" t="s">
        <v>104</v>
      </c>
      <c r="N48" s="32" t="s">
        <v>104</v>
      </c>
      <c r="O48" s="77">
        <v>0</v>
      </c>
      <c r="P48" s="33" t="s">
        <v>104</v>
      </c>
      <c r="Q48" s="33" t="s">
        <v>104</v>
      </c>
      <c r="R48" s="33" t="s">
        <v>104</v>
      </c>
      <c r="S48" s="33" t="s">
        <v>104</v>
      </c>
      <c r="T48" s="33" t="s">
        <v>104</v>
      </c>
      <c r="U48" s="33">
        <v>0</v>
      </c>
      <c r="V48" s="38" t="s">
        <v>104</v>
      </c>
      <c r="W48" s="38" t="s">
        <v>104</v>
      </c>
      <c r="X48" s="38" t="s">
        <v>104</v>
      </c>
      <c r="Y48" s="38" t="s">
        <v>104</v>
      </c>
      <c r="Z48" s="38" t="s">
        <v>104</v>
      </c>
      <c r="AA48" s="38">
        <v>0</v>
      </c>
      <c r="AB48" s="39" t="s">
        <v>104</v>
      </c>
      <c r="AC48" s="39" t="s">
        <v>104</v>
      </c>
      <c r="AD48" s="39" t="s">
        <v>104</v>
      </c>
      <c r="AE48" s="39" t="s">
        <v>104</v>
      </c>
      <c r="AF48" s="39" t="s">
        <v>104</v>
      </c>
      <c r="AG48" s="59">
        <v>0</v>
      </c>
      <c r="AH48" s="65" t="s">
        <v>104</v>
      </c>
      <c r="AI48" s="65" t="s">
        <v>104</v>
      </c>
      <c r="AJ48" s="65" t="s">
        <v>104</v>
      </c>
      <c r="AK48" s="65" t="s">
        <v>103</v>
      </c>
      <c r="AL48" s="65" t="s">
        <v>103</v>
      </c>
      <c r="AM48" s="70">
        <v>0</v>
      </c>
      <c r="AN48" s="96" t="s">
        <v>103</v>
      </c>
      <c r="AO48" s="96" t="s">
        <v>103</v>
      </c>
      <c r="AP48" s="96">
        <v>0</v>
      </c>
      <c r="AQ48" s="83">
        <f t="shared" si="0"/>
        <v>0</v>
      </c>
      <c r="AR48" s="83">
        <f t="shared" si="1"/>
        <v>32</v>
      </c>
      <c r="AS48" s="78">
        <f t="shared" si="5"/>
        <v>0</v>
      </c>
      <c r="AT48" s="62"/>
      <c r="AU48" s="75">
        <v>0</v>
      </c>
    </row>
    <row r="49" spans="1:47" x14ac:dyDescent="0.3">
      <c r="A49" s="74" t="s">
        <v>52</v>
      </c>
      <c r="B49" s="89">
        <v>40.801299999999998</v>
      </c>
      <c r="C49" s="89">
        <v>-73.826800000000006</v>
      </c>
      <c r="D49" s="30" t="s">
        <v>106</v>
      </c>
      <c r="E49" s="30" t="s">
        <v>106</v>
      </c>
      <c r="F49" s="30" t="s">
        <v>106</v>
      </c>
      <c r="G49" s="37" t="s">
        <v>101</v>
      </c>
      <c r="H49" s="37" t="s">
        <v>104</v>
      </c>
      <c r="I49" s="76">
        <v>1</v>
      </c>
      <c r="J49" s="32" t="s">
        <v>101</v>
      </c>
      <c r="K49" s="32" t="s">
        <v>101</v>
      </c>
      <c r="L49" s="32" t="s">
        <v>101</v>
      </c>
      <c r="M49" s="32" t="s">
        <v>101</v>
      </c>
      <c r="N49" s="32" t="s">
        <v>101</v>
      </c>
      <c r="O49" s="77">
        <v>5</v>
      </c>
      <c r="P49" s="33" t="s">
        <v>101</v>
      </c>
      <c r="Q49" s="33" t="s">
        <v>101</v>
      </c>
      <c r="R49" s="33" t="s">
        <v>101</v>
      </c>
      <c r="S49" s="33" t="s">
        <v>101</v>
      </c>
      <c r="T49" s="33" t="s">
        <v>101</v>
      </c>
      <c r="U49" s="33">
        <v>5</v>
      </c>
      <c r="V49" s="38" t="s">
        <v>101</v>
      </c>
      <c r="W49" s="38" t="s">
        <v>101</v>
      </c>
      <c r="X49" s="38" t="s">
        <v>101</v>
      </c>
      <c r="Y49" s="38" t="s">
        <v>101</v>
      </c>
      <c r="Z49" s="38" t="s">
        <v>104</v>
      </c>
      <c r="AA49" s="38">
        <v>4</v>
      </c>
      <c r="AB49" s="39" t="s">
        <v>104</v>
      </c>
      <c r="AC49" s="39" t="s">
        <v>104</v>
      </c>
      <c r="AD49" s="39" t="s">
        <v>104</v>
      </c>
      <c r="AE49" s="39" t="s">
        <v>101</v>
      </c>
      <c r="AF49" s="39" t="s">
        <v>101</v>
      </c>
      <c r="AG49" s="59">
        <v>2</v>
      </c>
      <c r="AH49" s="65" t="s">
        <v>102</v>
      </c>
      <c r="AI49" s="65" t="s">
        <v>102</v>
      </c>
      <c r="AJ49" s="65" t="s">
        <v>102</v>
      </c>
      <c r="AK49" s="65" t="s">
        <v>103</v>
      </c>
      <c r="AL49" s="65" t="s">
        <v>102</v>
      </c>
      <c r="AM49" s="70">
        <v>4</v>
      </c>
      <c r="AN49" s="96" t="s">
        <v>102</v>
      </c>
      <c r="AO49" s="96" t="s">
        <v>103</v>
      </c>
      <c r="AP49" s="96">
        <v>1</v>
      </c>
      <c r="AQ49" s="83">
        <f t="shared" si="0"/>
        <v>22</v>
      </c>
      <c r="AR49" s="83">
        <f t="shared" si="1"/>
        <v>32</v>
      </c>
      <c r="AS49" s="78">
        <f t="shared" si="5"/>
        <v>68.75</v>
      </c>
      <c r="AU49" s="63">
        <f t="shared" si="3"/>
        <v>68.75</v>
      </c>
    </row>
    <row r="50" spans="1:47" x14ac:dyDescent="0.3">
      <c r="A50" s="74" t="s">
        <v>53</v>
      </c>
      <c r="B50" s="89">
        <v>40.799199999999999</v>
      </c>
      <c r="C50" s="89">
        <v>-73.791300000000007</v>
      </c>
      <c r="D50" s="30" t="s">
        <v>106</v>
      </c>
      <c r="E50" s="30" t="s">
        <v>106</v>
      </c>
      <c r="F50" s="30" t="s">
        <v>106</v>
      </c>
      <c r="G50" s="37" t="s">
        <v>101</v>
      </c>
      <c r="H50" s="37" t="s">
        <v>101</v>
      </c>
      <c r="I50" s="37">
        <v>2</v>
      </c>
      <c r="J50" s="32" t="s">
        <v>101</v>
      </c>
      <c r="K50" s="32" t="s">
        <v>101</v>
      </c>
      <c r="L50" s="32" t="s">
        <v>101</v>
      </c>
      <c r="M50" s="32" t="s">
        <v>101</v>
      </c>
      <c r="N50" s="32" t="s">
        <v>101</v>
      </c>
      <c r="O50" s="77">
        <v>5</v>
      </c>
      <c r="P50" s="33" t="s">
        <v>101</v>
      </c>
      <c r="Q50" s="33" t="s">
        <v>101</v>
      </c>
      <c r="R50" s="33" t="s">
        <v>101</v>
      </c>
      <c r="S50" s="33" t="s">
        <v>101</v>
      </c>
      <c r="T50" s="33" t="s">
        <v>101</v>
      </c>
      <c r="U50" s="33">
        <v>5</v>
      </c>
      <c r="V50" s="38" t="s">
        <v>101</v>
      </c>
      <c r="W50" s="38" t="s">
        <v>101</v>
      </c>
      <c r="X50" s="38" t="s">
        <v>101</v>
      </c>
      <c r="Y50" s="38" t="s">
        <v>101</v>
      </c>
      <c r="Z50" s="38" t="s">
        <v>101</v>
      </c>
      <c r="AA50" s="38">
        <v>5</v>
      </c>
      <c r="AB50" s="39" t="s">
        <v>101</v>
      </c>
      <c r="AC50" s="39" t="s">
        <v>101</v>
      </c>
      <c r="AD50" s="39" t="s">
        <v>101</v>
      </c>
      <c r="AE50" s="39" t="s">
        <v>101</v>
      </c>
      <c r="AF50" s="39" t="s">
        <v>101</v>
      </c>
      <c r="AG50" s="59">
        <v>5</v>
      </c>
      <c r="AH50" s="65" t="s">
        <v>102</v>
      </c>
      <c r="AI50" s="65" t="s">
        <v>102</v>
      </c>
      <c r="AJ50" s="65" t="s">
        <v>102</v>
      </c>
      <c r="AK50" s="65" t="s">
        <v>102</v>
      </c>
      <c r="AL50" s="65" t="s">
        <v>102</v>
      </c>
      <c r="AM50" s="70">
        <v>5</v>
      </c>
      <c r="AN50" s="96" t="s">
        <v>102</v>
      </c>
      <c r="AO50" s="96" t="s">
        <v>102</v>
      </c>
      <c r="AP50" s="96">
        <v>2</v>
      </c>
      <c r="AQ50" s="83">
        <f t="shared" si="0"/>
        <v>29</v>
      </c>
      <c r="AR50" s="83">
        <f t="shared" si="1"/>
        <v>32</v>
      </c>
      <c r="AS50" s="78">
        <f t="shared" si="5"/>
        <v>90.625</v>
      </c>
      <c r="AU50" s="63">
        <f t="shared" si="3"/>
        <v>90.625</v>
      </c>
    </row>
    <row r="51" spans="1:47" x14ac:dyDescent="0.3">
      <c r="A51" s="74" t="s">
        <v>54</v>
      </c>
      <c r="B51" s="89">
        <v>40.843299999999999</v>
      </c>
      <c r="C51" s="89">
        <v>-73.759</v>
      </c>
      <c r="D51" s="30" t="s">
        <v>106</v>
      </c>
      <c r="E51" s="30" t="s">
        <v>106</v>
      </c>
      <c r="F51" s="30" t="s">
        <v>106</v>
      </c>
      <c r="G51" s="37" t="s">
        <v>101</v>
      </c>
      <c r="H51" s="37" t="s">
        <v>101</v>
      </c>
      <c r="I51" s="37">
        <v>2</v>
      </c>
      <c r="J51" s="32" t="s">
        <v>104</v>
      </c>
      <c r="K51" s="32" t="s">
        <v>101</v>
      </c>
      <c r="L51" s="32" t="s">
        <v>101</v>
      </c>
      <c r="M51" s="32" t="s">
        <v>101</v>
      </c>
      <c r="N51" s="32" t="s">
        <v>101</v>
      </c>
      <c r="O51" s="32">
        <v>5</v>
      </c>
      <c r="P51" s="33" t="s">
        <v>101</v>
      </c>
      <c r="Q51" s="33" t="s">
        <v>101</v>
      </c>
      <c r="R51" s="33" t="s">
        <v>101</v>
      </c>
      <c r="S51" s="33" t="s">
        <v>101</v>
      </c>
      <c r="T51" s="33" t="s">
        <v>101</v>
      </c>
      <c r="U51" s="33">
        <v>5</v>
      </c>
      <c r="V51" s="38" t="s">
        <v>101</v>
      </c>
      <c r="W51" s="38" t="s">
        <v>101</v>
      </c>
      <c r="X51" s="38" t="s">
        <v>101</v>
      </c>
      <c r="Y51" s="38" t="s">
        <v>101</v>
      </c>
      <c r="Z51" s="38" t="s">
        <v>101</v>
      </c>
      <c r="AA51" s="38">
        <v>5</v>
      </c>
      <c r="AB51" s="39" t="s">
        <v>101</v>
      </c>
      <c r="AC51" s="39" t="s">
        <v>101</v>
      </c>
      <c r="AD51" s="39" t="s">
        <v>101</v>
      </c>
      <c r="AE51" s="39" t="s">
        <v>101</v>
      </c>
      <c r="AF51" s="39" t="s">
        <v>101</v>
      </c>
      <c r="AG51" s="59">
        <v>5</v>
      </c>
      <c r="AH51" s="65" t="s">
        <v>102</v>
      </c>
      <c r="AI51" s="65" t="s">
        <v>102</v>
      </c>
      <c r="AJ51" s="65" t="s">
        <v>102</v>
      </c>
      <c r="AK51" s="65" t="s">
        <v>102</v>
      </c>
      <c r="AL51" s="65" t="s">
        <v>102</v>
      </c>
      <c r="AM51" s="70">
        <v>5</v>
      </c>
      <c r="AN51" s="96" t="s">
        <v>102</v>
      </c>
      <c r="AO51" s="96" t="s">
        <v>102</v>
      </c>
      <c r="AP51" s="96">
        <v>2</v>
      </c>
      <c r="AQ51" s="83">
        <f t="shared" si="0"/>
        <v>29</v>
      </c>
      <c r="AR51" s="83">
        <f t="shared" si="1"/>
        <v>32</v>
      </c>
      <c r="AS51" s="78">
        <f t="shared" si="5"/>
        <v>90.625</v>
      </c>
      <c r="AU51" s="63">
        <f t="shared" si="3"/>
        <v>90.625</v>
      </c>
    </row>
    <row r="52" spans="1:47" x14ac:dyDescent="0.3">
      <c r="A52" s="74" t="s">
        <v>55</v>
      </c>
      <c r="B52" s="89">
        <v>40.872500000000002</v>
      </c>
      <c r="C52" s="89">
        <v>-73.734300000000005</v>
      </c>
      <c r="D52" s="30" t="s">
        <v>106</v>
      </c>
      <c r="E52" s="30" t="s">
        <v>106</v>
      </c>
      <c r="F52" s="30" t="s">
        <v>106</v>
      </c>
      <c r="G52" s="37" t="s">
        <v>101</v>
      </c>
      <c r="H52" s="37" t="s">
        <v>101</v>
      </c>
      <c r="I52" s="37">
        <v>2</v>
      </c>
      <c r="J52" s="32" t="s">
        <v>101</v>
      </c>
      <c r="K52" s="32" t="s">
        <v>101</v>
      </c>
      <c r="L52" s="32" t="s">
        <v>101</v>
      </c>
      <c r="M52" s="32" t="s">
        <v>101</v>
      </c>
      <c r="N52" s="32" t="s">
        <v>101</v>
      </c>
      <c r="O52" s="32">
        <v>5</v>
      </c>
      <c r="P52" s="33" t="s">
        <v>101</v>
      </c>
      <c r="Q52" s="33" t="s">
        <v>101</v>
      </c>
      <c r="R52" s="33" t="s">
        <v>101</v>
      </c>
      <c r="S52" s="33" t="s">
        <v>101</v>
      </c>
      <c r="T52" s="33" t="s">
        <v>101</v>
      </c>
      <c r="U52" s="33">
        <v>5</v>
      </c>
      <c r="V52" s="38" t="s">
        <v>101</v>
      </c>
      <c r="W52" s="38" t="s">
        <v>101</v>
      </c>
      <c r="X52" s="38" t="s">
        <v>101</v>
      </c>
      <c r="Y52" s="38" t="s">
        <v>101</v>
      </c>
      <c r="Z52" s="38" t="s">
        <v>101</v>
      </c>
      <c r="AA52" s="38">
        <v>5</v>
      </c>
      <c r="AB52" s="39" t="s">
        <v>101</v>
      </c>
      <c r="AC52" s="39" t="s">
        <v>101</v>
      </c>
      <c r="AD52" s="39" t="s">
        <v>101</v>
      </c>
      <c r="AE52" s="39" t="s">
        <v>101</v>
      </c>
      <c r="AF52" s="39" t="s">
        <v>101</v>
      </c>
      <c r="AG52" s="59">
        <v>5</v>
      </c>
      <c r="AH52" s="65" t="s">
        <v>102</v>
      </c>
      <c r="AI52" s="65" t="s">
        <v>102</v>
      </c>
      <c r="AJ52" s="65" t="s">
        <v>102</v>
      </c>
      <c r="AK52" s="65" t="s">
        <v>102</v>
      </c>
      <c r="AL52" s="65" t="s">
        <v>102</v>
      </c>
      <c r="AM52" s="70">
        <v>5</v>
      </c>
      <c r="AN52" s="96" t="s">
        <v>102</v>
      </c>
      <c r="AO52" s="96" t="s">
        <v>102</v>
      </c>
      <c r="AP52" s="96">
        <v>2</v>
      </c>
      <c r="AQ52" s="83">
        <f t="shared" si="0"/>
        <v>29</v>
      </c>
      <c r="AR52" s="83">
        <f t="shared" si="1"/>
        <v>32</v>
      </c>
      <c r="AS52" s="78">
        <f t="shared" si="5"/>
        <v>90.625</v>
      </c>
      <c r="AU52" s="63">
        <f t="shared" si="3"/>
        <v>90.625</v>
      </c>
    </row>
    <row r="53" spans="1:47" x14ac:dyDescent="0.3">
      <c r="A53" s="74" t="s">
        <v>56</v>
      </c>
      <c r="B53" s="89">
        <v>40.892299999999999</v>
      </c>
      <c r="C53" s="89">
        <v>-73.685299999999998</v>
      </c>
      <c r="D53" s="30" t="s">
        <v>106</v>
      </c>
      <c r="E53" s="30" t="s">
        <v>106</v>
      </c>
      <c r="F53" s="30" t="s">
        <v>106</v>
      </c>
      <c r="G53" s="37" t="s">
        <v>101</v>
      </c>
      <c r="H53" s="37" t="s">
        <v>101</v>
      </c>
      <c r="I53" s="37">
        <v>2</v>
      </c>
      <c r="J53" s="32" t="s">
        <v>101</v>
      </c>
      <c r="K53" s="32" t="s">
        <v>101</v>
      </c>
      <c r="L53" s="32" t="s">
        <v>101</v>
      </c>
      <c r="M53" s="32" t="s">
        <v>101</v>
      </c>
      <c r="N53" s="32" t="s">
        <v>101</v>
      </c>
      <c r="O53" s="32">
        <v>5</v>
      </c>
      <c r="P53" s="33" t="s">
        <v>101</v>
      </c>
      <c r="Q53" s="33" t="s">
        <v>101</v>
      </c>
      <c r="R53" s="33" t="s">
        <v>101</v>
      </c>
      <c r="S53" s="33" t="s">
        <v>101</v>
      </c>
      <c r="T53" s="33" t="s">
        <v>101</v>
      </c>
      <c r="U53" s="33">
        <v>5</v>
      </c>
      <c r="V53" s="38" t="s">
        <v>101</v>
      </c>
      <c r="W53" s="38" t="s">
        <v>101</v>
      </c>
      <c r="X53" s="38" t="s">
        <v>101</v>
      </c>
      <c r="Y53" s="38" t="s">
        <v>101</v>
      </c>
      <c r="Z53" s="38" t="s">
        <v>101</v>
      </c>
      <c r="AA53" s="38">
        <v>5</v>
      </c>
      <c r="AB53" s="39" t="s">
        <v>101</v>
      </c>
      <c r="AC53" s="39" t="s">
        <v>101</v>
      </c>
      <c r="AD53" s="39" t="s">
        <v>101</v>
      </c>
      <c r="AE53" s="39" t="s">
        <v>101</v>
      </c>
      <c r="AF53" s="39" t="s">
        <v>101</v>
      </c>
      <c r="AG53" s="59">
        <v>5</v>
      </c>
      <c r="AH53" s="65" t="s">
        <v>102</v>
      </c>
      <c r="AI53" s="65" t="s">
        <v>102</v>
      </c>
      <c r="AJ53" s="65" t="s">
        <v>102</v>
      </c>
      <c r="AK53" s="65" t="s">
        <v>102</v>
      </c>
      <c r="AL53" s="65" t="s">
        <v>102</v>
      </c>
      <c r="AM53" s="70">
        <v>5</v>
      </c>
      <c r="AN53" s="96" t="s">
        <v>102</v>
      </c>
      <c r="AO53" s="96" t="s">
        <v>102</v>
      </c>
      <c r="AP53" s="96">
        <v>2</v>
      </c>
      <c r="AQ53" s="83">
        <f t="shared" si="0"/>
        <v>29</v>
      </c>
      <c r="AR53" s="83">
        <f t="shared" si="1"/>
        <v>32</v>
      </c>
      <c r="AS53" s="78">
        <f t="shared" si="5"/>
        <v>90.625</v>
      </c>
      <c r="AU53" s="63">
        <f t="shared" si="3"/>
        <v>90.625</v>
      </c>
    </row>
    <row r="54" spans="1:47" x14ac:dyDescent="0.3">
      <c r="A54" s="74" t="s">
        <v>57</v>
      </c>
      <c r="B54" s="89">
        <v>40.940300000000001</v>
      </c>
      <c r="C54" s="89">
        <v>-73.666700000000006</v>
      </c>
      <c r="D54" s="30" t="s">
        <v>106</v>
      </c>
      <c r="E54" s="30" t="s">
        <v>106</v>
      </c>
      <c r="F54" s="30" t="s">
        <v>106</v>
      </c>
      <c r="G54" s="37" t="s">
        <v>101</v>
      </c>
      <c r="H54" s="37" t="s">
        <v>104</v>
      </c>
      <c r="I54" s="37">
        <v>1</v>
      </c>
      <c r="J54" s="32" t="s">
        <v>101</v>
      </c>
      <c r="K54" s="32" t="s">
        <v>101</v>
      </c>
      <c r="L54" s="32" t="s">
        <v>101</v>
      </c>
      <c r="M54" s="32" t="s">
        <v>101</v>
      </c>
      <c r="N54" s="32" t="s">
        <v>101</v>
      </c>
      <c r="O54" s="32">
        <v>5</v>
      </c>
      <c r="P54" s="33" t="s">
        <v>101</v>
      </c>
      <c r="Q54" s="33" t="s">
        <v>101</v>
      </c>
      <c r="R54" s="33" t="s">
        <v>101</v>
      </c>
      <c r="S54" s="33" t="s">
        <v>101</v>
      </c>
      <c r="T54" s="33" t="s">
        <v>101</v>
      </c>
      <c r="U54" s="33">
        <v>5</v>
      </c>
      <c r="V54" s="38" t="s">
        <v>101</v>
      </c>
      <c r="W54" s="38" t="s">
        <v>101</v>
      </c>
      <c r="X54" s="38" t="s">
        <v>101</v>
      </c>
      <c r="Y54" s="38" t="s">
        <v>101</v>
      </c>
      <c r="Z54" s="38" t="s">
        <v>101</v>
      </c>
      <c r="AA54" s="38">
        <v>5</v>
      </c>
      <c r="AB54" s="39" t="s">
        <v>104</v>
      </c>
      <c r="AC54" s="39" t="s">
        <v>101</v>
      </c>
      <c r="AD54" s="39" t="s">
        <v>101</v>
      </c>
      <c r="AE54" s="39" t="s">
        <v>101</v>
      </c>
      <c r="AF54" s="39" t="s">
        <v>101</v>
      </c>
      <c r="AG54" s="59">
        <v>4</v>
      </c>
      <c r="AH54" s="65" t="s">
        <v>102</v>
      </c>
      <c r="AI54" s="65" t="s">
        <v>102</v>
      </c>
      <c r="AJ54" s="65" t="s">
        <v>102</v>
      </c>
      <c r="AK54" s="65" t="s">
        <v>102</v>
      </c>
      <c r="AL54" s="65" t="s">
        <v>102</v>
      </c>
      <c r="AM54" s="70">
        <v>5</v>
      </c>
      <c r="AN54" s="96" t="s">
        <v>102</v>
      </c>
      <c r="AO54" s="96" t="s">
        <v>102</v>
      </c>
      <c r="AP54" s="96">
        <v>2</v>
      </c>
      <c r="AQ54" s="83">
        <f t="shared" si="0"/>
        <v>27</v>
      </c>
      <c r="AR54" s="83">
        <f t="shared" si="1"/>
        <v>32</v>
      </c>
      <c r="AS54" s="78">
        <f t="shared" si="5"/>
        <v>84.375</v>
      </c>
      <c r="AU54" s="63">
        <f t="shared" si="3"/>
        <v>84.375</v>
      </c>
    </row>
    <row r="55" spans="1:47" x14ac:dyDescent="0.3">
      <c r="A55" s="74" t="s">
        <v>58</v>
      </c>
      <c r="B55" s="89">
        <v>40.9343</v>
      </c>
      <c r="C55" s="89">
        <v>-73.652000000000001</v>
      </c>
      <c r="D55" s="30" t="s">
        <v>106</v>
      </c>
      <c r="E55" s="30" t="s">
        <v>106</v>
      </c>
      <c r="F55" s="30" t="s">
        <v>106</v>
      </c>
      <c r="G55" s="37" t="s">
        <v>101</v>
      </c>
      <c r="H55" s="37" t="s">
        <v>101</v>
      </c>
      <c r="I55" s="37">
        <v>2</v>
      </c>
      <c r="J55" s="32" t="s">
        <v>101</v>
      </c>
      <c r="K55" s="32" t="s">
        <v>101</v>
      </c>
      <c r="L55" s="32" t="s">
        <v>101</v>
      </c>
      <c r="M55" s="32" t="s">
        <v>101</v>
      </c>
      <c r="N55" s="32" t="s">
        <v>101</v>
      </c>
      <c r="O55" s="32">
        <v>5</v>
      </c>
      <c r="P55" s="33" t="s">
        <v>101</v>
      </c>
      <c r="Q55" s="33" t="s">
        <v>101</v>
      </c>
      <c r="R55" s="33" t="s">
        <v>101</v>
      </c>
      <c r="S55" s="33" t="s">
        <v>101</v>
      </c>
      <c r="T55" s="33" t="s">
        <v>101</v>
      </c>
      <c r="U55" s="33">
        <v>5</v>
      </c>
      <c r="V55" s="38" t="s">
        <v>101</v>
      </c>
      <c r="W55" s="38" t="s">
        <v>101</v>
      </c>
      <c r="X55" s="38" t="s">
        <v>101</v>
      </c>
      <c r="Y55" s="38" t="s">
        <v>101</v>
      </c>
      <c r="Z55" s="38" t="s">
        <v>101</v>
      </c>
      <c r="AA55" s="38">
        <v>5</v>
      </c>
      <c r="AB55" s="39" t="s">
        <v>104</v>
      </c>
      <c r="AC55" s="39" t="s">
        <v>101</v>
      </c>
      <c r="AD55" s="39" t="s">
        <v>101</v>
      </c>
      <c r="AE55" s="39" t="s">
        <v>101</v>
      </c>
      <c r="AF55" s="39" t="s">
        <v>101</v>
      </c>
      <c r="AG55" s="59">
        <v>4</v>
      </c>
      <c r="AH55" s="65" t="s">
        <v>102</v>
      </c>
      <c r="AI55" s="65" t="s">
        <v>102</v>
      </c>
      <c r="AJ55" s="65" t="s">
        <v>101</v>
      </c>
      <c r="AK55" s="65" t="s">
        <v>102</v>
      </c>
      <c r="AL55" s="65" t="s">
        <v>102</v>
      </c>
      <c r="AM55" s="70">
        <v>5</v>
      </c>
      <c r="AN55" s="96" t="s">
        <v>102</v>
      </c>
      <c r="AO55" s="96" t="s">
        <v>102</v>
      </c>
      <c r="AP55" s="96">
        <v>2</v>
      </c>
      <c r="AQ55" s="83">
        <f t="shared" si="0"/>
        <v>28</v>
      </c>
      <c r="AR55" s="83">
        <f t="shared" si="1"/>
        <v>32</v>
      </c>
      <c r="AS55" s="78">
        <f t="shared" si="5"/>
        <v>87.5</v>
      </c>
      <c r="AU55" s="63">
        <f t="shared" si="3"/>
        <v>87.5</v>
      </c>
    </row>
    <row r="56" spans="1:47" x14ac:dyDescent="0.3">
      <c r="A56" s="74" t="s">
        <v>59</v>
      </c>
      <c r="B56" s="89">
        <v>40.918700000000001</v>
      </c>
      <c r="C56" s="89">
        <v>-73.640299999999996</v>
      </c>
      <c r="D56" s="30" t="s">
        <v>106</v>
      </c>
      <c r="E56" s="30" t="s">
        <v>106</v>
      </c>
      <c r="F56" s="30" t="s">
        <v>106</v>
      </c>
      <c r="G56" s="37" t="s">
        <v>101</v>
      </c>
      <c r="H56" s="37" t="s">
        <v>101</v>
      </c>
      <c r="I56" s="37">
        <v>2</v>
      </c>
      <c r="J56" s="32" t="s">
        <v>101</v>
      </c>
      <c r="K56" s="32" t="s">
        <v>101</v>
      </c>
      <c r="L56" s="32" t="s">
        <v>101</v>
      </c>
      <c r="M56" s="32" t="s">
        <v>101</v>
      </c>
      <c r="N56" s="32" t="s">
        <v>101</v>
      </c>
      <c r="O56" s="32">
        <v>5</v>
      </c>
      <c r="P56" s="33" t="s">
        <v>101</v>
      </c>
      <c r="Q56" s="33" t="s">
        <v>101</v>
      </c>
      <c r="R56" s="33" t="s">
        <v>101</v>
      </c>
      <c r="S56" s="33" t="s">
        <v>101</v>
      </c>
      <c r="T56" s="33" t="s">
        <v>101</v>
      </c>
      <c r="U56" s="33">
        <v>5</v>
      </c>
      <c r="V56" s="38" t="s">
        <v>101</v>
      </c>
      <c r="W56" s="38" t="s">
        <v>101</v>
      </c>
      <c r="X56" s="38" t="s">
        <v>101</v>
      </c>
      <c r="Y56" s="38" t="s">
        <v>101</v>
      </c>
      <c r="Z56" s="38" t="s">
        <v>101</v>
      </c>
      <c r="AA56" s="38">
        <v>5</v>
      </c>
      <c r="AB56" s="39" t="s">
        <v>101</v>
      </c>
      <c r="AC56" s="39" t="s">
        <v>101</v>
      </c>
      <c r="AD56" s="39" t="s">
        <v>101</v>
      </c>
      <c r="AE56" s="39" t="s">
        <v>101</v>
      </c>
      <c r="AF56" s="39" t="s">
        <v>101</v>
      </c>
      <c r="AG56" s="59">
        <v>5</v>
      </c>
      <c r="AH56" s="65" t="s">
        <v>102</v>
      </c>
      <c r="AI56" s="65" t="s">
        <v>102</v>
      </c>
      <c r="AJ56" s="65" t="s">
        <v>101</v>
      </c>
      <c r="AK56" s="65" t="s">
        <v>102</v>
      </c>
      <c r="AL56" s="65" t="s">
        <v>102</v>
      </c>
      <c r="AM56" s="70">
        <v>5</v>
      </c>
      <c r="AN56" s="96" t="s">
        <v>102</v>
      </c>
      <c r="AO56" s="96" t="s">
        <v>102</v>
      </c>
      <c r="AP56" s="96">
        <v>2</v>
      </c>
      <c r="AQ56" s="83">
        <f t="shared" si="0"/>
        <v>29</v>
      </c>
      <c r="AR56" s="83">
        <f t="shared" si="1"/>
        <v>32</v>
      </c>
      <c r="AS56" s="78">
        <f t="shared" si="5"/>
        <v>90.625</v>
      </c>
      <c r="AU56" s="63">
        <f t="shared" si="3"/>
        <v>90.625</v>
      </c>
    </row>
    <row r="57" spans="1:47" x14ac:dyDescent="0.3">
      <c r="A57" s="74" t="s">
        <v>60</v>
      </c>
      <c r="B57" s="89">
        <v>40.9054</v>
      </c>
      <c r="C57" s="89">
        <v>-73.635999999999996</v>
      </c>
      <c r="D57" s="30" t="s">
        <v>106</v>
      </c>
      <c r="E57" s="30" t="s">
        <v>106</v>
      </c>
      <c r="F57" s="30" t="s">
        <v>106</v>
      </c>
      <c r="G57" s="37" t="s">
        <v>101</v>
      </c>
      <c r="H57" s="37" t="s">
        <v>101</v>
      </c>
      <c r="I57" s="37">
        <v>2</v>
      </c>
      <c r="J57" s="32" t="s">
        <v>101</v>
      </c>
      <c r="K57" s="32" t="s">
        <v>101</v>
      </c>
      <c r="L57" s="32" t="s">
        <v>101</v>
      </c>
      <c r="M57" s="32" t="s">
        <v>101</v>
      </c>
      <c r="N57" s="32" t="s">
        <v>101</v>
      </c>
      <c r="O57" s="32">
        <v>5</v>
      </c>
      <c r="P57" s="33" t="s">
        <v>101</v>
      </c>
      <c r="Q57" s="33" t="s">
        <v>101</v>
      </c>
      <c r="R57" s="33" t="s">
        <v>101</v>
      </c>
      <c r="S57" s="33" t="s">
        <v>101</v>
      </c>
      <c r="T57" s="33" t="s">
        <v>101</v>
      </c>
      <c r="U57" s="33">
        <v>5</v>
      </c>
      <c r="V57" s="38" t="s">
        <v>101</v>
      </c>
      <c r="W57" s="38" t="s">
        <v>101</v>
      </c>
      <c r="X57" s="38" t="s">
        <v>104</v>
      </c>
      <c r="Y57" s="38" t="s">
        <v>101</v>
      </c>
      <c r="Z57" s="38" t="s">
        <v>104</v>
      </c>
      <c r="AA57" s="38">
        <v>3</v>
      </c>
      <c r="AB57" s="39" t="s">
        <v>104</v>
      </c>
      <c r="AC57" s="39" t="s">
        <v>101</v>
      </c>
      <c r="AD57" s="39" t="s">
        <v>101</v>
      </c>
      <c r="AE57" s="39" t="s">
        <v>101</v>
      </c>
      <c r="AF57" s="39" t="s">
        <v>101</v>
      </c>
      <c r="AG57" s="59">
        <v>4</v>
      </c>
      <c r="AH57" s="65" t="s">
        <v>102</v>
      </c>
      <c r="AI57" s="65" t="s">
        <v>102</v>
      </c>
      <c r="AJ57" s="65" t="s">
        <v>101</v>
      </c>
      <c r="AK57" s="65" t="s">
        <v>102</v>
      </c>
      <c r="AL57" s="65" t="s">
        <v>102</v>
      </c>
      <c r="AM57" s="70">
        <v>5</v>
      </c>
      <c r="AN57" s="96" t="s">
        <v>102</v>
      </c>
      <c r="AO57" s="96" t="s">
        <v>102</v>
      </c>
      <c r="AP57" s="96">
        <v>2</v>
      </c>
      <c r="AQ57" s="83">
        <f t="shared" si="0"/>
        <v>26</v>
      </c>
      <c r="AR57" s="83">
        <f t="shared" si="1"/>
        <v>32</v>
      </c>
      <c r="AS57" s="78">
        <f t="shared" si="5"/>
        <v>81.25</v>
      </c>
      <c r="AU57" s="63">
        <f t="shared" si="3"/>
        <v>81.25</v>
      </c>
    </row>
    <row r="58" spans="1:47" x14ac:dyDescent="0.3">
      <c r="A58" s="74" t="s">
        <v>61</v>
      </c>
      <c r="B58" s="89">
        <v>40.920699999999997</v>
      </c>
      <c r="C58" s="89">
        <v>-73.718699999999998</v>
      </c>
      <c r="D58" s="30" t="s">
        <v>106</v>
      </c>
      <c r="E58" s="30" t="s">
        <v>106</v>
      </c>
      <c r="F58" s="30" t="s">
        <v>106</v>
      </c>
      <c r="G58" s="37" t="s">
        <v>101</v>
      </c>
      <c r="H58" s="37" t="s">
        <v>101</v>
      </c>
      <c r="I58" s="37">
        <v>2</v>
      </c>
      <c r="J58" s="32" t="s">
        <v>101</v>
      </c>
      <c r="K58" s="32" t="s">
        <v>101</v>
      </c>
      <c r="L58" s="32" t="s">
        <v>101</v>
      </c>
      <c r="M58" s="32" t="s">
        <v>101</v>
      </c>
      <c r="N58" s="32" t="s">
        <v>101</v>
      </c>
      <c r="O58" s="32">
        <v>5</v>
      </c>
      <c r="P58" s="33" t="s">
        <v>101</v>
      </c>
      <c r="Q58" s="33" t="s">
        <v>101</v>
      </c>
      <c r="R58" s="33" t="s">
        <v>101</v>
      </c>
      <c r="S58" s="33" t="s">
        <v>101</v>
      </c>
      <c r="T58" s="33" t="s">
        <v>101</v>
      </c>
      <c r="U58" s="33">
        <v>5</v>
      </c>
      <c r="V58" s="38" t="s">
        <v>101</v>
      </c>
      <c r="W58" s="38" t="s">
        <v>101</v>
      </c>
      <c r="X58" s="38" t="s">
        <v>101</v>
      </c>
      <c r="Y58" s="38" t="s">
        <v>101</v>
      </c>
      <c r="Z58" s="38" t="s">
        <v>101</v>
      </c>
      <c r="AA58" s="38">
        <v>5</v>
      </c>
      <c r="AB58" s="39" t="s">
        <v>104</v>
      </c>
      <c r="AC58" s="39" t="s">
        <v>101</v>
      </c>
      <c r="AD58" s="39" t="s">
        <v>101</v>
      </c>
      <c r="AE58" s="39" t="s">
        <v>101</v>
      </c>
      <c r="AF58" s="39" t="s">
        <v>101</v>
      </c>
      <c r="AG58" s="59">
        <v>4</v>
      </c>
      <c r="AH58" s="65" t="s">
        <v>102</v>
      </c>
      <c r="AI58" s="65" t="s">
        <v>102</v>
      </c>
      <c r="AJ58" s="65" t="s">
        <v>101</v>
      </c>
      <c r="AK58" s="65" t="s">
        <v>102</v>
      </c>
      <c r="AL58" s="65" t="s">
        <v>102</v>
      </c>
      <c r="AM58" s="70">
        <v>5</v>
      </c>
      <c r="AN58" s="96" t="s">
        <v>102</v>
      </c>
      <c r="AO58" s="96" t="s">
        <v>102</v>
      </c>
      <c r="AP58" s="96">
        <v>2</v>
      </c>
      <c r="AQ58" s="83">
        <f t="shared" si="0"/>
        <v>28</v>
      </c>
      <c r="AR58" s="83">
        <f t="shared" si="1"/>
        <v>32</v>
      </c>
      <c r="AS58" s="78">
        <f t="shared" si="5"/>
        <v>87.5</v>
      </c>
      <c r="AU58" s="63">
        <f t="shared" si="3"/>
        <v>87.5</v>
      </c>
    </row>
    <row r="59" spans="1:47" x14ac:dyDescent="0.3">
      <c r="A59" s="74" t="s">
        <v>62</v>
      </c>
      <c r="B59" s="89">
        <v>40.908000000000001</v>
      </c>
      <c r="C59" s="89">
        <v>-73.709000000000003</v>
      </c>
      <c r="D59" s="30" t="s">
        <v>106</v>
      </c>
      <c r="E59" s="30" t="s">
        <v>106</v>
      </c>
      <c r="F59" s="30" t="s">
        <v>106</v>
      </c>
      <c r="G59" s="37" t="s">
        <v>101</v>
      </c>
      <c r="H59" s="37" t="s">
        <v>101</v>
      </c>
      <c r="I59" s="37">
        <v>2</v>
      </c>
      <c r="J59" s="32" t="s">
        <v>101</v>
      </c>
      <c r="K59" s="32" t="s">
        <v>101</v>
      </c>
      <c r="L59" s="32" t="s">
        <v>101</v>
      </c>
      <c r="M59" s="32" t="s">
        <v>101</v>
      </c>
      <c r="N59" s="32" t="s">
        <v>101</v>
      </c>
      <c r="O59" s="32">
        <v>5</v>
      </c>
      <c r="P59" s="33" t="s">
        <v>101</v>
      </c>
      <c r="Q59" s="33" t="s">
        <v>101</v>
      </c>
      <c r="R59" s="33" t="s">
        <v>101</v>
      </c>
      <c r="S59" s="33" t="s">
        <v>101</v>
      </c>
      <c r="T59" s="33" t="s">
        <v>101</v>
      </c>
      <c r="U59" s="33">
        <v>5</v>
      </c>
      <c r="V59" s="38" t="s">
        <v>101</v>
      </c>
      <c r="W59" s="38" t="s">
        <v>101</v>
      </c>
      <c r="X59" s="38" t="s">
        <v>101</v>
      </c>
      <c r="Y59" s="38" t="s">
        <v>101</v>
      </c>
      <c r="Z59" s="38" t="s">
        <v>101</v>
      </c>
      <c r="AA59" s="38">
        <v>5</v>
      </c>
      <c r="AB59" s="39" t="s">
        <v>101</v>
      </c>
      <c r="AC59" s="39" t="s">
        <v>101</v>
      </c>
      <c r="AD59" s="39" t="s">
        <v>101</v>
      </c>
      <c r="AE59" s="39" t="s">
        <v>101</v>
      </c>
      <c r="AF59" s="39" t="s">
        <v>101</v>
      </c>
      <c r="AG59" s="59">
        <v>5</v>
      </c>
      <c r="AH59" s="65" t="s">
        <v>102</v>
      </c>
      <c r="AI59" s="65" t="s">
        <v>102</v>
      </c>
      <c r="AJ59" s="65" t="s">
        <v>101</v>
      </c>
      <c r="AK59" s="65" t="s">
        <v>102</v>
      </c>
      <c r="AL59" s="65" t="s">
        <v>102</v>
      </c>
      <c r="AM59" s="70">
        <v>5</v>
      </c>
      <c r="AN59" s="96" t="s">
        <v>102</v>
      </c>
      <c r="AO59" s="96" t="s">
        <v>102</v>
      </c>
      <c r="AP59" s="96">
        <v>2</v>
      </c>
      <c r="AQ59" s="83">
        <f t="shared" si="0"/>
        <v>29</v>
      </c>
      <c r="AR59" s="83">
        <f t="shared" si="1"/>
        <v>32</v>
      </c>
      <c r="AS59" s="78">
        <f t="shared" si="5"/>
        <v>90.625</v>
      </c>
      <c r="AU59" s="63">
        <f t="shared" si="3"/>
        <v>90.625</v>
      </c>
    </row>
    <row r="60" spans="1:47" x14ac:dyDescent="0.3">
      <c r="A60" s="74" t="s">
        <v>63</v>
      </c>
      <c r="B60" s="89">
        <v>40.859000000000002</v>
      </c>
      <c r="C60" s="89">
        <v>-73.671700000000001</v>
      </c>
      <c r="D60" s="30" t="s">
        <v>106</v>
      </c>
      <c r="E60" s="30" t="s">
        <v>106</v>
      </c>
      <c r="F60" s="30" t="s">
        <v>106</v>
      </c>
      <c r="G60" s="37" t="s">
        <v>101</v>
      </c>
      <c r="H60" s="37" t="s">
        <v>101</v>
      </c>
      <c r="I60" s="37">
        <v>2</v>
      </c>
      <c r="J60" s="32" t="s">
        <v>101</v>
      </c>
      <c r="K60" s="32" t="s">
        <v>101</v>
      </c>
      <c r="L60" s="32" t="s">
        <v>101</v>
      </c>
      <c r="M60" s="32" t="s">
        <v>101</v>
      </c>
      <c r="N60" s="32" t="s">
        <v>101</v>
      </c>
      <c r="O60" s="32">
        <v>5</v>
      </c>
      <c r="P60" s="33" t="s">
        <v>101</v>
      </c>
      <c r="Q60" s="33" t="s">
        <v>101</v>
      </c>
      <c r="R60" s="33" t="s">
        <v>101</v>
      </c>
      <c r="S60" s="33" t="s">
        <v>101</v>
      </c>
      <c r="T60" s="33" t="s">
        <v>101</v>
      </c>
      <c r="U60" s="33">
        <v>5</v>
      </c>
      <c r="V60" s="38" t="s">
        <v>101</v>
      </c>
      <c r="W60" s="38" t="s">
        <v>101</v>
      </c>
      <c r="X60" s="38" t="s">
        <v>101</v>
      </c>
      <c r="Y60" s="38" t="s">
        <v>101</v>
      </c>
      <c r="Z60" s="38" t="s">
        <v>101</v>
      </c>
      <c r="AA60" s="38">
        <v>5</v>
      </c>
      <c r="AB60" s="39" t="s">
        <v>104</v>
      </c>
      <c r="AC60" s="39" t="s">
        <v>101</v>
      </c>
      <c r="AD60" s="39" t="s">
        <v>101</v>
      </c>
      <c r="AE60" s="39" t="s">
        <v>101</v>
      </c>
      <c r="AF60" s="39" t="s">
        <v>101</v>
      </c>
      <c r="AG60" s="59">
        <v>4</v>
      </c>
      <c r="AH60" s="65" t="s">
        <v>102</v>
      </c>
      <c r="AI60" s="65" t="s">
        <v>102</v>
      </c>
      <c r="AJ60" s="65" t="s">
        <v>101</v>
      </c>
      <c r="AK60" s="65" t="s">
        <v>102</v>
      </c>
      <c r="AL60" s="65" t="s">
        <v>102</v>
      </c>
      <c r="AM60" s="70">
        <v>5</v>
      </c>
      <c r="AN60" s="96" t="s">
        <v>102</v>
      </c>
      <c r="AO60" s="96" t="s">
        <v>102</v>
      </c>
      <c r="AP60" s="96">
        <v>2</v>
      </c>
      <c r="AQ60" s="83">
        <f t="shared" si="0"/>
        <v>28</v>
      </c>
      <c r="AR60" s="83">
        <f t="shared" si="1"/>
        <v>32</v>
      </c>
      <c r="AS60" s="78">
        <f t="shared" si="5"/>
        <v>87.5</v>
      </c>
      <c r="AU60" s="63">
        <f t="shared" si="3"/>
        <v>87.5</v>
      </c>
    </row>
    <row r="61" spans="1:47" x14ac:dyDescent="0.3">
      <c r="A61" s="74" t="s">
        <v>64</v>
      </c>
      <c r="B61" s="89">
        <v>40.885300000000001</v>
      </c>
      <c r="C61" s="89">
        <v>-73.690299999999993</v>
      </c>
      <c r="D61" s="30" t="s">
        <v>106</v>
      </c>
      <c r="E61" s="30" t="s">
        <v>106</v>
      </c>
      <c r="F61" s="30" t="s">
        <v>106</v>
      </c>
      <c r="G61" s="37" t="s">
        <v>101</v>
      </c>
      <c r="H61" s="37" t="s">
        <v>101</v>
      </c>
      <c r="I61" s="37">
        <v>2</v>
      </c>
      <c r="J61" s="32" t="s">
        <v>101</v>
      </c>
      <c r="K61" s="32" t="s">
        <v>101</v>
      </c>
      <c r="L61" s="32" t="s">
        <v>101</v>
      </c>
      <c r="M61" s="32" t="s">
        <v>101</v>
      </c>
      <c r="N61" s="32" t="s">
        <v>101</v>
      </c>
      <c r="O61" s="32">
        <v>5</v>
      </c>
      <c r="P61" s="33" t="s">
        <v>101</v>
      </c>
      <c r="Q61" s="33" t="s">
        <v>101</v>
      </c>
      <c r="R61" s="33" t="s">
        <v>101</v>
      </c>
      <c r="S61" s="33" t="s">
        <v>101</v>
      </c>
      <c r="T61" s="33" t="s">
        <v>101</v>
      </c>
      <c r="U61" s="33">
        <v>5</v>
      </c>
      <c r="V61" s="38" t="s">
        <v>101</v>
      </c>
      <c r="W61" s="38" t="s">
        <v>101</v>
      </c>
      <c r="X61" s="38" t="s">
        <v>101</v>
      </c>
      <c r="Y61" s="38" t="s">
        <v>101</v>
      </c>
      <c r="Z61" s="38" t="s">
        <v>101</v>
      </c>
      <c r="AA61" s="38">
        <v>5</v>
      </c>
      <c r="AB61" s="39" t="s">
        <v>101</v>
      </c>
      <c r="AC61" s="39" t="s">
        <v>101</v>
      </c>
      <c r="AD61" s="39" t="s">
        <v>101</v>
      </c>
      <c r="AE61" s="39" t="s">
        <v>101</v>
      </c>
      <c r="AF61" s="39" t="s">
        <v>101</v>
      </c>
      <c r="AG61" s="59">
        <v>5</v>
      </c>
      <c r="AH61" s="65" t="s">
        <v>102</v>
      </c>
      <c r="AI61" s="65" t="s">
        <v>102</v>
      </c>
      <c r="AJ61" s="65" t="s">
        <v>101</v>
      </c>
      <c r="AK61" s="65" t="s">
        <v>102</v>
      </c>
      <c r="AL61" s="65" t="s">
        <v>102</v>
      </c>
      <c r="AM61" s="70">
        <v>5</v>
      </c>
      <c r="AN61" s="96" t="s">
        <v>102</v>
      </c>
      <c r="AO61" s="96" t="s">
        <v>102</v>
      </c>
      <c r="AP61" s="96">
        <v>2</v>
      </c>
      <c r="AQ61" s="83">
        <f t="shared" si="0"/>
        <v>29</v>
      </c>
      <c r="AR61" s="83">
        <f t="shared" si="1"/>
        <v>32</v>
      </c>
      <c r="AS61" s="78">
        <f t="shared" si="5"/>
        <v>90.625</v>
      </c>
      <c r="AU61" s="63">
        <f t="shared" si="3"/>
        <v>90.625</v>
      </c>
    </row>
    <row r="62" spans="1:47" x14ac:dyDescent="0.3">
      <c r="D62" s="30"/>
      <c r="E62" s="30"/>
      <c r="F62" s="30"/>
      <c r="G62" s="30"/>
      <c r="H62" s="30"/>
      <c r="I62" s="30"/>
      <c r="J62" s="31"/>
      <c r="K62" s="32"/>
      <c r="L62" s="32"/>
      <c r="M62" s="32"/>
      <c r="N62" s="32"/>
      <c r="O62" s="31"/>
      <c r="P62" s="33"/>
      <c r="Q62" s="33"/>
      <c r="R62" s="34"/>
      <c r="S62" s="34"/>
      <c r="T62" s="34"/>
      <c r="U62" s="34"/>
      <c r="V62" s="35"/>
      <c r="W62" s="35"/>
      <c r="X62" s="35"/>
      <c r="Y62" s="35"/>
      <c r="Z62" s="35"/>
      <c r="AA62" s="35"/>
      <c r="AR62" s="83"/>
    </row>
    <row r="63" spans="1:47" x14ac:dyDescent="0.3">
      <c r="D63" s="30"/>
      <c r="E63" s="30"/>
      <c r="F63" s="30"/>
      <c r="G63" s="30"/>
      <c r="H63" s="30"/>
      <c r="I63" s="30"/>
      <c r="J63" s="31"/>
      <c r="K63" s="32"/>
      <c r="L63" s="32"/>
      <c r="M63" s="32"/>
      <c r="N63" s="32"/>
      <c r="O63" s="31"/>
      <c r="P63" s="33"/>
      <c r="Q63" s="33"/>
      <c r="R63" s="34"/>
      <c r="S63" s="34"/>
      <c r="T63" s="34"/>
      <c r="U63" s="34"/>
      <c r="V63" s="35"/>
      <c r="W63" s="35"/>
      <c r="X63" s="35"/>
      <c r="Y63" s="35"/>
      <c r="Z63" s="35"/>
      <c r="AA63" s="35"/>
    </row>
    <row r="64" spans="1:47" x14ac:dyDescent="0.3">
      <c r="D64" s="30"/>
      <c r="E64" s="30"/>
      <c r="F64" s="30"/>
      <c r="G64" s="30"/>
      <c r="H64" s="30"/>
      <c r="I64" s="30"/>
      <c r="J64" s="31"/>
      <c r="K64" s="32"/>
      <c r="L64" s="32"/>
      <c r="M64" s="32"/>
      <c r="N64" s="32"/>
      <c r="O64" s="31"/>
      <c r="P64" s="33"/>
      <c r="Q64" s="33"/>
      <c r="R64" s="34"/>
      <c r="S64" s="34"/>
      <c r="T64" s="34"/>
      <c r="U64" s="34"/>
      <c r="V64" s="35"/>
      <c r="W64" s="35"/>
      <c r="X64" s="35"/>
      <c r="Y64" s="35"/>
      <c r="Z64" s="35"/>
      <c r="AA64" s="35"/>
    </row>
    <row r="65" spans="4:27" x14ac:dyDescent="0.3">
      <c r="D65" s="30"/>
      <c r="E65" s="30"/>
      <c r="F65" s="30"/>
      <c r="G65" s="30"/>
      <c r="H65" s="30"/>
      <c r="I65" s="30"/>
      <c r="J65" s="31"/>
      <c r="K65" s="32"/>
      <c r="L65" s="32"/>
      <c r="M65" s="32"/>
      <c r="N65" s="32"/>
      <c r="O65" s="31"/>
      <c r="P65" s="33"/>
      <c r="Q65" s="33"/>
      <c r="R65" s="34"/>
      <c r="S65" s="34"/>
      <c r="T65" s="34"/>
      <c r="U65" s="34"/>
      <c r="V65" s="35"/>
      <c r="W65" s="35"/>
      <c r="X65" s="35"/>
      <c r="Y65" s="35"/>
      <c r="Z65" s="35"/>
      <c r="AA65" s="35"/>
    </row>
    <row r="66" spans="4:27" x14ac:dyDescent="0.3">
      <c r="D66" s="30"/>
      <c r="E66" s="30"/>
      <c r="F66" s="30"/>
      <c r="G66" s="30"/>
      <c r="H66" s="30"/>
      <c r="I66" s="30"/>
      <c r="J66" s="31"/>
      <c r="K66" s="32"/>
      <c r="L66" s="32"/>
      <c r="M66" s="32"/>
      <c r="N66" s="32"/>
      <c r="O66" s="31"/>
      <c r="P66" s="33"/>
      <c r="Q66" s="33"/>
      <c r="R66" s="34"/>
      <c r="S66" s="34"/>
      <c r="T66" s="34"/>
      <c r="U66" s="34"/>
      <c r="V66" s="35"/>
      <c r="W66" s="35"/>
      <c r="X66" s="35"/>
      <c r="Y66" s="35"/>
      <c r="Z66" s="35"/>
      <c r="AA66" s="35"/>
    </row>
    <row r="67" spans="4:27" x14ac:dyDescent="0.3">
      <c r="D67" s="30"/>
      <c r="E67" s="30"/>
      <c r="F67" s="30"/>
      <c r="G67" s="30"/>
      <c r="H67" s="30"/>
      <c r="I67" s="30"/>
      <c r="J67" s="31"/>
      <c r="K67" s="32"/>
      <c r="L67" s="32"/>
      <c r="M67" s="32"/>
      <c r="N67" s="32"/>
      <c r="O67" s="31"/>
      <c r="P67" s="33"/>
      <c r="Q67" s="33"/>
      <c r="R67" s="34"/>
      <c r="S67" s="34"/>
      <c r="T67" s="34"/>
      <c r="U67" s="34"/>
      <c r="V67" s="35"/>
      <c r="W67" s="35"/>
      <c r="X67" s="35"/>
      <c r="Y67" s="35"/>
      <c r="Z67" s="35"/>
      <c r="AA67" s="35"/>
    </row>
    <row r="68" spans="4:27" x14ac:dyDescent="0.3">
      <c r="D68" s="30"/>
      <c r="E68" s="30"/>
      <c r="F68" s="30"/>
      <c r="G68" s="30"/>
      <c r="H68" s="30"/>
      <c r="I68" s="30"/>
      <c r="J68" s="31"/>
      <c r="K68" s="32"/>
      <c r="L68" s="32"/>
      <c r="M68" s="32"/>
      <c r="N68" s="32"/>
      <c r="O68" s="31"/>
      <c r="P68" s="33"/>
      <c r="Q68" s="33"/>
      <c r="R68" s="34"/>
      <c r="S68" s="34"/>
      <c r="T68" s="34"/>
      <c r="U68" s="34"/>
      <c r="V68" s="35"/>
      <c r="W68" s="35"/>
      <c r="X68" s="35"/>
      <c r="Y68" s="35"/>
      <c r="Z68" s="35"/>
      <c r="AA68" s="35"/>
    </row>
    <row r="69" spans="4:27" x14ac:dyDescent="0.3">
      <c r="D69" s="30"/>
      <c r="E69" s="30"/>
      <c r="F69" s="30"/>
      <c r="G69" s="30"/>
      <c r="H69" s="30"/>
      <c r="I69" s="30"/>
      <c r="J69" s="31"/>
      <c r="K69" s="32"/>
      <c r="L69" s="32"/>
      <c r="M69" s="32"/>
      <c r="N69" s="32"/>
      <c r="O69" s="31"/>
      <c r="P69" s="33"/>
      <c r="Q69" s="33"/>
      <c r="R69" s="34"/>
      <c r="S69" s="34"/>
      <c r="T69" s="34"/>
      <c r="U69" s="34"/>
      <c r="V69" s="35"/>
      <c r="W69" s="35"/>
      <c r="X69" s="35"/>
      <c r="Y69" s="35"/>
      <c r="Z69" s="35"/>
      <c r="AA69" s="35"/>
    </row>
    <row r="70" spans="4:27" x14ac:dyDescent="0.3">
      <c r="D70" s="30"/>
      <c r="E70" s="30"/>
      <c r="F70" s="30"/>
      <c r="G70" s="30"/>
      <c r="H70" s="30"/>
      <c r="I70" s="30"/>
      <c r="J70" s="31"/>
      <c r="K70" s="32"/>
      <c r="L70" s="32"/>
      <c r="M70" s="32"/>
      <c r="N70" s="32"/>
      <c r="O70" s="31"/>
      <c r="P70" s="33"/>
      <c r="Q70" s="33"/>
      <c r="R70" s="34"/>
      <c r="S70" s="34"/>
      <c r="T70" s="34"/>
      <c r="U70" s="34"/>
      <c r="V70" s="35"/>
      <c r="W70" s="35"/>
      <c r="X70" s="35"/>
      <c r="Y70" s="35"/>
      <c r="Z70" s="35"/>
      <c r="AA70" s="35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569D-E183-4BAD-991C-FF8AD32520F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5D74-E0B5-40F0-83B6-52C3F51C9C88}">
  <dimension ref="A1:B61"/>
  <sheetViews>
    <sheetView workbookViewId="0">
      <selection activeCell="I32" sqref="I32"/>
    </sheetView>
  </sheetViews>
  <sheetFormatPr defaultRowHeight="14.4" x14ac:dyDescent="0.3"/>
  <cols>
    <col min="1" max="1" width="9.109375" style="91"/>
  </cols>
  <sheetData>
    <row r="1" spans="1:2" x14ac:dyDescent="0.3">
      <c r="A1" s="90" t="s">
        <v>80</v>
      </c>
      <c r="B1" t="s">
        <v>100</v>
      </c>
    </row>
    <row r="2" spans="1:2" x14ac:dyDescent="0.3">
      <c r="A2" s="91">
        <v>1</v>
      </c>
      <c r="B2">
        <v>86.206896551724128</v>
      </c>
    </row>
    <row r="3" spans="1:2" x14ac:dyDescent="0.3">
      <c r="A3" s="91">
        <v>2</v>
      </c>
      <c r="B3">
        <v>93.103448275862064</v>
      </c>
    </row>
    <row r="4" spans="1:2" x14ac:dyDescent="0.3">
      <c r="A4" s="91">
        <v>3</v>
      </c>
      <c r="B4">
        <v>68.965517241379317</v>
      </c>
    </row>
    <row r="5" spans="1:2" x14ac:dyDescent="0.3">
      <c r="A5" s="91">
        <v>4</v>
      </c>
      <c r="B5">
        <v>51.724137931034484</v>
      </c>
    </row>
    <row r="6" spans="1:2" x14ac:dyDescent="0.3">
      <c r="A6" s="91">
        <v>5</v>
      </c>
      <c r="B6">
        <v>27.586206896551722</v>
      </c>
    </row>
    <row r="7" spans="1:2" x14ac:dyDescent="0.3">
      <c r="A7" s="91">
        <v>6</v>
      </c>
      <c r="B7">
        <v>31.03448275862069</v>
      </c>
    </row>
    <row r="8" spans="1:2" x14ac:dyDescent="0.3">
      <c r="A8" s="91">
        <v>7</v>
      </c>
      <c r="B8">
        <v>13.793103448275861</v>
      </c>
    </row>
    <row r="9" spans="1:2" x14ac:dyDescent="0.3">
      <c r="A9" s="91">
        <v>8</v>
      </c>
      <c r="B9">
        <v>31.03448275862069</v>
      </c>
    </row>
    <row r="10" spans="1:2" x14ac:dyDescent="0.3">
      <c r="A10" s="91">
        <v>9</v>
      </c>
      <c r="B10">
        <v>51.724137931034484</v>
      </c>
    </row>
    <row r="11" spans="1:2" x14ac:dyDescent="0.3">
      <c r="A11" s="91">
        <v>10</v>
      </c>
      <c r="B11">
        <v>17.241379310344829</v>
      </c>
    </row>
    <row r="12" spans="1:2" x14ac:dyDescent="0.3">
      <c r="A12" s="91">
        <v>12</v>
      </c>
      <c r="B12">
        <v>48.275862068965516</v>
      </c>
    </row>
    <row r="13" spans="1:2" x14ac:dyDescent="0.3">
      <c r="A13" s="91">
        <v>13</v>
      </c>
      <c r="B13">
        <v>44.827586206896555</v>
      </c>
    </row>
    <row r="14" spans="1:2" x14ac:dyDescent="0.3">
      <c r="A14" s="91">
        <v>14</v>
      </c>
      <c r="B14">
        <v>58.620689655172406</v>
      </c>
    </row>
    <row r="15" spans="1:2" x14ac:dyDescent="0.3">
      <c r="A15" s="91">
        <v>15</v>
      </c>
      <c r="B15">
        <v>86.206896551724128</v>
      </c>
    </row>
    <row r="16" spans="1:2" x14ac:dyDescent="0.3">
      <c r="A16" s="91">
        <v>16</v>
      </c>
      <c r="B16">
        <v>13.793103448275861</v>
      </c>
    </row>
    <row r="17" spans="1:2" x14ac:dyDescent="0.3">
      <c r="A17" s="91">
        <v>18</v>
      </c>
      <c r="B17">
        <v>20.689655172413794</v>
      </c>
    </row>
    <row r="18" spans="1:2" x14ac:dyDescent="0.3">
      <c r="A18" s="91">
        <v>19</v>
      </c>
      <c r="B18">
        <v>0</v>
      </c>
    </row>
    <row r="19" spans="1:2" x14ac:dyDescent="0.3">
      <c r="A19" s="91">
        <v>20</v>
      </c>
      <c r="B19">
        <v>10.344827586206897</v>
      </c>
    </row>
    <row r="20" spans="1:2" x14ac:dyDescent="0.3">
      <c r="A20" s="91">
        <v>21</v>
      </c>
      <c r="B20">
        <v>48.275862068965516</v>
      </c>
    </row>
    <row r="21" spans="1:2" x14ac:dyDescent="0.3">
      <c r="A21" s="91">
        <v>22</v>
      </c>
      <c r="B21">
        <v>10.344827586206897</v>
      </c>
    </row>
    <row r="22" spans="1:2" x14ac:dyDescent="0.3">
      <c r="A22" s="91">
        <v>23</v>
      </c>
      <c r="B22">
        <v>6.8965517241379306</v>
      </c>
    </row>
    <row r="23" spans="1:2" x14ac:dyDescent="0.3">
      <c r="A23" s="91">
        <v>25</v>
      </c>
      <c r="B23">
        <v>0</v>
      </c>
    </row>
    <row r="24" spans="1:2" x14ac:dyDescent="0.3">
      <c r="A24" s="91">
        <v>26</v>
      </c>
      <c r="B24">
        <v>24.137931034482758</v>
      </c>
    </row>
    <row r="25" spans="1:2" x14ac:dyDescent="0.3">
      <c r="A25" s="91">
        <v>27</v>
      </c>
      <c r="B25">
        <v>3.4482758620689653</v>
      </c>
    </row>
    <row r="26" spans="1:2" x14ac:dyDescent="0.3">
      <c r="A26" s="91">
        <v>28</v>
      </c>
      <c r="B26">
        <v>3.4482758620689653</v>
      </c>
    </row>
    <row r="27" spans="1:2" x14ac:dyDescent="0.3">
      <c r="A27" s="91">
        <v>29</v>
      </c>
      <c r="B27">
        <v>6.8965517241379306</v>
      </c>
    </row>
    <row r="28" spans="1:2" x14ac:dyDescent="0.3">
      <c r="A28" s="91">
        <v>30</v>
      </c>
      <c r="B28">
        <v>0</v>
      </c>
    </row>
    <row r="29" spans="1:2" x14ac:dyDescent="0.3">
      <c r="A29" s="91">
        <v>31</v>
      </c>
      <c r="B29">
        <v>21.052631578947366</v>
      </c>
    </row>
    <row r="30" spans="1:2" x14ac:dyDescent="0.3">
      <c r="A30" s="91">
        <v>32</v>
      </c>
      <c r="B30">
        <v>0</v>
      </c>
    </row>
    <row r="31" spans="1:2" x14ac:dyDescent="0.3">
      <c r="A31" s="91">
        <v>33</v>
      </c>
      <c r="B31">
        <v>7.1428571428571423</v>
      </c>
    </row>
    <row r="32" spans="1:2" x14ac:dyDescent="0.3">
      <c r="A32" s="91">
        <v>34</v>
      </c>
      <c r="B32">
        <v>0</v>
      </c>
    </row>
    <row r="33" spans="1:2" x14ac:dyDescent="0.3">
      <c r="A33" s="91">
        <v>36</v>
      </c>
      <c r="B33">
        <v>0</v>
      </c>
    </row>
    <row r="34" spans="1:2" x14ac:dyDescent="0.3">
      <c r="A34" s="91" t="s">
        <v>37</v>
      </c>
      <c r="B34">
        <v>100</v>
      </c>
    </row>
    <row r="35" spans="1:2" x14ac:dyDescent="0.3">
      <c r="A35" s="91" t="s">
        <v>38</v>
      </c>
      <c r="B35">
        <v>100</v>
      </c>
    </row>
    <row r="36" spans="1:2" x14ac:dyDescent="0.3">
      <c r="A36" s="91" t="s">
        <v>39</v>
      </c>
      <c r="B36">
        <v>89.65517241379311</v>
      </c>
    </row>
    <row r="37" spans="1:2" x14ac:dyDescent="0.3">
      <c r="A37" s="91" t="s">
        <v>40</v>
      </c>
      <c r="B37">
        <v>72.41379310344827</v>
      </c>
    </row>
    <row r="38" spans="1:2" x14ac:dyDescent="0.3">
      <c r="A38" s="91" t="s">
        <v>41</v>
      </c>
      <c r="B38">
        <v>51.724137931034484</v>
      </c>
    </row>
    <row r="39" spans="1:2" x14ac:dyDescent="0.3">
      <c r="A39" s="91" t="s">
        <v>42</v>
      </c>
      <c r="B39">
        <v>51.724137931034484</v>
      </c>
    </row>
    <row r="40" spans="1:2" x14ac:dyDescent="0.3">
      <c r="A40" s="91" t="s">
        <v>43</v>
      </c>
      <c r="B40">
        <v>31.03448275862069</v>
      </c>
    </row>
    <row r="41" spans="1:2" x14ac:dyDescent="0.3">
      <c r="A41" s="91" t="s">
        <v>44</v>
      </c>
      <c r="B41">
        <v>27.586206896551722</v>
      </c>
    </row>
    <row r="42" spans="1:2" x14ac:dyDescent="0.3">
      <c r="A42" s="91" t="s">
        <v>45</v>
      </c>
      <c r="B42">
        <v>44.827586206896555</v>
      </c>
    </row>
    <row r="43" spans="1:2" x14ac:dyDescent="0.3">
      <c r="A43" s="91" t="s">
        <v>46</v>
      </c>
      <c r="B43">
        <v>6.8965517241379306</v>
      </c>
    </row>
    <row r="44" spans="1:2" x14ac:dyDescent="0.3">
      <c r="A44" s="91" t="s">
        <v>47</v>
      </c>
      <c r="B44">
        <v>6.8965517241379306</v>
      </c>
    </row>
    <row r="45" spans="1:2" x14ac:dyDescent="0.3">
      <c r="A45" s="92" t="s">
        <v>48</v>
      </c>
      <c r="B45">
        <v>0</v>
      </c>
    </row>
    <row r="46" spans="1:2" x14ac:dyDescent="0.3">
      <c r="A46" s="92" t="s">
        <v>49</v>
      </c>
      <c r="B46">
        <v>0</v>
      </c>
    </row>
    <row r="47" spans="1:2" x14ac:dyDescent="0.3">
      <c r="A47" s="92" t="s">
        <v>50</v>
      </c>
      <c r="B47">
        <v>0</v>
      </c>
    </row>
    <row r="48" spans="1:2" x14ac:dyDescent="0.3">
      <c r="A48" s="92" t="s">
        <v>51</v>
      </c>
      <c r="B48">
        <v>0</v>
      </c>
    </row>
    <row r="49" spans="1:2" x14ac:dyDescent="0.3">
      <c r="A49" s="74" t="s">
        <v>52</v>
      </c>
      <c r="B49">
        <v>68.965517241379317</v>
      </c>
    </row>
    <row r="50" spans="1:2" x14ac:dyDescent="0.3">
      <c r="A50" s="74" t="s">
        <v>53</v>
      </c>
      <c r="B50">
        <v>89.65517241379311</v>
      </c>
    </row>
    <row r="51" spans="1:2" x14ac:dyDescent="0.3">
      <c r="A51" s="74" t="s">
        <v>54</v>
      </c>
      <c r="B51">
        <v>89.65517241379311</v>
      </c>
    </row>
    <row r="52" spans="1:2" x14ac:dyDescent="0.3">
      <c r="A52" s="74" t="s">
        <v>55</v>
      </c>
      <c r="B52">
        <v>89.65517241379311</v>
      </c>
    </row>
    <row r="53" spans="1:2" x14ac:dyDescent="0.3">
      <c r="A53" s="74" t="s">
        <v>56</v>
      </c>
      <c r="B53">
        <v>89.65517241379311</v>
      </c>
    </row>
    <row r="54" spans="1:2" x14ac:dyDescent="0.3">
      <c r="A54" s="74" t="s">
        <v>57</v>
      </c>
      <c r="B54">
        <v>82.758620689655174</v>
      </c>
    </row>
    <row r="55" spans="1:2" x14ac:dyDescent="0.3">
      <c r="A55" s="74" t="s">
        <v>58</v>
      </c>
      <c r="B55">
        <v>86.206896551724128</v>
      </c>
    </row>
    <row r="56" spans="1:2" x14ac:dyDescent="0.3">
      <c r="A56" s="74" t="s">
        <v>59</v>
      </c>
      <c r="B56">
        <v>89.65517241379311</v>
      </c>
    </row>
    <row r="57" spans="1:2" x14ac:dyDescent="0.3">
      <c r="A57" s="74" t="s">
        <v>60</v>
      </c>
      <c r="B57">
        <v>79.310344827586206</v>
      </c>
    </row>
    <row r="58" spans="1:2" x14ac:dyDescent="0.3">
      <c r="A58" s="74" t="s">
        <v>61</v>
      </c>
      <c r="B58">
        <v>86.206896551724128</v>
      </c>
    </row>
    <row r="59" spans="1:2" x14ac:dyDescent="0.3">
      <c r="A59" s="74" t="s">
        <v>62</v>
      </c>
      <c r="B59">
        <v>89.65517241379311</v>
      </c>
    </row>
    <row r="60" spans="1:2" x14ac:dyDescent="0.3">
      <c r="A60" s="74" t="s">
        <v>63</v>
      </c>
      <c r="B60">
        <v>86.206896551724128</v>
      </c>
    </row>
    <row r="61" spans="1:2" x14ac:dyDescent="0.3">
      <c r="A61" s="74" t="s">
        <v>64</v>
      </c>
      <c r="B61">
        <v>89.65517241379311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862A7241CD5C4BB9A49AEC91EB145E" ma:contentTypeVersion="15" ma:contentTypeDescription="Create a new document." ma:contentTypeScope="" ma:versionID="886e3144d6cee8faf22c18b9e81acb9a">
  <xsd:schema xmlns:xsd="http://www.w3.org/2001/XMLSchema" xmlns:xs="http://www.w3.org/2001/XMLSchema" xmlns:p="http://schemas.microsoft.com/office/2006/metadata/properties" xmlns:ns1="http://schemas.microsoft.com/sharepoint/v3" xmlns:ns3="26e7f4b6-3714-4cf5-b0ae-a47b16f23eba" xmlns:ns4="c867d1a5-5827-4927-b797-91c0fe867b8f" targetNamespace="http://schemas.microsoft.com/office/2006/metadata/properties" ma:root="true" ma:fieldsID="c61be2c3ea34d5299ef19bcff063b94d" ns1:_="" ns3:_="" ns4:_="">
    <xsd:import namespace="http://schemas.microsoft.com/sharepoint/v3"/>
    <xsd:import namespace="26e7f4b6-3714-4cf5-b0ae-a47b16f23eba"/>
    <xsd:import namespace="c867d1a5-5827-4927-b797-91c0fe867b8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1:_ip_UnifiedCompliancePolicyProperties" minOccurs="0"/>
                <xsd:element ref="ns1:_ip_UnifiedCompliancePolicyUIActio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e7f4b6-3714-4cf5-b0ae-a47b16f23e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d1a5-5827-4927-b797-91c0fe867b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c867d1a5-5827-4927-b797-91c0fe867b8f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03B1D58-A1EB-4E34-8524-3943CD01C8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432083-58DD-4B2F-8D94-33E5C2354F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6e7f4b6-3714-4cf5-b0ae-a47b16f23eba"/>
    <ds:schemaRef ds:uri="c867d1a5-5827-4927-b797-91c0fe867b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0457E7-87D9-4450-B852-FDB649906F8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867d1a5-5827-4927-b797-91c0fe867b8f"/>
    <ds:schemaRef ds:uri="http://schemas.microsoft.com/sharepoint/v3"/>
    <ds:schemaRef ds:uri="26e7f4b6-3714-4cf5-b0ae-a47b16f23eb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2023</vt:lpstr>
      <vt:lpstr>2021</vt:lpstr>
      <vt:lpstr>2020</vt:lpstr>
      <vt:lpstr>2019</vt:lpstr>
      <vt:lpstr>2018</vt:lpstr>
      <vt:lpstr>2017</vt:lpstr>
      <vt:lpstr>freq 94-98</vt:lpstr>
      <vt:lpstr>freq 99-03</vt:lpstr>
      <vt:lpstr>freq 04-08</vt:lpstr>
      <vt:lpstr>freq 09-13</vt:lpstr>
      <vt:lpstr>freq 14-18</vt:lpstr>
      <vt:lpstr>freq_ck</vt:lpstr>
      <vt:lpstr>Sheet2</vt:lpstr>
      <vt:lpstr>Sheet1</vt:lpstr>
    </vt:vector>
  </TitlesOfParts>
  <Manager/>
  <Company>Connecticut DEEP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KaOBrien</dc:creator>
  <cp:keywords/>
  <dc:description/>
  <cp:lastModifiedBy>O'Brien-Clayton, Katie</cp:lastModifiedBy>
  <cp:revision/>
  <dcterms:created xsi:type="dcterms:W3CDTF">2017-11-07T17:05:59Z</dcterms:created>
  <dcterms:modified xsi:type="dcterms:W3CDTF">2025-11-11T22:26:23Z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0x010100E1862A7241CD5C4BB9A49AEC91EB145E</vt:lpwstr>
  </property>
</Properties>
</file>