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burec\excel\math\"/>
    </mc:Choice>
  </mc:AlternateContent>
  <xr:revisionPtr revIDLastSave="0" documentId="13_ncr:1_{B4D31A00-1D9C-4DBF-8251-619AB397CF08}" xr6:coauthVersionLast="47" xr6:coauthVersionMax="47" xr10:uidLastSave="{00000000-0000-0000-0000-000000000000}"/>
  <bookViews>
    <workbookView xWindow="-110" yWindow="-110" windowWidth="19420" windowHeight="10300" xr2:uid="{7C2C357E-7F25-4A49-B585-4B87D32DAD7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" i="1" l="1"/>
  <c r="E42" i="1" s="1"/>
  <c r="D40" i="1"/>
  <c r="D42" i="1" s="1"/>
  <c r="E33" i="1"/>
  <c r="E35" i="1" s="1"/>
  <c r="D34" i="1"/>
  <c r="D36" i="1" s="1"/>
  <c r="D33" i="1"/>
  <c r="F33" i="1" s="1"/>
  <c r="D5" i="1"/>
  <c r="D4" i="1"/>
  <c r="C5" i="1"/>
  <c r="C4" i="1"/>
  <c r="B5" i="1"/>
  <c r="B4" i="1"/>
  <c r="E41" i="1" l="1"/>
  <c r="E43" i="1" s="1"/>
  <c r="D41" i="1"/>
  <c r="D43" i="1" s="1"/>
  <c r="H34" i="1"/>
  <c r="G33" i="1"/>
  <c r="H33" i="1"/>
  <c r="H35" i="1" s="1"/>
  <c r="D35" i="1"/>
  <c r="E36" i="1"/>
  <c r="E44" i="1"/>
  <c r="D44" i="1"/>
  <c r="F41" i="1"/>
  <c r="G41" i="1"/>
  <c r="H41" i="1"/>
  <c r="G42" i="1"/>
  <c r="H42" i="1"/>
  <c r="G34" i="1"/>
  <c r="G36" i="1" s="1"/>
  <c r="G35" i="1"/>
  <c r="I33" i="1" s="1"/>
  <c r="C6" i="1"/>
  <c r="D6" i="1"/>
  <c r="B6" i="1"/>
  <c r="B18" i="1"/>
  <c r="B19" i="1"/>
  <c r="C19" i="1"/>
  <c r="C18" i="1"/>
  <c r="H36" i="1" l="1"/>
  <c r="H44" i="1"/>
  <c r="G44" i="1"/>
  <c r="H43" i="1"/>
  <c r="G43" i="1"/>
  <c r="I41" i="1" s="1"/>
  <c r="D12" i="1"/>
  <c r="D15" i="1"/>
  <c r="D11" i="1"/>
  <c r="D16" i="1"/>
  <c r="D10" i="1"/>
  <c r="D9" i="1"/>
  <c r="D17" i="1"/>
  <c r="D14" i="1"/>
  <c r="D8" i="1"/>
  <c r="D13" i="1"/>
  <c r="D20" i="1"/>
</calcChain>
</file>

<file path=xl/sharedStrings.xml><?xml version="1.0" encoding="utf-8"?>
<sst xmlns="http://schemas.openxmlformats.org/spreadsheetml/2006/main" count="25" uniqueCount="21">
  <si>
    <t>V1</t>
  </si>
  <si>
    <t>V2</t>
  </si>
  <si>
    <t>σ</t>
  </si>
  <si>
    <t>Mean</t>
  </si>
  <si>
    <t>r</t>
  </si>
  <si>
    <t>Старт</t>
  </si>
  <si>
    <t>Стоп</t>
  </si>
  <si>
    <t>Диапазон</t>
  </si>
  <si>
    <t>Адрес Старт</t>
  </si>
  <si>
    <t>Адрес Стоп</t>
  </si>
  <si>
    <t>Когерентность</t>
  </si>
  <si>
    <t>i</t>
  </si>
  <si>
    <t>mod</t>
  </si>
  <si>
    <t>phase</t>
  </si>
  <si>
    <t>v1*v2</t>
  </si>
  <si>
    <t>v1*v2'</t>
  </si>
  <si>
    <t>coh</t>
  </si>
  <si>
    <t>s1s2</t>
  </si>
  <si>
    <t>PH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</si>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</sst>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2" borderId="0" xfId="0" applyFill="1" applyAlignment="1">
      <alignment horizontal="left"/>
    </xf>
    <xf numFmtId="164" fontId="0" fillId="3" borderId="0" xfId="0" applyNumberFormat="1" applyFill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234950</xdr:colOff>
      <xdr:row>8</xdr:row>
      <xdr:rowOff>146050</xdr:rowOff>
    </xdr:from>
    <xdr:to>
      <xdr:col>5</xdr:col>
      <xdr:colOff>755853</xdr:colOff>
      <xdr:row>11</xdr:row>
      <xdr:rowOff>168832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B18AC20-01D9-4589-A68D-FC0A6CB0B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6850" y="1619250"/>
          <a:ext cx="1130503" cy="575232"/>
        </a:xfrm>
        <a:prstGeom prst="rect">
          <a:avLst/>
        </a:prstGeom>
      </xdr:spPr>
    </xdr:pic>
    <xdr:clientData/>
  </xdr:twoCellAnchor>
  <xdr:twoCellAnchor editAs="oneCell">
    <xdr:from>
      <xdr:col>4</xdr:col>
      <xdr:colOff>165100</xdr:colOff>
      <xdr:row>4</xdr:row>
      <xdr:rowOff>118672</xdr:rowOff>
    </xdr:from>
    <xdr:to>
      <xdr:col>6</xdr:col>
      <xdr:colOff>146050</xdr:colOff>
      <xdr:row>7</xdr:row>
      <xdr:rowOff>69887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DD87D81B-DA87-44B8-832E-9222584767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37000" y="855272"/>
          <a:ext cx="1390650" cy="503665"/>
        </a:xfrm>
        <a:prstGeom prst="rect">
          <a:avLst/>
        </a:prstGeom>
      </xdr:spPr>
    </xdr:pic>
    <xdr:clientData/>
  </xdr:twoCellAnchor>
  <xdr:twoCellAnchor editAs="oneCell">
    <xdr:from>
      <xdr:col>3</xdr:col>
      <xdr:colOff>1111250</xdr:colOff>
      <xdr:row>20</xdr:row>
      <xdr:rowOff>146050</xdr:rowOff>
    </xdr:from>
    <xdr:to>
      <xdr:col>20</xdr:col>
      <xdr:colOff>114826</xdr:colOff>
      <xdr:row>30</xdr:row>
      <xdr:rowOff>12788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5F4B339A-995B-4AD1-B00A-9667D8FEA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00450" y="3829050"/>
          <a:ext cx="10230376" cy="1708238"/>
        </a:xfrm>
        <a:prstGeom prst="rect">
          <a:avLst/>
        </a:prstGeom>
      </xdr:spPr>
    </xdr:pic>
    <xdr:clientData/>
  </xdr:twoCellAnchor>
  <xdr:twoCellAnchor editAs="oneCell">
    <xdr:from>
      <xdr:col>12</xdr:col>
      <xdr:colOff>539750</xdr:colOff>
      <xdr:row>26</xdr:row>
      <xdr:rowOff>152400</xdr:rowOff>
    </xdr:from>
    <xdr:to>
      <xdr:col>19</xdr:col>
      <xdr:colOff>50994</xdr:colOff>
      <xdr:row>53</xdr:row>
      <xdr:rowOff>152656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748E8FCD-25A7-4C3F-AE4E-D3FC9A65F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378950" y="4940300"/>
          <a:ext cx="3778444" cy="49723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192B7-6604-4C94-83AB-A7DA9DE2FDE9}">
  <dimension ref="A2:I44"/>
  <sheetViews>
    <sheetView tabSelected="1" topLeftCell="A29" workbookViewId="0">
      <selection activeCell="J39" sqref="J39"/>
    </sheetView>
  </sheetViews>
  <sheetFormatPr defaultRowHeight="14.5" x14ac:dyDescent="0.35"/>
  <cols>
    <col min="1" max="1" width="12.54296875" customWidth="1"/>
    <col min="2" max="2" width="11.36328125" customWidth="1"/>
    <col min="3" max="3" width="11.7265625" customWidth="1"/>
    <col min="4" max="4" width="18.36328125" customWidth="1"/>
    <col min="6" max="6" width="11.453125" customWidth="1"/>
  </cols>
  <sheetData>
    <row r="2" spans="1:4" x14ac:dyDescent="0.35">
      <c r="A2" t="s">
        <v>5</v>
      </c>
      <c r="B2" s="3">
        <v>8</v>
      </c>
    </row>
    <row r="3" spans="1:4" x14ac:dyDescent="0.35">
      <c r="A3" t="s">
        <v>6</v>
      </c>
      <c r="B3" s="3">
        <v>17</v>
      </c>
    </row>
    <row r="4" spans="1:4" x14ac:dyDescent="0.35">
      <c r="A4" t="s">
        <v>8</v>
      </c>
      <c r="B4" t="str">
        <f>ADDRESS($B$2,COLUMN())</f>
        <v>$B$8</v>
      </c>
      <c r="C4" t="str">
        <f>ADDRESS($B$2,COLUMN())</f>
        <v>$C$8</v>
      </c>
      <c r="D4" t="str">
        <f>ADDRESS($B$2,COLUMN())</f>
        <v>$D$8</v>
      </c>
    </row>
    <row r="5" spans="1:4" x14ac:dyDescent="0.35">
      <c r="A5" t="s">
        <v>9</v>
      </c>
      <c r="B5" t="str">
        <f>ADDRESS($B$3,COLUMN())</f>
        <v>$B$17</v>
      </c>
      <c r="C5" t="str">
        <f>ADDRESS($B$3,COLUMN())</f>
        <v>$C$17</v>
      </c>
      <c r="D5" t="str">
        <f>ADDRESS($B$3,COLUMN())</f>
        <v>$D$17</v>
      </c>
    </row>
    <row r="6" spans="1:4" x14ac:dyDescent="0.35">
      <c r="A6" t="s">
        <v>7</v>
      </c>
      <c r="B6" t="str">
        <f>CONCATENATE(B4,":",B5)</f>
        <v>$B$8:$B$17</v>
      </c>
      <c r="C6" t="str">
        <f>CONCATENATE(C4,":",C5)</f>
        <v>$C$8:$C$17</v>
      </c>
      <c r="D6" t="str">
        <f>CONCATENATE(D4,":",D5)</f>
        <v>$D$8:$D$17</v>
      </c>
    </row>
    <row r="7" spans="1:4" x14ac:dyDescent="0.35">
      <c r="B7" t="s">
        <v>0</v>
      </c>
      <c r="C7" t="s">
        <v>1</v>
      </c>
    </row>
    <row r="8" spans="1:4" x14ac:dyDescent="0.35">
      <c r="B8">
        <v>1.3</v>
      </c>
      <c r="C8">
        <v>20.3</v>
      </c>
      <c r="D8">
        <f ca="1">(B8-$B$18)*(C8-$C$18)</f>
        <v>-20.657</v>
      </c>
    </row>
    <row r="9" spans="1:4" x14ac:dyDescent="0.35">
      <c r="B9">
        <v>2.8</v>
      </c>
      <c r="C9">
        <v>18.899999999999999</v>
      </c>
      <c r="D9">
        <f t="shared" ref="D9:D17" ca="1" si="0">(B9-$B$18)*(C9-$C$18)</f>
        <v>-9.5759999999999934</v>
      </c>
    </row>
    <row r="10" spans="1:4" x14ac:dyDescent="0.35">
      <c r="B10">
        <v>3.4</v>
      </c>
      <c r="C10">
        <v>18.100000000000001</v>
      </c>
      <c r="D10">
        <f t="shared" ca="1" si="0"/>
        <v>-5.7340000000000009</v>
      </c>
    </row>
    <row r="11" spans="1:4" x14ac:dyDescent="0.35">
      <c r="B11">
        <v>4.0999999999999996</v>
      </c>
      <c r="C11">
        <v>17.100000000000001</v>
      </c>
      <c r="D11">
        <f t="shared" ca="1" si="0"/>
        <v>-2.3490000000000015</v>
      </c>
    </row>
    <row r="12" spans="1:4" x14ac:dyDescent="0.35">
      <c r="B12">
        <v>5.3</v>
      </c>
      <c r="C12">
        <v>16.3</v>
      </c>
      <c r="D12">
        <f t="shared" ca="1" si="0"/>
        <v>-0.29699999999999993</v>
      </c>
    </row>
    <row r="13" spans="1:4" x14ac:dyDescent="0.35">
      <c r="B13">
        <v>6.6</v>
      </c>
      <c r="C13">
        <v>15.2</v>
      </c>
      <c r="D13">
        <f t="shared" ca="1" si="0"/>
        <v>-0.41800000000000093</v>
      </c>
    </row>
    <row r="14" spans="1:4" x14ac:dyDescent="0.35">
      <c r="B14">
        <v>7.1</v>
      </c>
      <c r="C14">
        <v>14.5</v>
      </c>
      <c r="D14">
        <f t="shared" ca="1" si="0"/>
        <v>-1.5750000000000008</v>
      </c>
    </row>
    <row r="15" spans="1:4" x14ac:dyDescent="0.35">
      <c r="B15">
        <v>8.1999999999999993</v>
      </c>
      <c r="C15">
        <v>13.1</v>
      </c>
      <c r="D15">
        <f t="shared" ca="1" si="0"/>
        <v>-6.2540000000000013</v>
      </c>
    </row>
    <row r="16" spans="1:4" x14ac:dyDescent="0.35">
      <c r="B16">
        <v>9.3000000000000007</v>
      </c>
      <c r="C16">
        <v>12.8</v>
      </c>
      <c r="D16">
        <f t="shared" ca="1" si="0"/>
        <v>-10.207000000000003</v>
      </c>
    </row>
    <row r="17" spans="1:9" x14ac:dyDescent="0.35">
      <c r="B17">
        <v>10.3</v>
      </c>
      <c r="C17">
        <v>11.2</v>
      </c>
      <c r="D17">
        <f t="shared" ca="1" si="0"/>
        <v>-20.29300000000001</v>
      </c>
    </row>
    <row r="18" spans="1:9" x14ac:dyDescent="0.35">
      <c r="A18" t="s">
        <v>3</v>
      </c>
      <c r="B18" s="1">
        <f ca="1">AVERAGE(INDIRECT(B$6))</f>
        <v>5.839999999999999</v>
      </c>
      <c r="C18" s="1">
        <f ca="1">AVERAGE(INDIRECT(C$6))</f>
        <v>15.75</v>
      </c>
    </row>
    <row r="19" spans="1:9" x14ac:dyDescent="0.35">
      <c r="A19" s="2" t="s">
        <v>2</v>
      </c>
      <c r="B19" s="1">
        <f ca="1">_xlfn.STDEV.S(INDIRECT(B$6))</f>
        <v>2.9575515398909151</v>
      </c>
      <c r="C19" s="1">
        <f ca="1">_xlfn.STDEV.S(INDIRECT(C$6))</f>
        <v>2.916714285325575</v>
      </c>
    </row>
    <row r="20" spans="1:9" x14ac:dyDescent="0.35">
      <c r="A20" s="2" t="s">
        <v>4</v>
      </c>
      <c r="D20" s="4">
        <f ca="1">SUM(INDIRECT(D$6))/($B$19*$C$19*($B$3-$B$2+1))</f>
        <v>-0.89678895494219857</v>
      </c>
      <c r="E20" s="1"/>
    </row>
    <row r="22" spans="1:9" x14ac:dyDescent="0.35">
      <c r="A22" t="s">
        <v>10</v>
      </c>
    </row>
    <row r="32" spans="1:9" x14ac:dyDescent="0.35">
      <c r="F32" t="s">
        <v>14</v>
      </c>
      <c r="G32" t="s">
        <v>15</v>
      </c>
      <c r="H32" t="s">
        <v>17</v>
      </c>
      <c r="I32" t="s">
        <v>16</v>
      </c>
    </row>
    <row r="33" spans="3:9" x14ac:dyDescent="0.35">
      <c r="C33" t="s">
        <v>4</v>
      </c>
      <c r="D33" s="5">
        <f>0.5*2</f>
        <v>1</v>
      </c>
      <c r="E33" s="5">
        <f>SQRT(3)/2</f>
        <v>0.8660254037844386</v>
      </c>
      <c r="F33">
        <f>D33*E33+D34*E34</f>
        <v>1.7320508075688772</v>
      </c>
      <c r="G33">
        <f>D33*E33+D34*E34</f>
        <v>1.7320508075688772</v>
      </c>
      <c r="H33">
        <f>D33*E33-D34*E34</f>
        <v>0</v>
      </c>
      <c r="I33">
        <f>G35*G35/(D35*E35)</f>
        <v>1.9999999999999996</v>
      </c>
    </row>
    <row r="34" spans="3:9" x14ac:dyDescent="0.35">
      <c r="C34" t="s">
        <v>11</v>
      </c>
      <c r="D34" s="5">
        <f>2*SQRT(3)/2</f>
        <v>1.7320508075688772</v>
      </c>
      <c r="E34" s="5">
        <v>0.5</v>
      </c>
      <c r="G34">
        <f>E33*D34-D33*E34</f>
        <v>0.99999999999999978</v>
      </c>
      <c r="H34">
        <f>D33*E34+D34*E33</f>
        <v>1.9999999999999998</v>
      </c>
    </row>
    <row r="35" spans="3:9" x14ac:dyDescent="0.35">
      <c r="C35" t="s">
        <v>12</v>
      </c>
      <c r="D35">
        <f>SQRT(D33*D33+D34*D34)</f>
        <v>2</v>
      </c>
      <c r="E35">
        <f>SQRT(E33*E33+E34*E34)</f>
        <v>1</v>
      </c>
      <c r="G35">
        <f>SQRT(G33*G33+G34*G34)</f>
        <v>1.9999999999999998</v>
      </c>
      <c r="H35">
        <f>SQRT(H33*H33+H34*H34)</f>
        <v>1.9999999999999998</v>
      </c>
    </row>
    <row r="36" spans="3:9" x14ac:dyDescent="0.35">
      <c r="C36" t="s">
        <v>13</v>
      </c>
      <c r="D36">
        <f>ATAN(D34/D33)</f>
        <v>1.0471975511965976</v>
      </c>
      <c r="E36">
        <f>ATAN(E34/E33)</f>
        <v>0.52359877559829893</v>
      </c>
      <c r="G36">
        <f>ATAN(G34/G33)</f>
        <v>0.52359877559829882</v>
      </c>
      <c r="H36" t="e">
        <f>ATAN(H34/H33)</f>
        <v>#DIV/0!</v>
      </c>
    </row>
    <row r="38" spans="3:9" x14ac:dyDescent="0.35">
      <c r="C38" t="s">
        <v>12</v>
      </c>
      <c r="D38">
        <v>2</v>
      </c>
      <c r="E38">
        <v>3</v>
      </c>
    </row>
    <row r="39" spans="3:9" x14ac:dyDescent="0.35">
      <c r="D39">
        <v>30</v>
      </c>
      <c r="E39">
        <v>120</v>
      </c>
    </row>
    <row r="40" spans="3:9" x14ac:dyDescent="0.35">
      <c r="C40" t="s">
        <v>18</v>
      </c>
      <c r="D40">
        <f>PI()*D39/180</f>
        <v>0.52359877559829882</v>
      </c>
      <c r="E40">
        <f>PI()*E39/180</f>
        <v>2.0943951023931953</v>
      </c>
    </row>
    <row r="41" spans="3:9" x14ac:dyDescent="0.35">
      <c r="C41" t="s">
        <v>19</v>
      </c>
      <c r="D41">
        <f>D38*COS(D40)</f>
        <v>1.7320508075688774</v>
      </c>
      <c r="E41">
        <f>E38*COS(E40)</f>
        <v>-1.4999999999999993</v>
      </c>
      <c r="F41">
        <f>D41*E41+D42*E42</f>
        <v>0</v>
      </c>
      <c r="G41">
        <f>D41*E41+D42*E42</f>
        <v>0</v>
      </c>
      <c r="H41">
        <f>D41*E41-D42*E42</f>
        <v>-5.1961524227066302</v>
      </c>
      <c r="I41">
        <f>G43*G43/(D43*E43)</f>
        <v>5.9999999999999982</v>
      </c>
    </row>
    <row r="42" spans="3:9" x14ac:dyDescent="0.35">
      <c r="C42" t="s">
        <v>20</v>
      </c>
      <c r="D42">
        <f>D38*SIN(D40)</f>
        <v>0.99999999999999989</v>
      </c>
      <c r="E42">
        <f>E38*SIN(E40)</f>
        <v>2.598076211353316</v>
      </c>
      <c r="G42">
        <f>E41*D42-D41*E42</f>
        <v>-5.9999999999999991</v>
      </c>
      <c r="H42">
        <f>D41*E42+D42*E41</f>
        <v>3.0000000000000009</v>
      </c>
    </row>
    <row r="43" spans="3:9" x14ac:dyDescent="0.35">
      <c r="C43" t="s">
        <v>12</v>
      </c>
      <c r="D43">
        <f>SQRT(D41*D41+D42*D42)</f>
        <v>2</v>
      </c>
      <c r="E43">
        <f>SQRT(E41*E41+E42*E42)</f>
        <v>2.9999999999999996</v>
      </c>
      <c r="G43">
        <f>SQRT(G41*G41+G42*G42)</f>
        <v>5.9999999999999991</v>
      </c>
      <c r="H43">
        <f>SQRT(H41*H41+H42*H42)</f>
        <v>5.9999999999999991</v>
      </c>
    </row>
    <row r="44" spans="3:9" x14ac:dyDescent="0.35">
      <c r="C44" t="s">
        <v>13</v>
      </c>
      <c r="D44">
        <f>ATAN(D42/D41)</f>
        <v>0.52359877559829882</v>
      </c>
      <c r="E44">
        <f>ATAN(E42/E41)</f>
        <v>-1.0471975511965979</v>
      </c>
      <c r="G44" t="e">
        <f>ATAN(G42/G41)</f>
        <v>#DIV/0!</v>
      </c>
      <c r="H44">
        <f>ATAN(H42/H41)</f>
        <v>-0.52359877559829915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User12345</dc:creator>
  <cp:lastModifiedBy>User12345</cp:lastModifiedBy>
  <dcterms:created xsi:type="dcterms:W3CDTF">2023-10-03T18:55:01Z</dcterms:created>
  <dcterms:modified xsi:type="dcterms:W3CDTF">2023-10-05T22:25:18Z</dcterms:modified>
</cp:coreProperties>
</file>