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oltage step stuff" sheetId="1" state="visible" r:id="rId2"/>
    <sheet name="Main count data" sheetId="2" state="visible" r:id="rId3"/>
    <sheet name="Z fi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<sst xmlns="http://schemas.openxmlformats.org/spreadsheetml/2006/main" count="222" uniqueCount="70">
  <si>
    <t xml:space="preserve">Applied voltage (V)</t>
  </si>
  <si>
    <t xml:space="preserve">error</t>
  </si>
  <si>
    <t xml:space="preserve">Pulse Amplitude</t>
  </si>
  <si>
    <t xml:space="preserve">log(pulse height)</t>
  </si>
  <si>
    <t xml:space="preserve">Lowest signal</t>
  </si>
  <si>
    <t xml:space="preserve">Highest signal</t>
  </si>
  <si>
    <t xml:space="preserve">log(pulse LOW)</t>
  </si>
  <si>
    <t xml:space="preserve">log(pulse HIGH)</t>
  </si>
  <si>
    <t xml:space="preserve">Window size 0.1</t>
  </si>
  <si>
    <t xml:space="preserve">Window (lower limit)</t>
  </si>
  <si>
    <t xml:space="preserve">Counts/5s</t>
  </si>
  <si>
    <t xml:space="preserve">cm</t>
  </si>
  <si>
    <t xml:space="preserve">CADNIUM</t>
  </si>
  <si>
    <t xml:space="preserve">x</t>
  </si>
  <si>
    <t xml:space="preserve">y</t>
  </si>
  <si>
    <t xml:space="preserve">z</t>
  </si>
  <si>
    <t xml:space="preserve">distance</t>
  </si>
  <si>
    <t xml:space="preserve">time (s)</t>
  </si>
  <si>
    <t xml:space="preserve">counts</t>
  </si>
  <si>
    <t xml:space="preserve">counts/s</t>
  </si>
  <si>
    <t xml:space="preserve">window size</t>
  </si>
  <si>
    <t xml:space="preserve">Before faulty cage power supply</t>
  </si>
  <si>
    <t xml:space="preserve">3 Curie</t>
  </si>
  <si>
    <t xml:space="preserve">Dead Time Calculations</t>
  </si>
  <si>
    <t xml:space="preserve">%diff on counts/s for separate sources</t>
  </si>
  <si>
    <t xml:space="preserve">0.3 Curie</t>
  </si>
  <si>
    <t xml:space="preserve">Separate</t>
  </si>
  <si>
    <t xml:space="preserve">Activity</t>
  </si>
  <si>
    <t xml:space="preserve">time</t>
  </si>
  <si>
    <t xml:space="preserve">sigma(counts/s)</t>
  </si>
  <si>
    <t xml:space="preserve">3 C</t>
  </si>
  <si>
    <t xml:space="preserve">3 C </t>
  </si>
  <si>
    <t xml:space="preserve">10s</t>
  </si>
  <si>
    <t xml:space="preserve">/s</t>
  </si>
  <si>
    <t xml:space="preserve">Background (out of stack)</t>
  </si>
  <si>
    <t xml:space="preserve">para</t>
  </si>
  <si>
    <t xml:space="preserve">0.3C</t>
  </si>
  <si>
    <t xml:space="preserve">non para</t>
  </si>
  <si>
    <t xml:space="preserve">Combined</t>
  </si>
  <si>
    <t xml:space="preserve">error stuff</t>
  </si>
  <si>
    <t xml:space="preserve">Dead time calculated using experimental method (https://www.hindawi.com/journals/stni/2012/240693/)</t>
  </si>
  <si>
    <t xml:space="preserve">m12</t>
  </si>
  <si>
    <t xml:space="preserve">Dead time </t>
  </si>
  <si>
    <t xml:space="preserve">error t</t>
  </si>
  <si>
    <t xml:space="preserve">% diff</t>
  </si>
  <si>
    <t xml:space="preserve">true count n</t>
  </si>
  <si>
    <t xml:space="preserve">1/t</t>
  </si>
  <si>
    <t xml:space="preserve">m1</t>
  </si>
  <si>
    <t xml:space="preserve">m2</t>
  </si>
  <si>
    <t xml:space="preserve">upper lim</t>
  </si>
  <si>
    <t xml:space="preserve">lower lim</t>
  </si>
  <si>
    <t xml:space="preserve">b</t>
  </si>
  <si>
    <t xml:space="preserve">Dead time calculated using non-paralyzable method assuming 0 bg counts</t>
  </si>
  <si>
    <t xml:space="preserve">Dead time from looking at scope pulse?</t>
  </si>
  <si>
    <t xml:space="preserve">6 microseconds per event</t>
  </si>
  <si>
    <t xml:space="preserve">,</t>
  </si>
  <si>
    <t xml:space="preserve">THERMAL COUNTS</t>
  </si>
  <si>
    <t xml:space="preserve">time error</t>
  </si>
  <si>
    <t xml:space="preserve">ERROR</t>
  </si>
  <si>
    <t xml:space="preserve">no fast counts taken</t>
  </si>
  <si>
    <t xml:space="preserve">no-Cd-shield data was retaken</t>
  </si>
  <si>
    <t xml:space="preserve">Fitting Z</t>
  </si>
  <si>
    <t xml:space="preserve">LSF Parameters</t>
  </si>
  <si>
    <t xml:space="preserve">ALL data</t>
  </si>
  <si>
    <t xml:space="preserve">No 20cm</t>
  </si>
  <si>
    <t xml:space="preserve"> NO.   NAME      VALUE            ERROR          SIZE      DERIVATIVE</t>
  </si>
  <si>
    <t xml:space="preserve">   1  Constant     1.05727e+01   4.04652e-02   1.15827e-04  -2.95568e-04</t>
  </si>
  <si>
    <t xml:space="preserve">   1  Constant     1.04324e+01   4.36015e-02   2.53924e-05   2.62615e-02</t>
  </si>
  <si>
    <t xml:space="preserve">   2  Slope       -3.51982e-02   3.49637e-04   1.00089e-06  -1.71868e-01</t>
  </si>
  <si>
    <t xml:space="preserve">   2  Slope       -3.42013e-02   3.53336e-04   2.05717e-07   1.48941e+00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</si>
</sst>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4"/>
      <color rgb="FF595959"/>
      <name val="Calibri"/>
      <family val="2"/>
    </font>
    <font>
      <sz val="11"/>
      <color rgb="FF000000"/>
      <name val="Calibri"/>
      <family val="0"/>
    </font>
  </fonts>
  <fills count="6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FF0000"/>
        <bgColor rgb="FF993300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"LOW"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'Voltage step stuff'!$B$21:$B$31</c:f>
              <c:numCache>
                <c:formatCode>General</c:formatCode>
                <c:ptCount val="11"/>
                <c:pt idx="0">
                  <c:v>1400</c:v>
                </c:pt>
                <c:pt idx="1">
                  <c:v>1450</c:v>
                </c:pt>
                <c:pt idx="2">
                  <c:v>1500</c:v>
                </c:pt>
                <c:pt idx="3">
                  <c:v>1550</c:v>
                </c:pt>
                <c:pt idx="4">
                  <c:v>1600</c:v>
                </c:pt>
                <c:pt idx="5">
                  <c:v>1650</c:v>
                </c:pt>
                <c:pt idx="6">
                  <c:v>1700</c:v>
                </c:pt>
                <c:pt idx="7">
                  <c:v>1750</c:v>
                </c:pt>
                <c:pt idx="8">
                  <c:v>1800</c:v>
                </c:pt>
                <c:pt idx="9">
                  <c:v>1850</c:v>
                </c:pt>
                <c:pt idx="10">
                  <c:v>1900</c:v>
                </c:pt>
              </c:numCache>
            </c:numRef>
          </c:xVal>
          <c:yVal>
            <c:numRef>
              <c:f>'Voltage step stuff'!$F$21:$F$31</c:f>
              <c:numCache>
                <c:formatCode>General</c:formatCode>
                <c:ptCount val="11"/>
                <c:pt idx="0">
                  <c:v>0.182321556793955</c:v>
                </c:pt>
                <c:pt idx="1">
                  <c:v>0.182321556793955</c:v>
                </c:pt>
                <c:pt idx="2">
                  <c:v>0.182321556793955</c:v>
                </c:pt>
                <c:pt idx="3">
                  <c:v>0.182321556793955</c:v>
                </c:pt>
                <c:pt idx="4">
                  <c:v>0.182321556793955</c:v>
                </c:pt>
                <c:pt idx="5">
                  <c:v>0.336472236621213</c:v>
                </c:pt>
                <c:pt idx="6">
                  <c:v>0.470003629245736</c:v>
                </c:pt>
                <c:pt idx="7">
                  <c:v>0.470003629245736</c:v>
                </c:pt>
                <c:pt idx="8">
                  <c:v>0.470003629245736</c:v>
                </c:pt>
                <c:pt idx="9">
                  <c:v>0.693147180559945</c:v>
                </c:pt>
                <c:pt idx="10">
                  <c:v>0.693147180559945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"HIGH"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'Voltage step stuff'!$B$21:$B$31</c:f>
              <c:numCache>
                <c:formatCode>General</c:formatCode>
                <c:ptCount val="11"/>
                <c:pt idx="0">
                  <c:v>1400</c:v>
                </c:pt>
                <c:pt idx="1">
                  <c:v>1450</c:v>
                </c:pt>
                <c:pt idx="2">
                  <c:v>1500</c:v>
                </c:pt>
                <c:pt idx="3">
                  <c:v>1550</c:v>
                </c:pt>
                <c:pt idx="4">
                  <c:v>1600</c:v>
                </c:pt>
                <c:pt idx="5">
                  <c:v>1650</c:v>
                </c:pt>
                <c:pt idx="6">
                  <c:v>1700</c:v>
                </c:pt>
                <c:pt idx="7">
                  <c:v>1750</c:v>
                </c:pt>
                <c:pt idx="8">
                  <c:v>1800</c:v>
                </c:pt>
                <c:pt idx="9">
                  <c:v>1850</c:v>
                </c:pt>
                <c:pt idx="10">
                  <c:v>1900</c:v>
                </c:pt>
              </c:numCache>
            </c:numRef>
          </c:xVal>
          <c:yVal>
            <c:numRef>
              <c:f>'Voltage step stuff'!$J$21:$J$31</c:f>
              <c:numCache>
                <c:formatCode>General</c:formatCode>
                <c:ptCount val="11"/>
                <c:pt idx="0">
                  <c:v>0.955511445027437</c:v>
                </c:pt>
                <c:pt idx="1">
                  <c:v>1.16315080980568</c:v>
                </c:pt>
                <c:pt idx="2">
                  <c:v>1.33500106673234</c:v>
                </c:pt>
                <c:pt idx="3">
                  <c:v>1.52605630349505</c:v>
                </c:pt>
                <c:pt idx="4">
                  <c:v>1.75785791755237</c:v>
                </c:pt>
                <c:pt idx="5">
                  <c:v>1.97408102602201</c:v>
                </c:pt>
                <c:pt idx="6">
                  <c:v>2.05412373369555</c:v>
                </c:pt>
                <c:pt idx="7">
                  <c:v>2.45100509811232</c:v>
                </c:pt>
                <c:pt idx="8">
                  <c:v>2.51769647261099</c:v>
                </c:pt>
                <c:pt idx="9">
                  <c:v>2.56494935746154</c:v>
                </c:pt>
                <c:pt idx="10">
                  <c:v>2.56494935746154</c:v>
                </c:pt>
              </c:numCache>
            </c:numRef>
          </c:yVal>
          <c:smooth val="0"/>
        </c:ser>
        <c:axId val="51883118"/>
        <c:axId val="51736870"/>
      </c:scatterChart>
      <c:valAx>
        <c:axId val="51883118"/>
        <c:scaling>
          <c:orientation val="minMax"/>
          <c:min val="13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Applied voltage (V)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736870"/>
        <c:crosses val="autoZero"/>
        <c:crossBetween val="midCat"/>
      </c:valAx>
      <c:valAx>
        <c:axId val="517368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Log(pulse amplitude)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883118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Window size 0.1   Counts/5s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"Window size 0.1   Counts/5s"</c:f>
              <c:strCache>
                <c:ptCount val="1"/>
                <c:pt idx="0">
                  <c:v>Window size 0.1   Counts/5s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'Voltage step stuff'!$D$38:$D$62</c:f>
                <c:numCache>
                  <c:formatCode>General</c:formatCode>
                  <c:ptCount val="25"/>
                  <c:pt idx="0">
                    <c:v>40.9756024970958</c:v>
                  </c:pt>
                  <c:pt idx="1">
                    <c:v>24.8394846967484</c:v>
                  </c:pt>
                  <c:pt idx="2">
                    <c:v>25.9807621135332</c:v>
                  </c:pt>
                  <c:pt idx="3">
                    <c:v>32</c:v>
                  </c:pt>
                  <c:pt idx="4">
                    <c:v>37.1348892552543</c:v>
                  </c:pt>
                  <c:pt idx="5">
                    <c:v>38.0919939094818</c:v>
                  </c:pt>
                  <c:pt idx="6">
                    <c:v>37.7094152699296</c:v>
                  </c:pt>
                  <c:pt idx="7">
                    <c:v>36.7151195013716</c:v>
                  </c:pt>
                  <c:pt idx="8">
                    <c:v>39.3319208785943</c:v>
                  </c:pt>
                  <c:pt idx="9">
                    <c:v>41.7252920900501</c:v>
                  </c:pt>
                  <c:pt idx="10">
                    <c:v>44.9332838773219</c:v>
                  </c:pt>
                  <c:pt idx="11">
                    <c:v>47.5184174820669</c:v>
                  </c:pt>
                  <c:pt idx="12">
                    <c:v>50.6754378372797</c:v>
                  </c:pt>
                  <c:pt idx="13">
                    <c:v>52.8961246217528</c:v>
                  </c:pt>
                  <c:pt idx="14">
                    <c:v>57.2800139664787</c:v>
                  </c:pt>
                  <c:pt idx="15">
                    <c:v>67.8159273327439</c:v>
                  </c:pt>
                  <c:pt idx="16">
                    <c:v>92.6120942425988</c:v>
                  </c:pt>
                  <c:pt idx="17">
                    <c:v>107.925900505856</c:v>
                  </c:pt>
                  <c:pt idx="18">
                    <c:v>83.1745153277132</c:v>
                  </c:pt>
                  <c:pt idx="19">
                    <c:v>44.9221548904324</c:v>
                  </c:pt>
                  <c:pt idx="20">
                    <c:v>28.5482048472404</c:v>
                  </c:pt>
                  <c:pt idx="21">
                    <c:v>27.8926513619627</c:v>
                  </c:pt>
                  <c:pt idx="22">
                    <c:v>28.2134719593318</c:v>
                  </c:pt>
                  <c:pt idx="23">
                    <c:v>19.7484176581315</c:v>
                  </c:pt>
                  <c:pt idx="24">
                    <c:v>13.1909059582729</c:v>
                  </c:pt>
                </c:numCache>
              </c:numRef>
            </c:plus>
            <c:minus>
              <c:numRef>
                <c:f>'Voltage step stuff'!$D$38:$D$62</c:f>
                <c:numCache>
                  <c:formatCode>General</c:formatCode>
                  <c:ptCount val="25"/>
                  <c:pt idx="0">
                    <c:v>40.9756024970958</c:v>
                  </c:pt>
                  <c:pt idx="1">
                    <c:v>24.8394846967484</c:v>
                  </c:pt>
                  <c:pt idx="2">
                    <c:v>25.9807621135332</c:v>
                  </c:pt>
                  <c:pt idx="3">
                    <c:v>32</c:v>
                  </c:pt>
                  <c:pt idx="4">
                    <c:v>37.1348892552543</c:v>
                  </c:pt>
                  <c:pt idx="5">
                    <c:v>38.0919939094818</c:v>
                  </c:pt>
                  <c:pt idx="6">
                    <c:v>37.7094152699296</c:v>
                  </c:pt>
                  <c:pt idx="7">
                    <c:v>36.7151195013716</c:v>
                  </c:pt>
                  <c:pt idx="8">
                    <c:v>39.3319208785943</c:v>
                  </c:pt>
                  <c:pt idx="9">
                    <c:v>41.7252920900501</c:v>
                  </c:pt>
                  <c:pt idx="10">
                    <c:v>44.9332838773219</c:v>
                  </c:pt>
                  <c:pt idx="11">
                    <c:v>47.5184174820669</c:v>
                  </c:pt>
                  <c:pt idx="12">
                    <c:v>50.6754378372797</c:v>
                  </c:pt>
                  <c:pt idx="13">
                    <c:v>52.8961246217528</c:v>
                  </c:pt>
                  <c:pt idx="14">
                    <c:v>57.2800139664787</c:v>
                  </c:pt>
                  <c:pt idx="15">
                    <c:v>67.8159273327439</c:v>
                  </c:pt>
                  <c:pt idx="16">
                    <c:v>92.6120942425988</c:v>
                  </c:pt>
                  <c:pt idx="17">
                    <c:v>107.925900505856</c:v>
                  </c:pt>
                  <c:pt idx="18">
                    <c:v>83.1745153277132</c:v>
                  </c:pt>
                  <c:pt idx="19">
                    <c:v>44.9221548904324</c:v>
                  </c:pt>
                  <c:pt idx="20">
                    <c:v>28.5482048472404</c:v>
                  </c:pt>
                  <c:pt idx="21">
                    <c:v>27.8926513619627</c:v>
                  </c:pt>
                  <c:pt idx="22">
                    <c:v>28.2134719593318</c:v>
                  </c:pt>
                  <c:pt idx="23">
                    <c:v>19.7484176581315</c:v>
                  </c:pt>
                  <c:pt idx="24">
                    <c:v>13.1909059582729</c:v>
                  </c:pt>
                </c:numCache>
              </c:numRef>
            </c:minus>
          </c:errBars>
          <c:xVal>
            <c:numRef>
              <c:f>'Voltage step stuff'!$B$38:$B$62</c:f>
              <c:numCache>
                <c:formatCode>General</c:formatCode>
                <c:ptCount val="25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</c:v>
                </c:pt>
                <c:pt idx="20">
                  <c:v>2.3</c:v>
                </c:pt>
                <c:pt idx="21">
                  <c:v>2.4</c:v>
                </c:pt>
                <c:pt idx="22">
                  <c:v>2.5</c:v>
                </c:pt>
                <c:pt idx="23">
                  <c:v>2.6</c:v>
                </c:pt>
                <c:pt idx="24">
                  <c:v>2.7</c:v>
                </c:pt>
              </c:numCache>
            </c:numRef>
          </c:xVal>
          <c:yVal>
            <c:numRef>
              <c:f>'Voltage step stuff'!$C$38:$C$62</c:f>
              <c:numCache>
                <c:formatCode>General</c:formatCode>
                <c:ptCount val="25"/>
                <c:pt idx="0">
                  <c:v>1679</c:v>
                </c:pt>
                <c:pt idx="1">
                  <c:v>617</c:v>
                </c:pt>
                <c:pt idx="2">
                  <c:v>675</c:v>
                </c:pt>
                <c:pt idx="3">
                  <c:v>1024</c:v>
                </c:pt>
                <c:pt idx="4">
                  <c:v>1379</c:v>
                </c:pt>
                <c:pt idx="5">
                  <c:v>1451</c:v>
                </c:pt>
                <c:pt idx="6">
                  <c:v>1422</c:v>
                </c:pt>
                <c:pt idx="7">
                  <c:v>1348</c:v>
                </c:pt>
                <c:pt idx="8">
                  <c:v>1547</c:v>
                </c:pt>
                <c:pt idx="9">
                  <c:v>1741</c:v>
                </c:pt>
                <c:pt idx="10">
                  <c:v>2019</c:v>
                </c:pt>
                <c:pt idx="11">
                  <c:v>2258</c:v>
                </c:pt>
                <c:pt idx="12">
                  <c:v>2568</c:v>
                </c:pt>
                <c:pt idx="13">
                  <c:v>2798</c:v>
                </c:pt>
                <c:pt idx="14">
                  <c:v>3281</c:v>
                </c:pt>
                <c:pt idx="15">
                  <c:v>4599</c:v>
                </c:pt>
                <c:pt idx="16">
                  <c:v>8577</c:v>
                </c:pt>
                <c:pt idx="17">
                  <c:v>11648</c:v>
                </c:pt>
                <c:pt idx="18">
                  <c:v>6918</c:v>
                </c:pt>
                <c:pt idx="19">
                  <c:v>2018</c:v>
                </c:pt>
                <c:pt idx="20">
                  <c:v>815</c:v>
                </c:pt>
                <c:pt idx="21">
                  <c:v>778</c:v>
                </c:pt>
                <c:pt idx="22">
                  <c:v>796</c:v>
                </c:pt>
                <c:pt idx="23">
                  <c:v>390</c:v>
                </c:pt>
                <c:pt idx="24">
                  <c:v>174</c:v>
                </c:pt>
              </c:numCache>
            </c:numRef>
          </c:yVal>
          <c:smooth val="0"/>
        </c:ser>
        <c:axId val="63364128"/>
        <c:axId val="29220247"/>
      </c:scatterChart>
      <c:valAx>
        <c:axId val="6336412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Voltage step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220247"/>
        <c:crosses val="autoZero"/>
        <c:crossBetween val="midCat"/>
      </c:valAx>
      <c:valAx>
        <c:axId val="292202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Counts/5s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36412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Counts/s against distance (cm)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"Counts/s against distance (cm)"</c:f>
              <c:strCache>
                <c:ptCount val="1"/>
                <c:pt idx="0">
                  <c:v>Counts/s against distance (cm)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3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'Main count data'!$E$61:$E$109</c:f>
              <c:numCache>
                <c:formatCode>General</c:formatCode>
                <c:ptCount val="49"/>
                <c:pt idx="0">
                  <c:v>64.0361226184097</c:v>
                </c:pt>
                <c:pt idx="1">
                  <c:v>45.2803765443707</c:v>
                </c:pt>
                <c:pt idx="2">
                  <c:v>28.6378246380552</c:v>
                </c:pt>
                <c:pt idx="3">
                  <c:v>20.25</c:v>
                </c:pt>
                <c:pt idx="4">
                  <c:v>28.6378246380552</c:v>
                </c:pt>
                <c:pt idx="5">
                  <c:v>45.2803765443707</c:v>
                </c:pt>
                <c:pt idx="6">
                  <c:v>64.0361226184097</c:v>
                </c:pt>
                <c:pt idx="7">
                  <c:v>73.0124133281458</c:v>
                </c:pt>
                <c:pt idx="8">
                  <c:v>57.2756492761104</c:v>
                </c:pt>
                <c:pt idx="9">
                  <c:v>45.2803765443707</c:v>
                </c:pt>
                <c:pt idx="10">
                  <c:v>40.5</c:v>
                </c:pt>
                <c:pt idx="11">
                  <c:v>45.2803765443707</c:v>
                </c:pt>
                <c:pt idx="12">
                  <c:v>57.2756492761104</c:v>
                </c:pt>
                <c:pt idx="13">
                  <c:v>73.0124133281458</c:v>
                </c:pt>
                <c:pt idx="14">
                  <c:v>85.9134739141655</c:v>
                </c:pt>
                <c:pt idx="15">
                  <c:v>73.0124133281458</c:v>
                </c:pt>
                <c:pt idx="16">
                  <c:v>64.0361226184097</c:v>
                </c:pt>
                <c:pt idx="17">
                  <c:v>60.75</c:v>
                </c:pt>
                <c:pt idx="18">
                  <c:v>64.0361226184097</c:v>
                </c:pt>
                <c:pt idx="19">
                  <c:v>73.0124133281458</c:v>
                </c:pt>
                <c:pt idx="20">
                  <c:v>85.9134739141655</c:v>
                </c:pt>
                <c:pt idx="21">
                  <c:v>101.25</c:v>
                </c:pt>
                <c:pt idx="22">
                  <c:v>90.5607530887415</c:v>
                </c:pt>
                <c:pt idx="23">
                  <c:v>83.4928889187576</c:v>
                </c:pt>
                <c:pt idx="24">
                  <c:v>81</c:v>
                </c:pt>
                <c:pt idx="25">
                  <c:v>83.4928889187576</c:v>
                </c:pt>
                <c:pt idx="26">
                  <c:v>90.5607530887415</c:v>
                </c:pt>
                <c:pt idx="27">
                  <c:v>101.25</c:v>
                </c:pt>
                <c:pt idx="28">
                  <c:v>118.076775870617</c:v>
                </c:pt>
                <c:pt idx="29">
                  <c:v>109.049587344474</c:v>
                </c:pt>
                <c:pt idx="30">
                  <c:v>103.255145150254</c:v>
                </c:pt>
                <c:pt idx="31">
                  <c:v>101.25</c:v>
                </c:pt>
                <c:pt idx="32">
                  <c:v>103.255145150254</c:v>
                </c:pt>
                <c:pt idx="33">
                  <c:v>109.049587344474</c:v>
                </c:pt>
                <c:pt idx="34">
                  <c:v>118.076775870617</c:v>
                </c:pt>
                <c:pt idx="35">
                  <c:v>154.219405393744</c:v>
                </c:pt>
                <c:pt idx="36">
                  <c:v>147.422225257931</c:v>
                </c:pt>
                <c:pt idx="37">
                  <c:v>143.189123190276</c:v>
                </c:pt>
                <c:pt idx="38">
                  <c:v>141.75</c:v>
                </c:pt>
                <c:pt idx="39">
                  <c:v>143.189123190276</c:v>
                </c:pt>
                <c:pt idx="40">
                  <c:v>147.422225257931</c:v>
                </c:pt>
                <c:pt idx="41">
                  <c:v>154.219405393744</c:v>
                </c:pt>
                <c:pt idx="42">
                  <c:v>192.108367855229</c:v>
                </c:pt>
                <c:pt idx="43">
                  <c:v>186.695775260181</c:v>
                </c:pt>
                <c:pt idx="44">
                  <c:v>183.371549047283</c:v>
                </c:pt>
                <c:pt idx="45">
                  <c:v>182.25</c:v>
                </c:pt>
                <c:pt idx="46">
                  <c:v>183.371549047283</c:v>
                </c:pt>
                <c:pt idx="47">
                  <c:v>186.695775260181</c:v>
                </c:pt>
                <c:pt idx="48">
                  <c:v>192.108367855229</c:v>
                </c:pt>
              </c:numCache>
            </c:numRef>
          </c:xVal>
          <c:yVal>
            <c:numRef>
              <c:f>'Main count data'!$F$61:$F$109</c:f>
              <c:numCache>
                <c:formatCode>General</c:formatCode>
                <c:ptCount val="49"/>
                <c:pt idx="0">
                  <c:v>2628.3</c:v>
                </c:pt>
                <c:pt idx="1">
                  <c:v>6056.1</c:v>
                </c:pt>
                <c:pt idx="2">
                  <c:v>10179.3</c:v>
                </c:pt>
                <c:pt idx="3">
                  <c:v>48638.8</c:v>
                </c:pt>
                <c:pt idx="4">
                  <c:v>10249.5</c:v>
                </c:pt>
                <c:pt idx="5">
                  <c:v>6148.2</c:v>
                </c:pt>
                <c:pt idx="6">
                  <c:v>2593.2</c:v>
                </c:pt>
                <c:pt idx="7">
                  <c:v>2039.2</c:v>
                </c:pt>
                <c:pt idx="8">
                  <c:v>4436.2</c:v>
                </c:pt>
                <c:pt idx="9">
                  <c:v>6934.1</c:v>
                </c:pt>
                <c:pt idx="10">
                  <c:v>8163.9</c:v>
                </c:pt>
                <c:pt idx="11">
                  <c:v>7020.2</c:v>
                </c:pt>
                <c:pt idx="12">
                  <c:v>4505.7</c:v>
                </c:pt>
                <c:pt idx="13">
                  <c:v>2092.4</c:v>
                </c:pt>
                <c:pt idx="14">
                  <c:v>1305.1</c:v>
                </c:pt>
                <c:pt idx="15">
                  <c:v>2632.1</c:v>
                </c:pt>
                <c:pt idx="16">
                  <c:v>3900.6</c:v>
                </c:pt>
                <c:pt idx="17">
                  <c:v>4358.9</c:v>
                </c:pt>
                <c:pt idx="18">
                  <c:v>4251.9</c:v>
                </c:pt>
                <c:pt idx="19">
                  <c:v>2586.9</c:v>
                </c:pt>
                <c:pt idx="20">
                  <c:v>1275</c:v>
                </c:pt>
                <c:pt idx="21">
                  <c:v>808.2</c:v>
                </c:pt>
                <c:pt idx="22">
                  <c:v>1627.7</c:v>
                </c:pt>
                <c:pt idx="23">
                  <c:v>1970.6</c:v>
                </c:pt>
                <c:pt idx="24">
                  <c:v>2216.9</c:v>
                </c:pt>
                <c:pt idx="25">
                  <c:v>1979.9</c:v>
                </c:pt>
                <c:pt idx="26">
                  <c:v>1441.1</c:v>
                </c:pt>
                <c:pt idx="27">
                  <c:v>712.5</c:v>
                </c:pt>
                <c:pt idx="28">
                  <c:v>532</c:v>
                </c:pt>
                <c:pt idx="29">
                  <c:v>866.4</c:v>
                </c:pt>
                <c:pt idx="30">
                  <c:v>1069.5</c:v>
                </c:pt>
                <c:pt idx="31">
                  <c:v>1168.4</c:v>
                </c:pt>
                <c:pt idx="32">
                  <c:v>1083.5</c:v>
                </c:pt>
                <c:pt idx="33">
                  <c:v>727.7</c:v>
                </c:pt>
                <c:pt idx="34">
                  <c:v>621.8</c:v>
                </c:pt>
                <c:pt idx="35">
                  <c:v>110.7</c:v>
                </c:pt>
                <c:pt idx="36">
                  <c:v>186.9</c:v>
                </c:pt>
                <c:pt idx="37">
                  <c:v>246</c:v>
                </c:pt>
                <c:pt idx="38">
                  <c:v>271.4</c:v>
                </c:pt>
                <c:pt idx="39">
                  <c:v>239.8</c:v>
                </c:pt>
                <c:pt idx="40">
                  <c:v>200.3</c:v>
                </c:pt>
                <c:pt idx="41">
                  <c:v>122.8</c:v>
                </c:pt>
                <c:pt idx="42">
                  <c:v>36.2</c:v>
                </c:pt>
                <c:pt idx="43">
                  <c:v>53.05</c:v>
                </c:pt>
                <c:pt idx="44">
                  <c:v>79.8</c:v>
                </c:pt>
                <c:pt idx="45">
                  <c:v>64.8</c:v>
                </c:pt>
                <c:pt idx="46">
                  <c:v>61.6</c:v>
                </c:pt>
                <c:pt idx="47">
                  <c:v>71.25</c:v>
                </c:pt>
                <c:pt idx="48">
                  <c:v>47.65</c:v>
                </c:pt>
              </c:numCache>
            </c:numRef>
          </c:yVal>
          <c:smooth val="0"/>
        </c:ser>
        <c:axId val="57189105"/>
        <c:axId val="30424029"/>
      </c:scatterChart>
      <c:valAx>
        <c:axId val="57189105"/>
        <c:scaling>
          <c:orientation val="minMax"/>
          <c:max val="2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Distance (cm)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424029"/>
        <c:crosses val="autoZero"/>
        <c:crossBetween val="midCat"/>
      </c:valAx>
      <c:valAx>
        <c:axId val="304240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counts/s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189105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Z-AXIS VARIATION (ALL POINTS)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308405857523"/>
          <c:y val="0.139405204460967"/>
          <c:w val="0.629787899317317"/>
          <c:h val="0.693527225016401"/>
        </c:manualLayout>
      </c:layout>
      <c:scatterChart>
        <c:scatterStyle val="lineMarker"/>
        <c:varyColors val="0"/>
        <c:ser>
          <c:idx val="0"/>
          <c:order val="0"/>
          <c:tx>
            <c:strRef>
              <c:f>"Z-AXIS VARIATION (ALL POINTS)"</c:f>
              <c:strCache>
                <c:ptCount val="1"/>
                <c:pt idx="0">
                  <c:v>Z-AXIS VARIATION (ALL POINTS)</c:v>
                </c:pt>
              </c:strCache>
            </c:strRef>
          </c:tx>
          <c:spPr>
            <a:solidFill>
              <a:srgbClr val="ffffff"/>
            </a:solidFill>
            <a:ln w="25560">
              <a:noFill/>
            </a:ln>
          </c:spPr>
          <c:marker>
            <c:symbol val="x"/>
            <c:size val="4"/>
            <c:spPr>
              <a:noFill/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exp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exp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'Z fit'!$J$114:$J$120</c:f>
                <c:numCache>
                  <c:formatCode>General</c:formatCode>
                  <c:ptCount val="7"/>
                  <c:pt idx="0">
                    <c:v>2393.66979111573</c:v>
                  </c:pt>
                  <c:pt idx="1">
                    <c:v>396.503738979849</c:v>
                  </c:pt>
                  <c:pt idx="2">
                    <c:v>216.002685226365</c:v>
                  </c:pt>
                  <c:pt idx="3">
                    <c:v>110.970494389274</c:v>
                  </c:pt>
                  <c:pt idx="4">
                    <c:v>59.1215434507591</c:v>
                  </c:pt>
                  <c:pt idx="5">
                    <c:v>14.4805119039349</c:v>
                  </c:pt>
                  <c:pt idx="6">
                    <c:v>2.42165232847327</c:v>
                  </c:pt>
                </c:numCache>
              </c:numRef>
            </c:plus>
            <c:minus>
              <c:numRef>
                <c:f>'Z fit'!$J$114:$J$120</c:f>
                <c:numCache>
                  <c:formatCode>General</c:formatCode>
                  <c:ptCount val="7"/>
                  <c:pt idx="0">
                    <c:v>2393.66979111573</c:v>
                  </c:pt>
                  <c:pt idx="1">
                    <c:v>396.503738979849</c:v>
                  </c:pt>
                  <c:pt idx="2">
                    <c:v>216.002685226365</c:v>
                  </c:pt>
                  <c:pt idx="3">
                    <c:v>110.970494389274</c:v>
                  </c:pt>
                  <c:pt idx="4">
                    <c:v>59.1215434507591</c:v>
                  </c:pt>
                  <c:pt idx="5">
                    <c:v>14.4805119039349</c:v>
                  </c:pt>
                  <c:pt idx="6">
                    <c:v>2.42165232847327</c:v>
                  </c:pt>
                </c:numCache>
              </c:numRef>
            </c:minus>
          </c:errBars>
          <c:xVal>
            <c:numRef>
              <c:f>'Z fit'!$E$114:$E$120</c:f>
              <c:numCache>
                <c:formatCode>General</c:formatCode>
                <c:ptCount val="7"/>
                <c:pt idx="0">
                  <c:v>20.25</c:v>
                </c:pt>
                <c:pt idx="1">
                  <c:v>40.5</c:v>
                </c:pt>
                <c:pt idx="2">
                  <c:v>60.75</c:v>
                </c:pt>
                <c:pt idx="3">
                  <c:v>81</c:v>
                </c:pt>
                <c:pt idx="4">
                  <c:v>101.25</c:v>
                </c:pt>
                <c:pt idx="5">
                  <c:v>141.75</c:v>
                </c:pt>
                <c:pt idx="6">
                  <c:v>182.25</c:v>
                </c:pt>
              </c:numCache>
            </c:numRef>
          </c:xVal>
          <c:yVal>
            <c:numRef>
              <c:f>'Z fit'!$I$114:$I$120</c:f>
              <c:numCache>
                <c:formatCode>General</c:formatCode>
                <c:ptCount val="7"/>
                <c:pt idx="0">
                  <c:v>47853.4</c:v>
                </c:pt>
                <c:pt idx="1">
                  <c:v>7910.1</c:v>
                </c:pt>
                <c:pt idx="2">
                  <c:v>4300.1</c:v>
                </c:pt>
                <c:pt idx="3">
                  <c:v>2199.5</c:v>
                </c:pt>
                <c:pt idx="4">
                  <c:v>1162.6</c:v>
                </c:pt>
                <c:pt idx="5">
                  <c:v>270.3</c:v>
                </c:pt>
                <c:pt idx="6">
                  <c:v>64.8</c:v>
                </c:pt>
              </c:numCache>
            </c:numRef>
          </c:yVal>
          <c:smooth val="0"/>
        </c:ser>
        <c:axId val="52543271"/>
        <c:axId val="57916403"/>
      </c:scatterChart>
      <c:valAx>
        <c:axId val="5254327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Z distance (cm)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916403"/>
        <c:crosses val="autoZero"/>
        <c:crossBetween val="midCat"/>
      </c:valAx>
      <c:valAx>
        <c:axId val="579164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Counts/s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543271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86576434954067"/>
          <c:y val="0.178920258098745"/>
          <c:w val="0.147611614735806"/>
          <c:h val="0.21009278125260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Z-AXIS VARIATION (NO 20CM)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33003231523"/>
          <c:y val="0.139405204460967"/>
          <c:w val="0.629782132805171"/>
          <c:h val="0.693527225016401"/>
        </c:manualLayout>
      </c:layout>
      <c:scatterChart>
        <c:scatterStyle val="lineMarker"/>
        <c:varyColors val="0"/>
        <c:ser>
          <c:idx val="0"/>
          <c:order val="0"/>
          <c:tx>
            <c:strRef>
              <c:f>"Z-AXIS VARIATION (NO 20CM)"</c:f>
              <c:strCache>
                <c:ptCount val="1"/>
                <c:pt idx="0">
                  <c:v>Z-AXIS VARIATION (NO 20CM)</c:v>
                </c:pt>
              </c:strCache>
            </c:strRef>
          </c:tx>
          <c:spPr>
            <a:solidFill>
              <a:srgbClr val="ffffff"/>
            </a:solidFill>
            <a:ln w="25560">
              <a:noFill/>
            </a:ln>
          </c:spPr>
          <c:marker>
            <c:symbol val="x"/>
            <c:size val="4"/>
            <c:spPr>
              <a:noFill/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exp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'Z fit'!$J$115:$J$120</c:f>
                <c:numCache>
                  <c:formatCode>General</c:formatCode>
                  <c:ptCount val="6"/>
                  <c:pt idx="0">
                    <c:v>396.503738979849</c:v>
                  </c:pt>
                  <c:pt idx="1">
                    <c:v>216.002685226365</c:v>
                  </c:pt>
                  <c:pt idx="2">
                    <c:v>110.970494389274</c:v>
                  </c:pt>
                  <c:pt idx="3">
                    <c:v>59.1215434507591</c:v>
                  </c:pt>
                  <c:pt idx="4">
                    <c:v>14.4805119039349</c:v>
                  </c:pt>
                  <c:pt idx="5">
                    <c:v>2.42165232847327</c:v>
                  </c:pt>
                </c:numCache>
              </c:numRef>
            </c:plus>
            <c:minus>
              <c:numRef>
                <c:f>'Z fit'!$J$115:$J$120</c:f>
                <c:numCache>
                  <c:formatCode>General</c:formatCode>
                  <c:ptCount val="6"/>
                  <c:pt idx="0">
                    <c:v>396.503738979849</c:v>
                  </c:pt>
                  <c:pt idx="1">
                    <c:v>216.002685226365</c:v>
                  </c:pt>
                  <c:pt idx="2">
                    <c:v>110.970494389274</c:v>
                  </c:pt>
                  <c:pt idx="3">
                    <c:v>59.1215434507591</c:v>
                  </c:pt>
                  <c:pt idx="4">
                    <c:v>14.4805119039349</c:v>
                  </c:pt>
                  <c:pt idx="5">
                    <c:v>2.42165232847327</c:v>
                  </c:pt>
                </c:numCache>
              </c:numRef>
            </c:minus>
          </c:errBars>
          <c:xVal>
            <c:numRef>
              <c:f>'Z fit'!$E$115:$E$120</c:f>
              <c:numCache>
                <c:formatCode>General</c:formatCode>
                <c:ptCount val="6"/>
                <c:pt idx="0">
                  <c:v>40.5</c:v>
                </c:pt>
                <c:pt idx="1">
                  <c:v>60.75</c:v>
                </c:pt>
                <c:pt idx="2">
                  <c:v>81</c:v>
                </c:pt>
                <c:pt idx="3">
                  <c:v>101.25</c:v>
                </c:pt>
                <c:pt idx="4">
                  <c:v>141.75</c:v>
                </c:pt>
                <c:pt idx="5">
                  <c:v>182.25</c:v>
                </c:pt>
              </c:numCache>
            </c:numRef>
          </c:xVal>
          <c:yVal>
            <c:numRef>
              <c:f>'Z fit'!$I$115:$I$120</c:f>
              <c:numCache>
                <c:formatCode>General</c:formatCode>
                <c:ptCount val="6"/>
                <c:pt idx="0">
                  <c:v>7910.1</c:v>
                </c:pt>
                <c:pt idx="1">
                  <c:v>4300.1</c:v>
                </c:pt>
                <c:pt idx="2">
                  <c:v>2199.5</c:v>
                </c:pt>
                <c:pt idx="3">
                  <c:v>1162.6</c:v>
                </c:pt>
                <c:pt idx="4">
                  <c:v>270.3</c:v>
                </c:pt>
                <c:pt idx="5">
                  <c:v>64.8</c:v>
                </c:pt>
              </c:numCache>
            </c:numRef>
          </c:yVal>
          <c:smooth val="0"/>
        </c:ser>
        <c:axId val="70424510"/>
        <c:axId val="69808812"/>
      </c:scatterChart>
      <c:valAx>
        <c:axId val="7042451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Z distance (cm)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808812"/>
        <c:crosses val="autoZero"/>
        <c:crossBetween val="midCat"/>
      </c:valAx>
      <c:valAx>
        <c:axId val="698088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Counts/s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42451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86576434954067"/>
          <c:y val="0.178920258098745"/>
          <c:w val="0.147611614735806"/>
          <c:h val="0.21009278125260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285840</xdr:colOff>
      <xdr:row>9</xdr:row>
      <xdr:rowOff>133200</xdr:rowOff>
    </xdr:from>
    <xdr:to>
      <xdr:col>19</xdr:col>
      <xdr:colOff>590400</xdr:colOff>
      <xdr:row>24</xdr:row>
      <xdr:rowOff>18720</xdr:rowOff>
    </xdr:to>
    <xdr:graphicFrame>
      <xdr:nvGraphicFramePr>
        <xdr:cNvPr id="0" name="Chart 1"/>
        <xdr:cNvGraphicFramePr/>
      </xdr:nvGraphicFramePr>
      <xdr:xfrm>
        <a:off x="11897280" y="1779120"/>
        <a:ext cx="5616360" cy="262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281160</xdr:colOff>
      <xdr:row>35</xdr:row>
      <xdr:rowOff>114480</xdr:rowOff>
    </xdr:from>
    <xdr:to>
      <xdr:col>16</xdr:col>
      <xdr:colOff>47520</xdr:colOff>
      <xdr:row>55</xdr:row>
      <xdr:rowOff>37800</xdr:rowOff>
    </xdr:to>
    <xdr:graphicFrame>
      <xdr:nvGraphicFramePr>
        <xdr:cNvPr id="1" name="Chart 2"/>
        <xdr:cNvGraphicFramePr/>
      </xdr:nvGraphicFramePr>
      <xdr:xfrm>
        <a:off x="7036200" y="6515280"/>
        <a:ext cx="7657920" cy="358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88560</xdr:colOff>
      <xdr:row>1</xdr:row>
      <xdr:rowOff>19080</xdr:rowOff>
    </xdr:from>
    <xdr:to>
      <xdr:col>25</xdr:col>
      <xdr:colOff>473760</xdr:colOff>
      <xdr:row>33</xdr:row>
      <xdr:rowOff>68760</xdr:rowOff>
    </xdr:to>
    <xdr:sp>
      <xdr:nvSpPr>
        <xdr:cNvPr id="2" name="CustomShape 1"/>
        <xdr:cNvSpPr/>
      </xdr:nvSpPr>
      <xdr:spPr>
        <a:xfrm>
          <a:off x="17467560" y="209520"/>
          <a:ext cx="3424320" cy="59094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GB" sz="1100" spc="-1" strike="noStrike">
              <a:solidFill>
                <a:srgbClr val="000000"/>
              </a:solidFill>
              <a:latin typeface="Calibri"/>
            </a:rPr>
            <a:t>some data points repeated, detector cable stepped on, led to increases in counts. Repeated measurements fell inline with the trends.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GB" sz="1100" spc="-1" strike="noStrike">
              <a:solidFill>
                <a:srgbClr val="000000"/>
              </a:solidFill>
              <a:latin typeface="Calibri"/>
            </a:rPr>
            <a:t>z=-71,y=121.5: Couldnt take measurements for y=101.25 because supporting metal bars for the stack were blocking this level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GB" sz="1100" spc="-1" strike="noStrike">
              <a:solidFill>
                <a:srgbClr val="000000"/>
              </a:solidFill>
              <a:latin typeface="Calibri"/>
            </a:rPr>
            <a:t>error on distance measurements for x since the detector will not sit perfectly straignt in the slot (slong the z axis). Measure gap between detector and edge of slot when detector is straight to get maximum error. =-0.5cm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GB" sz="1100" spc="-1" strike="noStrike">
              <a:solidFill>
                <a:srgbClr val="000000"/>
              </a:solidFill>
              <a:latin typeface="Calibri"/>
            </a:rPr>
            <a:t>Face of graphite stack at z=+-71 is not flat and flush. Therefore the detector will be at different distances of z despite distance being noted as 71cm. +-1cm error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GB" sz="1100" spc="-1" strike="noStrike">
              <a:solidFill>
                <a:srgbClr val="000000"/>
              </a:solidFill>
              <a:latin typeface="Calibri"/>
            </a:rPr>
            <a:t>Appears to be some sort of offset between the opposite x values on either side of the stack and the opposite z value readings. z difference could be due to the fact the source is not in the centre of the stack and is infact sitting at some small positive z value, hence there is a longer distance to the detector on the negative z side. x value difference could be due to a non-isotropic source (which might explain both differences) or some sort of difference in the electrics from the previous week. Not sure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10</xdr:col>
      <xdr:colOff>141480</xdr:colOff>
      <xdr:row>53</xdr:row>
      <xdr:rowOff>142920</xdr:rowOff>
    </xdr:from>
    <xdr:to>
      <xdr:col>21</xdr:col>
      <xdr:colOff>584280</xdr:colOff>
      <xdr:row>76</xdr:row>
      <xdr:rowOff>191160</xdr:rowOff>
    </xdr:to>
    <xdr:graphicFrame>
      <xdr:nvGraphicFramePr>
        <xdr:cNvPr id="3" name="Chart 2"/>
        <xdr:cNvGraphicFramePr/>
      </xdr:nvGraphicFramePr>
      <xdr:xfrm>
        <a:off x="8076960" y="9850680"/>
        <a:ext cx="9127800" cy="430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503640</xdr:colOff>
      <xdr:row>110</xdr:row>
      <xdr:rowOff>105120</xdr:rowOff>
    </xdr:from>
    <xdr:to>
      <xdr:col>15</xdr:col>
      <xdr:colOff>303120</xdr:colOff>
      <xdr:row>119</xdr:row>
      <xdr:rowOff>181800</xdr:rowOff>
    </xdr:to>
    <xdr:sp>
      <xdr:nvSpPr>
        <xdr:cNvPr id="4" name="CustomShape 1"/>
        <xdr:cNvSpPr/>
      </xdr:nvSpPr>
      <xdr:spPr>
        <a:xfrm>
          <a:off x="9535680" y="19871280"/>
          <a:ext cx="2834640" cy="17226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GB" sz="1100" spc="-1" strike="noStrike">
              <a:solidFill>
                <a:srgbClr val="000000"/>
              </a:solidFill>
              <a:latin typeface="Calibri"/>
            </a:rPr>
            <a:t>Only interested in variation up the z axis (x=y=0).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GB" sz="1100" spc="-1" strike="noStrike">
              <a:solidFill>
                <a:srgbClr val="000000"/>
              </a:solidFill>
              <a:latin typeface="Calibri"/>
            </a:rPr>
            <a:t>Do one fit using all data then anopther ignoring the 1st  data  point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GB" sz="1100" spc="-1" strike="noStrike">
              <a:solidFill>
                <a:srgbClr val="000000"/>
              </a:solidFill>
              <a:latin typeface="Calibri"/>
            </a:rPr>
            <a:t>Excel trendline is non-weighted. Use LSF.C aswell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470520</xdr:colOff>
      <xdr:row>122</xdr:row>
      <xdr:rowOff>158040</xdr:rowOff>
    </xdr:from>
    <xdr:to>
      <xdr:col>9</xdr:col>
      <xdr:colOff>201600</xdr:colOff>
      <xdr:row>140</xdr:row>
      <xdr:rowOff>158400</xdr:rowOff>
    </xdr:to>
    <xdr:graphicFrame>
      <xdr:nvGraphicFramePr>
        <xdr:cNvPr id="5" name="Chart 4"/>
        <xdr:cNvGraphicFramePr/>
      </xdr:nvGraphicFramePr>
      <xdr:xfrm>
        <a:off x="470520" y="22118760"/>
        <a:ext cx="6907680" cy="329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505080</xdr:colOff>
      <xdr:row>122</xdr:row>
      <xdr:rowOff>173880</xdr:rowOff>
    </xdr:from>
    <xdr:to>
      <xdr:col>18</xdr:col>
      <xdr:colOff>244440</xdr:colOff>
      <xdr:row>140</xdr:row>
      <xdr:rowOff>174240</xdr:rowOff>
    </xdr:to>
    <xdr:graphicFrame>
      <xdr:nvGraphicFramePr>
        <xdr:cNvPr id="6" name="Chart 5"/>
        <xdr:cNvGraphicFramePr/>
      </xdr:nvGraphicFramePr>
      <xdr:xfrm>
        <a:off x="7681680" y="22134600"/>
        <a:ext cx="6906600" cy="329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K62"/>
  <sheetViews>
    <sheetView showFormulas="false" showGridLines="true" showRowColHeaders="true" showZeros="true" rightToLeft="false" tabSelected="false" showOutlineSymbols="true" defaultGridColor="true" view="normal" topLeftCell="C36" colorId="64" zoomScale="55" zoomScaleNormal="55" zoomScalePageLayoutView="100" workbookViewId="0">
      <selection pane="topLeft" activeCell="D38" activeCellId="0" sqref="D38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9.67"/>
    <col collapsed="false" customWidth="true" hidden="false" outlineLevel="0" max="3" min="3" style="0" width="10.11"/>
    <col collapsed="false" customWidth="true" hidden="false" outlineLevel="0" max="4" min="4" style="0" width="16.66"/>
    <col collapsed="false" customWidth="true" hidden="false" outlineLevel="0" max="5" min="5" style="0" width="6.11"/>
    <col collapsed="false" customWidth="true" hidden="false" outlineLevel="0" max="6" min="6" style="0" width="14.89"/>
    <col collapsed="false" customWidth="true" hidden="false" outlineLevel="0" max="7" min="7" style="0" width="9.33"/>
    <col collapsed="false" customWidth="true" hidden="false" outlineLevel="0" max="8" min="8" style="0" width="7.55"/>
    <col collapsed="false" customWidth="true" hidden="false" outlineLevel="0" max="9" min="9" style="0" width="6"/>
    <col collapsed="false" customWidth="true" hidden="false" outlineLevel="0" max="10" min="10" style="0" width="14.66"/>
    <col collapsed="false" customWidth="true" hidden="false" outlineLevel="0" max="1025" min="11" style="0" width="8.53"/>
  </cols>
  <sheetData>
    <row r="2" customFormat="false" ht="14.4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1</v>
      </c>
      <c r="F2" s="0" t="s">
        <v>3</v>
      </c>
    </row>
    <row r="3" customFormat="false" ht="14.4" hidden="false" customHeight="false" outlineLevel="0" collapsed="false">
      <c r="B3" s="0" t="n">
        <v>1300</v>
      </c>
      <c r="C3" s="0" t="n">
        <v>0.5</v>
      </c>
      <c r="D3" s="0" t="n">
        <v>1</v>
      </c>
      <c r="E3" s="0" t="n">
        <v>0.2</v>
      </c>
      <c r="F3" s="0" t="n">
        <f aca="false">LN(D3)</f>
        <v>0</v>
      </c>
    </row>
    <row r="4" customFormat="false" ht="14.4" hidden="false" customHeight="false" outlineLevel="0" collapsed="false">
      <c r="B4" s="0" t="n">
        <v>1350</v>
      </c>
      <c r="C4" s="0" t="n">
        <v>0.5</v>
      </c>
      <c r="D4" s="0" t="n">
        <v>1.1</v>
      </c>
      <c r="E4" s="0" t="n">
        <v>0.2</v>
      </c>
      <c r="F4" s="0" t="n">
        <f aca="false">LN(D4)</f>
        <v>0.0953101798043249</v>
      </c>
    </row>
    <row r="5" customFormat="false" ht="14.4" hidden="false" customHeight="false" outlineLevel="0" collapsed="false">
      <c r="B5" s="0" t="n">
        <v>1400</v>
      </c>
      <c r="C5" s="0" t="n">
        <v>0.5</v>
      </c>
      <c r="D5" s="0" t="n">
        <v>1.1</v>
      </c>
      <c r="E5" s="0" t="n">
        <v>0.2</v>
      </c>
      <c r="F5" s="0" t="n">
        <f aca="false">LN(D5)</f>
        <v>0.0953101798043249</v>
      </c>
    </row>
    <row r="6" customFormat="false" ht="14.4" hidden="false" customHeight="false" outlineLevel="0" collapsed="false">
      <c r="B6" s="0" t="n">
        <v>1450</v>
      </c>
      <c r="C6" s="0" t="n">
        <v>0.5</v>
      </c>
      <c r="D6" s="0" t="n">
        <v>1.1</v>
      </c>
      <c r="E6" s="0" t="n">
        <v>0.2</v>
      </c>
      <c r="F6" s="0" t="n">
        <f aca="false">LN(D6)</f>
        <v>0.0953101798043249</v>
      </c>
    </row>
    <row r="7" customFormat="false" ht="14.4" hidden="false" customHeight="false" outlineLevel="0" collapsed="false">
      <c r="B7" s="0" t="n">
        <v>1500</v>
      </c>
      <c r="C7" s="0" t="n">
        <v>0.5</v>
      </c>
      <c r="D7" s="0" t="n">
        <v>1.1</v>
      </c>
      <c r="E7" s="0" t="n">
        <v>0.2</v>
      </c>
      <c r="F7" s="0" t="n">
        <f aca="false">LN(D7)</f>
        <v>0.0953101798043249</v>
      </c>
    </row>
    <row r="8" customFormat="false" ht="14.4" hidden="false" customHeight="false" outlineLevel="0" collapsed="false">
      <c r="B8" s="0" t="n">
        <v>1550</v>
      </c>
      <c r="C8" s="0" t="n">
        <v>0.5</v>
      </c>
      <c r="D8" s="0" t="n">
        <v>1.1</v>
      </c>
      <c r="E8" s="0" t="n">
        <v>0.2</v>
      </c>
      <c r="F8" s="0" t="n">
        <f aca="false">LN(D8)</f>
        <v>0.0953101798043249</v>
      </c>
    </row>
    <row r="9" customFormat="false" ht="14.4" hidden="false" customHeight="false" outlineLevel="0" collapsed="false">
      <c r="B9" s="0" t="n">
        <v>1600</v>
      </c>
      <c r="C9" s="0" t="n">
        <v>0.5</v>
      </c>
      <c r="D9" s="0" t="n">
        <v>1.1</v>
      </c>
      <c r="E9" s="0" t="n">
        <v>0.2</v>
      </c>
      <c r="F9" s="0" t="n">
        <f aca="false">LN(D9)</f>
        <v>0.0953101798043249</v>
      </c>
    </row>
    <row r="10" customFormat="false" ht="14.4" hidden="false" customHeight="false" outlineLevel="0" collapsed="false">
      <c r="B10" s="0" t="n">
        <v>1650</v>
      </c>
      <c r="C10" s="0" t="n">
        <v>0.5</v>
      </c>
      <c r="D10" s="0" t="n">
        <v>1.1</v>
      </c>
      <c r="E10" s="0" t="n">
        <v>0.2</v>
      </c>
      <c r="F10" s="0" t="n">
        <f aca="false">LN(D10)</f>
        <v>0.0953101798043249</v>
      </c>
    </row>
    <row r="11" customFormat="false" ht="14.4" hidden="false" customHeight="false" outlineLevel="0" collapsed="false">
      <c r="B11" s="0" t="n">
        <v>1700</v>
      </c>
      <c r="C11" s="0" t="n">
        <v>0.5</v>
      </c>
      <c r="D11" s="0" t="n">
        <v>1.1</v>
      </c>
      <c r="E11" s="0" t="n">
        <v>0.2</v>
      </c>
      <c r="F11" s="0" t="n">
        <f aca="false">LN(D11)</f>
        <v>0.0953101798043249</v>
      </c>
    </row>
    <row r="12" customFormat="false" ht="14.4" hidden="false" customHeight="false" outlineLevel="0" collapsed="false">
      <c r="B12" s="0" t="n">
        <v>1750</v>
      </c>
      <c r="C12" s="0" t="n">
        <v>0.5</v>
      </c>
      <c r="D12" s="0" t="n">
        <v>1.1</v>
      </c>
      <c r="E12" s="0" t="n">
        <v>0.2</v>
      </c>
      <c r="F12" s="0" t="n">
        <f aca="false">LN(D12)</f>
        <v>0.0953101798043249</v>
      </c>
    </row>
    <row r="13" customFormat="false" ht="14.4" hidden="false" customHeight="false" outlineLevel="0" collapsed="false">
      <c r="B13" s="0" t="n">
        <v>1800</v>
      </c>
      <c r="C13" s="0" t="n">
        <v>0.5</v>
      </c>
      <c r="D13" s="0" t="n">
        <v>1.1</v>
      </c>
      <c r="E13" s="0" t="n">
        <v>0.2</v>
      </c>
      <c r="F13" s="0" t="n">
        <f aca="false">LN(D13)</f>
        <v>0.0953101798043249</v>
      </c>
    </row>
    <row r="14" customFormat="false" ht="14.4" hidden="false" customHeight="false" outlineLevel="0" collapsed="false">
      <c r="B14" s="0" t="n">
        <v>1850</v>
      </c>
      <c r="C14" s="0" t="n">
        <v>0.5</v>
      </c>
      <c r="D14" s="0" t="n">
        <v>1.1</v>
      </c>
      <c r="E14" s="0" t="n">
        <v>0.2</v>
      </c>
      <c r="F14" s="0" t="n">
        <f aca="false">LN(D14)</f>
        <v>0.0953101798043249</v>
      </c>
    </row>
    <row r="15" customFormat="false" ht="14.4" hidden="false" customHeight="false" outlineLevel="0" collapsed="false">
      <c r="B15" s="0" t="n">
        <v>1900</v>
      </c>
      <c r="C15" s="0" t="n">
        <v>0.5</v>
      </c>
      <c r="D15" s="0" t="n">
        <v>1.1</v>
      </c>
      <c r="E15" s="0" t="n">
        <v>0.2</v>
      </c>
      <c r="F15" s="0" t="n">
        <f aca="false">LN(D15)</f>
        <v>0.0953101798043249</v>
      </c>
    </row>
    <row r="16" customFormat="false" ht="14.4" hidden="false" customHeight="false" outlineLevel="0" collapsed="false">
      <c r="B16" s="0" t="n">
        <v>1950</v>
      </c>
      <c r="C16" s="0" t="n">
        <v>0.5</v>
      </c>
      <c r="D16" s="0" t="n">
        <v>1.1</v>
      </c>
      <c r="E16" s="0" t="n">
        <v>0.2</v>
      </c>
      <c r="F16" s="0" t="n">
        <f aca="false">LN(D16)</f>
        <v>0.0953101798043249</v>
      </c>
    </row>
    <row r="17" customFormat="false" ht="14.4" hidden="false" customHeight="false" outlineLevel="0" collapsed="false">
      <c r="B17" s="0" t="n">
        <v>2000</v>
      </c>
      <c r="C17" s="0" t="n">
        <v>0.5</v>
      </c>
      <c r="D17" s="0" t="n">
        <v>1.1</v>
      </c>
      <c r="E17" s="0" t="n">
        <v>0.2</v>
      </c>
      <c r="F17" s="0" t="n">
        <f aca="false">LN(D17)</f>
        <v>0.0953101798043249</v>
      </c>
    </row>
    <row r="19" customFormat="false" ht="14.4" hidden="false" customHeight="false" outlineLevel="0" collapsed="false">
      <c r="D19" s="0" t="s">
        <v>4</v>
      </c>
      <c r="H19" s="0" t="s">
        <v>5</v>
      </c>
    </row>
    <row r="20" customFormat="false" ht="14.4" hidden="false" customHeight="false" outlineLevel="0" collapsed="false">
      <c r="B20" s="0" t="s">
        <v>0</v>
      </c>
      <c r="C20" s="0" t="s">
        <v>1</v>
      </c>
      <c r="D20" s="0" t="s">
        <v>2</v>
      </c>
      <c r="E20" s="0" t="s">
        <v>1</v>
      </c>
      <c r="F20" s="0" t="s">
        <v>6</v>
      </c>
      <c r="G20" s="0" t="s">
        <v>1</v>
      </c>
      <c r="H20" s="0" t="s">
        <v>2</v>
      </c>
      <c r="I20" s="0" t="s">
        <v>1</v>
      </c>
      <c r="J20" s="0" t="s">
        <v>7</v>
      </c>
      <c r="K20" s="0" t="s">
        <v>1</v>
      </c>
    </row>
    <row r="21" customFormat="false" ht="14.4" hidden="false" customHeight="false" outlineLevel="0" collapsed="false">
      <c r="B21" s="0" t="n">
        <v>1400</v>
      </c>
      <c r="C21" s="0" t="n">
        <v>0.5</v>
      </c>
      <c r="D21" s="0" t="n">
        <v>1.2</v>
      </c>
      <c r="E21" s="0" t="n">
        <v>0.2</v>
      </c>
      <c r="F21" s="0" t="n">
        <f aca="false">LN(D21)</f>
        <v>0.182321556793955</v>
      </c>
      <c r="G21" s="0" t="n">
        <f aca="false">LN(E21)</f>
        <v>-1.6094379124341</v>
      </c>
      <c r="H21" s="0" t="n">
        <v>2.6</v>
      </c>
      <c r="I21" s="0" t="n">
        <v>0.2</v>
      </c>
      <c r="J21" s="0" t="n">
        <f aca="false">LN(H21)</f>
        <v>0.955511445027437</v>
      </c>
      <c r="K21" s="0" t="n">
        <f aca="false">LN(I21)</f>
        <v>-1.6094379124341</v>
      </c>
    </row>
    <row r="22" customFormat="false" ht="14.4" hidden="false" customHeight="false" outlineLevel="0" collapsed="false">
      <c r="B22" s="0" t="n">
        <v>1450</v>
      </c>
      <c r="C22" s="0" t="n">
        <v>0.5</v>
      </c>
      <c r="D22" s="0" t="n">
        <v>1.2</v>
      </c>
      <c r="E22" s="0" t="n">
        <v>0.2</v>
      </c>
      <c r="F22" s="0" t="n">
        <f aca="false">LN(D22)</f>
        <v>0.182321556793955</v>
      </c>
      <c r="G22" s="0" t="n">
        <f aca="false">LN(E22)</f>
        <v>-1.6094379124341</v>
      </c>
      <c r="H22" s="0" t="n">
        <v>3.2</v>
      </c>
      <c r="I22" s="0" t="n">
        <v>0.2</v>
      </c>
      <c r="J22" s="0" t="n">
        <f aca="false">LN(H22)</f>
        <v>1.16315080980568</v>
      </c>
      <c r="K22" s="0" t="n">
        <f aca="false">LN(I22)</f>
        <v>-1.6094379124341</v>
      </c>
    </row>
    <row r="23" customFormat="false" ht="14.4" hidden="false" customHeight="false" outlineLevel="0" collapsed="false">
      <c r="B23" s="0" t="n">
        <v>1500</v>
      </c>
      <c r="C23" s="0" t="n">
        <v>0.5</v>
      </c>
      <c r="D23" s="0" t="n">
        <v>1.2</v>
      </c>
      <c r="E23" s="0" t="n">
        <v>0.2</v>
      </c>
      <c r="F23" s="0" t="n">
        <f aca="false">LN(D23)</f>
        <v>0.182321556793955</v>
      </c>
      <c r="G23" s="0" t="n">
        <f aca="false">LN(E23)</f>
        <v>-1.6094379124341</v>
      </c>
      <c r="H23" s="0" t="n">
        <v>3.8</v>
      </c>
      <c r="I23" s="0" t="n">
        <v>0.2</v>
      </c>
      <c r="J23" s="0" t="n">
        <f aca="false">LN(H23)</f>
        <v>1.33500106673234</v>
      </c>
      <c r="K23" s="0" t="n">
        <f aca="false">LN(I23)</f>
        <v>-1.6094379124341</v>
      </c>
    </row>
    <row r="24" customFormat="false" ht="14.4" hidden="false" customHeight="false" outlineLevel="0" collapsed="false">
      <c r="B24" s="0" t="n">
        <v>1550</v>
      </c>
      <c r="C24" s="0" t="n">
        <v>0.5</v>
      </c>
      <c r="D24" s="0" t="n">
        <v>1.2</v>
      </c>
      <c r="E24" s="0" t="n">
        <v>0.2</v>
      </c>
      <c r="F24" s="0" t="n">
        <f aca="false">LN(D24)</f>
        <v>0.182321556793955</v>
      </c>
      <c r="G24" s="0" t="n">
        <f aca="false">LN(E24)</f>
        <v>-1.6094379124341</v>
      </c>
      <c r="H24" s="0" t="n">
        <v>4.6</v>
      </c>
      <c r="I24" s="0" t="n">
        <v>0.2</v>
      </c>
      <c r="J24" s="0" t="n">
        <f aca="false">LN(H24)</f>
        <v>1.52605630349505</v>
      </c>
      <c r="K24" s="0" t="n">
        <f aca="false">LN(I24)</f>
        <v>-1.6094379124341</v>
      </c>
    </row>
    <row r="25" customFormat="false" ht="14.4" hidden="false" customHeight="false" outlineLevel="0" collapsed="false">
      <c r="B25" s="0" t="n">
        <v>1600</v>
      </c>
      <c r="C25" s="0" t="n">
        <v>0.5</v>
      </c>
      <c r="D25" s="0" t="n">
        <v>1.2</v>
      </c>
      <c r="E25" s="0" t="n">
        <v>0.2</v>
      </c>
      <c r="F25" s="0" t="n">
        <f aca="false">LN(D25)</f>
        <v>0.182321556793955</v>
      </c>
      <c r="G25" s="0" t="n">
        <f aca="false">LN(E25)</f>
        <v>-1.6094379124341</v>
      </c>
      <c r="H25" s="0" t="n">
        <v>5.8</v>
      </c>
      <c r="I25" s="0" t="n">
        <v>0.2</v>
      </c>
      <c r="J25" s="0" t="n">
        <f aca="false">LN(H25)</f>
        <v>1.75785791755237</v>
      </c>
      <c r="K25" s="0" t="n">
        <f aca="false">LN(I25)</f>
        <v>-1.6094379124341</v>
      </c>
    </row>
    <row r="26" customFormat="false" ht="14.4" hidden="false" customHeight="false" outlineLevel="0" collapsed="false">
      <c r="B26" s="0" t="n">
        <v>1650</v>
      </c>
      <c r="C26" s="0" t="n">
        <v>0.5</v>
      </c>
      <c r="D26" s="0" t="n">
        <v>1.4</v>
      </c>
      <c r="E26" s="0" t="n">
        <v>0.4</v>
      </c>
      <c r="F26" s="0" t="n">
        <f aca="false">LN(D26)</f>
        <v>0.336472236621213</v>
      </c>
      <c r="G26" s="0" t="n">
        <f aca="false">LN(E26)</f>
        <v>-0.916290731874155</v>
      </c>
      <c r="H26" s="0" t="n">
        <v>7.2</v>
      </c>
      <c r="I26" s="0" t="n">
        <v>0.4</v>
      </c>
      <c r="J26" s="0" t="n">
        <f aca="false">LN(H26)</f>
        <v>1.97408102602201</v>
      </c>
      <c r="K26" s="0" t="n">
        <f aca="false">LN(I26)</f>
        <v>-0.916290731874155</v>
      </c>
    </row>
    <row r="27" customFormat="false" ht="14.4" hidden="false" customHeight="false" outlineLevel="0" collapsed="false">
      <c r="B27" s="0" t="n">
        <v>1700</v>
      </c>
      <c r="C27" s="0" t="n">
        <v>0.5</v>
      </c>
      <c r="D27" s="0" t="n">
        <v>1.6</v>
      </c>
      <c r="E27" s="0" t="n">
        <v>0.4</v>
      </c>
      <c r="F27" s="0" t="n">
        <f aca="false">LN(D27)</f>
        <v>0.470003629245736</v>
      </c>
      <c r="G27" s="0" t="n">
        <f aca="false">LN(E27)</f>
        <v>-0.916290731874155</v>
      </c>
      <c r="H27" s="0" t="n">
        <v>7.8</v>
      </c>
      <c r="I27" s="0" t="n">
        <v>0.4</v>
      </c>
      <c r="J27" s="0" t="n">
        <f aca="false">LN(H27)</f>
        <v>2.05412373369555</v>
      </c>
      <c r="K27" s="0" t="n">
        <f aca="false">LN(I27)</f>
        <v>-0.916290731874155</v>
      </c>
    </row>
    <row r="28" customFormat="false" ht="14.4" hidden="false" customHeight="false" outlineLevel="0" collapsed="false">
      <c r="B28" s="0" t="n">
        <v>1750</v>
      </c>
      <c r="C28" s="0" t="n">
        <v>0.5</v>
      </c>
      <c r="D28" s="0" t="n">
        <v>1.6</v>
      </c>
      <c r="E28" s="0" t="n">
        <v>0.4</v>
      </c>
      <c r="F28" s="0" t="n">
        <f aca="false">LN(D28)</f>
        <v>0.470003629245736</v>
      </c>
      <c r="G28" s="0" t="n">
        <f aca="false">LN(E28)</f>
        <v>-0.916290731874155</v>
      </c>
      <c r="H28" s="0" t="n">
        <v>11.6</v>
      </c>
      <c r="I28" s="0" t="n">
        <v>0.4</v>
      </c>
      <c r="J28" s="0" t="n">
        <f aca="false">LN(H28)</f>
        <v>2.45100509811232</v>
      </c>
      <c r="K28" s="0" t="n">
        <f aca="false">LN(I28)</f>
        <v>-0.916290731874155</v>
      </c>
    </row>
    <row r="29" customFormat="false" ht="14.4" hidden="false" customHeight="false" outlineLevel="0" collapsed="false">
      <c r="B29" s="0" t="n">
        <v>1800</v>
      </c>
      <c r="C29" s="0" t="n">
        <v>0.5</v>
      </c>
      <c r="D29" s="0" t="n">
        <v>1.6</v>
      </c>
      <c r="E29" s="0" t="n">
        <v>0.4</v>
      </c>
      <c r="F29" s="0" t="n">
        <f aca="false">LN(D29)</f>
        <v>0.470003629245736</v>
      </c>
      <c r="G29" s="0" t="n">
        <f aca="false">LN(E29)</f>
        <v>-0.916290731874155</v>
      </c>
      <c r="H29" s="0" t="n">
        <v>12.4</v>
      </c>
      <c r="I29" s="0" t="n">
        <v>0.4</v>
      </c>
      <c r="J29" s="0" t="n">
        <f aca="false">LN(H29)</f>
        <v>2.51769647261099</v>
      </c>
      <c r="K29" s="0" t="n">
        <f aca="false">LN(I29)</f>
        <v>-0.916290731874155</v>
      </c>
    </row>
    <row r="30" customFormat="false" ht="14.4" hidden="false" customHeight="false" outlineLevel="0" collapsed="false">
      <c r="B30" s="0" t="n">
        <v>1850</v>
      </c>
      <c r="C30" s="0" t="n">
        <v>0.5</v>
      </c>
      <c r="D30" s="0" t="n">
        <v>2</v>
      </c>
      <c r="E30" s="0" t="n">
        <v>1</v>
      </c>
      <c r="F30" s="0" t="n">
        <f aca="false">LN(D30)</f>
        <v>0.693147180559945</v>
      </c>
      <c r="G30" s="0" t="n">
        <f aca="false">LN(E30)</f>
        <v>0</v>
      </c>
      <c r="H30" s="0" t="n">
        <v>13</v>
      </c>
      <c r="I30" s="0" t="n">
        <v>1</v>
      </c>
      <c r="J30" s="0" t="n">
        <f aca="false">LN(H30)</f>
        <v>2.56494935746154</v>
      </c>
      <c r="K30" s="0" t="n">
        <f aca="false">LN(I30)</f>
        <v>0</v>
      </c>
    </row>
    <row r="31" customFormat="false" ht="14.4" hidden="false" customHeight="false" outlineLevel="0" collapsed="false">
      <c r="B31" s="0" t="n">
        <v>1900</v>
      </c>
      <c r="C31" s="0" t="n">
        <v>0.5</v>
      </c>
      <c r="D31" s="0" t="n">
        <v>2</v>
      </c>
      <c r="E31" s="0" t="n">
        <v>1</v>
      </c>
      <c r="F31" s="0" t="n">
        <f aca="false">LN(D31)</f>
        <v>0.693147180559945</v>
      </c>
      <c r="G31" s="0" t="n">
        <f aca="false">LN(E31)</f>
        <v>0</v>
      </c>
      <c r="H31" s="0" t="n">
        <v>13</v>
      </c>
      <c r="I31" s="0" t="n">
        <v>1</v>
      </c>
      <c r="J31" s="0" t="n">
        <f aca="false">LN(H31)</f>
        <v>2.56494935746154</v>
      </c>
      <c r="K31" s="0" t="n">
        <f aca="false">LN(I31)</f>
        <v>0</v>
      </c>
    </row>
    <row r="32" customFormat="false" ht="14.4" hidden="false" customHeight="false" outlineLevel="0" collapsed="false">
      <c r="B32" s="0" t="n">
        <v>1950</v>
      </c>
      <c r="C32" s="0" t="n">
        <v>0.5</v>
      </c>
    </row>
    <row r="33" customFormat="false" ht="14.4" hidden="false" customHeight="false" outlineLevel="0" collapsed="false">
      <c r="B33" s="0" t="n">
        <v>2000</v>
      </c>
      <c r="C33" s="0" t="n">
        <v>0.5</v>
      </c>
    </row>
    <row r="36" customFormat="false" ht="14.4" hidden="false" customHeight="false" outlineLevel="0" collapsed="false">
      <c r="B36" s="0" t="s">
        <v>8</v>
      </c>
    </row>
    <row r="37" customFormat="false" ht="14.4" hidden="false" customHeight="false" outlineLevel="0" collapsed="false">
      <c r="B37" s="0" t="s">
        <v>9</v>
      </c>
      <c r="C37" s="0" t="s">
        <v>10</v>
      </c>
      <c r="D37" s="0" t="s">
        <v>1</v>
      </c>
    </row>
    <row r="38" customFormat="false" ht="14.4" hidden="false" customHeight="false" outlineLevel="0" collapsed="false">
      <c r="B38" s="0" t="n">
        <v>0.3</v>
      </c>
      <c r="C38" s="0" t="n">
        <v>1679</v>
      </c>
      <c r="D38" s="0" t="n">
        <f aca="false">SQRT(C38)</f>
        <v>40.9756024970958</v>
      </c>
    </row>
    <row r="39" customFormat="false" ht="14.4" hidden="false" customHeight="false" outlineLevel="0" collapsed="false">
      <c r="B39" s="0" t="n">
        <v>0.4</v>
      </c>
      <c r="C39" s="0" t="n">
        <v>617</v>
      </c>
      <c r="D39" s="0" t="n">
        <f aca="false">SQRT(C39)</f>
        <v>24.8394846967484</v>
      </c>
    </row>
    <row r="40" customFormat="false" ht="14.4" hidden="false" customHeight="false" outlineLevel="0" collapsed="false">
      <c r="B40" s="0" t="n">
        <v>0.5</v>
      </c>
      <c r="C40" s="0" t="n">
        <v>675</v>
      </c>
      <c r="D40" s="0" t="n">
        <f aca="false">SQRT(C40)</f>
        <v>25.9807621135332</v>
      </c>
    </row>
    <row r="41" customFormat="false" ht="14.4" hidden="false" customHeight="false" outlineLevel="0" collapsed="false">
      <c r="B41" s="0" t="n">
        <v>0.6</v>
      </c>
      <c r="C41" s="0" t="n">
        <v>1024</v>
      </c>
      <c r="D41" s="0" t="n">
        <f aca="false">SQRT(C41)</f>
        <v>32</v>
      </c>
    </row>
    <row r="42" customFormat="false" ht="14.4" hidden="false" customHeight="false" outlineLevel="0" collapsed="false">
      <c r="B42" s="0" t="n">
        <v>0.7</v>
      </c>
      <c r="C42" s="0" t="n">
        <v>1379</v>
      </c>
      <c r="D42" s="0" t="n">
        <f aca="false">SQRT(C42)</f>
        <v>37.1348892552543</v>
      </c>
    </row>
    <row r="43" customFormat="false" ht="14.4" hidden="false" customHeight="false" outlineLevel="0" collapsed="false">
      <c r="B43" s="0" t="n">
        <v>0.8</v>
      </c>
      <c r="C43" s="0" t="n">
        <v>1451</v>
      </c>
      <c r="D43" s="0" t="n">
        <f aca="false">SQRT(C43)</f>
        <v>38.0919939094818</v>
      </c>
    </row>
    <row r="44" customFormat="false" ht="14.4" hidden="false" customHeight="false" outlineLevel="0" collapsed="false">
      <c r="B44" s="0" t="n">
        <v>0.9</v>
      </c>
      <c r="C44" s="0" t="n">
        <v>1422</v>
      </c>
      <c r="D44" s="0" t="n">
        <f aca="false">SQRT(C44)</f>
        <v>37.7094152699296</v>
      </c>
    </row>
    <row r="45" customFormat="false" ht="14.4" hidden="false" customHeight="false" outlineLevel="0" collapsed="false">
      <c r="B45" s="0" t="n">
        <v>1</v>
      </c>
      <c r="C45" s="0" t="n">
        <v>1348</v>
      </c>
      <c r="D45" s="0" t="n">
        <f aca="false">SQRT(C45)</f>
        <v>36.7151195013716</v>
      </c>
    </row>
    <row r="46" customFormat="false" ht="14.4" hidden="false" customHeight="false" outlineLevel="0" collapsed="false">
      <c r="B46" s="0" t="n">
        <v>1.1</v>
      </c>
      <c r="C46" s="0" t="n">
        <v>1547</v>
      </c>
      <c r="D46" s="0" t="n">
        <f aca="false">SQRT(C46)</f>
        <v>39.3319208785943</v>
      </c>
    </row>
    <row r="47" customFormat="false" ht="14.4" hidden="false" customHeight="false" outlineLevel="0" collapsed="false">
      <c r="B47" s="0" t="n">
        <v>1.2</v>
      </c>
      <c r="C47" s="0" t="n">
        <v>1741</v>
      </c>
      <c r="D47" s="0" t="n">
        <f aca="false">SQRT(C47)</f>
        <v>41.7252920900501</v>
      </c>
    </row>
    <row r="48" customFormat="false" ht="14.4" hidden="false" customHeight="false" outlineLevel="0" collapsed="false">
      <c r="B48" s="0" t="n">
        <v>1.3</v>
      </c>
      <c r="C48" s="0" t="n">
        <v>2019</v>
      </c>
      <c r="D48" s="0" t="n">
        <f aca="false">SQRT(C48)</f>
        <v>44.9332838773219</v>
      </c>
    </row>
    <row r="49" customFormat="false" ht="14.4" hidden="false" customHeight="false" outlineLevel="0" collapsed="false">
      <c r="B49" s="0" t="n">
        <v>1.4</v>
      </c>
      <c r="C49" s="0" t="n">
        <v>2258</v>
      </c>
      <c r="D49" s="0" t="n">
        <f aca="false">SQRT(C49)</f>
        <v>47.5184174820669</v>
      </c>
    </row>
    <row r="50" customFormat="false" ht="14.4" hidden="false" customHeight="false" outlineLevel="0" collapsed="false">
      <c r="B50" s="0" t="n">
        <v>1.5</v>
      </c>
      <c r="C50" s="0" t="n">
        <v>2568</v>
      </c>
      <c r="D50" s="0" t="n">
        <f aca="false">SQRT(C50)</f>
        <v>50.6754378372797</v>
      </c>
    </row>
    <row r="51" customFormat="false" ht="14.4" hidden="false" customHeight="false" outlineLevel="0" collapsed="false">
      <c r="B51" s="0" t="n">
        <v>1.6</v>
      </c>
      <c r="C51" s="0" t="n">
        <v>2798</v>
      </c>
      <c r="D51" s="0" t="n">
        <f aca="false">SQRT(C51)</f>
        <v>52.8961246217528</v>
      </c>
    </row>
    <row r="52" customFormat="false" ht="14.4" hidden="false" customHeight="false" outlineLevel="0" collapsed="false">
      <c r="B52" s="0" t="n">
        <v>1.7</v>
      </c>
      <c r="C52" s="0" t="n">
        <v>3281</v>
      </c>
      <c r="D52" s="0" t="n">
        <f aca="false">SQRT(C52)</f>
        <v>57.2800139664787</v>
      </c>
    </row>
    <row r="53" customFormat="false" ht="14.4" hidden="false" customHeight="false" outlineLevel="0" collapsed="false">
      <c r="B53" s="0" t="n">
        <v>1.8</v>
      </c>
      <c r="C53" s="0" t="n">
        <v>4599</v>
      </c>
      <c r="D53" s="0" t="n">
        <f aca="false">SQRT(C53)</f>
        <v>67.8159273327439</v>
      </c>
    </row>
    <row r="54" customFormat="false" ht="14.4" hidden="false" customHeight="false" outlineLevel="0" collapsed="false">
      <c r="B54" s="0" t="n">
        <v>1.9</v>
      </c>
      <c r="C54" s="0" t="n">
        <v>8577</v>
      </c>
      <c r="D54" s="0" t="n">
        <f aca="false">SQRT(C54)</f>
        <v>92.6120942425988</v>
      </c>
    </row>
    <row r="55" customFormat="false" ht="14.4" hidden="false" customHeight="false" outlineLevel="0" collapsed="false">
      <c r="B55" s="0" t="n">
        <v>2</v>
      </c>
      <c r="C55" s="0" t="n">
        <v>11648</v>
      </c>
      <c r="D55" s="0" t="n">
        <f aca="false">SQRT(C55)</f>
        <v>107.925900505856</v>
      </c>
    </row>
    <row r="56" customFormat="false" ht="14.4" hidden="false" customHeight="false" outlineLevel="0" collapsed="false">
      <c r="B56" s="0" t="n">
        <v>2.1</v>
      </c>
      <c r="C56" s="0" t="n">
        <v>6918</v>
      </c>
      <c r="D56" s="0" t="n">
        <f aca="false">SQRT(C56)</f>
        <v>83.1745153277132</v>
      </c>
    </row>
    <row r="57" customFormat="false" ht="14.4" hidden="false" customHeight="false" outlineLevel="0" collapsed="false">
      <c r="B57" s="0" t="n">
        <v>2.2</v>
      </c>
      <c r="C57" s="0" t="n">
        <v>2018</v>
      </c>
      <c r="D57" s="0" t="n">
        <f aca="false">SQRT(C57)</f>
        <v>44.9221548904324</v>
      </c>
    </row>
    <row r="58" customFormat="false" ht="14.4" hidden="false" customHeight="false" outlineLevel="0" collapsed="false">
      <c r="B58" s="0" t="n">
        <v>2.3</v>
      </c>
      <c r="C58" s="0" t="n">
        <v>815</v>
      </c>
      <c r="D58" s="0" t="n">
        <f aca="false">SQRT(C58)</f>
        <v>28.5482048472404</v>
      </c>
    </row>
    <row r="59" customFormat="false" ht="14.4" hidden="false" customHeight="false" outlineLevel="0" collapsed="false">
      <c r="B59" s="0" t="n">
        <v>2.4</v>
      </c>
      <c r="C59" s="0" t="n">
        <v>778</v>
      </c>
      <c r="D59" s="0" t="n">
        <f aca="false">SQRT(C59)</f>
        <v>27.8926513619627</v>
      </c>
    </row>
    <row r="60" customFormat="false" ht="14.4" hidden="false" customHeight="false" outlineLevel="0" collapsed="false">
      <c r="B60" s="0" t="n">
        <v>2.5</v>
      </c>
      <c r="C60" s="0" t="n">
        <v>796</v>
      </c>
      <c r="D60" s="0" t="n">
        <f aca="false">SQRT(C60)</f>
        <v>28.2134719593318</v>
      </c>
    </row>
    <row r="61" customFormat="false" ht="14.4" hidden="false" customHeight="false" outlineLevel="0" collapsed="false">
      <c r="B61" s="0" t="n">
        <v>2.6</v>
      </c>
      <c r="C61" s="0" t="n">
        <v>390</v>
      </c>
      <c r="D61" s="0" t="n">
        <f aca="false">SQRT(C61)</f>
        <v>19.7484176581315</v>
      </c>
    </row>
    <row r="62" customFormat="false" ht="14.4" hidden="false" customHeight="false" outlineLevel="0" collapsed="false">
      <c r="B62" s="0" t="n">
        <v>2.7</v>
      </c>
      <c r="C62" s="0" t="n">
        <v>174</v>
      </c>
      <c r="D62" s="0" t="n">
        <f aca="false">SQRT(C62)</f>
        <v>13.1909059582729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09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S43" activeCellId="0" sqref="S43"/>
    </sheetView>
  </sheetViews>
  <sheetFormatPr defaultRowHeight="14.4" zeroHeight="false" outlineLevelRow="0" outlineLevelCol="0"/>
  <cols>
    <col collapsed="false" customWidth="true" hidden="false" outlineLevel="0" max="8" min="1" style="0" width="8.53"/>
    <col collapsed="false" customWidth="true" hidden="false" outlineLevel="0" max="9" min="9" style="0" width="12.44"/>
    <col collapsed="false" customWidth="true" hidden="false" outlineLevel="0" max="10" min="10" style="0" width="8.53"/>
    <col collapsed="false" customWidth="true" hidden="false" outlineLevel="0" max="11" min="11" style="0" width="12.33"/>
    <col collapsed="false" customWidth="true" hidden="false" outlineLevel="0" max="24" min="12" style="0" width="8.53"/>
    <col collapsed="false" customWidth="true" hidden="false" outlineLevel="0" max="25" min="25" style="0" width="17.11"/>
    <col collapsed="false" customWidth="true" hidden="false" outlineLevel="0" max="27" min="26" style="0" width="8.53"/>
    <col collapsed="false" customWidth="true" hidden="false" outlineLevel="0" max="29" min="28" style="0" width="10.33"/>
    <col collapsed="false" customWidth="true" hidden="false" outlineLevel="0" max="31" min="30" style="0" width="8.53"/>
    <col collapsed="false" customWidth="true" hidden="false" outlineLevel="0" max="32" min="32" style="0" width="12.66"/>
    <col collapsed="false" customWidth="true" hidden="false" outlineLevel="0" max="36" min="33" style="0" width="8.53"/>
    <col collapsed="false" customWidth="true" hidden="false" outlineLevel="0" max="37" min="37" style="0" width="10.11"/>
    <col collapsed="false" customWidth="true" hidden="false" outlineLevel="0" max="40" min="38" style="0" width="8.53"/>
    <col collapsed="false" customWidth="true" hidden="false" outlineLevel="0" max="41" min="41" style="0" width="11.11"/>
    <col collapsed="false" customWidth="true" hidden="false" outlineLevel="0" max="42" min="42" style="0" width="8.53"/>
    <col collapsed="false" customWidth="true" hidden="false" outlineLevel="0" max="43" min="43" style="0" width="14"/>
    <col collapsed="false" customWidth="true" hidden="false" outlineLevel="0" max="44" min="44" style="0" width="13.44"/>
    <col collapsed="false" customWidth="true" hidden="false" outlineLevel="0" max="45" min="45" style="0" width="11"/>
    <col collapsed="false" customWidth="true" hidden="false" outlineLevel="0" max="46" min="46" style="0" width="17.11"/>
    <col collapsed="false" customWidth="true" hidden="false" outlineLevel="0" max="1025" min="47" style="0" width="8.53"/>
  </cols>
  <sheetData>
    <row r="1" customFormat="false" ht="15" hidden="false" customHeight="false" outlineLevel="0" collapsed="false">
      <c r="B1" s="0" t="s">
        <v>11</v>
      </c>
      <c r="O1" s="0" t="s">
        <v>11</v>
      </c>
      <c r="AB1" s="0" t="s">
        <v>11</v>
      </c>
      <c r="AJ1" s="1"/>
      <c r="AK1" s="0" t="s">
        <v>12</v>
      </c>
      <c r="AM1" s="0" t="s">
        <v>11</v>
      </c>
      <c r="AX1" s="0" t="s">
        <v>11</v>
      </c>
      <c r="BI1" s="0" t="s">
        <v>11</v>
      </c>
    </row>
    <row r="2" customFormat="false" ht="15" hidden="false" customHeight="false" outlineLevel="0" collapsed="false">
      <c r="B2" s="0" t="s">
        <v>13</v>
      </c>
      <c r="C2" s="0" t="s">
        <v>14</v>
      </c>
      <c r="D2" s="0" t="s">
        <v>15</v>
      </c>
      <c r="E2" s="0" t="s">
        <v>16</v>
      </c>
      <c r="F2" s="0" t="s">
        <v>17</v>
      </c>
      <c r="G2" s="0" t="s">
        <v>18</v>
      </c>
      <c r="H2" s="0" t="s">
        <v>19</v>
      </c>
      <c r="K2" s="2" t="s">
        <v>20</v>
      </c>
      <c r="L2" s="3" t="n">
        <v>0.4</v>
      </c>
      <c r="M2" s="4" t="n">
        <v>2.8</v>
      </c>
      <c r="O2" s="0" t="s">
        <v>13</v>
      </c>
      <c r="P2" s="0" t="s">
        <v>14</v>
      </c>
      <c r="Q2" s="0" t="s">
        <v>15</v>
      </c>
      <c r="R2" s="0" t="s">
        <v>16</v>
      </c>
      <c r="S2" s="0" t="s">
        <v>17</v>
      </c>
      <c r="T2" s="0" t="s">
        <v>18</v>
      </c>
      <c r="U2" s="0" t="s">
        <v>19</v>
      </c>
      <c r="AB2" s="0" t="s">
        <v>13</v>
      </c>
      <c r="AC2" s="0" t="s">
        <v>14</v>
      </c>
      <c r="AD2" s="0" t="s">
        <v>15</v>
      </c>
      <c r="AE2" s="0" t="s">
        <v>16</v>
      </c>
      <c r="AF2" s="0" t="s">
        <v>17</v>
      </c>
      <c r="AG2" s="0" t="s">
        <v>18</v>
      </c>
      <c r="AH2" s="0" t="s">
        <v>19</v>
      </c>
      <c r="AJ2" s="1"/>
      <c r="AM2" s="0" t="s">
        <v>13</v>
      </c>
      <c r="AN2" s="0" t="s">
        <v>14</v>
      </c>
      <c r="AO2" s="0" t="s">
        <v>15</v>
      </c>
      <c r="AP2" s="0" t="s">
        <v>16</v>
      </c>
      <c r="AQ2" s="0" t="s">
        <v>17</v>
      </c>
      <c r="AR2" s="0" t="s">
        <v>18</v>
      </c>
      <c r="AS2" s="0" t="s">
        <v>19</v>
      </c>
      <c r="AU2" s="5" t="s">
        <v>21</v>
      </c>
      <c r="AV2" s="4" t="s">
        <v>19</v>
      </c>
      <c r="AX2" s="0" t="s">
        <v>13</v>
      </c>
      <c r="AY2" s="0" t="s">
        <v>14</v>
      </c>
      <c r="AZ2" s="0" t="s">
        <v>15</v>
      </c>
      <c r="BA2" s="0" t="s">
        <v>16</v>
      </c>
      <c r="BB2" s="0" t="s">
        <v>17</v>
      </c>
      <c r="BC2" s="0" t="s">
        <v>18</v>
      </c>
      <c r="BD2" s="0" t="s">
        <v>19</v>
      </c>
      <c r="BI2" s="0" t="s">
        <v>13</v>
      </c>
      <c r="BJ2" s="0" t="s">
        <v>14</v>
      </c>
      <c r="BK2" s="0" t="s">
        <v>15</v>
      </c>
      <c r="BL2" s="0" t="s">
        <v>16</v>
      </c>
      <c r="BM2" s="0" t="s">
        <v>17</v>
      </c>
      <c r="BN2" s="0" t="s">
        <v>18</v>
      </c>
      <c r="BO2" s="0" t="s">
        <v>19</v>
      </c>
    </row>
    <row r="3" customFormat="false" ht="14.4" hidden="false" customHeight="false" outlineLevel="0" collapsed="false">
      <c r="A3" s="6"/>
      <c r="B3" s="6" t="n">
        <v>-60.75</v>
      </c>
      <c r="C3" s="6" t="n">
        <v>0</v>
      </c>
      <c r="D3" s="6" t="n">
        <v>20.25</v>
      </c>
      <c r="E3" s="6" t="n">
        <f aca="false">SQRT((B3)^2+(D3)^2+(C3)^2)</f>
        <v>64.0361226184097</v>
      </c>
      <c r="F3" s="7" t="n">
        <v>10</v>
      </c>
      <c r="G3" s="7" t="n">
        <v>26283</v>
      </c>
      <c r="H3" s="6" t="n">
        <f aca="false">G3/F3</f>
        <v>2628.3</v>
      </c>
      <c r="I3" s="6"/>
      <c r="N3" s="6"/>
      <c r="O3" s="6" t="n">
        <v>-60.75</v>
      </c>
      <c r="P3" s="6" t="n">
        <v>71</v>
      </c>
      <c r="Q3" s="6" t="n">
        <v>20.25</v>
      </c>
      <c r="R3" s="6" t="n">
        <f aca="false">SQRT((O3)^2+(Q3)^2+(P3)^2)</f>
        <v>95.61184550044</v>
      </c>
      <c r="S3" s="6" t="n">
        <v>10</v>
      </c>
      <c r="T3" s="6" t="n">
        <v>8007</v>
      </c>
      <c r="U3" s="6" t="n">
        <f aca="false">T3/S3</f>
        <v>800.7</v>
      </c>
      <c r="V3" s="6"/>
      <c r="AA3" s="6"/>
      <c r="AB3" s="6" t="n">
        <v>-60.75</v>
      </c>
      <c r="AC3" s="6" t="n">
        <v>-71</v>
      </c>
      <c r="AD3" s="6" t="n">
        <v>20.25</v>
      </c>
      <c r="AE3" s="6" t="n">
        <f aca="false">SQRT((AB3)^2+(AD3)^2+(AC3)^2)</f>
        <v>95.61184550044</v>
      </c>
      <c r="AF3" s="6" t="n">
        <v>10</v>
      </c>
      <c r="AG3" s="6" t="n">
        <v>7201</v>
      </c>
      <c r="AH3" s="6" t="n">
        <f aca="false">AG3/AF3</f>
        <v>720.1</v>
      </c>
      <c r="AI3" s="6"/>
      <c r="AJ3" s="1"/>
      <c r="AL3" s="6"/>
      <c r="AM3" s="6" t="n">
        <v>-60.75</v>
      </c>
      <c r="AN3" s="6" t="n">
        <v>-71</v>
      </c>
      <c r="AO3" s="6" t="n">
        <v>20.25</v>
      </c>
      <c r="AP3" s="6" t="n">
        <f aca="false">SQRT((AM3)^2+(AO3)^2+(AN3)^2)</f>
        <v>95.61184550044</v>
      </c>
      <c r="AQ3" s="6" t="n">
        <v>20</v>
      </c>
      <c r="AR3" s="6" t="n">
        <v>125</v>
      </c>
      <c r="AS3" s="6" t="n">
        <f aca="false">AR3/AQ3</f>
        <v>6.25</v>
      </c>
      <c r="AT3" s="6"/>
      <c r="AU3" s="8" t="n">
        <v>405</v>
      </c>
      <c r="AV3" s="9" t="n">
        <v>20.25</v>
      </c>
      <c r="AW3" s="6"/>
      <c r="AX3" s="6" t="n">
        <v>-60.75</v>
      </c>
      <c r="AY3" s="7" t="n">
        <v>71</v>
      </c>
      <c r="AZ3" s="6" t="n">
        <v>20.25</v>
      </c>
      <c r="BA3" s="6" t="n">
        <f aca="false">SQRT((AX3)^2+(AZ3)^2+(AY3)^2)</f>
        <v>95.61184550044</v>
      </c>
      <c r="BB3" s="6" t="n">
        <v>20</v>
      </c>
      <c r="BC3" s="6" t="n">
        <v>73</v>
      </c>
      <c r="BD3" s="6" t="n">
        <f aca="false">BC3/BB3</f>
        <v>3.65</v>
      </c>
      <c r="BE3" s="6"/>
      <c r="BH3" s="6"/>
      <c r="BI3" s="6" t="n">
        <v>-60.75</v>
      </c>
      <c r="BJ3" s="6" t="n">
        <v>0</v>
      </c>
      <c r="BK3" s="6" t="n">
        <v>20.25</v>
      </c>
      <c r="BL3" s="6" t="n">
        <f aca="false">SQRT((BI3)^2+(BK3)^2+(BJ3)^2)</f>
        <v>64.0361226184097</v>
      </c>
      <c r="BM3" s="6" t="n">
        <v>20</v>
      </c>
      <c r="BN3" s="6" t="n">
        <v>492</v>
      </c>
      <c r="BO3" s="6" t="n">
        <f aca="false">BN3/BM3</f>
        <v>24.6</v>
      </c>
      <c r="BP3" s="6"/>
    </row>
    <row r="4" customFormat="false" ht="14.4" hidden="false" customHeight="false" outlineLevel="0" collapsed="false">
      <c r="B4" s="10" t="n">
        <v>-40.5</v>
      </c>
      <c r="C4" s="0" t="n">
        <v>0</v>
      </c>
      <c r="D4" s="0" t="n">
        <v>20.25</v>
      </c>
      <c r="E4" s="6" t="n">
        <f aca="false">SQRT((B4)^2+(D4)^2+(C4)^2)</f>
        <v>45.2803765443707</v>
      </c>
      <c r="F4" s="11" t="n">
        <v>10</v>
      </c>
      <c r="G4" s="0" t="n">
        <v>60561</v>
      </c>
      <c r="H4" s="10" t="n">
        <f aca="false">G4/F4</f>
        <v>6056.1</v>
      </c>
      <c r="O4" s="10" t="n">
        <v>-40.5</v>
      </c>
      <c r="P4" s="0" t="n">
        <v>71</v>
      </c>
      <c r="Q4" s="10" t="n">
        <v>20.25</v>
      </c>
      <c r="R4" s="6" t="n">
        <f aca="false">SQRT((O4)^2+(Q4)^2+(P4)^2)</f>
        <v>84.2099311245414</v>
      </c>
      <c r="S4" s="10" t="n">
        <v>10</v>
      </c>
      <c r="T4" s="10" t="n">
        <v>16746</v>
      </c>
      <c r="U4" s="10" t="n">
        <f aca="false">T4/S4</f>
        <v>1674.6</v>
      </c>
      <c r="AB4" s="10" t="n">
        <v>-40.5</v>
      </c>
      <c r="AC4" s="0" t="n">
        <v>-71</v>
      </c>
      <c r="AD4" s="10" t="n">
        <v>20.25</v>
      </c>
      <c r="AE4" s="6" t="n">
        <f aca="false">SQRT((AB4)^2+(AD4)^2+(AC4)^2)</f>
        <v>84.2099311245414</v>
      </c>
      <c r="AF4" s="10" t="n">
        <v>10</v>
      </c>
      <c r="AG4" s="11" t="n">
        <v>15032</v>
      </c>
      <c r="AH4" s="10" t="n">
        <f aca="false">AG4/AF4</f>
        <v>1503.2</v>
      </c>
      <c r="AJ4" s="1"/>
      <c r="AM4" s="10" t="n">
        <v>-40.5</v>
      </c>
      <c r="AN4" s="0" t="n">
        <v>-71</v>
      </c>
      <c r="AO4" s="10" t="n">
        <v>20.25</v>
      </c>
      <c r="AP4" s="6" t="n">
        <f aca="false">SQRT((AM4)^2+(AO4)^2+(AN4)^2)</f>
        <v>84.2099311245414</v>
      </c>
      <c r="AQ4" s="10" t="n">
        <v>20</v>
      </c>
      <c r="AR4" s="11" t="n">
        <v>182</v>
      </c>
      <c r="AS4" s="10" t="n">
        <f aca="false">AR4/AQ4</f>
        <v>9.1</v>
      </c>
      <c r="AU4" s="8" t="n">
        <v>500</v>
      </c>
      <c r="AV4" s="9" t="n">
        <v>25</v>
      </c>
      <c r="AX4" s="10" t="n">
        <v>-40.5</v>
      </c>
      <c r="AY4" s="11" t="n">
        <v>71</v>
      </c>
      <c r="AZ4" s="10" t="n">
        <v>20.25</v>
      </c>
      <c r="BA4" s="6" t="n">
        <f aca="false">SQRT((AX4)^2+(AZ4)^2+(AY4)^2)</f>
        <v>84.2099311245414</v>
      </c>
      <c r="BB4" s="10" t="n">
        <v>20</v>
      </c>
      <c r="BC4" s="11" t="n">
        <v>251</v>
      </c>
      <c r="BD4" s="10" t="n">
        <f aca="false">BC4/BB4</f>
        <v>12.55</v>
      </c>
      <c r="BI4" s="10" t="n">
        <v>-40.5</v>
      </c>
      <c r="BJ4" s="0" t="n">
        <v>0</v>
      </c>
      <c r="BK4" s="10" t="n">
        <v>20.25</v>
      </c>
      <c r="BL4" s="6" t="n">
        <f aca="false">SQRT((BI4)^2+(BK4)^2+(BJ4)^2)</f>
        <v>45.2803765443707</v>
      </c>
      <c r="BM4" s="10" t="n">
        <v>20</v>
      </c>
      <c r="BN4" s="11" t="n">
        <v>1738</v>
      </c>
      <c r="BO4" s="10" t="n">
        <f aca="false">BN4/BM4</f>
        <v>86.9</v>
      </c>
    </row>
    <row r="5" customFormat="false" ht="14.4" hidden="false" customHeight="false" outlineLevel="0" collapsed="false">
      <c r="B5" s="10" t="n">
        <v>-20.25</v>
      </c>
      <c r="C5" s="0" t="n">
        <v>0</v>
      </c>
      <c r="D5" s="0" t="n">
        <v>20.25</v>
      </c>
      <c r="E5" s="6" t="n">
        <f aca="false">SQRT((B5)^2+(D5)^2+(C5)^2)</f>
        <v>28.6378246380552</v>
      </c>
      <c r="F5" s="11" t="n">
        <v>10</v>
      </c>
      <c r="G5" s="11" t="n">
        <v>101793</v>
      </c>
      <c r="H5" s="10" t="n">
        <f aca="false">G5/F5</f>
        <v>10179.3</v>
      </c>
      <c r="O5" s="10" t="n">
        <v>-20.25</v>
      </c>
      <c r="P5" s="0" t="n">
        <v>71</v>
      </c>
      <c r="Q5" s="10" t="n">
        <v>20.25</v>
      </c>
      <c r="R5" s="6" t="n">
        <f aca="false">SQRT((O5)^2+(Q5)^2+(P5)^2)</f>
        <v>76.5579845607236</v>
      </c>
      <c r="S5" s="10" t="n">
        <v>10</v>
      </c>
      <c r="T5" s="11" t="n">
        <v>26821</v>
      </c>
      <c r="U5" s="10" t="n">
        <f aca="false">T5/S5</f>
        <v>2682.1</v>
      </c>
      <c r="AB5" s="10" t="n">
        <v>-20.25</v>
      </c>
      <c r="AC5" s="0" t="n">
        <v>-71</v>
      </c>
      <c r="AD5" s="10" t="n">
        <v>20.25</v>
      </c>
      <c r="AE5" s="6" t="n">
        <f aca="false">SQRT((AB5)^2+(AD5)^2+(AC5)^2)</f>
        <v>76.5579845607236</v>
      </c>
      <c r="AF5" s="10" t="n">
        <v>10</v>
      </c>
      <c r="AG5" s="11" t="n">
        <v>23288</v>
      </c>
      <c r="AH5" s="10" t="n">
        <f aca="false">AG5/AF5</f>
        <v>2328.8</v>
      </c>
      <c r="AJ5" s="1"/>
      <c r="AM5" s="10" t="n">
        <v>-20.25</v>
      </c>
      <c r="AN5" s="0" t="n">
        <v>-71</v>
      </c>
      <c r="AO5" s="10" t="n">
        <v>20.25</v>
      </c>
      <c r="AP5" s="6" t="n">
        <f aca="false">SQRT((AM5)^2+(AO5)^2+(AN5)^2)</f>
        <v>76.5579845607236</v>
      </c>
      <c r="AQ5" s="10" t="n">
        <v>20</v>
      </c>
      <c r="AR5" s="11" t="n">
        <v>375</v>
      </c>
      <c r="AS5" s="10" t="n">
        <f aca="false">AR5/AQ5</f>
        <v>18.75</v>
      </c>
      <c r="AU5" s="8" t="n">
        <v>701</v>
      </c>
      <c r="AV5" s="9" t="n">
        <v>35.05</v>
      </c>
      <c r="AX5" s="10" t="n">
        <v>-20.25</v>
      </c>
      <c r="AY5" s="11" t="n">
        <v>71</v>
      </c>
      <c r="AZ5" s="10" t="n">
        <v>20.25</v>
      </c>
      <c r="BA5" s="6" t="n">
        <f aca="false">SQRT((AX5)^2+(AZ5)^2+(AY5)^2)</f>
        <v>76.5579845607236</v>
      </c>
      <c r="BB5" s="10" t="n">
        <v>20</v>
      </c>
      <c r="BC5" s="11" t="n">
        <v>513</v>
      </c>
      <c r="BD5" s="10" t="n">
        <f aca="false">BC5/BB5</f>
        <v>25.65</v>
      </c>
      <c r="BI5" s="10" t="n">
        <v>-20.25</v>
      </c>
      <c r="BJ5" s="0" t="n">
        <v>0</v>
      </c>
      <c r="BK5" s="10" t="n">
        <v>20.25</v>
      </c>
      <c r="BL5" s="6" t="n">
        <f aca="false">SQRT((BI5)^2+(BK5)^2+(BJ5)^2)</f>
        <v>28.6378246380552</v>
      </c>
      <c r="BM5" s="10" t="n">
        <v>20</v>
      </c>
      <c r="BN5" s="11" t="n">
        <v>5017</v>
      </c>
      <c r="BO5" s="10" t="n">
        <f aca="false">BN5/BM5</f>
        <v>250.85</v>
      </c>
    </row>
    <row r="6" customFormat="false" ht="14.4" hidden="false" customHeight="false" outlineLevel="0" collapsed="false">
      <c r="B6" s="10" t="n">
        <v>0</v>
      </c>
      <c r="C6" s="0" t="n">
        <v>0</v>
      </c>
      <c r="D6" s="0" t="n">
        <v>20.25</v>
      </c>
      <c r="E6" s="6" t="n">
        <f aca="false">SQRT((B6)^2+(D6)^2+(C6)^2)</f>
        <v>20.25</v>
      </c>
      <c r="F6" s="11" t="n">
        <v>10</v>
      </c>
      <c r="G6" s="11" t="n">
        <v>486388</v>
      </c>
      <c r="H6" s="10" t="n">
        <f aca="false">G6/F6</f>
        <v>48638.8</v>
      </c>
      <c r="O6" s="10" t="n">
        <v>0</v>
      </c>
      <c r="P6" s="0" t="n">
        <v>71</v>
      </c>
      <c r="Q6" s="10" t="n">
        <v>20.25</v>
      </c>
      <c r="R6" s="6" t="n">
        <f aca="false">SQRT((O6)^2+(Q6)^2+(P6)^2)</f>
        <v>73.8313111084992</v>
      </c>
      <c r="S6" s="10" t="n">
        <v>10</v>
      </c>
      <c r="T6" s="11" t="n">
        <v>30213</v>
      </c>
      <c r="U6" s="10" t="n">
        <f aca="false">T6/S6</f>
        <v>3021.3</v>
      </c>
      <c r="AB6" s="10" t="n">
        <v>0</v>
      </c>
      <c r="AC6" s="0" t="n">
        <v>-71</v>
      </c>
      <c r="AD6" s="10" t="n">
        <v>20.25</v>
      </c>
      <c r="AE6" s="6" t="n">
        <f aca="false">SQRT((AB6)^2+(AD6)^2+(AC6)^2)</f>
        <v>73.8313111084992</v>
      </c>
      <c r="AF6" s="10" t="n">
        <v>10</v>
      </c>
      <c r="AG6" s="11" t="n">
        <v>27653</v>
      </c>
      <c r="AH6" s="10" t="n">
        <f aca="false">AG6/AF6</f>
        <v>2765.3</v>
      </c>
      <c r="AJ6" s="1"/>
      <c r="AM6" s="10" t="n">
        <v>0</v>
      </c>
      <c r="AN6" s="0" t="n">
        <v>-71</v>
      </c>
      <c r="AO6" s="10" t="n">
        <v>20.25</v>
      </c>
      <c r="AP6" s="6" t="n">
        <f aca="false">SQRT((AM6)^2+(AO6)^2+(AN6)^2)</f>
        <v>73.8313111084992</v>
      </c>
      <c r="AQ6" s="10" t="n">
        <v>20</v>
      </c>
      <c r="AR6" s="11" t="n">
        <v>553</v>
      </c>
      <c r="AS6" s="10" t="n">
        <f aca="false">AR6/AQ6</f>
        <v>27.65</v>
      </c>
      <c r="AU6" s="8" t="n">
        <v>809</v>
      </c>
      <c r="AV6" s="9" t="n">
        <v>40.45</v>
      </c>
      <c r="AX6" s="10" t="n">
        <v>0</v>
      </c>
      <c r="AY6" s="11" t="n">
        <v>71</v>
      </c>
      <c r="AZ6" s="10" t="n">
        <v>20.25</v>
      </c>
      <c r="BA6" s="6" t="n">
        <f aca="false">SQRT((AX6)^2+(AZ6)^2+(AY6)^2)</f>
        <v>73.8313111084992</v>
      </c>
      <c r="BB6" s="10" t="n">
        <v>20</v>
      </c>
      <c r="BC6" s="11" t="n">
        <v>713</v>
      </c>
      <c r="BD6" s="10" t="n">
        <f aca="false">BC6/BB6</f>
        <v>35.65</v>
      </c>
      <c r="BI6" s="10" t="n">
        <v>0</v>
      </c>
      <c r="BJ6" s="0" t="n">
        <v>0</v>
      </c>
      <c r="BK6" s="10" t="n">
        <v>20.25</v>
      </c>
      <c r="BL6" s="6" t="n">
        <f aca="false">SQRT((BI6)^2+(BK6)^2+(BJ6)^2)</f>
        <v>20.25</v>
      </c>
      <c r="BM6" s="10" t="n">
        <v>20</v>
      </c>
      <c r="BN6" s="11" t="n">
        <v>7854</v>
      </c>
      <c r="BO6" s="10" t="n">
        <f aca="false">BN6/BM6</f>
        <v>392.7</v>
      </c>
    </row>
    <row r="7" customFormat="false" ht="14.4" hidden="false" customHeight="false" outlineLevel="0" collapsed="false">
      <c r="B7" s="0" t="n">
        <v>20.25</v>
      </c>
      <c r="C7" s="0" t="n">
        <v>0</v>
      </c>
      <c r="D7" s="0" t="n">
        <v>20.25</v>
      </c>
      <c r="E7" s="6" t="n">
        <f aca="false">SQRT((B7)^2+(D7)^2+(C7)^2)</f>
        <v>28.6378246380552</v>
      </c>
      <c r="F7" s="11" t="n">
        <v>10</v>
      </c>
      <c r="G7" s="11" t="n">
        <v>102495</v>
      </c>
      <c r="H7" s="10" t="n">
        <f aca="false">G7/F7</f>
        <v>10249.5</v>
      </c>
      <c r="O7" s="0" t="n">
        <v>20.25</v>
      </c>
      <c r="P7" s="0" t="n">
        <v>71</v>
      </c>
      <c r="Q7" s="10" t="n">
        <v>20.25</v>
      </c>
      <c r="R7" s="6" t="n">
        <f aca="false">SQRT((O7)^2+(Q7)^2+(P7)^2)</f>
        <v>76.5579845607236</v>
      </c>
      <c r="S7" s="10" t="n">
        <v>10</v>
      </c>
      <c r="T7" s="11" t="n">
        <v>26892</v>
      </c>
      <c r="U7" s="10" t="n">
        <f aca="false">T7/S7</f>
        <v>2689.2</v>
      </c>
      <c r="AB7" s="0" t="n">
        <v>20.25</v>
      </c>
      <c r="AC7" s="0" t="n">
        <v>-71</v>
      </c>
      <c r="AD7" s="10" t="n">
        <v>20.25</v>
      </c>
      <c r="AE7" s="6" t="n">
        <f aca="false">SQRT((AB7)^2+(AD7)^2+(AC7)^2)</f>
        <v>76.5579845607236</v>
      </c>
      <c r="AF7" s="10" t="n">
        <v>10</v>
      </c>
      <c r="AG7" s="11" t="n">
        <v>23602</v>
      </c>
      <c r="AH7" s="10" t="n">
        <f aca="false">AG7/AF7</f>
        <v>2360.2</v>
      </c>
      <c r="AJ7" s="1"/>
      <c r="AM7" s="0" t="n">
        <v>20.25</v>
      </c>
      <c r="AN7" s="0" t="n">
        <v>-71</v>
      </c>
      <c r="AO7" s="10" t="n">
        <v>20.25</v>
      </c>
      <c r="AP7" s="6" t="n">
        <f aca="false">SQRT((AM7)^2+(AO7)^2+(AN7)^2)</f>
        <v>76.5579845607236</v>
      </c>
      <c r="AQ7" s="10" t="n">
        <v>20</v>
      </c>
      <c r="AR7" s="11" t="n">
        <v>493</v>
      </c>
      <c r="AS7" s="10" t="n">
        <f aca="false">AR7/AQ7</f>
        <v>24.65</v>
      </c>
      <c r="AU7" s="8" t="n">
        <v>747</v>
      </c>
      <c r="AV7" s="9" t="n">
        <v>37.35</v>
      </c>
      <c r="AX7" s="0" t="n">
        <v>20.25</v>
      </c>
      <c r="AY7" s="11" t="n">
        <v>71</v>
      </c>
      <c r="AZ7" s="10" t="n">
        <v>20.25</v>
      </c>
      <c r="BA7" s="6" t="n">
        <f aca="false">SQRT((AX7)^2+(AZ7)^2+(AY7)^2)</f>
        <v>76.5579845607236</v>
      </c>
      <c r="BB7" s="10" t="n">
        <v>20</v>
      </c>
      <c r="BC7" s="11" t="n">
        <v>491</v>
      </c>
      <c r="BD7" s="10" t="n">
        <f aca="false">BC7/BB7</f>
        <v>24.55</v>
      </c>
      <c r="BI7" s="0" t="n">
        <v>20.25</v>
      </c>
      <c r="BJ7" s="0" t="n">
        <v>0</v>
      </c>
      <c r="BK7" s="10" t="n">
        <v>20.25</v>
      </c>
      <c r="BL7" s="6" t="n">
        <f aca="false">SQRT((BI7)^2+(BK7)^2+(BJ7)^2)</f>
        <v>28.6378246380552</v>
      </c>
      <c r="BM7" s="10" t="n">
        <v>20</v>
      </c>
      <c r="BN7" s="11" t="n">
        <v>5237</v>
      </c>
      <c r="BO7" s="10" t="n">
        <f aca="false">BN7/BM7</f>
        <v>261.85</v>
      </c>
    </row>
    <row r="8" customFormat="false" ht="14.4" hidden="false" customHeight="false" outlineLevel="0" collapsed="false">
      <c r="B8" s="0" t="n">
        <v>40.5</v>
      </c>
      <c r="C8" s="0" t="n">
        <v>0</v>
      </c>
      <c r="D8" s="0" t="n">
        <v>20.25</v>
      </c>
      <c r="E8" s="6" t="n">
        <f aca="false">SQRT((B8)^2+(D8)^2+(C8)^2)</f>
        <v>45.2803765443707</v>
      </c>
      <c r="F8" s="11" t="n">
        <v>10</v>
      </c>
      <c r="G8" s="11" t="n">
        <v>61482</v>
      </c>
      <c r="H8" s="10" t="n">
        <f aca="false">G8/F8</f>
        <v>6148.2</v>
      </c>
      <c r="O8" s="0" t="n">
        <v>40.5</v>
      </c>
      <c r="P8" s="0" t="n">
        <v>71</v>
      </c>
      <c r="Q8" s="10" t="n">
        <v>20.25</v>
      </c>
      <c r="R8" s="6" t="n">
        <f aca="false">SQRT((O8)^2+(Q8)^2+(P8)^2)</f>
        <v>84.2099311245414</v>
      </c>
      <c r="S8" s="10" t="n">
        <v>10</v>
      </c>
      <c r="T8" s="11" t="n">
        <v>17228</v>
      </c>
      <c r="U8" s="10" t="n">
        <f aca="false">T8/S8</f>
        <v>1722.8</v>
      </c>
      <c r="AB8" s="0" t="n">
        <v>40.5</v>
      </c>
      <c r="AC8" s="0" t="n">
        <v>-71</v>
      </c>
      <c r="AD8" s="10" t="n">
        <v>20.25</v>
      </c>
      <c r="AE8" s="6" t="n">
        <f aca="false">SQRT((AB8)^2+(AD8)^2+(AC8)^2)</f>
        <v>84.2099311245414</v>
      </c>
      <c r="AF8" s="10" t="n">
        <v>10</v>
      </c>
      <c r="AG8" s="11" t="n">
        <v>15573</v>
      </c>
      <c r="AH8" s="10" t="n">
        <f aca="false">AG8/AF8</f>
        <v>1557.3</v>
      </c>
      <c r="AJ8" s="1"/>
      <c r="AM8" s="0" t="n">
        <v>40.5</v>
      </c>
      <c r="AN8" s="0" t="n">
        <v>-71</v>
      </c>
      <c r="AO8" s="10" t="n">
        <v>20.25</v>
      </c>
      <c r="AP8" s="6" t="n">
        <f aca="false">SQRT((AM8)^2+(AO8)^2+(AN8)^2)</f>
        <v>84.2099311245414</v>
      </c>
      <c r="AQ8" s="10" t="n">
        <v>20</v>
      </c>
      <c r="AR8" s="11" t="n">
        <v>317</v>
      </c>
      <c r="AS8" s="10" t="n">
        <f aca="false">AR8/AQ8</f>
        <v>15.85</v>
      </c>
      <c r="AU8" s="8" t="n">
        <v>593</v>
      </c>
      <c r="AV8" s="9" t="n">
        <v>29.65</v>
      </c>
      <c r="AX8" s="0" t="n">
        <v>40.5</v>
      </c>
      <c r="AY8" s="11" t="n">
        <v>71</v>
      </c>
      <c r="AZ8" s="10" t="n">
        <v>20.25</v>
      </c>
      <c r="BA8" s="6" t="n">
        <f aca="false">SQRT((AX8)^2+(AZ8)^2+(AY8)^2)</f>
        <v>84.2099311245414</v>
      </c>
      <c r="BB8" s="10" t="n">
        <v>20</v>
      </c>
      <c r="BC8" s="11" t="n">
        <v>215</v>
      </c>
      <c r="BD8" s="10" t="n">
        <f aca="false">BC8/BB8</f>
        <v>10.75</v>
      </c>
      <c r="BI8" s="0" t="n">
        <v>40.5</v>
      </c>
      <c r="BJ8" s="0" t="n">
        <v>0</v>
      </c>
      <c r="BK8" s="10" t="n">
        <v>20.25</v>
      </c>
      <c r="BL8" s="6" t="n">
        <f aca="false">SQRT((BI8)^2+(BK8)^2+(BJ8)^2)</f>
        <v>45.2803765443707</v>
      </c>
      <c r="BM8" s="10" t="n">
        <v>20</v>
      </c>
      <c r="BN8" s="11" t="n">
        <v>1787</v>
      </c>
      <c r="BO8" s="10" t="n">
        <f aca="false">BN8/BM8</f>
        <v>89.35</v>
      </c>
    </row>
    <row r="9" customFormat="false" ht="14.4" hidden="false" customHeight="false" outlineLevel="0" collapsed="false">
      <c r="B9" s="0" t="n">
        <v>60.75</v>
      </c>
      <c r="C9" s="0" t="n">
        <v>0</v>
      </c>
      <c r="D9" s="0" t="n">
        <v>20.25</v>
      </c>
      <c r="E9" s="6" t="n">
        <f aca="false">SQRT((B9)^2+(D9)^2+(C9)^2)</f>
        <v>64.0361226184097</v>
      </c>
      <c r="F9" s="11" t="n">
        <v>10</v>
      </c>
      <c r="G9" s="11" t="n">
        <v>25932</v>
      </c>
      <c r="H9" s="10" t="n">
        <f aca="false">G9/F9</f>
        <v>2593.2</v>
      </c>
      <c r="O9" s="0" t="n">
        <v>60.75</v>
      </c>
      <c r="P9" s="0" t="n">
        <v>71</v>
      </c>
      <c r="Q9" s="10" t="n">
        <v>20.25</v>
      </c>
      <c r="R9" s="6" t="n">
        <f aca="false">SQRT((O9)^2+(Q9)^2+(P9)^2)</f>
        <v>95.61184550044</v>
      </c>
      <c r="S9" s="10" t="n">
        <v>10</v>
      </c>
      <c r="T9" s="11" t="n">
        <v>7908</v>
      </c>
      <c r="U9" s="10" t="n">
        <f aca="false">T9/S9</f>
        <v>790.8</v>
      </c>
      <c r="AB9" s="0" t="n">
        <v>60.75</v>
      </c>
      <c r="AC9" s="0" t="n">
        <v>-71</v>
      </c>
      <c r="AD9" s="10" t="n">
        <v>20.25</v>
      </c>
      <c r="AE9" s="6" t="n">
        <f aca="false">SQRT((AB9)^2+(AD9)^2+(AC9)^2)</f>
        <v>95.61184550044</v>
      </c>
      <c r="AF9" s="10" t="n">
        <v>10</v>
      </c>
      <c r="AG9" s="11" t="n">
        <v>7446</v>
      </c>
      <c r="AH9" s="10" t="n">
        <f aca="false">AG9/AF9</f>
        <v>744.6</v>
      </c>
      <c r="AJ9" s="1"/>
      <c r="AM9" s="0" t="n">
        <v>60.75</v>
      </c>
      <c r="AN9" s="0" t="n">
        <v>-71</v>
      </c>
      <c r="AO9" s="10" t="n">
        <v>20.25</v>
      </c>
      <c r="AP9" s="6" t="n">
        <f aca="false">SQRT((AM9)^2+(AO9)^2+(AN9)^2)</f>
        <v>95.61184550044</v>
      </c>
      <c r="AQ9" s="10" t="n">
        <v>20</v>
      </c>
      <c r="AR9" s="11" t="n">
        <v>277</v>
      </c>
      <c r="AS9" s="10" t="n">
        <f aca="false">AR9/AQ9</f>
        <v>13.85</v>
      </c>
      <c r="AU9" s="8" t="n">
        <v>355</v>
      </c>
      <c r="AV9" s="9" t="n">
        <v>17.75</v>
      </c>
      <c r="AX9" s="0" t="n">
        <v>60.75</v>
      </c>
      <c r="AY9" s="11" t="n">
        <v>71</v>
      </c>
      <c r="AZ9" s="10" t="n">
        <v>20.25</v>
      </c>
      <c r="BA9" s="6" t="n">
        <f aca="false">SQRT((AX9)^2+(AZ9)^2+(AY9)^2)</f>
        <v>95.61184550044</v>
      </c>
      <c r="BB9" s="10" t="n">
        <v>20</v>
      </c>
      <c r="BC9" s="11" t="n">
        <v>57</v>
      </c>
      <c r="BD9" s="10" t="n">
        <f aca="false">BC9/BB9</f>
        <v>2.85</v>
      </c>
      <c r="BI9" s="0" t="n">
        <v>60.75</v>
      </c>
      <c r="BJ9" s="0" t="n">
        <v>0</v>
      </c>
      <c r="BK9" s="10" t="n">
        <v>20.25</v>
      </c>
      <c r="BL9" s="6" t="n">
        <f aca="false">SQRT((BI9)^2+(BK9)^2+(BJ9)^2)</f>
        <v>64.0361226184097</v>
      </c>
      <c r="BM9" s="10" t="n">
        <v>20</v>
      </c>
      <c r="BN9" s="11" t="n">
        <v>405</v>
      </c>
      <c r="BO9" s="10" t="n">
        <f aca="false">BN9/BM9</f>
        <v>20.25</v>
      </c>
    </row>
    <row r="10" customFormat="false" ht="14.4" hidden="false" customHeight="false" outlineLevel="0" collapsed="false">
      <c r="A10" s="6"/>
      <c r="B10" s="6" t="n">
        <v>-60.75</v>
      </c>
      <c r="C10" s="6" t="n">
        <v>0</v>
      </c>
      <c r="D10" s="6" t="n">
        <v>40.5</v>
      </c>
      <c r="E10" s="6" t="n">
        <f aca="false">SQRT((B10)^2+(D10)^2+(C10)^2)</f>
        <v>73.0124133281458</v>
      </c>
      <c r="F10" s="12" t="n">
        <v>10</v>
      </c>
      <c r="G10" s="12" t="n">
        <v>25580</v>
      </c>
      <c r="H10" s="12" t="n">
        <f aca="false">G10/F10</f>
        <v>2558</v>
      </c>
      <c r="I10" s="6"/>
      <c r="J10" s="0" t="n">
        <v>20392</v>
      </c>
      <c r="K10" s="0" t="n">
        <v>10</v>
      </c>
      <c r="L10" s="0" t="n">
        <f aca="false">J10/K10</f>
        <v>2039.2</v>
      </c>
      <c r="N10" s="6"/>
      <c r="O10" s="6" t="n">
        <v>-60.75</v>
      </c>
      <c r="P10" s="6" t="n">
        <v>71</v>
      </c>
      <c r="Q10" s="6" t="n">
        <v>40.5</v>
      </c>
      <c r="R10" s="6" t="n">
        <f aca="false">SQRT((O10)^2+(Q10)^2+(P10)^2)</f>
        <v>101.842095913232</v>
      </c>
      <c r="S10" s="6" t="n">
        <v>10</v>
      </c>
      <c r="T10" s="6" t="n">
        <v>6409</v>
      </c>
      <c r="U10" s="6" t="n">
        <f aca="false">T10/S10</f>
        <v>640.9</v>
      </c>
      <c r="V10" s="6"/>
      <c r="AA10" s="6"/>
      <c r="AB10" s="6" t="n">
        <v>-60.75</v>
      </c>
      <c r="AC10" s="6" t="n">
        <v>-71</v>
      </c>
      <c r="AD10" s="6" t="n">
        <v>40.5</v>
      </c>
      <c r="AE10" s="6" t="n">
        <f aca="false">SQRT((AB10)^2+(AD10)^2+(AC10)^2)</f>
        <v>101.842095913232</v>
      </c>
      <c r="AF10" s="6" t="n">
        <v>10</v>
      </c>
      <c r="AG10" s="6" t="n">
        <v>6144</v>
      </c>
      <c r="AH10" s="6" t="n">
        <f aca="false">AG10/AF10</f>
        <v>614.4</v>
      </c>
      <c r="AI10" s="6"/>
      <c r="AJ10" s="1"/>
      <c r="AL10" s="6"/>
      <c r="AM10" s="6" t="n">
        <v>-60.75</v>
      </c>
      <c r="AN10" s="6" t="n">
        <v>-71</v>
      </c>
      <c r="AO10" s="6" t="n">
        <v>40.5</v>
      </c>
      <c r="AP10" s="6" t="n">
        <f aca="false">SQRT((AM10)^2+(AO10)^2+(AN10)^2)</f>
        <v>101.842095913232</v>
      </c>
      <c r="AQ10" s="6" t="n">
        <v>20</v>
      </c>
      <c r="AR10" s="6" t="n">
        <v>346</v>
      </c>
      <c r="AS10" s="6" t="n">
        <f aca="false">AR10/AQ10</f>
        <v>17.3</v>
      </c>
      <c r="AT10" s="6"/>
      <c r="AU10" s="8" t="n">
        <v>396</v>
      </c>
      <c r="AV10" s="9" t="n">
        <v>19.8</v>
      </c>
      <c r="AW10" s="6"/>
      <c r="AX10" s="6" t="n">
        <v>-60.75</v>
      </c>
      <c r="AY10" s="7" t="n">
        <v>71</v>
      </c>
      <c r="AZ10" s="6" t="n">
        <v>40.5</v>
      </c>
      <c r="BA10" s="6" t="n">
        <f aca="false">SQRT((AX10)^2+(AZ10)^2+(AY10)^2)</f>
        <v>101.842095913232</v>
      </c>
      <c r="BB10" s="6" t="n">
        <v>20</v>
      </c>
      <c r="BC10" s="6" t="n">
        <v>41</v>
      </c>
      <c r="BD10" s="6" t="n">
        <f aca="false">BC10/BB10</f>
        <v>2.05</v>
      </c>
      <c r="BE10" s="6"/>
      <c r="BH10" s="6"/>
      <c r="BI10" s="6" t="n">
        <v>-60.75</v>
      </c>
      <c r="BJ10" s="6" t="n">
        <v>0</v>
      </c>
      <c r="BK10" s="6" t="n">
        <v>40.5</v>
      </c>
      <c r="BL10" s="6" t="n">
        <f aca="false">SQRT((BI10)^2+(BK10)^2+(BJ10)^2)</f>
        <v>73.0124133281458</v>
      </c>
      <c r="BM10" s="6" t="n">
        <v>20</v>
      </c>
      <c r="BN10" s="6" t="n">
        <v>223</v>
      </c>
      <c r="BO10" s="6" t="n">
        <f aca="false">BN10/BM10</f>
        <v>11.15</v>
      </c>
      <c r="BP10" s="6"/>
    </row>
    <row r="11" customFormat="false" ht="14.4" hidden="false" customHeight="false" outlineLevel="0" collapsed="false">
      <c r="B11" s="10" t="n">
        <v>-40.5</v>
      </c>
      <c r="C11" s="0" t="n">
        <v>0</v>
      </c>
      <c r="D11" s="10" t="n">
        <v>40.5</v>
      </c>
      <c r="E11" s="6" t="n">
        <f aca="false">SQRT((B11)^2+(D11)^2+(C11)^2)</f>
        <v>57.2756492761104</v>
      </c>
      <c r="F11" s="10" t="n">
        <v>10</v>
      </c>
      <c r="G11" s="10" t="n">
        <v>44362</v>
      </c>
      <c r="H11" s="10" t="n">
        <f aca="false">G11/F11</f>
        <v>4436.2</v>
      </c>
      <c r="O11" s="10" t="n">
        <v>-40.5</v>
      </c>
      <c r="P11" s="0" t="n">
        <v>71</v>
      </c>
      <c r="Q11" s="11" t="n">
        <v>40.5</v>
      </c>
      <c r="R11" s="6" t="n">
        <f aca="false">SQRT((O11)^2+(Q11)^2+(P11)^2)</f>
        <v>91.2222560562936</v>
      </c>
      <c r="S11" s="10" t="n">
        <v>10</v>
      </c>
      <c r="T11" s="11" t="n">
        <v>13848</v>
      </c>
      <c r="U11" s="10" t="n">
        <f aca="false">T11/S11</f>
        <v>1384.8</v>
      </c>
      <c r="AB11" s="10" t="n">
        <v>-40.5</v>
      </c>
      <c r="AC11" s="0" t="n">
        <v>-71</v>
      </c>
      <c r="AD11" s="11" t="n">
        <v>40.5</v>
      </c>
      <c r="AE11" s="6" t="n">
        <f aca="false">SQRT((AB11)^2+(AD11)^2+(AC11)^2)</f>
        <v>91.2222560562936</v>
      </c>
      <c r="AF11" s="10" t="n">
        <v>10</v>
      </c>
      <c r="AG11" s="11" t="n">
        <v>12267</v>
      </c>
      <c r="AH11" s="10" t="n">
        <f aca="false">AG11/AF11</f>
        <v>1226.7</v>
      </c>
      <c r="AJ11" s="1"/>
      <c r="AM11" s="10" t="n">
        <v>-40.5</v>
      </c>
      <c r="AN11" s="0" t="n">
        <v>-71</v>
      </c>
      <c r="AO11" s="11" t="n">
        <v>40.5</v>
      </c>
      <c r="AP11" s="6" t="n">
        <f aca="false">SQRT((AM11)^2+(AO11)^2+(AN11)^2)</f>
        <v>91.2222560562936</v>
      </c>
      <c r="AQ11" s="10" t="n">
        <v>20</v>
      </c>
      <c r="AR11" s="11" t="n">
        <v>580</v>
      </c>
      <c r="AS11" s="10" t="n">
        <f aca="false">AR11/AQ11</f>
        <v>29</v>
      </c>
      <c r="AU11" s="8" t="n">
        <v>424</v>
      </c>
      <c r="AV11" s="9" t="n">
        <v>21.2</v>
      </c>
      <c r="AX11" s="10" t="n">
        <v>-40.5</v>
      </c>
      <c r="AY11" s="11" t="n">
        <v>71</v>
      </c>
      <c r="AZ11" s="11" t="n">
        <v>40.5</v>
      </c>
      <c r="BA11" s="6" t="n">
        <f aca="false">SQRT((AX11)^2+(AZ11)^2+(AY11)^2)</f>
        <v>91.2222560562936</v>
      </c>
      <c r="BB11" s="10" t="n">
        <v>20</v>
      </c>
      <c r="BC11" s="11" t="n">
        <v>122</v>
      </c>
      <c r="BD11" s="10" t="n">
        <f aca="false">BC11/BB11</f>
        <v>6.1</v>
      </c>
      <c r="BI11" s="10" t="n">
        <v>-40.5</v>
      </c>
      <c r="BJ11" s="0" t="n">
        <v>0</v>
      </c>
      <c r="BK11" s="11" t="n">
        <v>40.5</v>
      </c>
      <c r="BL11" s="6" t="n">
        <f aca="false">SQRT((BI11)^2+(BK11)^2+(BJ11)^2)</f>
        <v>57.2756492761104</v>
      </c>
      <c r="BM11" s="10" t="n">
        <v>20</v>
      </c>
      <c r="BN11" s="11" t="n">
        <v>786</v>
      </c>
      <c r="BO11" s="10" t="n">
        <f aca="false">BN11/BM11</f>
        <v>39.3</v>
      </c>
    </row>
    <row r="12" customFormat="false" ht="14.4" hidden="false" customHeight="false" outlineLevel="0" collapsed="false">
      <c r="B12" s="10" t="n">
        <v>-20.25</v>
      </c>
      <c r="C12" s="0" t="n">
        <v>0</v>
      </c>
      <c r="D12" s="10" t="n">
        <v>40.5</v>
      </c>
      <c r="E12" s="6" t="n">
        <f aca="false">SQRT((B12)^2+(D12)^2+(C12)^2)</f>
        <v>45.2803765443707</v>
      </c>
      <c r="F12" s="10" t="n">
        <v>10</v>
      </c>
      <c r="G12" s="10" t="n">
        <v>69341</v>
      </c>
      <c r="H12" s="10" t="n">
        <f aca="false">G12/F12</f>
        <v>6934.1</v>
      </c>
      <c r="O12" s="10" t="n">
        <v>-20.25</v>
      </c>
      <c r="P12" s="0" t="n">
        <v>71</v>
      </c>
      <c r="Q12" s="11" t="n">
        <v>40.5</v>
      </c>
      <c r="R12" s="6" t="n">
        <f aca="false">SQRT((O12)^2+(Q12)^2+(P12)^2)</f>
        <v>84.2099311245414</v>
      </c>
      <c r="S12" s="13" t="n">
        <v>10</v>
      </c>
      <c r="T12" s="13" t="n">
        <v>28444</v>
      </c>
      <c r="U12" s="13" t="n">
        <f aca="false">T12/S12</f>
        <v>2844.4</v>
      </c>
      <c r="W12" s="0" t="n">
        <v>19821</v>
      </c>
      <c r="X12" s="0" t="n">
        <v>10</v>
      </c>
      <c r="Y12" s="0" t="n">
        <f aca="false">W12/X12</f>
        <v>1982.1</v>
      </c>
      <c r="AB12" s="10" t="n">
        <v>-20.25</v>
      </c>
      <c r="AC12" s="0" t="n">
        <v>-71</v>
      </c>
      <c r="AD12" s="11" t="n">
        <v>40.5</v>
      </c>
      <c r="AE12" s="6" t="n">
        <f aca="false">SQRT((AB12)^2+(AD12)^2+(AC12)^2)</f>
        <v>84.2099311245414</v>
      </c>
      <c r="AF12" s="11" t="n">
        <v>10</v>
      </c>
      <c r="AG12" s="11" t="n">
        <v>18002</v>
      </c>
      <c r="AH12" s="11" t="n">
        <f aca="false">AG12/AF12</f>
        <v>1800.2</v>
      </c>
      <c r="AJ12" s="1"/>
      <c r="AM12" s="10" t="n">
        <v>-20.25</v>
      </c>
      <c r="AN12" s="0" t="n">
        <v>-71</v>
      </c>
      <c r="AO12" s="11" t="n">
        <v>40.5</v>
      </c>
      <c r="AP12" s="6" t="n">
        <f aca="false">SQRT((AM12)^2+(AO12)^2+(AN12)^2)</f>
        <v>84.2099311245414</v>
      </c>
      <c r="AQ12" s="10" t="n">
        <v>20</v>
      </c>
      <c r="AR12" s="11" t="n">
        <v>750</v>
      </c>
      <c r="AS12" s="11" t="n">
        <f aca="false">AR12/AQ12</f>
        <v>37.5</v>
      </c>
      <c r="AU12" s="8" t="n">
        <v>550</v>
      </c>
      <c r="AV12" s="9" t="n">
        <v>27.5</v>
      </c>
      <c r="AX12" s="10" t="n">
        <v>-20.25</v>
      </c>
      <c r="AY12" s="11" t="n">
        <v>71</v>
      </c>
      <c r="AZ12" s="11" t="n">
        <v>40.5</v>
      </c>
      <c r="BA12" s="6" t="n">
        <f aca="false">SQRT((AX12)^2+(AZ12)^2+(AY12)^2)</f>
        <v>84.2099311245414</v>
      </c>
      <c r="BB12" s="10" t="n">
        <v>20</v>
      </c>
      <c r="BC12" s="11" t="n">
        <v>234</v>
      </c>
      <c r="BD12" s="11" t="n">
        <f aca="false">BC12/BB12</f>
        <v>11.7</v>
      </c>
      <c r="BI12" s="10" t="n">
        <v>-20.25</v>
      </c>
      <c r="BJ12" s="0" t="n">
        <v>0</v>
      </c>
      <c r="BK12" s="11" t="n">
        <v>40.5</v>
      </c>
      <c r="BL12" s="6" t="n">
        <f aca="false">SQRT((BI12)^2+(BK12)^2+(BJ12)^2)</f>
        <v>45.2803765443707</v>
      </c>
      <c r="BM12" s="10" t="n">
        <v>20</v>
      </c>
      <c r="BN12" s="11" t="n">
        <v>1812</v>
      </c>
      <c r="BO12" s="11" t="n">
        <f aca="false">BN12/BM12</f>
        <v>90.6</v>
      </c>
    </row>
    <row r="13" customFormat="false" ht="14.4" hidden="false" customHeight="false" outlineLevel="0" collapsed="false">
      <c r="B13" s="10" t="n">
        <v>0</v>
      </c>
      <c r="C13" s="0" t="n">
        <v>0</v>
      </c>
      <c r="D13" s="10" t="n">
        <v>40.5</v>
      </c>
      <c r="E13" s="6" t="n">
        <f aca="false">SQRT((B13)^2+(D13)^2+(C13)^2)</f>
        <v>40.5</v>
      </c>
      <c r="F13" s="10" t="n">
        <v>10</v>
      </c>
      <c r="G13" s="10" t="n">
        <v>81639</v>
      </c>
      <c r="H13" s="10" t="n">
        <f aca="false">G13/F13</f>
        <v>8163.9</v>
      </c>
      <c r="O13" s="10" t="n">
        <v>0</v>
      </c>
      <c r="P13" s="0" t="n">
        <v>71</v>
      </c>
      <c r="Q13" s="11" t="n">
        <v>40.5</v>
      </c>
      <c r="R13" s="6" t="n">
        <f aca="false">SQRT((O13)^2+(Q13)^2+(P13)^2)</f>
        <v>81.7389136213591</v>
      </c>
      <c r="S13" s="10" t="n">
        <v>10</v>
      </c>
      <c r="T13" s="11" t="n">
        <v>23367</v>
      </c>
      <c r="U13" s="10" t="n">
        <f aca="false">T13/S13</f>
        <v>2336.7</v>
      </c>
      <c r="AB13" s="10" t="n">
        <v>0</v>
      </c>
      <c r="AC13" s="0" t="n">
        <v>-71</v>
      </c>
      <c r="AD13" s="11" t="n">
        <v>40.5</v>
      </c>
      <c r="AE13" s="6" t="n">
        <f aca="false">SQRT((AB13)^2+(AD13)^2+(AC13)^2)</f>
        <v>81.7389136213591</v>
      </c>
      <c r="AF13" s="10" t="n">
        <v>10</v>
      </c>
      <c r="AG13" s="11" t="n">
        <v>20328</v>
      </c>
      <c r="AH13" s="10" t="n">
        <f aca="false">AG13/AF13</f>
        <v>2032.8</v>
      </c>
      <c r="AJ13" s="1"/>
      <c r="AM13" s="10" t="n">
        <v>0</v>
      </c>
      <c r="AN13" s="0" t="n">
        <v>-71</v>
      </c>
      <c r="AO13" s="11" t="n">
        <v>40.5</v>
      </c>
      <c r="AP13" s="6" t="n">
        <f aca="false">SQRT((AM13)^2+(AO13)^2+(AN13)^2)</f>
        <v>81.7389136213591</v>
      </c>
      <c r="AQ13" s="10" t="n">
        <v>20</v>
      </c>
      <c r="AR13" s="11" t="n">
        <v>801</v>
      </c>
      <c r="AS13" s="10" t="n">
        <f aca="false">AR13/AQ13</f>
        <v>40.05</v>
      </c>
      <c r="AU13" s="8" t="n">
        <v>591</v>
      </c>
      <c r="AV13" s="9" t="n">
        <v>29.55</v>
      </c>
      <c r="AX13" s="10" t="n">
        <v>0</v>
      </c>
      <c r="AY13" s="11" t="n">
        <v>71</v>
      </c>
      <c r="AZ13" s="11" t="n">
        <v>40.5</v>
      </c>
      <c r="BA13" s="6" t="n">
        <f aca="false">SQRT((AX13)^2+(AZ13)^2+(AY13)^2)</f>
        <v>81.7389136213591</v>
      </c>
      <c r="BB13" s="10" t="n">
        <v>20</v>
      </c>
      <c r="BC13" s="11" t="n">
        <v>327</v>
      </c>
      <c r="BD13" s="10" t="n">
        <f aca="false">BC13/BB13</f>
        <v>16.35</v>
      </c>
      <c r="BI13" s="10" t="n">
        <v>0</v>
      </c>
      <c r="BJ13" s="0" t="n">
        <v>0</v>
      </c>
      <c r="BK13" s="11" t="n">
        <v>40.5</v>
      </c>
      <c r="BL13" s="6" t="n">
        <f aca="false">SQRT((BI13)^2+(BK13)^2+(BJ13)^2)</f>
        <v>40.5</v>
      </c>
      <c r="BM13" s="10" t="n">
        <v>20</v>
      </c>
      <c r="BN13" s="11" t="n">
        <v>2538</v>
      </c>
      <c r="BO13" s="10" t="n">
        <f aca="false">BN13/BM13</f>
        <v>126.9</v>
      </c>
    </row>
    <row r="14" customFormat="false" ht="14.4" hidden="false" customHeight="false" outlineLevel="0" collapsed="false">
      <c r="B14" s="0" t="n">
        <v>20.25</v>
      </c>
      <c r="C14" s="0" t="n">
        <v>0</v>
      </c>
      <c r="D14" s="10" t="n">
        <v>40.5</v>
      </c>
      <c r="E14" s="6" t="n">
        <f aca="false">SQRT((B14)^2+(D14)^2+(C14)^2)</f>
        <v>45.2803765443707</v>
      </c>
      <c r="F14" s="0" t="n">
        <v>10</v>
      </c>
      <c r="G14" s="0" t="n">
        <v>70202</v>
      </c>
      <c r="H14" s="0" t="n">
        <f aca="false">G14/F14</f>
        <v>7020.2</v>
      </c>
      <c r="O14" s="0" t="n">
        <v>20.25</v>
      </c>
      <c r="P14" s="0" t="n">
        <v>71</v>
      </c>
      <c r="Q14" s="11" t="n">
        <v>40.5</v>
      </c>
      <c r="R14" s="6" t="n">
        <f aca="false">SQRT((O14)^2+(Q14)^2+(P14)^2)</f>
        <v>84.2099311245414</v>
      </c>
      <c r="S14" s="10" t="n">
        <v>10</v>
      </c>
      <c r="T14" s="11" t="n">
        <v>20591</v>
      </c>
      <c r="U14" s="10" t="n">
        <f aca="false">T14/S14</f>
        <v>2059.1</v>
      </c>
      <c r="AB14" s="0" t="n">
        <v>20.25</v>
      </c>
      <c r="AC14" s="0" t="n">
        <v>-71</v>
      </c>
      <c r="AD14" s="11" t="n">
        <v>40.5</v>
      </c>
      <c r="AE14" s="6" t="n">
        <f aca="false">SQRT((AB14)^2+(AD14)^2+(AC14)^2)</f>
        <v>84.2099311245414</v>
      </c>
      <c r="AF14" s="10" t="n">
        <v>10</v>
      </c>
      <c r="AG14" s="11" t="n">
        <v>18099</v>
      </c>
      <c r="AH14" s="10" t="n">
        <f aca="false">AG14/AF14</f>
        <v>1809.9</v>
      </c>
      <c r="AJ14" s="1"/>
      <c r="AM14" s="0" t="n">
        <v>20.25</v>
      </c>
      <c r="AN14" s="0" t="n">
        <v>-71</v>
      </c>
      <c r="AO14" s="11" t="n">
        <v>40.5</v>
      </c>
      <c r="AP14" s="6" t="n">
        <f aca="false">SQRT((AM14)^2+(AO14)^2+(AN14)^2)</f>
        <v>84.2099311245414</v>
      </c>
      <c r="AQ14" s="10" t="n">
        <v>20</v>
      </c>
      <c r="AR14" s="14" t="n">
        <v>952</v>
      </c>
      <c r="AS14" s="14" t="n">
        <f aca="false">AR14/AQ14</f>
        <v>47.6</v>
      </c>
      <c r="AU14" s="8" t="n">
        <v>606</v>
      </c>
      <c r="AV14" s="9" t="n">
        <v>30.3</v>
      </c>
      <c r="AX14" s="0" t="n">
        <v>20.25</v>
      </c>
      <c r="AY14" s="11" t="n">
        <v>71</v>
      </c>
      <c r="AZ14" s="11" t="n">
        <v>40.5</v>
      </c>
      <c r="BA14" s="6" t="n">
        <f aca="false">SQRT((AX14)^2+(AZ14)^2+(AY14)^2)</f>
        <v>84.2099311245414</v>
      </c>
      <c r="BB14" s="10" t="n">
        <v>20</v>
      </c>
      <c r="BC14" s="11" t="n">
        <v>248</v>
      </c>
      <c r="BD14" s="11" t="n">
        <f aca="false">BC14/BB14</f>
        <v>12.4</v>
      </c>
      <c r="BI14" s="0" t="n">
        <v>20.25</v>
      </c>
      <c r="BJ14" s="0" t="n">
        <v>0</v>
      </c>
      <c r="BK14" s="11" t="n">
        <v>40.5</v>
      </c>
      <c r="BL14" s="6" t="n">
        <f aca="false">SQRT((BI14)^2+(BK14)^2+(BJ14)^2)</f>
        <v>45.2803765443707</v>
      </c>
      <c r="BM14" s="10" t="n">
        <v>20</v>
      </c>
      <c r="BN14" s="11" t="n">
        <v>1898</v>
      </c>
      <c r="BO14" s="11" t="n">
        <f aca="false">BN14/BM14</f>
        <v>94.9</v>
      </c>
    </row>
    <row r="15" customFormat="false" ht="14.4" hidden="false" customHeight="false" outlineLevel="0" collapsed="false">
      <c r="B15" s="0" t="n">
        <v>40.5</v>
      </c>
      <c r="C15" s="0" t="n">
        <v>0</v>
      </c>
      <c r="D15" s="10" t="n">
        <v>40.5</v>
      </c>
      <c r="E15" s="6" t="n">
        <f aca="false">SQRT((B15)^2+(D15)^2+(C15)^2)</f>
        <v>57.2756492761104</v>
      </c>
      <c r="F15" s="0" t="n">
        <v>10</v>
      </c>
      <c r="G15" s="0" t="n">
        <v>45057</v>
      </c>
      <c r="H15" s="0" t="n">
        <f aca="false">G15/F15</f>
        <v>4505.7</v>
      </c>
      <c r="O15" s="0" t="n">
        <v>40.5</v>
      </c>
      <c r="P15" s="0" t="n">
        <v>71</v>
      </c>
      <c r="Q15" s="11" t="n">
        <v>40.5</v>
      </c>
      <c r="R15" s="6" t="n">
        <f aca="false">SQRT((O15)^2+(Q15)^2+(P15)^2)</f>
        <v>91.2222560562936</v>
      </c>
      <c r="S15" s="10" t="n">
        <v>10</v>
      </c>
      <c r="T15" s="10" t="n">
        <v>13318</v>
      </c>
      <c r="U15" s="10" t="n">
        <f aca="false">T15/S16</f>
        <v>1331.8</v>
      </c>
      <c r="AB15" s="0" t="n">
        <v>40.5</v>
      </c>
      <c r="AC15" s="0" t="n">
        <v>-71</v>
      </c>
      <c r="AD15" s="11" t="n">
        <v>40.5</v>
      </c>
      <c r="AE15" s="6" t="n">
        <f aca="false">SQRT((AB15)^2+(AD15)^2+(AC15)^2)</f>
        <v>91.2222560562936</v>
      </c>
      <c r="AF15" s="10" t="n">
        <v>10</v>
      </c>
      <c r="AG15" s="11" t="n">
        <v>12262</v>
      </c>
      <c r="AH15" s="10" t="n">
        <f aca="false">AG15/AF16</f>
        <v>1226.2</v>
      </c>
      <c r="AJ15" s="1"/>
      <c r="AM15" s="0" t="n">
        <v>40.5</v>
      </c>
      <c r="AN15" s="0" t="n">
        <v>-71</v>
      </c>
      <c r="AO15" s="11" t="n">
        <v>40.5</v>
      </c>
      <c r="AP15" s="6" t="n">
        <f aca="false">SQRT((AM15)^2+(AO15)^2+(AN15)^2)</f>
        <v>91.2222560562936</v>
      </c>
      <c r="AQ15" s="10" t="n">
        <v>20</v>
      </c>
      <c r="AR15" s="11" t="n">
        <v>323</v>
      </c>
      <c r="AS15" s="10" t="n">
        <f aca="false">AR15/AQ16</f>
        <v>16.15</v>
      </c>
      <c r="AU15" s="8" t="n">
        <v>538</v>
      </c>
      <c r="AV15" s="9" t="n">
        <v>26.9</v>
      </c>
      <c r="AX15" s="0" t="n">
        <v>40.5</v>
      </c>
      <c r="AY15" s="11" t="n">
        <v>71</v>
      </c>
      <c r="AZ15" s="11" t="n">
        <v>40.5</v>
      </c>
      <c r="BA15" s="6" t="n">
        <f aca="false">SQRT((AX15)^2+(AZ15)^2+(AY15)^2)</f>
        <v>91.2222560562936</v>
      </c>
      <c r="BB15" s="10" t="n">
        <v>20</v>
      </c>
      <c r="BC15" s="11" t="n">
        <v>143</v>
      </c>
      <c r="BD15" s="10" t="n">
        <f aca="false">BC15/BB16</f>
        <v>7.15</v>
      </c>
      <c r="BI15" s="0" t="n">
        <v>40.5</v>
      </c>
      <c r="BJ15" s="0" t="n">
        <v>0</v>
      </c>
      <c r="BK15" s="11" t="n">
        <v>40.5</v>
      </c>
      <c r="BL15" s="6" t="n">
        <f aca="false">SQRT((BI15)^2+(BK15)^2+(BJ15)^2)</f>
        <v>57.2756492761104</v>
      </c>
      <c r="BM15" s="10" t="n">
        <v>20</v>
      </c>
      <c r="BN15" s="11" t="n">
        <v>717</v>
      </c>
      <c r="BO15" s="10" t="n">
        <f aca="false">BN15/BM16</f>
        <v>35.85</v>
      </c>
    </row>
    <row r="16" customFormat="false" ht="14.4" hidden="false" customHeight="false" outlineLevel="0" collapsed="false">
      <c r="B16" s="0" t="n">
        <v>60.75</v>
      </c>
      <c r="C16" s="0" t="n">
        <v>0</v>
      </c>
      <c r="D16" s="10" t="n">
        <v>40.5</v>
      </c>
      <c r="E16" s="6" t="n">
        <f aca="false">SQRT((B16)^2+(D16)^2+(C16)^2)</f>
        <v>73.0124133281458</v>
      </c>
      <c r="F16" s="15" t="n">
        <v>10</v>
      </c>
      <c r="G16" s="15" t="n">
        <v>20924</v>
      </c>
      <c r="H16" s="15" t="n">
        <f aca="false">G16/F16</f>
        <v>2092.4</v>
      </c>
      <c r="N16" s="16"/>
      <c r="O16" s="16" t="n">
        <v>60.75</v>
      </c>
      <c r="P16" s="0" t="n">
        <v>71</v>
      </c>
      <c r="Q16" s="17" t="n">
        <v>40.5</v>
      </c>
      <c r="R16" s="6" t="n">
        <f aca="false">SQRT((O16)^2+(Q16)^2+(P16)^2)</f>
        <v>101.842095913232</v>
      </c>
      <c r="S16" s="16" t="n">
        <v>10</v>
      </c>
      <c r="T16" s="17" t="n">
        <v>6148</v>
      </c>
      <c r="U16" s="16" t="n">
        <f aca="false">T16/S17</f>
        <v>614.8</v>
      </c>
      <c r="V16" s="16"/>
      <c r="AA16" s="16"/>
      <c r="AB16" s="16" t="n">
        <v>60.75</v>
      </c>
      <c r="AC16" s="0" t="n">
        <v>-71</v>
      </c>
      <c r="AD16" s="17" t="n">
        <v>40.5</v>
      </c>
      <c r="AE16" s="6" t="n">
        <f aca="false">SQRT((AB16)^2+(AD16)^2+(AC16)^2)</f>
        <v>101.842095913232</v>
      </c>
      <c r="AF16" s="16" t="n">
        <v>10</v>
      </c>
      <c r="AG16" s="17" t="n">
        <v>5977</v>
      </c>
      <c r="AH16" s="16" t="n">
        <f aca="false">AG16/AF17</f>
        <v>597.7</v>
      </c>
      <c r="AI16" s="16"/>
      <c r="AJ16" s="1"/>
      <c r="AL16" s="16"/>
      <c r="AM16" s="16" t="n">
        <v>60.75</v>
      </c>
      <c r="AN16" s="0" t="n">
        <v>-71</v>
      </c>
      <c r="AO16" s="17" t="n">
        <v>40.5</v>
      </c>
      <c r="AP16" s="6" t="n">
        <f aca="false">SQRT((AM16)^2+(AO16)^2+(AN16)^2)</f>
        <v>101.842095913232</v>
      </c>
      <c r="AQ16" s="16" t="n">
        <v>20</v>
      </c>
      <c r="AR16" s="17" t="n">
        <v>257</v>
      </c>
      <c r="AS16" s="17" t="n">
        <f aca="false">AR16/AQ17</f>
        <v>12.85</v>
      </c>
      <c r="AT16" s="16"/>
      <c r="AU16" s="8" t="n">
        <v>210</v>
      </c>
      <c r="AV16" s="9" t="n">
        <v>7</v>
      </c>
      <c r="AW16" s="16"/>
      <c r="AX16" s="16" t="n">
        <v>60.75</v>
      </c>
      <c r="AY16" s="11" t="n">
        <v>71</v>
      </c>
      <c r="AZ16" s="17" t="n">
        <v>40.5</v>
      </c>
      <c r="BA16" s="6" t="n">
        <f aca="false">SQRT((AX16)^2+(AZ16)^2+(AY16)^2)</f>
        <v>101.842095913232</v>
      </c>
      <c r="BB16" s="16" t="n">
        <v>20</v>
      </c>
      <c r="BC16" s="17" t="n">
        <v>42</v>
      </c>
      <c r="BD16" s="17" t="n">
        <f aca="false">BC16/BB17</f>
        <v>2.1</v>
      </c>
      <c r="BE16" s="16"/>
      <c r="BH16" s="16"/>
      <c r="BI16" s="16" t="n">
        <v>60.75</v>
      </c>
      <c r="BJ16" s="0" t="n">
        <v>0</v>
      </c>
      <c r="BK16" s="17" t="n">
        <v>40.5</v>
      </c>
      <c r="BL16" s="6" t="n">
        <f aca="false">SQRT((BI16)^2+(BK16)^2+(BJ16)^2)</f>
        <v>73.0124133281458</v>
      </c>
      <c r="BM16" s="16" t="n">
        <v>20</v>
      </c>
      <c r="BN16" s="17" t="n">
        <v>205</v>
      </c>
      <c r="BO16" s="17" t="n">
        <f aca="false">BN16/BM17</f>
        <v>10.25</v>
      </c>
      <c r="BP16" s="16"/>
    </row>
    <row r="17" customFormat="false" ht="14.4" hidden="false" customHeight="false" outlineLevel="0" collapsed="false">
      <c r="A17" s="6"/>
      <c r="B17" s="6" t="n">
        <v>-60.75</v>
      </c>
      <c r="C17" s="6" t="n">
        <v>0</v>
      </c>
      <c r="D17" s="6" t="n">
        <v>60.75</v>
      </c>
      <c r="E17" s="6" t="n">
        <f aca="false">SQRT((B17)^2+(D17)^2+(C17)^2)</f>
        <v>85.9134739141655</v>
      </c>
      <c r="F17" s="6" t="n">
        <v>10</v>
      </c>
      <c r="G17" s="6" t="n">
        <v>13051</v>
      </c>
      <c r="H17" s="6" t="n">
        <f aca="false">G17/F17</f>
        <v>1305.1</v>
      </c>
      <c r="I17" s="6"/>
      <c r="N17" s="10"/>
      <c r="O17" s="10" t="n">
        <v>-60.75</v>
      </c>
      <c r="P17" s="6" t="n">
        <v>71</v>
      </c>
      <c r="Q17" s="11" t="n">
        <v>60.75</v>
      </c>
      <c r="R17" s="6" t="n">
        <f aca="false">SQRT((O17)^2+(Q17)^2+(P17)^2)</f>
        <v>111.454587164459</v>
      </c>
      <c r="S17" s="10" t="n">
        <v>10</v>
      </c>
      <c r="T17" s="11" t="n">
        <v>4334</v>
      </c>
      <c r="U17" s="10" t="n">
        <f aca="false">T17/S17</f>
        <v>433.4</v>
      </c>
      <c r="V17" s="10"/>
      <c r="AA17" s="10"/>
      <c r="AB17" s="10" t="n">
        <v>-60.75</v>
      </c>
      <c r="AC17" s="6" t="n">
        <v>-71</v>
      </c>
      <c r="AD17" s="11" t="n">
        <v>60.75</v>
      </c>
      <c r="AE17" s="6" t="n">
        <f aca="false">SQRT((AB17)^2+(AD17)^2+(AC17)^2)</f>
        <v>111.454587164459</v>
      </c>
      <c r="AF17" s="10" t="n">
        <v>10</v>
      </c>
      <c r="AG17" s="11" t="n">
        <v>4063</v>
      </c>
      <c r="AH17" s="10" t="n">
        <f aca="false">AG17/AF17</f>
        <v>406.3</v>
      </c>
      <c r="AI17" s="10"/>
      <c r="AJ17" s="1"/>
      <c r="AL17" s="10"/>
      <c r="AM17" s="10" t="n">
        <v>-60.75</v>
      </c>
      <c r="AN17" s="6" t="n">
        <v>-71</v>
      </c>
      <c r="AO17" s="11" t="n">
        <v>60.75</v>
      </c>
      <c r="AP17" s="6" t="n">
        <f aca="false">SQRT((AM17)^2+(AO17)^2+(AN17)^2)</f>
        <v>111.454587164459</v>
      </c>
      <c r="AQ17" s="10" t="n">
        <v>20</v>
      </c>
      <c r="AR17" s="11" t="n">
        <v>232</v>
      </c>
      <c r="AS17" s="10" t="n">
        <f aca="false">AR17/AQ17</f>
        <v>11.6</v>
      </c>
      <c r="AT17" s="10"/>
      <c r="AU17" s="8" t="n">
        <v>220</v>
      </c>
      <c r="AV17" s="9" t="n">
        <v>7.33333333333333</v>
      </c>
      <c r="AW17" s="10"/>
      <c r="AX17" s="10" t="n">
        <v>-60.75</v>
      </c>
      <c r="AY17" s="7" t="n">
        <v>71</v>
      </c>
      <c r="AZ17" s="11" t="n">
        <v>60.75</v>
      </c>
      <c r="BA17" s="6" t="n">
        <f aca="false">SQRT((AX17)^2+(AZ17)^2+(AY17)^2)</f>
        <v>111.454587164459</v>
      </c>
      <c r="BB17" s="10" t="n">
        <v>20</v>
      </c>
      <c r="BC17" s="11" t="n">
        <v>17</v>
      </c>
      <c r="BD17" s="10" t="n">
        <f aca="false">BC17/BB17</f>
        <v>0.85</v>
      </c>
      <c r="BE17" s="10"/>
      <c r="BH17" s="10"/>
      <c r="BI17" s="10" t="n">
        <v>-60.75</v>
      </c>
      <c r="BJ17" s="6" t="n">
        <v>0</v>
      </c>
      <c r="BK17" s="11" t="n">
        <v>60.75</v>
      </c>
      <c r="BL17" s="6" t="n">
        <f aca="false">SQRT((BI17)^2+(BK17)^2+(BJ17)^2)</f>
        <v>85.9134739141655</v>
      </c>
      <c r="BM17" s="10" t="n">
        <v>20</v>
      </c>
      <c r="BN17" s="11" t="n">
        <v>97</v>
      </c>
      <c r="BO17" s="10" t="n">
        <f aca="false">BN17/BM17</f>
        <v>4.85</v>
      </c>
      <c r="BP17" s="10"/>
    </row>
    <row r="18" customFormat="false" ht="14.4" hidden="false" customHeight="false" outlineLevel="0" collapsed="false">
      <c r="B18" s="10" t="n">
        <v>-40.5</v>
      </c>
      <c r="C18" s="0" t="n">
        <v>0</v>
      </c>
      <c r="D18" s="10" t="n">
        <v>60.75</v>
      </c>
      <c r="E18" s="6" t="n">
        <f aca="false">SQRT((B18)^2+(D18)^2+(C18)^2)</f>
        <v>73.0124133281458</v>
      </c>
      <c r="F18" s="10" t="n">
        <v>10</v>
      </c>
      <c r="G18" s="10" t="n">
        <v>26321</v>
      </c>
      <c r="H18" s="10" t="n">
        <f aca="false">G18/F18</f>
        <v>2632.1</v>
      </c>
      <c r="O18" s="10" t="n">
        <v>-40.5</v>
      </c>
      <c r="P18" s="0" t="n">
        <v>71</v>
      </c>
      <c r="Q18" s="11" t="n">
        <v>60.75</v>
      </c>
      <c r="R18" s="6" t="n">
        <f aca="false">SQRT((O18)^2+(Q18)^2+(P18)^2)</f>
        <v>101.842095913232</v>
      </c>
      <c r="S18" s="10" t="n">
        <v>10</v>
      </c>
      <c r="T18" s="11" t="n">
        <v>8605</v>
      </c>
      <c r="U18" s="10" t="n">
        <f aca="false">T18/S18</f>
        <v>860.5</v>
      </c>
      <c r="AB18" s="10" t="n">
        <v>-40.5</v>
      </c>
      <c r="AC18" s="0" t="n">
        <v>-71</v>
      </c>
      <c r="AD18" s="11" t="n">
        <v>60.75</v>
      </c>
      <c r="AE18" s="6" t="n">
        <f aca="false">SQRT((AB18)^2+(AD18)^2+(AC18)^2)</f>
        <v>101.842095913232</v>
      </c>
      <c r="AF18" s="10" t="n">
        <v>10</v>
      </c>
      <c r="AG18" s="11" t="n">
        <v>8138</v>
      </c>
      <c r="AH18" s="10" t="n">
        <f aca="false">AG18/AF18</f>
        <v>813.8</v>
      </c>
      <c r="AJ18" s="1"/>
      <c r="AM18" s="10" t="n">
        <v>-40.5</v>
      </c>
      <c r="AN18" s="0" t="n">
        <v>-71</v>
      </c>
      <c r="AO18" s="11" t="n">
        <v>60.75</v>
      </c>
      <c r="AP18" s="6" t="n">
        <f aca="false">SQRT((AM18)^2+(AO18)^2+(AN18)^2)</f>
        <v>101.842095913232</v>
      </c>
      <c r="AQ18" s="10" t="n">
        <v>20</v>
      </c>
      <c r="AR18" s="11" t="n">
        <v>273</v>
      </c>
      <c r="AS18" s="10" t="n">
        <f aca="false">AR18/AQ18</f>
        <v>13.65</v>
      </c>
      <c r="AU18" s="8" t="n">
        <v>229</v>
      </c>
      <c r="AV18" s="9" t="n">
        <v>7.63333333333333</v>
      </c>
      <c r="AX18" s="10" t="n">
        <v>-40.5</v>
      </c>
      <c r="AY18" s="11" t="n">
        <v>71</v>
      </c>
      <c r="AZ18" s="11" t="n">
        <v>60.75</v>
      </c>
      <c r="BA18" s="6" t="n">
        <f aca="false">SQRT((AX18)^2+(AZ18)^2+(AY18)^2)</f>
        <v>101.842095913232</v>
      </c>
      <c r="BB18" s="10" t="n">
        <v>20</v>
      </c>
      <c r="BC18" s="11" t="n">
        <v>57</v>
      </c>
      <c r="BD18" s="10" t="n">
        <f aca="false">BC18/BB18</f>
        <v>2.85</v>
      </c>
      <c r="BI18" s="10" t="n">
        <v>-40.5</v>
      </c>
      <c r="BJ18" s="0" t="n">
        <v>0</v>
      </c>
      <c r="BK18" s="11" t="n">
        <v>60.75</v>
      </c>
      <c r="BL18" s="6" t="n">
        <f aca="false">SQRT((BI18)^2+(BK18)^2+(BJ18)^2)</f>
        <v>73.0124133281458</v>
      </c>
      <c r="BM18" s="10" t="n">
        <v>20</v>
      </c>
      <c r="BN18" s="11" t="n">
        <v>258</v>
      </c>
      <c r="BO18" s="10" t="n">
        <f aca="false">BN18/BM18</f>
        <v>12.9</v>
      </c>
    </row>
    <row r="19" customFormat="false" ht="14.4" hidden="false" customHeight="false" outlineLevel="0" collapsed="false">
      <c r="B19" s="0" t="n">
        <v>-20.25</v>
      </c>
      <c r="C19" s="0" t="n">
        <v>0</v>
      </c>
      <c r="D19" s="0" t="n">
        <v>60.75</v>
      </c>
      <c r="E19" s="6" t="n">
        <f aca="false">SQRT((B19)^2+(D19)^2+(C19)^2)</f>
        <v>64.0361226184097</v>
      </c>
      <c r="F19" s="0" t="n">
        <v>10</v>
      </c>
      <c r="G19" s="0" t="n">
        <v>39006</v>
      </c>
      <c r="H19" s="0" t="n">
        <f aca="false">G19/F19</f>
        <v>3900.6</v>
      </c>
      <c r="O19" s="10" t="n">
        <v>-20.25</v>
      </c>
      <c r="P19" s="0" t="n">
        <v>71</v>
      </c>
      <c r="Q19" s="11" t="n">
        <v>60.75</v>
      </c>
      <c r="R19" s="6" t="n">
        <f aca="false">SQRT((O19)^2+(Q19)^2+(P19)^2)</f>
        <v>95.61184550044</v>
      </c>
      <c r="S19" s="10" t="n">
        <v>10</v>
      </c>
      <c r="T19" s="11" t="n">
        <v>12411</v>
      </c>
      <c r="U19" s="10" t="n">
        <f aca="false">T19/S19</f>
        <v>1241.1</v>
      </c>
      <c r="AB19" s="10" t="n">
        <v>-20.25</v>
      </c>
      <c r="AC19" s="0" t="n">
        <v>-71</v>
      </c>
      <c r="AD19" s="11" t="n">
        <v>60.75</v>
      </c>
      <c r="AE19" s="6" t="n">
        <f aca="false">SQRT((AB19)^2+(AD19)^2+(AC19)^2)</f>
        <v>95.61184550044</v>
      </c>
      <c r="AF19" s="10" t="n">
        <v>10</v>
      </c>
      <c r="AG19" s="11" t="n">
        <v>11512</v>
      </c>
      <c r="AH19" s="10" t="n">
        <f aca="false">AG19/AF19</f>
        <v>1151.2</v>
      </c>
      <c r="AJ19" s="1"/>
      <c r="AM19" s="10" t="n">
        <v>-20.25</v>
      </c>
      <c r="AN19" s="0" t="n">
        <v>-71</v>
      </c>
      <c r="AO19" s="11" t="n">
        <v>60.75</v>
      </c>
      <c r="AP19" s="6" t="n">
        <f aca="false">SQRT((AM19)^2+(AO19)^2+(AN19)^2)</f>
        <v>95.61184550044</v>
      </c>
      <c r="AQ19" s="10" t="n">
        <v>20</v>
      </c>
      <c r="AR19" s="11" t="n">
        <v>318</v>
      </c>
      <c r="AS19" s="10" t="n">
        <f aca="false">AR19/AQ19</f>
        <v>15.9</v>
      </c>
      <c r="AU19" s="8" t="n">
        <v>274</v>
      </c>
      <c r="AV19" s="9" t="n">
        <v>9.13333333333333</v>
      </c>
      <c r="AX19" s="10" t="n">
        <v>-20.25</v>
      </c>
      <c r="AY19" s="11" t="n">
        <v>71</v>
      </c>
      <c r="AZ19" s="11" t="n">
        <v>60.75</v>
      </c>
      <c r="BA19" s="6" t="n">
        <f aca="false">SQRT((AX19)^2+(AZ19)^2+(AY19)^2)</f>
        <v>95.61184550044</v>
      </c>
      <c r="BB19" s="10" t="n">
        <v>20</v>
      </c>
      <c r="BC19" s="11" t="n">
        <v>101</v>
      </c>
      <c r="BD19" s="10" t="n">
        <f aca="false">BC19/BB19</f>
        <v>5.05</v>
      </c>
      <c r="BI19" s="10" t="n">
        <v>-20.25</v>
      </c>
      <c r="BJ19" s="0" t="n">
        <v>0</v>
      </c>
      <c r="BK19" s="11" t="n">
        <v>60.75</v>
      </c>
      <c r="BL19" s="6" t="n">
        <f aca="false">SQRT((BI19)^2+(BK19)^2+(BJ19)^2)</f>
        <v>64.0361226184097</v>
      </c>
      <c r="BM19" s="10" t="n">
        <v>20</v>
      </c>
      <c r="BN19" s="11" t="n">
        <v>481</v>
      </c>
      <c r="BO19" s="10" t="n">
        <f aca="false">BN19/BM19</f>
        <v>24.05</v>
      </c>
    </row>
    <row r="20" customFormat="false" ht="14.4" hidden="false" customHeight="false" outlineLevel="0" collapsed="false">
      <c r="B20" s="10" t="n">
        <v>0</v>
      </c>
      <c r="C20" s="0" t="n">
        <v>0</v>
      </c>
      <c r="D20" s="10" t="n">
        <v>60.75</v>
      </c>
      <c r="E20" s="6" t="n">
        <f aca="false">SQRT((B20)^2+(D20)^2+(C20)^2)</f>
        <v>60.75</v>
      </c>
      <c r="F20" s="10" t="n">
        <v>10</v>
      </c>
      <c r="G20" s="10" t="n">
        <v>43589</v>
      </c>
      <c r="H20" s="10" t="n">
        <f aca="false">G20/F20</f>
        <v>4358.9</v>
      </c>
      <c r="O20" s="10" t="n">
        <v>0</v>
      </c>
      <c r="P20" s="0" t="n">
        <v>71</v>
      </c>
      <c r="Q20" s="11" t="n">
        <v>60.75</v>
      </c>
      <c r="R20" s="6" t="n">
        <f aca="false">SQRT((O20)^2+(Q20)^2+(P20)^2)</f>
        <v>93.4428301155311</v>
      </c>
      <c r="S20" s="10" t="n">
        <v>10</v>
      </c>
      <c r="T20" s="11" t="n">
        <v>13774</v>
      </c>
      <c r="U20" s="10" t="n">
        <f aca="false">T20/S20</f>
        <v>1377.4</v>
      </c>
      <c r="AB20" s="10" t="n">
        <v>0</v>
      </c>
      <c r="AC20" s="0" t="n">
        <v>-71</v>
      </c>
      <c r="AD20" s="11" t="n">
        <v>60.75</v>
      </c>
      <c r="AE20" s="6" t="n">
        <f aca="false">SQRT((AB20)^2+(AD20)^2+(AC20)^2)</f>
        <v>93.4428301155311</v>
      </c>
      <c r="AF20" s="10" t="n">
        <v>10</v>
      </c>
      <c r="AG20" s="11" t="n">
        <v>12819</v>
      </c>
      <c r="AH20" s="10" t="n">
        <f aca="false">AG20/AF20</f>
        <v>1281.9</v>
      </c>
      <c r="AJ20" s="1"/>
      <c r="AM20" s="10" t="n">
        <v>0</v>
      </c>
      <c r="AN20" s="0" t="n">
        <v>-71</v>
      </c>
      <c r="AO20" s="11" t="n">
        <v>60.75</v>
      </c>
      <c r="AP20" s="6" t="n">
        <f aca="false">SQRT((AM20)^2+(AO20)^2+(AN20)^2)</f>
        <v>93.4428301155311</v>
      </c>
      <c r="AQ20" s="10" t="n">
        <v>20</v>
      </c>
      <c r="AR20" s="11" t="n">
        <v>433</v>
      </c>
      <c r="AS20" s="10" t="n">
        <f aca="false">AR20/AQ20</f>
        <v>21.65</v>
      </c>
      <c r="AU20" s="8" t="n">
        <v>277</v>
      </c>
      <c r="AV20" s="9" t="n">
        <v>9.23333333333333</v>
      </c>
      <c r="AX20" s="10" t="n">
        <v>0</v>
      </c>
      <c r="AY20" s="11" t="n">
        <v>71</v>
      </c>
      <c r="AZ20" s="11" t="n">
        <v>60.75</v>
      </c>
      <c r="BA20" s="6" t="n">
        <f aca="false">SQRT((AX20)^2+(AZ20)^2+(AY20)^2)</f>
        <v>93.4428301155311</v>
      </c>
      <c r="BB20" s="10" t="n">
        <v>20</v>
      </c>
      <c r="BC20" s="11" t="n">
        <v>108</v>
      </c>
      <c r="BD20" s="10" t="n">
        <f aca="false">BC20/BB20</f>
        <v>5.4</v>
      </c>
      <c r="BI20" s="10" t="n">
        <v>0</v>
      </c>
      <c r="BJ20" s="0" t="n">
        <v>0</v>
      </c>
      <c r="BK20" s="11" t="n">
        <v>60.75</v>
      </c>
      <c r="BL20" s="6" t="n">
        <f aca="false">SQRT((BI20)^2+(BK20)^2+(BJ20)^2)</f>
        <v>60.75</v>
      </c>
      <c r="BM20" s="10" t="n">
        <v>20</v>
      </c>
      <c r="BN20" s="11" t="n">
        <v>588</v>
      </c>
      <c r="BO20" s="10" t="n">
        <f aca="false">BN20/BM20</f>
        <v>29.4</v>
      </c>
    </row>
    <row r="21" customFormat="false" ht="14.4" hidden="false" customHeight="false" outlineLevel="0" collapsed="false">
      <c r="B21" s="0" t="n">
        <v>20.25</v>
      </c>
      <c r="C21" s="0" t="n">
        <v>0</v>
      </c>
      <c r="D21" s="0" t="n">
        <v>60.75</v>
      </c>
      <c r="E21" s="6" t="n">
        <f aca="false">SQRT((B21)^2+(D21)^2+(C21)^2)</f>
        <v>64.0361226184097</v>
      </c>
      <c r="F21" s="0" t="n">
        <v>10</v>
      </c>
      <c r="G21" s="0" t="n">
        <v>42519</v>
      </c>
      <c r="H21" s="0" t="n">
        <f aca="false">G21/F21</f>
        <v>4251.9</v>
      </c>
      <c r="O21" s="0" t="n">
        <v>20.25</v>
      </c>
      <c r="P21" s="0" t="n">
        <v>71</v>
      </c>
      <c r="Q21" s="11" t="n">
        <v>60.75</v>
      </c>
      <c r="R21" s="6" t="n">
        <f aca="false">SQRT((O21)^2+(Q21)^2+(P21)^2)</f>
        <v>95.61184550044</v>
      </c>
      <c r="S21" s="10" t="n">
        <v>10</v>
      </c>
      <c r="T21" s="11" t="n">
        <v>12221</v>
      </c>
      <c r="U21" s="10" t="n">
        <f aca="false">T21/S21</f>
        <v>1222.1</v>
      </c>
      <c r="AB21" s="0" t="n">
        <v>20.25</v>
      </c>
      <c r="AC21" s="0" t="n">
        <v>-71</v>
      </c>
      <c r="AD21" s="11" t="n">
        <v>60.75</v>
      </c>
      <c r="AE21" s="6" t="n">
        <f aca="false">SQRT((AB21)^2+(AD21)^2+(AC21)^2)</f>
        <v>95.61184550044</v>
      </c>
      <c r="AF21" s="10" t="n">
        <v>10</v>
      </c>
      <c r="AG21" s="11" t="n">
        <v>11334</v>
      </c>
      <c r="AH21" s="10" t="n">
        <f aca="false">AG21/AF21</f>
        <v>1133.4</v>
      </c>
      <c r="AJ21" s="1"/>
      <c r="AM21" s="0" t="n">
        <v>20.25</v>
      </c>
      <c r="AN21" s="0" t="n">
        <v>-71</v>
      </c>
      <c r="AO21" s="11" t="n">
        <v>60.75</v>
      </c>
      <c r="AP21" s="6" t="n">
        <f aca="false">SQRT((AM21)^2+(AO21)^2+(AN21)^2)</f>
        <v>95.61184550044</v>
      </c>
      <c r="AQ21" s="10" t="n">
        <v>20</v>
      </c>
      <c r="AR21" s="11" t="n">
        <v>393</v>
      </c>
      <c r="AS21" s="10" t="n">
        <f aca="false">AR21/AQ21</f>
        <v>19.65</v>
      </c>
      <c r="AU21" s="8" t="n">
        <v>247</v>
      </c>
      <c r="AV21" s="9" t="n">
        <v>8.23333333333333</v>
      </c>
      <c r="AX21" s="0" t="n">
        <v>20.25</v>
      </c>
      <c r="AY21" s="11" t="n">
        <v>71</v>
      </c>
      <c r="AZ21" s="11" t="n">
        <v>60.75</v>
      </c>
      <c r="BA21" s="6" t="n">
        <f aca="false">SQRT((AX21)^2+(AZ21)^2+(AY21)^2)</f>
        <v>95.61184550044</v>
      </c>
      <c r="BB21" s="10" t="n">
        <v>20</v>
      </c>
      <c r="BC21" s="11" t="n">
        <v>105</v>
      </c>
      <c r="BD21" s="10" t="n">
        <f aca="false">BC21/BB21</f>
        <v>5.25</v>
      </c>
      <c r="BI21" s="0" t="n">
        <v>20.25</v>
      </c>
      <c r="BJ21" s="0" t="n">
        <v>0</v>
      </c>
      <c r="BK21" s="11" t="n">
        <v>60.75</v>
      </c>
      <c r="BL21" s="6" t="n">
        <f aca="false">SQRT((BI21)^2+(BK21)^2+(BJ21)^2)</f>
        <v>64.0361226184097</v>
      </c>
      <c r="BM21" s="10" t="n">
        <v>20</v>
      </c>
      <c r="BN21" s="11" t="n">
        <v>524</v>
      </c>
      <c r="BO21" s="10" t="n">
        <f aca="false">BN21/BM21</f>
        <v>26.2</v>
      </c>
    </row>
    <row r="22" customFormat="false" ht="14.4" hidden="false" customHeight="false" outlineLevel="0" collapsed="false">
      <c r="B22" s="0" t="n">
        <v>40.5</v>
      </c>
      <c r="C22" s="0" t="n">
        <v>0</v>
      </c>
      <c r="D22" s="0" t="n">
        <v>60.75</v>
      </c>
      <c r="E22" s="6" t="n">
        <f aca="false">SQRT((B22)^2+(D22)^2+(C22)^2)</f>
        <v>73.0124133281458</v>
      </c>
      <c r="F22" s="0" t="n">
        <v>10</v>
      </c>
      <c r="G22" s="0" t="n">
        <v>25869</v>
      </c>
      <c r="H22" s="0" t="n">
        <f aca="false">G22/F22</f>
        <v>2586.9</v>
      </c>
      <c r="O22" s="0" t="n">
        <v>40.5</v>
      </c>
      <c r="P22" s="0" t="n">
        <v>71</v>
      </c>
      <c r="Q22" s="11" t="n">
        <v>60.75</v>
      </c>
      <c r="R22" s="6" t="n">
        <f aca="false">SQRT((O22)^2+(Q22)^2+(P22)^2)</f>
        <v>101.842095913232</v>
      </c>
      <c r="S22" s="10" t="n">
        <v>10</v>
      </c>
      <c r="T22" s="11" t="n">
        <v>8823</v>
      </c>
      <c r="U22" s="10" t="n">
        <f aca="false">T22/S22</f>
        <v>882.3</v>
      </c>
      <c r="AB22" s="0" t="n">
        <v>40.5</v>
      </c>
      <c r="AC22" s="0" t="n">
        <v>-71</v>
      </c>
      <c r="AD22" s="11" t="n">
        <v>60.75</v>
      </c>
      <c r="AE22" s="6" t="n">
        <f aca="false">SQRT((AB22)^2+(AD22)^2+(AC22)^2)</f>
        <v>101.842095913232</v>
      </c>
      <c r="AF22" s="10" t="n">
        <v>10</v>
      </c>
      <c r="AG22" s="11" t="n">
        <v>8265</v>
      </c>
      <c r="AH22" s="10" t="n">
        <f aca="false">AG22/AF22</f>
        <v>826.5</v>
      </c>
      <c r="AJ22" s="1"/>
      <c r="AM22" s="0" t="n">
        <v>40.5</v>
      </c>
      <c r="AN22" s="0" t="n">
        <v>-71</v>
      </c>
      <c r="AO22" s="11" t="n">
        <v>60.75</v>
      </c>
      <c r="AP22" s="6" t="n">
        <f aca="false">SQRT((AM22)^2+(AO22)^2+(AN22)^2)</f>
        <v>101.842095913232</v>
      </c>
      <c r="AQ22" s="10" t="n">
        <v>20</v>
      </c>
      <c r="AR22" s="11" t="n">
        <v>314</v>
      </c>
      <c r="AS22" s="10" t="n">
        <f aca="false">AR22/AQ22</f>
        <v>15.7</v>
      </c>
      <c r="AU22" s="8" t="n">
        <v>189</v>
      </c>
      <c r="AV22" s="9" t="n">
        <v>6.3</v>
      </c>
      <c r="AX22" s="0" t="n">
        <v>40.5</v>
      </c>
      <c r="AY22" s="11" t="n">
        <v>71</v>
      </c>
      <c r="AZ22" s="11" t="n">
        <v>60.75</v>
      </c>
      <c r="BA22" s="6" t="n">
        <f aca="false">SQRT((AX22)^2+(AZ22)^2+(AY22)^2)</f>
        <v>101.842095913232</v>
      </c>
      <c r="BB22" s="10" t="n">
        <v>20</v>
      </c>
      <c r="BC22" s="11" t="n">
        <v>58</v>
      </c>
      <c r="BD22" s="10" t="n">
        <f aca="false">BC22/BB22</f>
        <v>2.9</v>
      </c>
      <c r="BI22" s="0" t="n">
        <v>40.5</v>
      </c>
      <c r="BJ22" s="0" t="n">
        <v>0</v>
      </c>
      <c r="BK22" s="11" t="n">
        <v>60.75</v>
      </c>
      <c r="BL22" s="6" t="n">
        <f aca="false">SQRT((BI22)^2+(BK22)^2+(BJ22)^2)</f>
        <v>73.0124133281458</v>
      </c>
      <c r="BM22" s="10" t="n">
        <v>20</v>
      </c>
      <c r="BN22" s="11" t="n">
        <v>250</v>
      </c>
      <c r="BO22" s="10" t="n">
        <f aca="false">BN22/BM22</f>
        <v>12.5</v>
      </c>
    </row>
    <row r="23" customFormat="false" ht="14.4" hidden="false" customHeight="false" outlineLevel="0" collapsed="false">
      <c r="B23" s="0" t="n">
        <v>60.75</v>
      </c>
      <c r="C23" s="0" t="n">
        <v>0</v>
      </c>
      <c r="D23" s="0" t="n">
        <v>60.75</v>
      </c>
      <c r="E23" s="6" t="n">
        <f aca="false">SQRT((B23)^2+(D23)^2+(C23)^2)</f>
        <v>85.9134739141655</v>
      </c>
      <c r="F23" s="0" t="n">
        <v>10</v>
      </c>
      <c r="G23" s="0" t="n">
        <v>12750</v>
      </c>
      <c r="H23" s="0" t="n">
        <f aca="false">G23/F23</f>
        <v>1275</v>
      </c>
      <c r="O23" s="0" t="n">
        <v>60.75</v>
      </c>
      <c r="P23" s="0" t="n">
        <v>71</v>
      </c>
      <c r="Q23" s="11" t="n">
        <v>60.75</v>
      </c>
      <c r="R23" s="6" t="n">
        <f aca="false">SQRT((O23)^2+(Q23)^2+(P23)^2)</f>
        <v>111.454587164459</v>
      </c>
      <c r="S23" s="10" t="n">
        <v>10</v>
      </c>
      <c r="T23" s="11" t="n">
        <v>4334</v>
      </c>
      <c r="U23" s="10" t="n">
        <f aca="false">T23/S23</f>
        <v>433.4</v>
      </c>
      <c r="AB23" s="0" t="n">
        <v>60.75</v>
      </c>
      <c r="AC23" s="0" t="n">
        <v>-71</v>
      </c>
      <c r="AD23" s="11" t="n">
        <v>60.75</v>
      </c>
      <c r="AE23" s="6" t="n">
        <f aca="false">SQRT((AB23)^2+(AD23)^2+(AC23)^2)</f>
        <v>111.454587164459</v>
      </c>
      <c r="AF23" s="10" t="n">
        <v>10</v>
      </c>
      <c r="AG23" s="11" t="n">
        <v>4118</v>
      </c>
      <c r="AH23" s="10" t="n">
        <f aca="false">AG23/AF23</f>
        <v>411.8</v>
      </c>
      <c r="AJ23" s="1"/>
      <c r="AM23" s="0" t="n">
        <v>60.75</v>
      </c>
      <c r="AN23" s="0" t="n">
        <v>-71</v>
      </c>
      <c r="AO23" s="11" t="n">
        <v>60.75</v>
      </c>
      <c r="AP23" s="6" t="n">
        <f aca="false">SQRT((AM23)^2+(AO23)^2+(AN23)^2)</f>
        <v>111.454587164459</v>
      </c>
      <c r="AQ23" s="10" t="n">
        <v>20</v>
      </c>
      <c r="AR23" s="11" t="n">
        <v>227</v>
      </c>
      <c r="AS23" s="10" t="n">
        <f aca="false">AR23/AQ23</f>
        <v>11.35</v>
      </c>
      <c r="AU23" s="8" t="n">
        <v>145</v>
      </c>
      <c r="AV23" s="9" t="n">
        <v>4.83333333333333</v>
      </c>
      <c r="AX23" s="0" t="n">
        <v>60.75</v>
      </c>
      <c r="AY23" s="11" t="n">
        <v>71</v>
      </c>
      <c r="AZ23" s="11" t="n">
        <v>60.75</v>
      </c>
      <c r="BA23" s="6" t="n">
        <f aca="false">SQRT((AX23)^2+(AZ23)^2+(AY23)^2)</f>
        <v>111.454587164459</v>
      </c>
      <c r="BB23" s="10" t="n">
        <v>20</v>
      </c>
      <c r="BC23" s="11" t="n">
        <v>33</v>
      </c>
      <c r="BD23" s="10" t="n">
        <f aca="false">BC23/BB23</f>
        <v>1.65</v>
      </c>
      <c r="BI23" s="0" t="n">
        <v>60.75</v>
      </c>
      <c r="BJ23" s="0" t="n">
        <v>0</v>
      </c>
      <c r="BK23" s="11" t="n">
        <v>60.75</v>
      </c>
      <c r="BL23" s="6" t="n">
        <f aca="false">SQRT((BI23)^2+(BK23)^2+(BJ23)^2)</f>
        <v>85.9134739141655</v>
      </c>
      <c r="BM23" s="10" t="n">
        <v>20</v>
      </c>
      <c r="BN23" s="11" t="n">
        <v>124</v>
      </c>
      <c r="BO23" s="10" t="n">
        <f aca="false">BN23/BM23</f>
        <v>6.2</v>
      </c>
    </row>
    <row r="24" customFormat="false" ht="14.4" hidden="false" customHeight="false" outlineLevel="0" collapsed="false">
      <c r="A24" s="6"/>
      <c r="B24" s="6" t="n">
        <v>-60.75</v>
      </c>
      <c r="C24" s="6" t="n">
        <v>0</v>
      </c>
      <c r="D24" s="6" t="n">
        <v>81</v>
      </c>
      <c r="E24" s="6" t="n">
        <f aca="false">SQRT((B24)^2+(D24)^2+(C24)^2)</f>
        <v>101.25</v>
      </c>
      <c r="F24" s="6" t="n">
        <v>10</v>
      </c>
      <c r="G24" s="6" t="n">
        <v>8082</v>
      </c>
      <c r="H24" s="6" t="n">
        <f aca="false">G24/F24</f>
        <v>808.2</v>
      </c>
      <c r="I24" s="6"/>
      <c r="N24" s="6"/>
      <c r="O24" s="6" t="n">
        <v>-60.75</v>
      </c>
      <c r="P24" s="6" t="n">
        <v>71</v>
      </c>
      <c r="Q24" s="7" t="n">
        <v>81</v>
      </c>
      <c r="R24" s="6" t="n">
        <f aca="false">SQRT((O24)^2+(Q24)^2+(P24)^2)</f>
        <v>123.663100802139</v>
      </c>
      <c r="S24" s="6" t="n">
        <v>10</v>
      </c>
      <c r="T24" s="7" t="n">
        <v>2688</v>
      </c>
      <c r="U24" s="6" t="n">
        <f aca="false">T24/S24</f>
        <v>268.8</v>
      </c>
      <c r="V24" s="6"/>
      <c r="AA24" s="6"/>
      <c r="AB24" s="6" t="n">
        <v>-60.75</v>
      </c>
      <c r="AC24" s="6" t="n">
        <v>-71</v>
      </c>
      <c r="AD24" s="7" t="n">
        <v>81</v>
      </c>
      <c r="AE24" s="6" t="n">
        <f aca="false">SQRT((AB24)^2+(AD24)^2+(AC24)^2)</f>
        <v>123.663100802139</v>
      </c>
      <c r="AF24" s="6" t="n">
        <v>10</v>
      </c>
      <c r="AG24" s="7" t="n">
        <v>2538</v>
      </c>
      <c r="AH24" s="6" t="n">
        <f aca="false">AG24/AF24</f>
        <v>253.8</v>
      </c>
      <c r="AI24" s="6"/>
      <c r="AJ24" s="1"/>
      <c r="AL24" s="6"/>
      <c r="AM24" s="6" t="n">
        <v>-60.75</v>
      </c>
      <c r="AN24" s="6" t="n">
        <v>-71</v>
      </c>
      <c r="AO24" s="7" t="n">
        <v>81</v>
      </c>
      <c r="AP24" s="6" t="n">
        <f aca="false">SQRT((AM24)^2+(AO24)^2+(AN24)^2)</f>
        <v>123.663100802139</v>
      </c>
      <c r="AQ24" s="6" t="n">
        <v>20</v>
      </c>
      <c r="AR24" s="7" t="n">
        <v>159</v>
      </c>
      <c r="AS24" s="6" t="n">
        <f aca="false">AR24/AQ24</f>
        <v>7.95</v>
      </c>
      <c r="AT24" s="6"/>
      <c r="AU24" s="8" t="n">
        <v>76</v>
      </c>
      <c r="AV24" s="9" t="n">
        <v>1.9</v>
      </c>
      <c r="AW24" s="6"/>
      <c r="AX24" s="6" t="n">
        <v>-60.75</v>
      </c>
      <c r="AY24" s="7" t="n">
        <v>71</v>
      </c>
      <c r="AZ24" s="7" t="n">
        <v>81</v>
      </c>
      <c r="BA24" s="6" t="n">
        <f aca="false">SQRT((AX24)^2+(AZ24)^2+(AY24)^2)</f>
        <v>123.663100802139</v>
      </c>
      <c r="BB24" s="6" t="n">
        <v>20</v>
      </c>
      <c r="BC24" s="7" t="n">
        <v>39</v>
      </c>
      <c r="BD24" s="6" t="n">
        <f aca="false">BC24/BB24</f>
        <v>1.95</v>
      </c>
      <c r="BE24" s="6"/>
      <c r="BH24" s="6"/>
      <c r="BI24" s="6" t="n">
        <v>-60.75</v>
      </c>
      <c r="BJ24" s="6" t="n">
        <v>0</v>
      </c>
      <c r="BK24" s="7" t="n">
        <v>81</v>
      </c>
      <c r="BL24" s="6" t="n">
        <f aca="false">SQRT((BI24)^2+(BK24)^2+(BJ24)^2)</f>
        <v>101.25</v>
      </c>
      <c r="BM24" s="6" t="n">
        <v>20</v>
      </c>
      <c r="BN24" s="7" t="n">
        <v>72</v>
      </c>
      <c r="BO24" s="6" t="n">
        <f aca="false">BN24/BM24</f>
        <v>3.6</v>
      </c>
      <c r="BP24" s="6"/>
    </row>
    <row r="25" customFormat="false" ht="14.4" hidden="false" customHeight="false" outlineLevel="0" collapsed="false">
      <c r="B25" s="0" t="n">
        <v>-40.5</v>
      </c>
      <c r="C25" s="0" t="n">
        <v>0</v>
      </c>
      <c r="D25" s="0" t="n">
        <v>81</v>
      </c>
      <c r="E25" s="6" t="n">
        <f aca="false">SQRT((B25)^2+(D25)^2+(C25)^2)</f>
        <v>90.5607530887415</v>
      </c>
      <c r="F25" s="0" t="n">
        <v>10</v>
      </c>
      <c r="G25" s="0" t="n">
        <v>16277</v>
      </c>
      <c r="H25" s="0" t="n">
        <f aca="false">G25/F25</f>
        <v>1627.7</v>
      </c>
      <c r="O25" s="10" t="n">
        <v>-40.5</v>
      </c>
      <c r="P25" s="0" t="n">
        <v>71</v>
      </c>
      <c r="Q25" s="11" t="n">
        <v>81</v>
      </c>
      <c r="R25" s="6" t="n">
        <f aca="false">SQRT((O25)^2+(Q25)^2+(P25)^2)</f>
        <v>115.074975559415</v>
      </c>
      <c r="S25" s="10" t="n">
        <v>10</v>
      </c>
      <c r="T25" s="11" t="n">
        <v>5007</v>
      </c>
      <c r="U25" s="10" t="n">
        <f aca="false">T25/S25</f>
        <v>500.7</v>
      </c>
      <c r="AB25" s="10" t="n">
        <v>-40.5</v>
      </c>
      <c r="AC25" s="0" t="n">
        <v>-71</v>
      </c>
      <c r="AD25" s="11" t="n">
        <v>81</v>
      </c>
      <c r="AE25" s="6" t="n">
        <f aca="false">SQRT((AB25)^2+(AD25)^2+(AC25)^2)</f>
        <v>115.074975559415</v>
      </c>
      <c r="AF25" s="10" t="n">
        <v>10</v>
      </c>
      <c r="AG25" s="11" t="n">
        <v>4643</v>
      </c>
      <c r="AH25" s="10" t="n">
        <f aca="false">AG25/AF25</f>
        <v>464.3</v>
      </c>
      <c r="AJ25" s="1"/>
      <c r="AM25" s="10" t="n">
        <v>-40.5</v>
      </c>
      <c r="AN25" s="0" t="n">
        <v>-71</v>
      </c>
      <c r="AO25" s="11" t="n">
        <v>81</v>
      </c>
      <c r="AP25" s="6" t="n">
        <f aca="false">SQRT((AM25)^2+(AO25)^2+(AN25)^2)</f>
        <v>115.074975559415</v>
      </c>
      <c r="AQ25" s="10" t="n">
        <v>20</v>
      </c>
      <c r="AR25" s="14" t="n">
        <v>144</v>
      </c>
      <c r="AS25" s="14" t="n">
        <f aca="false">AR25/AQ25</f>
        <v>7.2</v>
      </c>
      <c r="AU25" s="8" t="n">
        <v>117</v>
      </c>
      <c r="AV25" s="9" t="n">
        <v>3.9</v>
      </c>
      <c r="AX25" s="10" t="n">
        <v>-40.5</v>
      </c>
      <c r="AY25" s="11" t="n">
        <v>71</v>
      </c>
      <c r="AZ25" s="11" t="n">
        <v>81</v>
      </c>
      <c r="BA25" s="6" t="n">
        <f aca="false">SQRT((AX25)^2+(AZ25)^2+(AY25)^2)</f>
        <v>115.074975559415</v>
      </c>
      <c r="BB25" s="10" t="n">
        <v>20</v>
      </c>
      <c r="BC25" s="11" t="n">
        <v>41</v>
      </c>
      <c r="BD25" s="11" t="n">
        <f aca="false">BC25/BB25</f>
        <v>2.05</v>
      </c>
      <c r="BI25" s="10" t="n">
        <v>-40.5</v>
      </c>
      <c r="BJ25" s="0" t="n">
        <v>0</v>
      </c>
      <c r="BK25" s="11" t="n">
        <v>81</v>
      </c>
      <c r="BL25" s="6" t="n">
        <f aca="false">SQRT((BI25)^2+(BK25)^2+(BJ25)^2)</f>
        <v>90.5607530887415</v>
      </c>
      <c r="BM25" s="10" t="n">
        <v>20</v>
      </c>
      <c r="BN25" s="11" t="n">
        <v>98</v>
      </c>
      <c r="BO25" s="11" t="n">
        <f aca="false">BN25/BM25</f>
        <v>4.9</v>
      </c>
    </row>
    <row r="26" customFormat="false" ht="14.4" hidden="false" customHeight="false" outlineLevel="0" collapsed="false">
      <c r="B26" s="0" t="n">
        <v>-20.25</v>
      </c>
      <c r="C26" s="0" t="n">
        <v>0</v>
      </c>
      <c r="D26" s="0" t="n">
        <v>81</v>
      </c>
      <c r="E26" s="6" t="n">
        <f aca="false">SQRT((B26)^2+(D26)^2+(C26)^2)</f>
        <v>83.4928889187576</v>
      </c>
      <c r="F26" s="0" t="n">
        <v>10</v>
      </c>
      <c r="G26" s="0" t="n">
        <v>19706</v>
      </c>
      <c r="H26" s="0" t="n">
        <f aca="false">G26/F26</f>
        <v>1970.6</v>
      </c>
      <c r="O26" s="10" t="n">
        <v>-20.25</v>
      </c>
      <c r="P26" s="0" t="n">
        <v>71</v>
      </c>
      <c r="Q26" s="11" t="n">
        <v>81</v>
      </c>
      <c r="R26" s="6" t="n">
        <f aca="false">SQRT((O26)^2+(Q26)^2+(P26)^2)</f>
        <v>109.599555199827</v>
      </c>
      <c r="S26" s="10" t="n">
        <v>10</v>
      </c>
      <c r="T26" s="11" t="n">
        <v>6962</v>
      </c>
      <c r="U26" s="10" t="n">
        <f aca="false">T26/S26</f>
        <v>696.2</v>
      </c>
      <c r="AB26" s="10" t="n">
        <v>-20.25</v>
      </c>
      <c r="AC26" s="0" t="n">
        <v>-71</v>
      </c>
      <c r="AD26" s="11" t="n">
        <v>81</v>
      </c>
      <c r="AE26" s="6" t="n">
        <f aca="false">SQRT((AB26)^2+(AD26)^2+(AC26)^2)</f>
        <v>109.599555199827</v>
      </c>
      <c r="AF26" s="10" t="n">
        <v>10</v>
      </c>
      <c r="AG26" s="11" t="n">
        <v>6445</v>
      </c>
      <c r="AH26" s="10" t="n">
        <f aca="false">AG26/AF26</f>
        <v>644.5</v>
      </c>
      <c r="AJ26" s="1"/>
      <c r="AM26" s="10" t="n">
        <v>-20.25</v>
      </c>
      <c r="AN26" s="0" t="n">
        <v>-71</v>
      </c>
      <c r="AO26" s="11" t="n">
        <v>81</v>
      </c>
      <c r="AP26" s="6" t="n">
        <f aca="false">SQRT((AM26)^2+(AO26)^2+(AN26)^2)</f>
        <v>109.599555199827</v>
      </c>
      <c r="AQ26" s="10" t="n">
        <v>20</v>
      </c>
      <c r="AR26" s="11" t="n">
        <v>150</v>
      </c>
      <c r="AS26" s="10" t="n">
        <f aca="false">AR26/AQ26</f>
        <v>7.5</v>
      </c>
      <c r="AU26" s="8" t="n">
        <v>165</v>
      </c>
      <c r="AV26" s="9" t="n">
        <v>5.5</v>
      </c>
      <c r="AX26" s="10" t="n">
        <v>-20.25</v>
      </c>
      <c r="AY26" s="11" t="n">
        <v>71</v>
      </c>
      <c r="AZ26" s="11" t="n">
        <v>81</v>
      </c>
      <c r="BA26" s="6" t="n">
        <f aca="false">SQRT((AX26)^2+(AZ26)^2+(AY26)^2)</f>
        <v>109.599555199827</v>
      </c>
      <c r="BB26" s="10" t="n">
        <v>20</v>
      </c>
      <c r="BC26" s="11" t="n">
        <v>52</v>
      </c>
      <c r="BD26" s="10" t="n">
        <f aca="false">BC26/BB26</f>
        <v>2.6</v>
      </c>
      <c r="BI26" s="10" t="n">
        <v>-20.25</v>
      </c>
      <c r="BJ26" s="0" t="n">
        <v>0</v>
      </c>
      <c r="BK26" s="11" t="n">
        <v>81</v>
      </c>
      <c r="BL26" s="6" t="n">
        <f aca="false">SQRT((BI26)^2+(BK26)^2+(BJ26)^2)</f>
        <v>83.4928889187576</v>
      </c>
      <c r="BM26" s="10" t="n">
        <v>20</v>
      </c>
      <c r="BN26" s="11" t="n">
        <v>144</v>
      </c>
      <c r="BO26" s="10" t="n">
        <f aca="false">BN26/BM26</f>
        <v>7.2</v>
      </c>
    </row>
    <row r="27" customFormat="false" ht="14.4" hidden="false" customHeight="false" outlineLevel="0" collapsed="false">
      <c r="B27" s="0" t="n">
        <v>0</v>
      </c>
      <c r="C27" s="0" t="n">
        <v>0</v>
      </c>
      <c r="D27" s="0" t="n">
        <v>81</v>
      </c>
      <c r="E27" s="6" t="n">
        <f aca="false">SQRT((B27)^2+(D27)^2+(C27)^2)</f>
        <v>81</v>
      </c>
      <c r="F27" s="0" t="n">
        <v>10</v>
      </c>
      <c r="G27" s="0" t="n">
        <v>22169</v>
      </c>
      <c r="H27" s="0" t="n">
        <f aca="false">G27/F27</f>
        <v>2216.9</v>
      </c>
      <c r="O27" s="10" t="n">
        <v>0</v>
      </c>
      <c r="P27" s="0" t="n">
        <v>71</v>
      </c>
      <c r="Q27" s="11" t="n">
        <v>81</v>
      </c>
      <c r="R27" s="6" t="n">
        <f aca="false">SQRT((O27)^2+(Q27)^2+(P27)^2)</f>
        <v>107.712580509428</v>
      </c>
      <c r="S27" s="10" t="n">
        <v>10</v>
      </c>
      <c r="T27" s="11" t="n">
        <v>7465</v>
      </c>
      <c r="U27" s="10" t="n">
        <f aca="false">T27/S27</f>
        <v>746.5</v>
      </c>
      <c r="AB27" s="10" t="n">
        <v>0</v>
      </c>
      <c r="AC27" s="0" t="n">
        <v>-71</v>
      </c>
      <c r="AD27" s="11" t="n">
        <v>81</v>
      </c>
      <c r="AE27" s="6" t="n">
        <f aca="false">SQRT((AB27)^2+(AD27)^2+(AC27)^2)</f>
        <v>107.712580509428</v>
      </c>
      <c r="AF27" s="10" t="n">
        <v>10</v>
      </c>
      <c r="AG27" s="11" t="n">
        <v>7046</v>
      </c>
      <c r="AH27" s="10" t="n">
        <f aca="false">AG27/AF27</f>
        <v>704.6</v>
      </c>
      <c r="AJ27" s="1"/>
      <c r="AM27" s="10" t="n">
        <v>0</v>
      </c>
      <c r="AN27" s="0" t="n">
        <v>-71</v>
      </c>
      <c r="AO27" s="11" t="n">
        <v>81</v>
      </c>
      <c r="AP27" s="6" t="n">
        <f aca="false">SQRT((AM27)^2+(AO27)^2+(AN27)^2)</f>
        <v>107.712580509428</v>
      </c>
      <c r="AQ27" s="10" t="n">
        <v>20</v>
      </c>
      <c r="AR27" s="11" t="n">
        <v>104</v>
      </c>
      <c r="AS27" s="10" t="n">
        <f aca="false">AR27/AQ27</f>
        <v>5.2</v>
      </c>
      <c r="AU27" s="8" t="n">
        <v>165</v>
      </c>
      <c r="AV27" s="9" t="n">
        <v>5.5</v>
      </c>
      <c r="AX27" s="10" t="n">
        <v>0</v>
      </c>
      <c r="AY27" s="11" t="n">
        <v>71</v>
      </c>
      <c r="AZ27" s="11" t="n">
        <v>81</v>
      </c>
      <c r="BA27" s="6" t="n">
        <f aca="false">SQRT((AX27)^2+(AZ27)^2+(AY27)^2)</f>
        <v>107.712580509428</v>
      </c>
      <c r="BB27" s="10" t="n">
        <v>20</v>
      </c>
      <c r="BC27" s="11" t="n">
        <v>49</v>
      </c>
      <c r="BD27" s="10" t="n">
        <f aca="false">BC27/BB27</f>
        <v>2.45</v>
      </c>
      <c r="BI27" s="10" t="n">
        <v>0</v>
      </c>
      <c r="BJ27" s="0" t="n">
        <v>0</v>
      </c>
      <c r="BK27" s="11" t="n">
        <v>81</v>
      </c>
      <c r="BL27" s="6" t="n">
        <f aca="false">SQRT((BI27)^2+(BK27)^2+(BJ27)^2)</f>
        <v>81</v>
      </c>
      <c r="BM27" s="10" t="n">
        <v>20</v>
      </c>
      <c r="BN27" s="11" t="n">
        <v>174</v>
      </c>
      <c r="BO27" s="10" t="n">
        <f aca="false">BN27/BM27</f>
        <v>8.7</v>
      </c>
    </row>
    <row r="28" customFormat="false" ht="14.4" hidden="false" customHeight="false" outlineLevel="0" collapsed="false">
      <c r="B28" s="0" t="n">
        <v>20.25</v>
      </c>
      <c r="C28" s="0" t="n">
        <v>0</v>
      </c>
      <c r="D28" s="0" t="n">
        <v>81</v>
      </c>
      <c r="E28" s="6" t="n">
        <f aca="false">SQRT((B28)^2+(D28)^2+(C28)^2)</f>
        <v>83.4928889187576</v>
      </c>
      <c r="F28" s="0" t="n">
        <v>10</v>
      </c>
      <c r="G28" s="0" t="n">
        <v>19799</v>
      </c>
      <c r="H28" s="0" t="n">
        <f aca="false">G28/F28</f>
        <v>1979.9</v>
      </c>
      <c r="O28" s="0" t="n">
        <v>20.25</v>
      </c>
      <c r="P28" s="0" t="n">
        <v>71</v>
      </c>
      <c r="Q28" s="11" t="n">
        <v>81</v>
      </c>
      <c r="R28" s="6" t="n">
        <f aca="false">SQRT((O28)^2+(Q28)^2+(P28)^2)</f>
        <v>109.599555199827</v>
      </c>
      <c r="S28" s="10" t="n">
        <v>10</v>
      </c>
      <c r="T28" s="11" t="n">
        <v>7192</v>
      </c>
      <c r="U28" s="10" t="n">
        <f aca="false">T28/S28</f>
        <v>719.2</v>
      </c>
      <c r="AB28" s="0" t="n">
        <v>20.25</v>
      </c>
      <c r="AC28" s="0" t="n">
        <v>-71</v>
      </c>
      <c r="AD28" s="11" t="n">
        <v>81</v>
      </c>
      <c r="AE28" s="6" t="n">
        <f aca="false">SQRT((AB28)^2+(AD28)^2+(AC28)^2)</f>
        <v>109.599555199827</v>
      </c>
      <c r="AF28" s="10" t="n">
        <v>10</v>
      </c>
      <c r="AG28" s="11" t="n">
        <v>6398</v>
      </c>
      <c r="AH28" s="10" t="n">
        <f aca="false">AG28/AF28</f>
        <v>639.8</v>
      </c>
      <c r="AJ28" s="1"/>
      <c r="AM28" s="0" t="n">
        <v>20.25</v>
      </c>
      <c r="AN28" s="0" t="n">
        <v>-71</v>
      </c>
      <c r="AO28" s="11" t="n">
        <v>81</v>
      </c>
      <c r="AP28" s="6" t="n">
        <f aca="false">SQRT((AM28)^2+(AO28)^2+(AN28)^2)</f>
        <v>109.599555199827</v>
      </c>
      <c r="AQ28" s="10" t="n">
        <v>20</v>
      </c>
      <c r="AR28" s="11" t="n">
        <v>102</v>
      </c>
      <c r="AS28" s="10" t="n">
        <f aca="false">AR28/AQ28</f>
        <v>5.1</v>
      </c>
      <c r="AU28" s="8" t="n">
        <v>187</v>
      </c>
      <c r="AV28" s="9" t="n">
        <v>6.23333333333333</v>
      </c>
      <c r="AX28" s="0" t="n">
        <v>20.25</v>
      </c>
      <c r="AY28" s="11" t="n">
        <v>71</v>
      </c>
      <c r="AZ28" s="11" t="n">
        <v>81</v>
      </c>
      <c r="BA28" s="6" t="n">
        <f aca="false">SQRT((AX28)^2+(AZ28)^2+(AY28)^2)</f>
        <v>109.599555199827</v>
      </c>
      <c r="BB28" s="10" t="n">
        <v>20</v>
      </c>
      <c r="BC28" s="11" t="n">
        <v>43</v>
      </c>
      <c r="BD28" s="10" t="n">
        <f aca="false">BC28/BB28</f>
        <v>2.15</v>
      </c>
      <c r="BI28" s="0" t="n">
        <v>20.25</v>
      </c>
      <c r="BJ28" s="0" t="n">
        <v>0</v>
      </c>
      <c r="BK28" s="11" t="n">
        <v>81</v>
      </c>
      <c r="BL28" s="6" t="n">
        <f aca="false">SQRT((BI28)^2+(BK28)^2+(BJ28)^2)</f>
        <v>83.4928889187576</v>
      </c>
      <c r="BM28" s="10" t="n">
        <v>20</v>
      </c>
      <c r="BN28" s="11" t="n">
        <v>153</v>
      </c>
      <c r="BO28" s="10" t="n">
        <f aca="false">BN28/BM28</f>
        <v>7.65</v>
      </c>
    </row>
    <row r="29" customFormat="false" ht="14.4" hidden="false" customHeight="false" outlineLevel="0" collapsed="false">
      <c r="B29" s="0" t="n">
        <v>40.5</v>
      </c>
      <c r="C29" s="0" t="n">
        <v>0</v>
      </c>
      <c r="D29" s="0" t="n">
        <v>81</v>
      </c>
      <c r="E29" s="6" t="n">
        <f aca="false">SQRT((B29)^2+(D29)^2+(C29)^2)</f>
        <v>90.5607530887415</v>
      </c>
      <c r="F29" s="0" t="n">
        <v>10</v>
      </c>
      <c r="G29" s="0" t="n">
        <v>14411</v>
      </c>
      <c r="H29" s="0" t="n">
        <f aca="false">G29/F29</f>
        <v>1441.1</v>
      </c>
      <c r="O29" s="0" t="n">
        <v>40.5</v>
      </c>
      <c r="P29" s="0" t="n">
        <v>71</v>
      </c>
      <c r="Q29" s="11" t="n">
        <v>81</v>
      </c>
      <c r="R29" s="6" t="n">
        <f aca="false">SQRT((O29)^2+(Q29)^2+(P29)^2)</f>
        <v>115.074975559415</v>
      </c>
      <c r="S29" s="10" t="n">
        <v>10</v>
      </c>
      <c r="T29" s="11" t="n">
        <v>5245</v>
      </c>
      <c r="U29" s="10" t="n">
        <f aca="false">T29/S29</f>
        <v>524.5</v>
      </c>
      <c r="AB29" s="0" t="n">
        <v>40.5</v>
      </c>
      <c r="AC29" s="0" t="n">
        <v>-71</v>
      </c>
      <c r="AD29" s="11" t="n">
        <v>81</v>
      </c>
      <c r="AE29" s="6" t="n">
        <f aca="false">SQRT((AB29)^2+(AD29)^2+(AC29)^2)</f>
        <v>115.074975559415</v>
      </c>
      <c r="AF29" s="10" t="n">
        <v>10</v>
      </c>
      <c r="AG29" s="11" t="n">
        <v>4710</v>
      </c>
      <c r="AH29" s="10" t="n">
        <f aca="false">AG29/AF29</f>
        <v>471</v>
      </c>
      <c r="AJ29" s="1"/>
      <c r="AM29" s="0" t="n">
        <v>40.5</v>
      </c>
      <c r="AN29" s="0" t="n">
        <v>-71</v>
      </c>
      <c r="AO29" s="11" t="n">
        <v>81</v>
      </c>
      <c r="AP29" s="6" t="n">
        <f aca="false">SQRT((AM29)^2+(AO29)^2+(AN29)^2)</f>
        <v>115.074975559415</v>
      </c>
      <c r="AQ29" s="10" t="n">
        <v>20</v>
      </c>
      <c r="AR29" s="11" t="n">
        <v>107</v>
      </c>
      <c r="AS29" s="10" t="n">
        <f aca="false">AR29/AQ29</f>
        <v>5.35</v>
      </c>
      <c r="AU29" s="18" t="n">
        <v>398</v>
      </c>
      <c r="AV29" s="19" t="n">
        <v>39.8</v>
      </c>
      <c r="AX29" s="0" t="n">
        <v>40.5</v>
      </c>
      <c r="AY29" s="11" t="n">
        <v>71</v>
      </c>
      <c r="AZ29" s="11" t="n">
        <v>81</v>
      </c>
      <c r="BA29" s="6" t="n">
        <f aca="false">SQRT((AX29)^2+(AZ29)^2+(AY29)^2)</f>
        <v>115.074975559415</v>
      </c>
      <c r="BB29" s="10" t="n">
        <v>20</v>
      </c>
      <c r="BC29" s="11" t="n">
        <v>64</v>
      </c>
      <c r="BD29" s="10" t="n">
        <f aca="false">BC29/BB29</f>
        <v>3.2</v>
      </c>
      <c r="BI29" s="0" t="n">
        <v>40.5</v>
      </c>
      <c r="BJ29" s="0" t="n">
        <v>0</v>
      </c>
      <c r="BK29" s="11" t="n">
        <v>81</v>
      </c>
      <c r="BL29" s="6" t="n">
        <f aca="false">SQRT((BI29)^2+(BK29)^2+(BJ29)^2)</f>
        <v>90.5607530887415</v>
      </c>
      <c r="BM29" s="10" t="n">
        <v>20</v>
      </c>
      <c r="BN29" s="11" t="n">
        <v>100</v>
      </c>
      <c r="BO29" s="10" t="n">
        <f aca="false">BN29/BM29</f>
        <v>5</v>
      </c>
    </row>
    <row r="30" customFormat="false" ht="14.4" hidden="false" customHeight="false" outlineLevel="0" collapsed="false">
      <c r="B30" s="0" t="n">
        <v>60.75</v>
      </c>
      <c r="C30" s="0" t="n">
        <v>0</v>
      </c>
      <c r="D30" s="0" t="n">
        <v>81</v>
      </c>
      <c r="E30" s="6" t="n">
        <f aca="false">SQRT((B30)^2+(D30)^2+(C30)^2)</f>
        <v>101.25</v>
      </c>
      <c r="F30" s="20" t="n">
        <v>10</v>
      </c>
      <c r="G30" s="20" t="n">
        <v>16673</v>
      </c>
      <c r="H30" s="20" t="n">
        <f aca="false">G30/F30</f>
        <v>1667.3</v>
      </c>
      <c r="J30" s="0" t="n">
        <v>7125</v>
      </c>
      <c r="K30" s="15" t="n">
        <v>10</v>
      </c>
      <c r="L30" s="0" t="n">
        <f aca="false">J30/K30</f>
        <v>712.5</v>
      </c>
      <c r="O30" s="0" t="n">
        <v>60.75</v>
      </c>
      <c r="P30" s="0" t="n">
        <v>71</v>
      </c>
      <c r="Q30" s="11" t="n">
        <v>81</v>
      </c>
      <c r="R30" s="6" t="n">
        <f aca="false">SQRT((O30)^2+(Q30)^2+(P30)^2)</f>
        <v>123.663100802139</v>
      </c>
      <c r="S30" s="10" t="n">
        <v>10</v>
      </c>
      <c r="T30" s="11" t="n">
        <v>2656</v>
      </c>
      <c r="U30" s="10" t="n">
        <f aca="false">T30/S30</f>
        <v>265.6</v>
      </c>
      <c r="AB30" s="0" t="n">
        <v>60.75</v>
      </c>
      <c r="AC30" s="0" t="n">
        <v>-71</v>
      </c>
      <c r="AD30" s="11" t="n">
        <v>81</v>
      </c>
      <c r="AE30" s="6" t="n">
        <f aca="false">SQRT((AB30)^2+(AD30)^2+(AC30)^2)</f>
        <v>123.663100802139</v>
      </c>
      <c r="AF30" s="10" t="n">
        <v>10</v>
      </c>
      <c r="AG30" s="11" t="n">
        <v>2677</v>
      </c>
      <c r="AH30" s="10" t="n">
        <f aca="false">AG30/AF30</f>
        <v>267.7</v>
      </c>
      <c r="AJ30" s="1"/>
      <c r="AM30" s="0" t="n">
        <v>60.75</v>
      </c>
      <c r="AN30" s="0" t="n">
        <v>-71</v>
      </c>
      <c r="AO30" s="11" t="n">
        <v>81</v>
      </c>
      <c r="AP30" s="6" t="n">
        <f aca="false">SQRT((AM30)^2+(AO30)^2+(AN30)^2)</f>
        <v>123.663100802139</v>
      </c>
      <c r="AQ30" s="10" t="n">
        <v>20</v>
      </c>
      <c r="AR30" s="11" t="n">
        <v>68</v>
      </c>
      <c r="AS30" s="10" t="n">
        <f aca="false">AR30/AQ30</f>
        <v>3.4</v>
      </c>
      <c r="AX30" s="0" t="n">
        <v>60.75</v>
      </c>
      <c r="AY30" s="11" t="n">
        <v>71</v>
      </c>
      <c r="AZ30" s="11" t="n">
        <v>81</v>
      </c>
      <c r="BA30" s="6" t="n">
        <f aca="false">SQRT((AX30)^2+(AZ30)^2+(AY30)^2)</f>
        <v>123.663100802139</v>
      </c>
      <c r="BB30" s="10" t="n">
        <v>20</v>
      </c>
      <c r="BC30" s="11" t="n">
        <v>37</v>
      </c>
      <c r="BD30" s="10" t="n">
        <f aca="false">BC30/BB30</f>
        <v>1.85</v>
      </c>
      <c r="BI30" s="0" t="n">
        <v>60.75</v>
      </c>
      <c r="BJ30" s="0" t="n">
        <v>0</v>
      </c>
      <c r="BK30" s="11" t="n">
        <v>81</v>
      </c>
      <c r="BL30" s="6" t="n">
        <f aca="false">SQRT((BI30)^2+(BK30)^2+(BJ30)^2)</f>
        <v>101.25</v>
      </c>
      <c r="BM30" s="10" t="n">
        <v>20</v>
      </c>
      <c r="BN30" s="11" t="n">
        <v>43</v>
      </c>
      <c r="BO30" s="10" t="n">
        <f aca="false">BN30/BM30</f>
        <v>2.15</v>
      </c>
    </row>
    <row r="31" customFormat="false" ht="14.4" hidden="false" customHeight="false" outlineLevel="0" collapsed="false">
      <c r="A31" s="6"/>
      <c r="B31" s="6" t="n">
        <v>-60.75</v>
      </c>
      <c r="C31" s="6" t="n">
        <v>0</v>
      </c>
      <c r="D31" s="6" t="n">
        <v>101.25</v>
      </c>
      <c r="E31" s="6" t="n">
        <f aca="false">SQRT((B31)^2+(D31)^2+(C31)^2)</f>
        <v>118.076775870617</v>
      </c>
      <c r="F31" s="6" t="n">
        <v>10</v>
      </c>
      <c r="G31" s="6" t="n">
        <v>5320</v>
      </c>
      <c r="H31" s="6" t="n">
        <f aca="false">G31/F31</f>
        <v>532</v>
      </c>
      <c r="I31" s="6"/>
      <c r="N31" s="6"/>
      <c r="O31" s="6" t="n">
        <v>-60.75</v>
      </c>
      <c r="P31" s="6" t="n">
        <v>71</v>
      </c>
      <c r="Q31" s="6" t="n">
        <v>101.25</v>
      </c>
      <c r="R31" s="6" t="n">
        <f aca="false">SQRT((O31)^2+(Q31)^2+(P31)^2)</f>
        <v>137.779261864767</v>
      </c>
      <c r="S31" s="6" t="n">
        <v>10</v>
      </c>
      <c r="T31" s="6" t="n">
        <v>1524</v>
      </c>
      <c r="U31" s="6" t="n">
        <f aca="false">T31/S31</f>
        <v>152.4</v>
      </c>
      <c r="V31" s="6"/>
      <c r="AA31" s="6"/>
      <c r="AB31" s="6" t="n">
        <v>-60.75</v>
      </c>
      <c r="AC31" s="6" t="n">
        <v>-71</v>
      </c>
      <c r="AD31" s="6" t="n">
        <v>121.5</v>
      </c>
      <c r="AE31" s="6" t="n">
        <f aca="false">SQRT((AB31)^2+(AD31)^2+(AC31)^2)</f>
        <v>153.276914439194</v>
      </c>
      <c r="AF31" s="6" t="n">
        <v>10</v>
      </c>
      <c r="AG31" s="6" t="n">
        <v>876</v>
      </c>
      <c r="AH31" s="6" t="n">
        <f aca="false">AG31/AF31</f>
        <v>87.6</v>
      </c>
      <c r="AI31" s="6"/>
      <c r="AJ31" s="1"/>
      <c r="AL31" s="6"/>
      <c r="AM31" s="6" t="n">
        <v>-60.75</v>
      </c>
      <c r="AN31" s="6" t="n">
        <v>-71</v>
      </c>
      <c r="AO31" s="6" t="n">
        <v>121.5</v>
      </c>
      <c r="AP31" s="6" t="n">
        <f aca="false">SQRT((AM31)^2+(AO31)^2+(AN31)^2)</f>
        <v>153.276914439194</v>
      </c>
      <c r="AQ31" s="6" t="n">
        <v>20</v>
      </c>
      <c r="AR31" s="6" t="n">
        <v>9</v>
      </c>
      <c r="AS31" s="6" t="n">
        <f aca="false">AR31/AQ31</f>
        <v>0.45</v>
      </c>
      <c r="AT31" s="6"/>
      <c r="AU31" s="6"/>
      <c r="AV31" s="6"/>
      <c r="AW31" s="6"/>
      <c r="AX31" s="6" t="n">
        <v>-60.75</v>
      </c>
      <c r="AY31" s="7" t="n">
        <v>71</v>
      </c>
      <c r="AZ31" s="6" t="n">
        <v>101.25</v>
      </c>
      <c r="BA31" s="6" t="n">
        <f aca="false">SQRT((AX31)^2+(AZ31)^2+(AY31)^2)</f>
        <v>137.779261864767</v>
      </c>
      <c r="BB31" s="6" t="n">
        <v>20</v>
      </c>
      <c r="BC31" s="6" t="n">
        <v>5</v>
      </c>
      <c r="BD31" s="6" t="n">
        <f aca="false">BC31/BB31</f>
        <v>0.25</v>
      </c>
      <c r="BE31" s="6"/>
      <c r="BH31" s="6"/>
      <c r="BI31" s="6" t="n">
        <v>-60.75</v>
      </c>
      <c r="BJ31" s="6" t="n">
        <v>0</v>
      </c>
      <c r="BK31" s="6" t="n">
        <v>101.25</v>
      </c>
      <c r="BL31" s="6" t="n">
        <f aca="false">SQRT((BI31)^2+(BK31)^2+(BJ31)^2)</f>
        <v>118.076775870617</v>
      </c>
      <c r="BM31" s="6" t="n">
        <v>20</v>
      </c>
      <c r="BN31" s="6" t="n">
        <v>16</v>
      </c>
      <c r="BO31" s="6" t="n">
        <f aca="false">BN31/BM31</f>
        <v>0.8</v>
      </c>
      <c r="BP31" s="6"/>
    </row>
    <row r="32" customFormat="false" ht="14.4" hidden="false" customHeight="false" outlineLevel="0" collapsed="false">
      <c r="B32" s="0" t="n">
        <v>-40.5</v>
      </c>
      <c r="C32" s="0" t="n">
        <v>0</v>
      </c>
      <c r="D32" s="0" t="n">
        <v>101.25</v>
      </c>
      <c r="E32" s="6" t="n">
        <f aca="false">SQRT((B32)^2+(D32)^2+(C32)^2)</f>
        <v>109.049587344474</v>
      </c>
      <c r="F32" s="0" t="n">
        <v>10</v>
      </c>
      <c r="G32" s="11" t="n">
        <v>8664</v>
      </c>
      <c r="H32" s="0" t="n">
        <f aca="false">G32/F32</f>
        <v>866.4</v>
      </c>
      <c r="O32" s="10" t="n">
        <v>-40.5</v>
      </c>
      <c r="P32" s="0" t="n">
        <v>71</v>
      </c>
      <c r="Q32" s="11" t="n">
        <v>101.25</v>
      </c>
      <c r="R32" s="6" t="n">
        <f aca="false">SQRT((O32)^2+(Q32)^2+(P32)^2)</f>
        <v>130.126140725067</v>
      </c>
      <c r="S32" s="10" t="n">
        <v>10</v>
      </c>
      <c r="T32" s="11" t="n">
        <v>3355</v>
      </c>
      <c r="U32" s="10" t="n">
        <f aca="false">T32/S32</f>
        <v>335.5</v>
      </c>
      <c r="AB32" s="10" t="n">
        <v>-40.5</v>
      </c>
      <c r="AC32" s="0" t="n">
        <v>-71</v>
      </c>
      <c r="AD32" s="10" t="n">
        <v>121.5</v>
      </c>
      <c r="AE32" s="6" t="n">
        <f aca="false">SQRT((AB32)^2+(AD32)^2+(AC32)^2)</f>
        <v>146.43599284329</v>
      </c>
      <c r="AF32" s="10" t="n">
        <v>10</v>
      </c>
      <c r="AG32" s="11" t="n">
        <v>1433</v>
      </c>
      <c r="AH32" s="10" t="n">
        <f aca="false">AG32/AF32</f>
        <v>143.3</v>
      </c>
      <c r="AJ32" s="1"/>
      <c r="AM32" s="10" t="n">
        <v>-40.5</v>
      </c>
      <c r="AN32" s="0" t="n">
        <v>-71</v>
      </c>
      <c r="AO32" s="10" t="n">
        <v>121.5</v>
      </c>
      <c r="AP32" s="6" t="n">
        <f aca="false">SQRT((AM32)^2+(AO32)^2+(AN32)^2)</f>
        <v>146.43599284329</v>
      </c>
      <c r="AQ32" s="10" t="n">
        <v>20</v>
      </c>
      <c r="AR32" s="11" t="n">
        <v>15</v>
      </c>
      <c r="AS32" s="10" t="n">
        <f aca="false">AR32/AQ32</f>
        <v>0.75</v>
      </c>
      <c r="AX32" s="10" t="n">
        <v>-40.5</v>
      </c>
      <c r="AY32" s="11" t="n">
        <v>71</v>
      </c>
      <c r="AZ32" s="10" t="n">
        <v>101.25</v>
      </c>
      <c r="BA32" s="6" t="n">
        <f aca="false">SQRT((AX32)^2+(AZ32)^2+(AY32)^2)</f>
        <v>130.126140725067</v>
      </c>
      <c r="BB32" s="10" t="n">
        <v>20</v>
      </c>
      <c r="BC32" s="11" t="n">
        <v>35</v>
      </c>
      <c r="BD32" s="10" t="n">
        <f aca="false">BC32/BB32</f>
        <v>1.75</v>
      </c>
      <c r="BI32" s="10" t="n">
        <v>-40.5</v>
      </c>
      <c r="BJ32" s="0" t="n">
        <v>0</v>
      </c>
      <c r="BK32" s="10" t="n">
        <v>101.25</v>
      </c>
      <c r="BL32" s="6" t="n">
        <f aca="false">SQRT((BI32)^2+(BK32)^2+(BJ32)^2)</f>
        <v>109.049587344474</v>
      </c>
      <c r="BM32" s="10" t="n">
        <v>20</v>
      </c>
      <c r="BN32" s="11" t="n">
        <v>57</v>
      </c>
      <c r="BO32" s="10" t="n">
        <f aca="false">BN32/BM32</f>
        <v>2.85</v>
      </c>
    </row>
    <row r="33" customFormat="false" ht="14.4" hidden="false" customHeight="false" outlineLevel="0" collapsed="false">
      <c r="B33" s="0" t="n">
        <v>-20.25</v>
      </c>
      <c r="C33" s="0" t="n">
        <v>0</v>
      </c>
      <c r="D33" s="0" t="n">
        <v>101.25</v>
      </c>
      <c r="E33" s="6" t="n">
        <f aca="false">SQRT((B33)^2+(D33)^2+(C33)^2)</f>
        <v>103.255145150254</v>
      </c>
      <c r="F33" s="0" t="n">
        <v>10</v>
      </c>
      <c r="G33" s="11" t="n">
        <v>10695</v>
      </c>
      <c r="H33" s="0" t="n">
        <f aca="false">G33/F33</f>
        <v>1069.5</v>
      </c>
      <c r="O33" s="10" t="n">
        <v>-20.25</v>
      </c>
      <c r="P33" s="0" t="n">
        <v>71</v>
      </c>
      <c r="Q33" s="11" t="n">
        <v>101.25</v>
      </c>
      <c r="R33" s="6" t="n">
        <f aca="false">SQRT((O33)^2+(Q33)^2+(P33)^2)</f>
        <v>125.310115313968</v>
      </c>
      <c r="S33" s="10" t="n">
        <v>10</v>
      </c>
      <c r="T33" s="11" t="n">
        <v>3712</v>
      </c>
      <c r="U33" s="10" t="n">
        <f aca="false">T33/S33</f>
        <v>371.2</v>
      </c>
      <c r="AB33" s="10" t="n">
        <v>-20.25</v>
      </c>
      <c r="AC33" s="0" t="n">
        <v>-71</v>
      </c>
      <c r="AD33" s="10" t="n">
        <v>121.5</v>
      </c>
      <c r="AE33" s="6" t="n">
        <f aca="false">SQRT((AB33)^2+(AD33)^2+(AC33)^2)</f>
        <v>142.173529533454</v>
      </c>
      <c r="AF33" s="10" t="n">
        <v>10</v>
      </c>
      <c r="AG33" s="11" t="n">
        <v>1752</v>
      </c>
      <c r="AH33" s="10" t="n">
        <f aca="false">AG33/AF33</f>
        <v>175.2</v>
      </c>
      <c r="AJ33" s="1"/>
      <c r="AM33" s="10" t="n">
        <v>-20.25</v>
      </c>
      <c r="AN33" s="0" t="n">
        <v>-71</v>
      </c>
      <c r="AO33" s="10" t="n">
        <v>121.5</v>
      </c>
      <c r="AP33" s="6" t="n">
        <f aca="false">SQRT((AM33)^2+(AO33)^2+(AN33)^2)</f>
        <v>142.173529533454</v>
      </c>
      <c r="AQ33" s="10" t="n">
        <v>20</v>
      </c>
      <c r="AR33" s="11" t="n">
        <v>23</v>
      </c>
      <c r="AS33" s="10" t="n">
        <f aca="false">AR33/AQ33</f>
        <v>1.15</v>
      </c>
      <c r="AX33" s="10" t="n">
        <v>-20.25</v>
      </c>
      <c r="AY33" s="11" t="n">
        <v>71</v>
      </c>
      <c r="AZ33" s="10" t="n">
        <v>101.25</v>
      </c>
      <c r="BA33" s="6" t="n">
        <f aca="false">SQRT((AX33)^2+(AZ33)^2+(AY33)^2)</f>
        <v>125.310115313968</v>
      </c>
      <c r="BB33" s="10" t="n">
        <v>20</v>
      </c>
      <c r="BC33" s="11" t="n">
        <v>30</v>
      </c>
      <c r="BD33" s="10" t="n">
        <f aca="false">BC33/BB33</f>
        <v>1.5</v>
      </c>
      <c r="BI33" s="10" t="n">
        <v>-20.25</v>
      </c>
      <c r="BJ33" s="0" t="n">
        <v>0</v>
      </c>
      <c r="BK33" s="10" t="n">
        <v>101.25</v>
      </c>
      <c r="BL33" s="6" t="n">
        <f aca="false">SQRT((BI33)^2+(BK33)^2+(BJ33)^2)</f>
        <v>103.255145150254</v>
      </c>
      <c r="BM33" s="10" t="n">
        <v>20</v>
      </c>
      <c r="BN33" s="11" t="n">
        <v>66</v>
      </c>
      <c r="BO33" s="10" t="n">
        <f aca="false">BN33/BM33</f>
        <v>3.3</v>
      </c>
    </row>
    <row r="34" customFormat="false" ht="14.4" hidden="false" customHeight="false" outlineLevel="0" collapsed="false">
      <c r="B34" s="0" t="n">
        <v>0</v>
      </c>
      <c r="C34" s="0" t="n">
        <v>0</v>
      </c>
      <c r="D34" s="0" t="n">
        <v>101.25</v>
      </c>
      <c r="E34" s="6" t="n">
        <f aca="false">SQRT((B34)^2+(D34)^2+(C34)^2)</f>
        <v>101.25</v>
      </c>
      <c r="F34" s="0" t="n">
        <v>10</v>
      </c>
      <c r="G34" s="11" t="n">
        <v>11684</v>
      </c>
      <c r="H34" s="0" t="n">
        <f aca="false">G34/F34</f>
        <v>1168.4</v>
      </c>
      <c r="O34" s="10" t="n">
        <v>0</v>
      </c>
      <c r="P34" s="0" t="n">
        <v>71</v>
      </c>
      <c r="Q34" s="11" t="n">
        <v>101.25</v>
      </c>
      <c r="R34" s="6" t="n">
        <f aca="false">SQRT((O34)^2+(Q34)^2+(P34)^2)</f>
        <v>123.663100802139</v>
      </c>
      <c r="S34" s="10" t="n">
        <v>10</v>
      </c>
      <c r="T34" s="11" t="n">
        <v>4359</v>
      </c>
      <c r="U34" s="10" t="n">
        <f aca="false">T34/S34</f>
        <v>435.9</v>
      </c>
      <c r="AB34" s="10" t="n">
        <v>0</v>
      </c>
      <c r="AC34" s="0" t="n">
        <v>-71</v>
      </c>
      <c r="AD34" s="10" t="n">
        <v>121.5</v>
      </c>
      <c r="AE34" s="6" t="n">
        <f aca="false">SQRT((AB34)^2+(AD34)^2+(AC34)^2)</f>
        <v>140.724020692986</v>
      </c>
      <c r="AF34" s="10" t="n">
        <v>10</v>
      </c>
      <c r="AG34" s="11" t="n">
        <v>1840</v>
      </c>
      <c r="AH34" s="10" t="n">
        <f aca="false">AG34/AF34</f>
        <v>184</v>
      </c>
      <c r="AJ34" s="1"/>
      <c r="AM34" s="10" t="n">
        <v>0</v>
      </c>
      <c r="AN34" s="0" t="n">
        <v>-71</v>
      </c>
      <c r="AO34" s="10" t="n">
        <v>121.5</v>
      </c>
      <c r="AP34" s="6" t="n">
        <f aca="false">SQRT((AM34)^2+(AO34)^2+(AN34)^2)</f>
        <v>140.724020692986</v>
      </c>
      <c r="AQ34" s="10" t="n">
        <v>20</v>
      </c>
      <c r="AR34" s="11" t="n">
        <v>26</v>
      </c>
      <c r="AS34" s="10" t="n">
        <f aca="false">AR34/AQ34</f>
        <v>1.3</v>
      </c>
      <c r="AX34" s="10" t="n">
        <v>0</v>
      </c>
      <c r="AY34" s="11" t="n">
        <v>71</v>
      </c>
      <c r="AZ34" s="10" t="n">
        <v>101.25</v>
      </c>
      <c r="BA34" s="6" t="n">
        <f aca="false">SQRT((AX34)^2+(AZ34)^2+(AY34)^2)</f>
        <v>123.663100802139</v>
      </c>
      <c r="BB34" s="10" t="n">
        <v>20</v>
      </c>
      <c r="BC34" s="11" t="n">
        <v>32</v>
      </c>
      <c r="BD34" s="10" t="n">
        <f aca="false">BC34/BB34</f>
        <v>1.6</v>
      </c>
      <c r="BI34" s="10" t="n">
        <v>0</v>
      </c>
      <c r="BJ34" s="0" t="n">
        <v>0</v>
      </c>
      <c r="BK34" s="10" t="n">
        <v>101.25</v>
      </c>
      <c r="BL34" s="6" t="n">
        <f aca="false">SQRT((BI34)^2+(BK34)^2+(BJ34)^2)</f>
        <v>101.25</v>
      </c>
      <c r="BM34" s="10" t="n">
        <v>20</v>
      </c>
      <c r="BN34" s="11" t="n">
        <v>58</v>
      </c>
      <c r="BO34" s="10" t="n">
        <f aca="false">BN34/BM34</f>
        <v>2.9</v>
      </c>
    </row>
    <row r="35" customFormat="false" ht="14.4" hidden="false" customHeight="false" outlineLevel="0" collapsed="false">
      <c r="B35" s="0" t="n">
        <v>20.25</v>
      </c>
      <c r="C35" s="0" t="n">
        <v>0</v>
      </c>
      <c r="D35" s="0" t="n">
        <v>101.25</v>
      </c>
      <c r="E35" s="6" t="n">
        <f aca="false">SQRT((B35)^2+(D35)^2+(C35)^2)</f>
        <v>103.255145150254</v>
      </c>
      <c r="F35" s="0" t="n">
        <v>10</v>
      </c>
      <c r="G35" s="11" t="n">
        <v>10835</v>
      </c>
      <c r="H35" s="0" t="n">
        <f aca="false">G35/F35</f>
        <v>1083.5</v>
      </c>
      <c r="O35" s="0" t="n">
        <v>20.25</v>
      </c>
      <c r="P35" s="0" t="n">
        <v>71</v>
      </c>
      <c r="Q35" s="11" t="n">
        <v>101.25</v>
      </c>
      <c r="R35" s="6" t="n">
        <f aca="false">SQRT((O35)^2+(Q35)^2+(P35)^2)</f>
        <v>125.310115313968</v>
      </c>
      <c r="S35" s="10" t="n">
        <v>10</v>
      </c>
      <c r="T35" s="11" t="n">
        <v>4072</v>
      </c>
      <c r="U35" s="10" t="n">
        <f aca="false">T35/S35</f>
        <v>407.2</v>
      </c>
      <c r="AB35" s="0" t="n">
        <v>20.25</v>
      </c>
      <c r="AC35" s="0" t="n">
        <v>-71</v>
      </c>
      <c r="AD35" s="10" t="n">
        <v>121.5</v>
      </c>
      <c r="AE35" s="6" t="n">
        <f aca="false">SQRT((AB35)^2+(AD35)^2+(AC35)^2)</f>
        <v>142.173529533454</v>
      </c>
      <c r="AF35" s="10" t="n">
        <v>10</v>
      </c>
      <c r="AG35" s="11" t="n">
        <v>1740</v>
      </c>
      <c r="AH35" s="10" t="n">
        <f aca="false">AG35/AF35</f>
        <v>174</v>
      </c>
      <c r="AJ35" s="1"/>
      <c r="AM35" s="0" t="n">
        <v>20.25</v>
      </c>
      <c r="AN35" s="0" t="n">
        <v>-71</v>
      </c>
      <c r="AO35" s="10" t="n">
        <v>121.5</v>
      </c>
      <c r="AP35" s="6" t="n">
        <f aca="false">SQRT((AM35)^2+(AO35)^2+(AN35)^2)</f>
        <v>142.173529533454</v>
      </c>
      <c r="AQ35" s="10" t="n">
        <v>20</v>
      </c>
      <c r="AR35" s="11" t="n">
        <v>39</v>
      </c>
      <c r="AS35" s="10" t="n">
        <f aca="false">AR35/AQ35</f>
        <v>1.95</v>
      </c>
      <c r="AX35" s="0" t="n">
        <v>20.25</v>
      </c>
      <c r="AY35" s="11" t="n">
        <v>71</v>
      </c>
      <c r="AZ35" s="10" t="n">
        <v>101.25</v>
      </c>
      <c r="BA35" s="6" t="n">
        <f aca="false">SQRT((AX35)^2+(AZ35)^2+(AY35)^2)</f>
        <v>125.310115313968</v>
      </c>
      <c r="BB35" s="10" t="n">
        <v>20</v>
      </c>
      <c r="BC35" s="11" t="n">
        <v>20</v>
      </c>
      <c r="BD35" s="10" t="n">
        <f aca="false">BC35/BB35</f>
        <v>1</v>
      </c>
      <c r="BI35" s="0" t="n">
        <v>20.25</v>
      </c>
      <c r="BJ35" s="0" t="n">
        <v>0</v>
      </c>
      <c r="BK35" s="10" t="n">
        <v>101.25</v>
      </c>
      <c r="BL35" s="6" t="n">
        <f aca="false">SQRT((BI35)^2+(BK35)^2+(BJ35)^2)</f>
        <v>103.255145150254</v>
      </c>
      <c r="BM35" s="10" t="n">
        <v>20</v>
      </c>
      <c r="BN35" s="11" t="n">
        <v>51</v>
      </c>
      <c r="BO35" s="10" t="n">
        <f aca="false">BN35/BM35</f>
        <v>2.55</v>
      </c>
    </row>
    <row r="36" customFormat="false" ht="14.4" hidden="false" customHeight="false" outlineLevel="0" collapsed="false">
      <c r="B36" s="0" t="n">
        <v>40.5</v>
      </c>
      <c r="C36" s="0" t="n">
        <v>0</v>
      </c>
      <c r="D36" s="0" t="n">
        <v>101.25</v>
      </c>
      <c r="E36" s="6" t="n">
        <f aca="false">SQRT((B36)^2+(D36)^2+(C36)^2)</f>
        <v>109.049587344474</v>
      </c>
      <c r="F36" s="0" t="n">
        <v>10</v>
      </c>
      <c r="G36" s="11" t="n">
        <v>7277</v>
      </c>
      <c r="H36" s="0" t="n">
        <f aca="false">G36/F36</f>
        <v>727.7</v>
      </c>
      <c r="O36" s="0" t="n">
        <v>40.5</v>
      </c>
      <c r="P36" s="0" t="n">
        <v>71</v>
      </c>
      <c r="Q36" s="11" t="n">
        <v>101.25</v>
      </c>
      <c r="R36" s="6" t="n">
        <f aca="false">SQRT((O36)^2+(Q36)^2+(P36)^2)</f>
        <v>130.126140725067</v>
      </c>
      <c r="S36" s="10" t="n">
        <v>10</v>
      </c>
      <c r="T36" s="11" t="n">
        <v>3343</v>
      </c>
      <c r="U36" s="10" t="n">
        <f aca="false">T36/S36</f>
        <v>334.3</v>
      </c>
      <c r="AB36" s="0" t="n">
        <v>40.5</v>
      </c>
      <c r="AC36" s="0" t="n">
        <v>-71</v>
      </c>
      <c r="AD36" s="10" t="n">
        <v>121.5</v>
      </c>
      <c r="AE36" s="6" t="n">
        <f aca="false">SQRT((AB36)^2+(AD36)^2+(AC36)^2)</f>
        <v>146.43599284329</v>
      </c>
      <c r="AF36" s="10" t="n">
        <v>10</v>
      </c>
      <c r="AG36" s="11" t="n">
        <v>1422</v>
      </c>
      <c r="AH36" s="10" t="n">
        <f aca="false">AG36/AF36</f>
        <v>142.2</v>
      </c>
      <c r="AJ36" s="1"/>
      <c r="AM36" s="0" t="n">
        <v>40.5</v>
      </c>
      <c r="AN36" s="0" t="n">
        <v>-71</v>
      </c>
      <c r="AO36" s="10" t="n">
        <v>121.5</v>
      </c>
      <c r="AP36" s="6" t="n">
        <f aca="false">SQRT((AM36)^2+(AO36)^2+(AN36)^2)</f>
        <v>146.43599284329</v>
      </c>
      <c r="AQ36" s="10" t="n">
        <v>20</v>
      </c>
      <c r="AR36" s="11" t="n">
        <v>62</v>
      </c>
      <c r="AS36" s="10" t="n">
        <f aca="false">AR36/AQ36</f>
        <v>3.1</v>
      </c>
      <c r="AX36" s="0" t="n">
        <v>40.5</v>
      </c>
      <c r="AY36" s="11" t="n">
        <v>71</v>
      </c>
      <c r="AZ36" s="10" t="n">
        <v>101.25</v>
      </c>
      <c r="BA36" s="6" t="n">
        <f aca="false">SQRT((AX36)^2+(AZ36)^2+(AY36)^2)</f>
        <v>130.126140725067</v>
      </c>
      <c r="BB36" s="10" t="n">
        <v>20</v>
      </c>
      <c r="BC36" s="11" t="n">
        <v>11</v>
      </c>
      <c r="BD36" s="10" t="n">
        <f aca="false">BC36/BB36</f>
        <v>0.55</v>
      </c>
      <c r="BI36" s="0" t="n">
        <v>40.5</v>
      </c>
      <c r="BJ36" s="0" t="n">
        <v>0</v>
      </c>
      <c r="BK36" s="10" t="n">
        <v>101.25</v>
      </c>
      <c r="BL36" s="6" t="n">
        <f aca="false">SQRT((BI36)^2+(BK36)^2+(BJ36)^2)</f>
        <v>109.049587344474</v>
      </c>
      <c r="BM36" s="10" t="n">
        <v>20</v>
      </c>
      <c r="BN36" s="11" t="n">
        <v>25</v>
      </c>
      <c r="BO36" s="10" t="n">
        <f aca="false">BN36/BM36</f>
        <v>1.25</v>
      </c>
    </row>
    <row r="37" customFormat="false" ht="14.4" hidden="false" customHeight="false" outlineLevel="0" collapsed="false">
      <c r="B37" s="0" t="n">
        <v>60.75</v>
      </c>
      <c r="C37" s="0" t="n">
        <v>0</v>
      </c>
      <c r="D37" s="0" t="n">
        <v>101.25</v>
      </c>
      <c r="E37" s="6" t="n">
        <f aca="false">SQRT((B37)^2+(D37)^2+(C37)^2)</f>
        <v>118.076775870617</v>
      </c>
      <c r="F37" s="0" t="n">
        <v>10</v>
      </c>
      <c r="G37" s="11" t="n">
        <v>6218</v>
      </c>
      <c r="H37" s="0" t="n">
        <f aca="false">G37/F37</f>
        <v>621.8</v>
      </c>
      <c r="O37" s="0" t="n">
        <v>60.75</v>
      </c>
      <c r="P37" s="0" t="n">
        <v>71</v>
      </c>
      <c r="Q37" s="11" t="n">
        <v>101.25</v>
      </c>
      <c r="R37" s="6" t="n">
        <f aca="false">SQRT((O37)^2+(Q37)^2+(P37)^2)</f>
        <v>137.779261864767</v>
      </c>
      <c r="S37" s="10" t="n">
        <v>10</v>
      </c>
      <c r="T37" s="11" t="n">
        <v>2330</v>
      </c>
      <c r="U37" s="10" t="n">
        <f aca="false">T37/S37</f>
        <v>233</v>
      </c>
      <c r="AB37" s="0" t="n">
        <v>60.75</v>
      </c>
      <c r="AC37" s="0" t="n">
        <v>-71</v>
      </c>
      <c r="AD37" s="10" t="n">
        <v>121.5</v>
      </c>
      <c r="AE37" s="6" t="n">
        <f aca="false">SQRT((AB37)^2+(AD37)^2+(AC37)^2)</f>
        <v>153.276914439194</v>
      </c>
      <c r="AF37" s="10" t="n">
        <v>10</v>
      </c>
      <c r="AG37" s="11" t="n">
        <v>916</v>
      </c>
      <c r="AH37" s="10" t="n">
        <f aca="false">AG37/AF37</f>
        <v>91.6</v>
      </c>
      <c r="AJ37" s="1"/>
      <c r="AM37" s="0" t="n">
        <v>60.75</v>
      </c>
      <c r="AN37" s="0" t="n">
        <v>-71</v>
      </c>
      <c r="AO37" s="10" t="n">
        <v>121.5</v>
      </c>
      <c r="AP37" s="6" t="n">
        <f aca="false">SQRT((AM37)^2+(AO37)^2+(AN37)^2)</f>
        <v>153.276914439194</v>
      </c>
      <c r="AQ37" s="10" t="n">
        <v>20</v>
      </c>
      <c r="AR37" s="11" t="n">
        <v>70</v>
      </c>
      <c r="AS37" s="10" t="n">
        <f aca="false">AR37/AQ37</f>
        <v>3.5</v>
      </c>
      <c r="AX37" s="0" t="n">
        <v>60.75</v>
      </c>
      <c r="AY37" s="11" t="n">
        <v>71</v>
      </c>
      <c r="AZ37" s="10" t="n">
        <v>101.25</v>
      </c>
      <c r="BA37" s="6" t="n">
        <f aca="false">SQRT((AX37)^2+(AZ37)^2+(AY37)^2)</f>
        <v>137.779261864767</v>
      </c>
      <c r="BB37" s="10" t="n">
        <v>20</v>
      </c>
      <c r="BC37" s="11" t="n">
        <v>1</v>
      </c>
      <c r="BD37" s="10" t="n">
        <f aca="false">BC37/BB37</f>
        <v>0.05</v>
      </c>
      <c r="BI37" s="0" t="n">
        <v>60.75</v>
      </c>
      <c r="BJ37" s="0" t="n">
        <v>0</v>
      </c>
      <c r="BK37" s="10" t="n">
        <v>101.25</v>
      </c>
      <c r="BL37" s="6" t="n">
        <f aca="false">SQRT((BI37)^2+(BK37)^2+(BJ37)^2)</f>
        <v>118.076775870617</v>
      </c>
      <c r="BM37" s="10" t="n">
        <v>20</v>
      </c>
      <c r="BN37" s="11" t="n">
        <v>18</v>
      </c>
      <c r="BO37" s="10" t="n">
        <f aca="false">BN37/BM37</f>
        <v>0.9</v>
      </c>
    </row>
    <row r="38" customFormat="false" ht="14.4" hidden="false" customHeight="false" outlineLevel="0" collapsed="false">
      <c r="A38" s="6"/>
      <c r="B38" s="6" t="n">
        <v>-60.75</v>
      </c>
      <c r="C38" s="6" t="n">
        <v>0</v>
      </c>
      <c r="D38" s="6" t="n">
        <v>141.75</v>
      </c>
      <c r="E38" s="6" t="n">
        <f aca="false">SQRT((B38)^2+(D38)^2+(C38)^2)</f>
        <v>154.219405393744</v>
      </c>
      <c r="F38" s="12" t="n">
        <v>10</v>
      </c>
      <c r="G38" s="12" t="n">
        <v>2454</v>
      </c>
      <c r="H38" s="12" t="n">
        <f aca="false">G38/F38</f>
        <v>245.4</v>
      </c>
      <c r="I38" s="6"/>
      <c r="J38" s="0" t="n">
        <v>1107</v>
      </c>
      <c r="K38" s="0" t="n">
        <v>10</v>
      </c>
      <c r="L38" s="0" t="n">
        <f aca="false">J38/K38</f>
        <v>110.7</v>
      </c>
      <c r="N38" s="6"/>
      <c r="O38" s="6" t="n">
        <v>-60.75</v>
      </c>
      <c r="P38" s="6" t="n">
        <v>71</v>
      </c>
      <c r="Q38" s="6" t="n">
        <v>141.75</v>
      </c>
      <c r="R38" s="6" t="n">
        <f aca="false">SQRT((O38)^2+(Q38)^2+(P38)^2)</f>
        <v>169.778164084784</v>
      </c>
      <c r="S38" s="6" t="n">
        <v>10</v>
      </c>
      <c r="T38" s="12" t="n">
        <v>1256</v>
      </c>
      <c r="U38" s="12" t="n">
        <f aca="false">T38/S38</f>
        <v>125.6</v>
      </c>
      <c r="V38" s="6"/>
      <c r="W38" s="0" t="n">
        <v>472</v>
      </c>
      <c r="X38" s="0" t="n">
        <f aca="false">W38/S38</f>
        <v>47.2</v>
      </c>
      <c r="AA38" s="6"/>
      <c r="AB38" s="6" t="n">
        <v>-60.75</v>
      </c>
      <c r="AC38" s="6" t="n">
        <v>-71</v>
      </c>
      <c r="AD38" s="6" t="n">
        <v>141.75</v>
      </c>
      <c r="AE38" s="6" t="n">
        <f aca="false">SQRT((AB38)^2+(AD38)^2+(AC38)^2)</f>
        <v>169.778164084784</v>
      </c>
      <c r="AF38" s="6" t="n">
        <v>10</v>
      </c>
      <c r="AG38" s="6" t="n">
        <v>506</v>
      </c>
      <c r="AH38" s="6" t="n">
        <f aca="false">AG38/AF38</f>
        <v>50.6</v>
      </c>
      <c r="AI38" s="6"/>
      <c r="AJ38" s="1"/>
      <c r="AL38" s="6"/>
      <c r="AM38" s="6" t="n">
        <v>-60.75</v>
      </c>
      <c r="AN38" s="6" t="n">
        <v>-71</v>
      </c>
      <c r="AO38" s="6" t="n">
        <v>141.75</v>
      </c>
      <c r="AP38" s="6" t="n">
        <f aca="false">SQRT((AM38)^2+(AO38)^2+(AN38)^2)</f>
        <v>169.778164084784</v>
      </c>
      <c r="AQ38" s="6" t="n">
        <v>20</v>
      </c>
      <c r="AR38" s="6" t="n">
        <v>22</v>
      </c>
      <c r="AS38" s="6" t="n">
        <f aca="false">AR38/AQ38</f>
        <v>1.1</v>
      </c>
      <c r="AT38" s="6"/>
      <c r="AW38" s="6"/>
      <c r="AX38" s="6" t="n">
        <v>-60.75</v>
      </c>
      <c r="AY38" s="7" t="n">
        <v>71</v>
      </c>
      <c r="AZ38" s="6" t="n">
        <v>141.75</v>
      </c>
      <c r="BA38" s="6" t="n">
        <f aca="false">SQRT((AX38)^2+(AZ38)^2+(AY38)^2)</f>
        <v>169.778164084784</v>
      </c>
      <c r="BB38" s="6" t="n">
        <v>20</v>
      </c>
      <c r="BC38" s="6"/>
      <c r="BD38" s="6" t="n">
        <f aca="false">BC38/BB38</f>
        <v>0</v>
      </c>
      <c r="BE38" s="6"/>
      <c r="BH38" s="6"/>
      <c r="BI38" s="6" t="n">
        <v>-60.75</v>
      </c>
      <c r="BJ38" s="6" t="n">
        <v>0</v>
      </c>
      <c r="BK38" s="6" t="n">
        <v>141.75</v>
      </c>
      <c r="BL38" s="6" t="n">
        <f aca="false">SQRT((BI38)^2+(BK38)^2+(BJ38)^2)</f>
        <v>154.219405393744</v>
      </c>
      <c r="BM38" s="6" t="n">
        <v>20</v>
      </c>
      <c r="BN38" s="6"/>
      <c r="BO38" s="6" t="n">
        <f aca="false">BN38/BM38</f>
        <v>0</v>
      </c>
      <c r="BP38" s="6"/>
    </row>
    <row r="39" customFormat="false" ht="14.4" hidden="false" customHeight="false" outlineLevel="0" collapsed="false">
      <c r="B39" s="0" t="n">
        <v>-40.5</v>
      </c>
      <c r="C39" s="0" t="n">
        <v>0</v>
      </c>
      <c r="D39" s="10" t="n">
        <v>141.75</v>
      </c>
      <c r="E39" s="6" t="n">
        <f aca="false">SQRT((B39)^2+(D39)^2+(C39)^2)</f>
        <v>147.422225257931</v>
      </c>
      <c r="F39" s="13" t="n">
        <v>10</v>
      </c>
      <c r="G39" s="13" t="n">
        <v>2581</v>
      </c>
      <c r="H39" s="13" t="n">
        <f aca="false">G39/F39</f>
        <v>258.1</v>
      </c>
      <c r="J39" s="0" t="n">
        <v>1869</v>
      </c>
      <c r="K39" s="0" t="n">
        <v>10</v>
      </c>
      <c r="L39" s="0" t="n">
        <f aca="false">J39/K39</f>
        <v>186.9</v>
      </c>
      <c r="O39" s="10" t="n">
        <v>-40.5</v>
      </c>
      <c r="P39" s="0" t="n">
        <v>71</v>
      </c>
      <c r="Q39" s="11" t="n">
        <v>141.75</v>
      </c>
      <c r="R39" s="6" t="n">
        <f aca="false">SQRT((O39)^2+(Q39)^2+(P39)^2)</f>
        <v>163.628580938661</v>
      </c>
      <c r="S39" s="10" t="n">
        <v>10</v>
      </c>
      <c r="T39" s="13" t="n">
        <v>1378</v>
      </c>
      <c r="U39" s="13" t="n">
        <f aca="false">T39/S39</f>
        <v>137.8</v>
      </c>
      <c r="W39" s="0" t="n">
        <v>781</v>
      </c>
      <c r="X39" s="0" t="n">
        <f aca="false">W39/S39</f>
        <v>78.1</v>
      </c>
      <c r="AB39" s="10" t="n">
        <v>-40.5</v>
      </c>
      <c r="AC39" s="0" t="n">
        <v>-71</v>
      </c>
      <c r="AD39" s="11" t="n">
        <v>141.75</v>
      </c>
      <c r="AE39" s="6" t="n">
        <f aca="false">SQRT((AB39)^2+(AD39)^2+(AC39)^2)</f>
        <v>163.628580938661</v>
      </c>
      <c r="AF39" s="10" t="n">
        <v>10</v>
      </c>
      <c r="AG39" s="11" t="n">
        <v>790</v>
      </c>
      <c r="AH39" s="10" t="n">
        <f aca="false">AG39/AF39</f>
        <v>79</v>
      </c>
      <c r="AJ39" s="1"/>
      <c r="AM39" s="10" t="n">
        <v>-40.5</v>
      </c>
      <c r="AN39" s="0" t="n">
        <v>-71</v>
      </c>
      <c r="AO39" s="11" t="n">
        <v>141.75</v>
      </c>
      <c r="AP39" s="6" t="n">
        <f aca="false">SQRT((AM39)^2+(AO39)^2+(AN39)^2)</f>
        <v>163.628580938661</v>
      </c>
      <c r="AQ39" s="10" t="n">
        <v>20</v>
      </c>
      <c r="AR39" s="11" t="n">
        <v>33</v>
      </c>
      <c r="AS39" s="10" t="n">
        <f aca="false">AR39/AQ39</f>
        <v>1.65</v>
      </c>
      <c r="AX39" s="10" t="n">
        <v>-40.5</v>
      </c>
      <c r="AY39" s="11" t="n">
        <v>71</v>
      </c>
      <c r="AZ39" s="11" t="n">
        <v>141.75</v>
      </c>
      <c r="BA39" s="6" t="n">
        <f aca="false">SQRT((AX39)^2+(AZ39)^2+(AY39)^2)</f>
        <v>163.628580938661</v>
      </c>
      <c r="BB39" s="10" t="n">
        <v>20</v>
      </c>
      <c r="BC39" s="11"/>
      <c r="BD39" s="10" t="n">
        <f aca="false">BC39/BB39</f>
        <v>0</v>
      </c>
      <c r="BI39" s="10" t="n">
        <v>-40.5</v>
      </c>
      <c r="BJ39" s="0" t="n">
        <v>0</v>
      </c>
      <c r="BK39" s="11" t="n">
        <v>141.75</v>
      </c>
      <c r="BL39" s="6" t="n">
        <f aca="false">SQRT((BI39)^2+(BK39)^2+(BJ39)^2)</f>
        <v>147.422225257931</v>
      </c>
      <c r="BM39" s="10" t="n">
        <v>20</v>
      </c>
      <c r="BN39" s="11"/>
      <c r="BO39" s="10" t="n">
        <f aca="false">BN39/BM39</f>
        <v>0</v>
      </c>
    </row>
    <row r="40" customFormat="false" ht="14.4" hidden="false" customHeight="false" outlineLevel="0" collapsed="false">
      <c r="B40" s="0" t="n">
        <v>-20.25</v>
      </c>
      <c r="C40" s="0" t="n">
        <v>0</v>
      </c>
      <c r="D40" s="10" t="n">
        <v>141.75</v>
      </c>
      <c r="E40" s="6" t="n">
        <f aca="false">SQRT((B40)^2+(D40)^2+(C40)^2)</f>
        <v>143.189123190276</v>
      </c>
      <c r="F40" s="11" t="n">
        <v>10</v>
      </c>
      <c r="G40" s="11" t="n">
        <v>2460</v>
      </c>
      <c r="H40" s="11" t="n">
        <f aca="false">G40/F40</f>
        <v>246</v>
      </c>
      <c r="O40" s="10" t="n">
        <v>-20.25</v>
      </c>
      <c r="P40" s="0" t="n">
        <v>71</v>
      </c>
      <c r="Q40" s="11" t="n">
        <v>141.75</v>
      </c>
      <c r="R40" s="6" t="n">
        <f aca="false">SQRT((O40)^2+(Q40)^2+(P40)^2)</f>
        <v>159.825295244526</v>
      </c>
      <c r="S40" s="10" t="n">
        <v>10</v>
      </c>
      <c r="T40" s="13" t="n">
        <v>1497</v>
      </c>
      <c r="U40" s="13" t="n">
        <f aca="false">T40/S40</f>
        <v>149.7</v>
      </c>
      <c r="W40" s="0" t="n">
        <v>936</v>
      </c>
      <c r="X40" s="0" t="n">
        <f aca="false">W40/S40</f>
        <v>93.6</v>
      </c>
      <c r="AB40" s="10" t="n">
        <v>-20.25</v>
      </c>
      <c r="AC40" s="0" t="n">
        <v>-71</v>
      </c>
      <c r="AD40" s="11" t="n">
        <v>141.75</v>
      </c>
      <c r="AE40" s="6" t="n">
        <f aca="false">SQRT((AB40)^2+(AD40)^2+(AC40)^2)</f>
        <v>159.825295244526</v>
      </c>
      <c r="AF40" s="10" t="n">
        <v>10</v>
      </c>
      <c r="AG40" s="11" t="n">
        <v>1024</v>
      </c>
      <c r="AH40" s="10" t="n">
        <f aca="false">AG40/AF40</f>
        <v>102.4</v>
      </c>
      <c r="AJ40" s="1"/>
      <c r="AM40" s="10" t="n">
        <v>-20.25</v>
      </c>
      <c r="AN40" s="0" t="n">
        <v>-71</v>
      </c>
      <c r="AO40" s="11" t="n">
        <v>141.75</v>
      </c>
      <c r="AP40" s="6" t="n">
        <f aca="false">SQRT((AM40)^2+(AO40)^2+(AN40)^2)</f>
        <v>159.825295244526</v>
      </c>
      <c r="AQ40" s="10" t="n">
        <v>20</v>
      </c>
      <c r="AR40" s="11" t="n">
        <v>57</v>
      </c>
      <c r="AS40" s="10" t="n">
        <f aca="false">AR40/AQ40</f>
        <v>2.85</v>
      </c>
      <c r="AX40" s="10" t="n">
        <v>-20.25</v>
      </c>
      <c r="AY40" s="11" t="n">
        <v>71</v>
      </c>
      <c r="AZ40" s="11" t="n">
        <v>141.75</v>
      </c>
      <c r="BA40" s="6" t="n">
        <f aca="false">SQRT((AX40)^2+(AZ40)^2+(AY40)^2)</f>
        <v>159.825295244526</v>
      </c>
      <c r="BB40" s="10" t="n">
        <v>20</v>
      </c>
      <c r="BC40" s="11"/>
      <c r="BD40" s="10" t="n">
        <f aca="false">BC40/BB40</f>
        <v>0</v>
      </c>
      <c r="BI40" s="10" t="n">
        <v>-20.25</v>
      </c>
      <c r="BJ40" s="0" t="n">
        <v>0</v>
      </c>
      <c r="BK40" s="11" t="n">
        <v>141.75</v>
      </c>
      <c r="BL40" s="6" t="n">
        <f aca="false">SQRT((BI40)^2+(BK40)^2+(BJ40)^2)</f>
        <v>143.189123190276</v>
      </c>
      <c r="BM40" s="10" t="n">
        <v>20</v>
      </c>
      <c r="BN40" s="11"/>
      <c r="BO40" s="10" t="n">
        <f aca="false">BN40/BM40</f>
        <v>0</v>
      </c>
    </row>
    <row r="41" customFormat="false" ht="14.4" hidden="false" customHeight="false" outlineLevel="0" collapsed="false">
      <c r="B41" s="0" t="n">
        <v>0</v>
      </c>
      <c r="C41" s="0" t="n">
        <v>0</v>
      </c>
      <c r="D41" s="10" t="n">
        <v>141.75</v>
      </c>
      <c r="E41" s="6" t="n">
        <f aca="false">SQRT((B41)^2+(D41)^2+(C41)^2)</f>
        <v>141.75</v>
      </c>
      <c r="F41" s="11" t="n">
        <v>10</v>
      </c>
      <c r="G41" s="11" t="n">
        <v>2714</v>
      </c>
      <c r="H41" s="11" t="n">
        <f aca="false">G41/F41</f>
        <v>271.4</v>
      </c>
      <c r="O41" s="10" t="n">
        <v>0</v>
      </c>
      <c r="P41" s="0" t="n">
        <v>71</v>
      </c>
      <c r="Q41" s="11" t="n">
        <v>141.75</v>
      </c>
      <c r="R41" s="6" t="n">
        <f aca="false">SQRT((O41)^2+(Q41)^2+(P41)^2)</f>
        <v>158.537259027649</v>
      </c>
      <c r="S41" s="10" t="n">
        <v>10</v>
      </c>
      <c r="T41" s="13" t="n">
        <v>1566</v>
      </c>
      <c r="U41" s="13" t="n">
        <f aca="false">T41/S41</f>
        <v>156.6</v>
      </c>
      <c r="W41" s="0" t="n">
        <v>1045</v>
      </c>
      <c r="X41" s="0" t="n">
        <f aca="false">W41/S41</f>
        <v>104.5</v>
      </c>
      <c r="AB41" s="10" t="n">
        <v>0</v>
      </c>
      <c r="AC41" s="0" t="n">
        <v>-71</v>
      </c>
      <c r="AD41" s="11" t="n">
        <v>141.75</v>
      </c>
      <c r="AE41" s="6" t="n">
        <f aca="false">SQRT((AB41)^2+(AD41)^2+(AC41)^2)</f>
        <v>158.537259027649</v>
      </c>
      <c r="AF41" s="10" t="n">
        <v>10</v>
      </c>
      <c r="AG41" s="11" t="n">
        <v>1039</v>
      </c>
      <c r="AH41" s="10" t="n">
        <f aca="false">AG41/AF41</f>
        <v>103.9</v>
      </c>
      <c r="AJ41" s="1"/>
      <c r="AM41" s="10" t="n">
        <v>0</v>
      </c>
      <c r="AN41" s="0" t="n">
        <v>-71</v>
      </c>
      <c r="AO41" s="11" t="n">
        <v>141.75</v>
      </c>
      <c r="AP41" s="6" t="n">
        <f aca="false">SQRT((AM41)^2+(AO41)^2+(AN41)^2)</f>
        <v>158.537259027649</v>
      </c>
      <c r="AQ41" s="10" t="n">
        <v>20</v>
      </c>
      <c r="AR41" s="11" t="n">
        <v>119</v>
      </c>
      <c r="AS41" s="10" t="n">
        <f aca="false">AR41/AQ41</f>
        <v>5.95</v>
      </c>
      <c r="AX41" s="10" t="n">
        <v>0</v>
      </c>
      <c r="AY41" s="11" t="n">
        <v>71</v>
      </c>
      <c r="AZ41" s="11" t="n">
        <v>141.75</v>
      </c>
      <c r="BA41" s="6" t="n">
        <f aca="false">SQRT((AX41)^2+(AZ41)^2+(AY41)^2)</f>
        <v>158.537259027649</v>
      </c>
      <c r="BB41" s="10" t="n">
        <v>20</v>
      </c>
      <c r="BC41" s="11" t="n">
        <v>4</v>
      </c>
      <c r="BD41" s="10" t="n">
        <f aca="false">BC41/BB41</f>
        <v>0.2</v>
      </c>
      <c r="BI41" s="10" t="n">
        <v>0</v>
      </c>
      <c r="BJ41" s="0" t="n">
        <v>0</v>
      </c>
      <c r="BK41" s="11" t="n">
        <v>141.75</v>
      </c>
      <c r="BL41" s="6" t="n">
        <f aca="false">SQRT((BI41)^2+(BK41)^2+(BJ41)^2)</f>
        <v>141.75</v>
      </c>
      <c r="BM41" s="10" t="n">
        <v>20</v>
      </c>
      <c r="BN41" s="11" t="n">
        <v>11</v>
      </c>
      <c r="BO41" s="10" t="n">
        <f aca="false">BN41/BM41</f>
        <v>0.55</v>
      </c>
    </row>
    <row r="42" customFormat="false" ht="14.4" hidden="false" customHeight="false" outlineLevel="0" collapsed="false">
      <c r="B42" s="0" t="n">
        <v>20.25</v>
      </c>
      <c r="C42" s="0" t="n">
        <v>0</v>
      </c>
      <c r="D42" s="10" t="n">
        <v>141.75</v>
      </c>
      <c r="E42" s="6" t="n">
        <f aca="false">SQRT((B42)^2+(D42)^2+(C42)^2)</f>
        <v>143.189123190276</v>
      </c>
      <c r="F42" s="11" t="n">
        <v>10</v>
      </c>
      <c r="G42" s="11" t="n">
        <v>2398</v>
      </c>
      <c r="H42" s="11" t="n">
        <f aca="false">G42/F42</f>
        <v>239.8</v>
      </c>
      <c r="O42" s="0" t="n">
        <v>20.25</v>
      </c>
      <c r="P42" s="0" t="n">
        <v>71</v>
      </c>
      <c r="Q42" s="11" t="n">
        <v>141.75</v>
      </c>
      <c r="R42" s="6" t="n">
        <f aca="false">SQRT((O42)^2+(Q42)^2+(P42)^2)</f>
        <v>159.825295244526</v>
      </c>
      <c r="S42" s="10" t="n">
        <v>10</v>
      </c>
      <c r="T42" s="13" t="n">
        <v>1637</v>
      </c>
      <c r="U42" s="13" t="n">
        <f aca="false">T42/S42</f>
        <v>163.7</v>
      </c>
      <c r="W42" s="0" t="n">
        <v>947</v>
      </c>
      <c r="X42" s="0" t="n">
        <f aca="false">W42/S42</f>
        <v>94.7</v>
      </c>
      <c r="AB42" s="0" t="n">
        <v>20.25</v>
      </c>
      <c r="AC42" s="0" t="n">
        <v>-71</v>
      </c>
      <c r="AD42" s="11" t="n">
        <v>141.75</v>
      </c>
      <c r="AE42" s="6" t="n">
        <f aca="false">SQRT((AB42)^2+(AD42)^2+(AC42)^2)</f>
        <v>159.825295244526</v>
      </c>
      <c r="AF42" s="10" t="n">
        <v>10</v>
      </c>
      <c r="AG42" s="11" t="n">
        <v>953</v>
      </c>
      <c r="AH42" s="10" t="n">
        <f aca="false">AG42/AF42</f>
        <v>95.3</v>
      </c>
      <c r="AJ42" s="1"/>
      <c r="AM42" s="0" t="n">
        <v>20.25</v>
      </c>
      <c r="AN42" s="0" t="n">
        <v>-71</v>
      </c>
      <c r="AO42" s="11" t="n">
        <v>141.75</v>
      </c>
      <c r="AP42" s="6" t="n">
        <f aca="false">SQRT((AM42)^2+(AO42)^2+(AN42)^2)</f>
        <v>159.825295244526</v>
      </c>
      <c r="AQ42" s="10" t="n">
        <v>20</v>
      </c>
      <c r="AR42" s="11" t="n">
        <v>97</v>
      </c>
      <c r="AS42" s="10" t="n">
        <f aca="false">AR42/AQ42</f>
        <v>4.85</v>
      </c>
      <c r="AX42" s="0" t="n">
        <v>20.25</v>
      </c>
      <c r="AY42" s="11" t="n">
        <v>71</v>
      </c>
      <c r="AZ42" s="11" t="n">
        <v>141.75</v>
      </c>
      <c r="BA42" s="6" t="n">
        <f aca="false">SQRT((AX42)^2+(AZ42)^2+(AY42)^2)</f>
        <v>159.825295244526</v>
      </c>
      <c r="BB42" s="10" t="n">
        <v>20</v>
      </c>
      <c r="BC42" s="11"/>
      <c r="BD42" s="10" t="n">
        <f aca="false">BC42/BB42</f>
        <v>0</v>
      </c>
      <c r="BI42" s="0" t="n">
        <v>20.25</v>
      </c>
      <c r="BJ42" s="0" t="n">
        <v>0</v>
      </c>
      <c r="BK42" s="11" t="n">
        <v>141.75</v>
      </c>
      <c r="BL42" s="6" t="n">
        <f aca="false">SQRT((BI42)^2+(BK42)^2+(BJ42)^2)</f>
        <v>143.189123190276</v>
      </c>
      <c r="BM42" s="10" t="n">
        <v>20</v>
      </c>
      <c r="BN42" s="11"/>
      <c r="BO42" s="10" t="n">
        <f aca="false">BN42/BM42</f>
        <v>0</v>
      </c>
    </row>
    <row r="43" customFormat="false" ht="14.4" hidden="false" customHeight="false" outlineLevel="0" collapsed="false">
      <c r="B43" s="0" t="n">
        <v>40.5</v>
      </c>
      <c r="C43" s="0" t="n">
        <v>0</v>
      </c>
      <c r="D43" s="10" t="n">
        <v>141.75</v>
      </c>
      <c r="E43" s="6" t="n">
        <f aca="false">SQRT((B43)^2+(D43)^2+(C43)^2)</f>
        <v>147.422225257931</v>
      </c>
      <c r="F43" s="11" t="n">
        <v>10</v>
      </c>
      <c r="G43" s="11" t="n">
        <v>2003</v>
      </c>
      <c r="H43" s="11" t="n">
        <f aca="false">G43/F43</f>
        <v>200.3</v>
      </c>
      <c r="O43" s="0" t="n">
        <v>40.5</v>
      </c>
      <c r="P43" s="0" t="n">
        <v>71</v>
      </c>
      <c r="Q43" s="11" t="n">
        <v>141.75</v>
      </c>
      <c r="R43" s="6" t="n">
        <f aca="false">SQRT((O43)^2+(Q43)^2+(P43)^2)</f>
        <v>163.628580938661</v>
      </c>
      <c r="S43" s="10" t="n">
        <v>10</v>
      </c>
      <c r="T43" s="13" t="n">
        <v>1398</v>
      </c>
      <c r="U43" s="13" t="n">
        <f aca="false">T43/S43</f>
        <v>139.8</v>
      </c>
      <c r="W43" s="0" t="n">
        <v>795</v>
      </c>
      <c r="X43" s="0" t="n">
        <f aca="false">W43/S43</f>
        <v>79.5</v>
      </c>
      <c r="AB43" s="0" t="n">
        <v>40.5</v>
      </c>
      <c r="AC43" s="0" t="n">
        <v>-71</v>
      </c>
      <c r="AD43" s="11" t="n">
        <v>141.75</v>
      </c>
      <c r="AE43" s="6" t="n">
        <f aca="false">SQRT((AB43)^2+(AD43)^2+(AC43)^2)</f>
        <v>163.628580938661</v>
      </c>
      <c r="AF43" s="10" t="n">
        <v>10</v>
      </c>
      <c r="AG43" s="11" t="n">
        <v>853</v>
      </c>
      <c r="AH43" s="10" t="n">
        <f aca="false">AG43/AF43</f>
        <v>85.3</v>
      </c>
      <c r="AJ43" s="1"/>
      <c r="AM43" s="0" t="n">
        <v>40.5</v>
      </c>
      <c r="AN43" s="0" t="n">
        <v>-71</v>
      </c>
      <c r="AO43" s="11" t="n">
        <v>141.75</v>
      </c>
      <c r="AP43" s="6" t="n">
        <f aca="false">SQRT((AM43)^2+(AO43)^2+(AN43)^2)</f>
        <v>163.628580938661</v>
      </c>
      <c r="AQ43" s="10" t="n">
        <v>20</v>
      </c>
      <c r="AR43" s="11" t="n">
        <v>137</v>
      </c>
      <c r="AS43" s="10" t="n">
        <f aca="false">AR43/AQ43</f>
        <v>6.85</v>
      </c>
      <c r="AX43" s="0" t="n">
        <v>40.5</v>
      </c>
      <c r="AY43" s="11" t="n">
        <v>71</v>
      </c>
      <c r="AZ43" s="11" t="n">
        <v>141.75</v>
      </c>
      <c r="BA43" s="6" t="n">
        <f aca="false">SQRT((AX43)^2+(AZ43)^2+(AY43)^2)</f>
        <v>163.628580938661</v>
      </c>
      <c r="BB43" s="10" t="n">
        <v>20</v>
      </c>
      <c r="BC43" s="11"/>
      <c r="BD43" s="10" t="n">
        <f aca="false">BC43/BB43</f>
        <v>0</v>
      </c>
      <c r="BI43" s="0" t="n">
        <v>40.5</v>
      </c>
      <c r="BJ43" s="0" t="n">
        <v>0</v>
      </c>
      <c r="BK43" s="11" t="n">
        <v>141.75</v>
      </c>
      <c r="BL43" s="6" t="n">
        <f aca="false">SQRT((BI43)^2+(BK43)^2+(BJ43)^2)</f>
        <v>147.422225257931</v>
      </c>
      <c r="BM43" s="10" t="n">
        <v>20</v>
      </c>
      <c r="BN43" s="11"/>
      <c r="BO43" s="10" t="n">
        <f aca="false">BN43/BM43</f>
        <v>0</v>
      </c>
    </row>
    <row r="44" customFormat="false" ht="14.4" hidden="false" customHeight="false" outlineLevel="0" collapsed="false">
      <c r="B44" s="0" t="n">
        <v>60.75</v>
      </c>
      <c r="C44" s="0" t="n">
        <v>0</v>
      </c>
      <c r="D44" s="10" t="n">
        <v>141.75</v>
      </c>
      <c r="E44" s="6" t="n">
        <f aca="false">SQRT((B44)^2+(D44)^2+(C44)^2)</f>
        <v>154.219405393744</v>
      </c>
      <c r="F44" s="11" t="n">
        <v>10</v>
      </c>
      <c r="G44" s="11" t="n">
        <v>1228</v>
      </c>
      <c r="H44" s="11" t="n">
        <f aca="false">G44/F44</f>
        <v>122.8</v>
      </c>
      <c r="O44" s="0" t="n">
        <v>60.75</v>
      </c>
      <c r="P44" s="0" t="n">
        <v>71</v>
      </c>
      <c r="Q44" s="11" t="n">
        <v>141.75</v>
      </c>
      <c r="R44" s="6" t="n">
        <f aca="false">SQRT((O44)^2+(Q44)^2+(P44)^2)</f>
        <v>169.778164084784</v>
      </c>
      <c r="S44" s="10" t="n">
        <v>10</v>
      </c>
      <c r="T44" s="13" t="n">
        <v>951</v>
      </c>
      <c r="U44" s="13" t="n">
        <f aca="false">T44/S44</f>
        <v>95.1</v>
      </c>
      <c r="W44" s="0" t="n">
        <v>499</v>
      </c>
      <c r="X44" s="0" t="n">
        <f aca="false">W44/S44</f>
        <v>49.9</v>
      </c>
      <c r="AB44" s="0" t="n">
        <v>60.75</v>
      </c>
      <c r="AC44" s="0" t="n">
        <v>-71</v>
      </c>
      <c r="AD44" s="11" t="n">
        <v>141.75</v>
      </c>
      <c r="AE44" s="6" t="n">
        <f aca="false">SQRT((AB44)^2+(AD44)^2+(AC44)^2)</f>
        <v>169.778164084784</v>
      </c>
      <c r="AF44" s="10" t="n">
        <v>10</v>
      </c>
      <c r="AG44" s="11" t="n">
        <v>519</v>
      </c>
      <c r="AH44" s="10" t="n">
        <f aca="false">AG44/AF44</f>
        <v>51.9</v>
      </c>
      <c r="AJ44" s="1"/>
      <c r="AM44" s="0" t="n">
        <v>60.75</v>
      </c>
      <c r="AN44" s="0" t="n">
        <v>-71</v>
      </c>
      <c r="AO44" s="11" t="n">
        <v>141.75</v>
      </c>
      <c r="AP44" s="6" t="n">
        <f aca="false">SQRT((AM44)^2+(AO44)^2+(AN44)^2)</f>
        <v>169.778164084784</v>
      </c>
      <c r="AQ44" s="10" t="n">
        <v>20</v>
      </c>
      <c r="AR44" s="11" t="n">
        <v>175</v>
      </c>
      <c r="AS44" s="10" t="n">
        <f aca="false">AR44/AQ44</f>
        <v>8.75</v>
      </c>
      <c r="AX44" s="0" t="n">
        <v>60.75</v>
      </c>
      <c r="AY44" s="11" t="n">
        <v>71</v>
      </c>
      <c r="AZ44" s="11" t="n">
        <v>141.75</v>
      </c>
      <c r="BA44" s="6" t="n">
        <f aca="false">SQRT((AX44)^2+(AZ44)^2+(AY44)^2)</f>
        <v>169.778164084784</v>
      </c>
      <c r="BB44" s="10" t="n">
        <v>20</v>
      </c>
      <c r="BC44" s="11"/>
      <c r="BD44" s="10" t="n">
        <f aca="false">BC44/BB44</f>
        <v>0</v>
      </c>
      <c r="BI44" s="0" t="n">
        <v>60.75</v>
      </c>
      <c r="BJ44" s="0" t="n">
        <v>0</v>
      </c>
      <c r="BK44" s="11" t="n">
        <v>141.75</v>
      </c>
      <c r="BL44" s="6" t="n">
        <f aca="false">SQRT((BI44)^2+(BK44)^2+(BJ44)^2)</f>
        <v>154.219405393744</v>
      </c>
      <c r="BM44" s="10" t="n">
        <v>20</v>
      </c>
      <c r="BN44" s="11"/>
      <c r="BO44" s="10" t="n">
        <f aca="false">BN44/BM44</f>
        <v>0</v>
      </c>
    </row>
    <row r="45" customFormat="false" ht="14.4" hidden="false" customHeight="false" outlineLevel="0" collapsed="false">
      <c r="B45" s="6" t="n">
        <v>-60.75</v>
      </c>
      <c r="C45" s="6" t="n">
        <v>0</v>
      </c>
      <c r="D45" s="7" t="n">
        <v>182.25</v>
      </c>
      <c r="E45" s="6" t="n">
        <f aca="false">SQRT((B45)^2+(D45)^2+(C45)^2)</f>
        <v>192.108367855229</v>
      </c>
      <c r="F45" s="7" t="n">
        <v>20</v>
      </c>
      <c r="G45" s="7" t="n">
        <v>724</v>
      </c>
      <c r="H45" s="7" t="n">
        <f aca="false">G45/F45</f>
        <v>36.2</v>
      </c>
      <c r="N45" s="6"/>
      <c r="O45" s="6" t="n">
        <v>-60.75</v>
      </c>
      <c r="P45" s="6" t="n">
        <v>71</v>
      </c>
      <c r="Q45" s="6" t="n">
        <v>182.25</v>
      </c>
      <c r="R45" s="6" t="n">
        <f aca="false">SQRT((O45)^2+(Q45)^2+(P45)^2)</f>
        <v>204.80875225439</v>
      </c>
      <c r="S45" s="6" t="n">
        <v>20</v>
      </c>
      <c r="T45" s="6" t="n">
        <v>508</v>
      </c>
      <c r="U45" s="6" t="n">
        <f aca="false">T45/S45</f>
        <v>25.4</v>
      </c>
      <c r="V45" s="6"/>
      <c r="AA45" s="6"/>
      <c r="AB45" s="6" t="n">
        <v>-60.75</v>
      </c>
      <c r="AC45" s="6" t="n">
        <v>-71</v>
      </c>
      <c r="AD45" s="6" t="n">
        <v>182.25</v>
      </c>
      <c r="AE45" s="6" t="n">
        <f aca="false">SQRT((AB45)^2+(AD45)^2+(AC45)^2)</f>
        <v>204.80875225439</v>
      </c>
      <c r="AF45" s="6" t="n">
        <v>20</v>
      </c>
      <c r="AG45" s="6" t="n">
        <v>412</v>
      </c>
      <c r="AH45" s="6" t="n">
        <f aca="false">AG45/AF45</f>
        <v>20.6</v>
      </c>
      <c r="AI45" s="6"/>
      <c r="AJ45" s="1"/>
      <c r="AL45" s="6"/>
      <c r="AM45" s="6" t="n">
        <v>-60.75</v>
      </c>
      <c r="AN45" s="6" t="n">
        <v>-71</v>
      </c>
      <c r="AO45" s="6" t="n">
        <v>182.25</v>
      </c>
      <c r="AP45" s="6" t="n">
        <f aca="false">SQRT((AM45)^2+(AO45)^2+(AN45)^2)</f>
        <v>204.80875225439</v>
      </c>
      <c r="AQ45" s="6" t="n">
        <v>20</v>
      </c>
      <c r="AR45" s="6" t="n">
        <v>108</v>
      </c>
      <c r="AS45" s="6" t="n">
        <f aca="false">AR45/AQ45</f>
        <v>5.4</v>
      </c>
      <c r="AT45" s="6"/>
      <c r="AW45" s="6"/>
      <c r="AX45" s="6" t="n">
        <v>-60.75</v>
      </c>
      <c r="AY45" s="7" t="n">
        <v>71</v>
      </c>
      <c r="AZ45" s="6" t="n">
        <v>182.25</v>
      </c>
      <c r="BA45" s="6" t="n">
        <f aca="false">SQRT((AX45)^2+(AZ45)^2+(AY45)^2)</f>
        <v>204.80875225439</v>
      </c>
      <c r="BB45" s="6" t="n">
        <v>20</v>
      </c>
      <c r="BC45" s="6"/>
      <c r="BD45" s="6" t="n">
        <f aca="false">BC45/BB45</f>
        <v>0</v>
      </c>
      <c r="BE45" s="6"/>
      <c r="BH45" s="6"/>
      <c r="BI45" s="6" t="n">
        <v>-60.75</v>
      </c>
      <c r="BJ45" s="6" t="n">
        <v>0</v>
      </c>
      <c r="BK45" s="6" t="n">
        <v>182.25</v>
      </c>
      <c r="BL45" s="6" t="n">
        <f aca="false">SQRT((BI45)^2+(BK45)^2+(BJ45)^2)</f>
        <v>192.108367855229</v>
      </c>
      <c r="BM45" s="6" t="n">
        <v>20</v>
      </c>
      <c r="BN45" s="6"/>
      <c r="BO45" s="6" t="n">
        <f aca="false">BN45/BM45</f>
        <v>0</v>
      </c>
      <c r="BP45" s="6"/>
    </row>
    <row r="46" customFormat="false" ht="14.4" hidden="false" customHeight="false" outlineLevel="0" collapsed="false">
      <c r="B46" s="0" t="n">
        <v>-40.5</v>
      </c>
      <c r="C46" s="0" t="n">
        <v>0</v>
      </c>
      <c r="D46" s="11" t="n">
        <v>182.25</v>
      </c>
      <c r="E46" s="6" t="n">
        <f aca="false">SQRT((B46)^2+(D46)^2+(C46)^2)</f>
        <v>186.695775260181</v>
      </c>
      <c r="F46" s="11" t="n">
        <v>20</v>
      </c>
      <c r="G46" s="11" t="n">
        <v>1061</v>
      </c>
      <c r="H46" s="11" t="n">
        <f aca="false">G46/F46</f>
        <v>53.05</v>
      </c>
      <c r="O46" s="10" t="n">
        <v>-40.5</v>
      </c>
      <c r="P46" s="0" t="n">
        <v>71</v>
      </c>
      <c r="Q46" s="11" t="n">
        <v>182.25</v>
      </c>
      <c r="R46" s="6" t="n">
        <f aca="false">SQRT((O46)^2+(Q46)^2+(P46)^2)</f>
        <v>199.74061304602</v>
      </c>
      <c r="S46" s="10" t="n">
        <v>20</v>
      </c>
      <c r="T46" s="11" t="n">
        <v>568</v>
      </c>
      <c r="U46" s="10" t="n">
        <f aca="false">T46/S46</f>
        <v>28.4</v>
      </c>
      <c r="AB46" s="10" t="n">
        <v>-40.5</v>
      </c>
      <c r="AC46" s="0" t="n">
        <v>-71</v>
      </c>
      <c r="AD46" s="11" t="n">
        <v>182.25</v>
      </c>
      <c r="AE46" s="6" t="n">
        <f aca="false">SQRT((AB46)^2+(AD46)^2+(AC46)^2)</f>
        <v>199.74061304602</v>
      </c>
      <c r="AF46" s="10" t="n">
        <v>20</v>
      </c>
      <c r="AG46" s="11" t="n">
        <v>544</v>
      </c>
      <c r="AH46" s="10" t="n">
        <f aca="false">AG46/AF46</f>
        <v>27.2</v>
      </c>
      <c r="AJ46" s="1"/>
      <c r="AM46" s="10" t="n">
        <v>-40.5</v>
      </c>
      <c r="AN46" s="0" t="n">
        <v>-71</v>
      </c>
      <c r="AO46" s="11" t="n">
        <v>182.25</v>
      </c>
      <c r="AP46" s="6" t="n">
        <f aca="false">SQRT((AM46)^2+(AO46)^2+(AN46)^2)</f>
        <v>199.74061304602</v>
      </c>
      <c r="AQ46" s="10" t="n">
        <v>20</v>
      </c>
      <c r="AR46" s="11" t="n">
        <v>153</v>
      </c>
      <c r="AS46" s="10" t="n">
        <f aca="false">AR46/AQ46</f>
        <v>7.65</v>
      </c>
      <c r="AX46" s="10" t="n">
        <v>-40.5</v>
      </c>
      <c r="AY46" s="11" t="n">
        <v>71</v>
      </c>
      <c r="AZ46" s="11" t="n">
        <v>182.25</v>
      </c>
      <c r="BA46" s="6" t="n">
        <f aca="false">SQRT((AX46)^2+(AZ46)^2+(AY46)^2)</f>
        <v>199.74061304602</v>
      </c>
      <c r="BB46" s="10" t="n">
        <v>20</v>
      </c>
      <c r="BC46" s="11"/>
      <c r="BD46" s="10" t="n">
        <f aca="false">BC46/BB46</f>
        <v>0</v>
      </c>
      <c r="BI46" s="10" t="n">
        <v>-40.5</v>
      </c>
      <c r="BJ46" s="0" t="n">
        <v>0</v>
      </c>
      <c r="BK46" s="11" t="n">
        <v>182.25</v>
      </c>
      <c r="BL46" s="6" t="n">
        <f aca="false">SQRT((BI46)^2+(BK46)^2+(BJ46)^2)</f>
        <v>186.695775260181</v>
      </c>
      <c r="BM46" s="10" t="n">
        <v>20</v>
      </c>
      <c r="BN46" s="11"/>
      <c r="BO46" s="10" t="n">
        <f aca="false">BN46/BM46</f>
        <v>0</v>
      </c>
    </row>
    <row r="47" customFormat="false" ht="14.4" hidden="false" customHeight="false" outlineLevel="0" collapsed="false">
      <c r="B47" s="0" t="n">
        <v>-20.25</v>
      </c>
      <c r="C47" s="0" t="n">
        <v>0</v>
      </c>
      <c r="D47" s="11" t="n">
        <v>182.25</v>
      </c>
      <c r="E47" s="6" t="n">
        <f aca="false">SQRT((B47)^2+(D47)^2+(C47)^2)</f>
        <v>183.371549047283</v>
      </c>
      <c r="F47" s="11" t="n">
        <v>20</v>
      </c>
      <c r="G47" s="11" t="n">
        <v>1596</v>
      </c>
      <c r="H47" s="11" t="n">
        <f aca="false">G47/F47</f>
        <v>79.8</v>
      </c>
      <c r="O47" s="10" t="n">
        <v>-20.25</v>
      </c>
      <c r="P47" s="0" t="n">
        <v>71</v>
      </c>
      <c r="Q47" s="11" t="n">
        <v>182.25</v>
      </c>
      <c r="R47" s="6" t="n">
        <f aca="false">SQRT((O47)^2+(Q47)^2+(P47)^2)</f>
        <v>196.63703872872</v>
      </c>
      <c r="S47" s="10" t="n">
        <v>20</v>
      </c>
      <c r="T47" s="11" t="n">
        <v>649</v>
      </c>
      <c r="U47" s="10" t="n">
        <f aca="false">T47/S47</f>
        <v>32.45</v>
      </c>
      <c r="AB47" s="10" t="n">
        <v>-20.25</v>
      </c>
      <c r="AC47" s="0" t="n">
        <v>-71</v>
      </c>
      <c r="AD47" s="11" t="n">
        <v>182.25</v>
      </c>
      <c r="AE47" s="6" t="n">
        <f aca="false">SQRT((AB47)^2+(AD47)^2+(AC47)^2)</f>
        <v>196.63703872872</v>
      </c>
      <c r="AF47" s="10" t="n">
        <v>20</v>
      </c>
      <c r="AG47" s="11" t="n">
        <v>614</v>
      </c>
      <c r="AH47" s="10" t="n">
        <f aca="false">AG47/AF47</f>
        <v>30.7</v>
      </c>
      <c r="AJ47" s="1"/>
      <c r="AM47" s="10" t="n">
        <v>-20.25</v>
      </c>
      <c r="AN47" s="0" t="n">
        <v>-71</v>
      </c>
      <c r="AO47" s="11" t="n">
        <v>182.25</v>
      </c>
      <c r="AP47" s="6" t="n">
        <f aca="false">SQRT((AM47)^2+(AO47)^2+(AN47)^2)</f>
        <v>196.63703872872</v>
      </c>
      <c r="AQ47" s="10" t="n">
        <v>20</v>
      </c>
      <c r="AR47" s="11" t="n">
        <v>93</v>
      </c>
      <c r="AS47" s="10" t="n">
        <f aca="false">AR47/AQ47</f>
        <v>4.65</v>
      </c>
      <c r="AX47" s="10" t="n">
        <v>-20.25</v>
      </c>
      <c r="AY47" s="11" t="n">
        <v>71</v>
      </c>
      <c r="AZ47" s="11" t="n">
        <v>182.25</v>
      </c>
      <c r="BA47" s="6" t="n">
        <f aca="false">SQRT((AX47)^2+(AZ47)^2+(AY47)^2)</f>
        <v>196.63703872872</v>
      </c>
      <c r="BB47" s="10" t="n">
        <v>20</v>
      </c>
      <c r="BC47" s="11"/>
      <c r="BD47" s="10" t="n">
        <f aca="false">BC47/BB47</f>
        <v>0</v>
      </c>
      <c r="BI47" s="10" t="n">
        <v>-20.25</v>
      </c>
      <c r="BJ47" s="0" t="n">
        <v>0</v>
      </c>
      <c r="BK47" s="11" t="n">
        <v>182.25</v>
      </c>
      <c r="BL47" s="6" t="n">
        <f aca="false">SQRT((BI47)^2+(BK47)^2+(BJ47)^2)</f>
        <v>183.371549047283</v>
      </c>
      <c r="BM47" s="10" t="n">
        <v>20</v>
      </c>
      <c r="BN47" s="11"/>
      <c r="BO47" s="10" t="n">
        <f aca="false">BN47/BM47</f>
        <v>0</v>
      </c>
    </row>
    <row r="48" customFormat="false" ht="14.4" hidden="false" customHeight="false" outlineLevel="0" collapsed="false">
      <c r="B48" s="0" t="n">
        <v>0</v>
      </c>
      <c r="C48" s="0" t="n">
        <v>0</v>
      </c>
      <c r="D48" s="11" t="n">
        <v>182.25</v>
      </c>
      <c r="E48" s="6" t="n">
        <f aca="false">SQRT((B48)^2+(D48)^2+(C48)^2)</f>
        <v>182.25</v>
      </c>
      <c r="F48" s="11" t="n">
        <v>20</v>
      </c>
      <c r="G48" s="11" t="n">
        <v>1296</v>
      </c>
      <c r="H48" s="11" t="n">
        <f aca="false">G48/F48</f>
        <v>64.8</v>
      </c>
      <c r="O48" s="10" t="n">
        <v>0</v>
      </c>
      <c r="P48" s="0" t="n">
        <v>71</v>
      </c>
      <c r="Q48" s="11" t="n">
        <v>182.25</v>
      </c>
      <c r="R48" s="6" t="n">
        <f aca="false">SQRT((O48)^2+(Q48)^2+(P48)^2)</f>
        <v>195.591570626139</v>
      </c>
      <c r="S48" s="10" t="n">
        <v>20</v>
      </c>
      <c r="T48" s="11" t="n">
        <v>674</v>
      </c>
      <c r="U48" s="10" t="n">
        <f aca="false">T48/S48</f>
        <v>33.7</v>
      </c>
      <c r="AB48" s="10" t="n">
        <v>0</v>
      </c>
      <c r="AC48" s="0" t="n">
        <v>-71</v>
      </c>
      <c r="AD48" s="11" t="n">
        <v>182.25</v>
      </c>
      <c r="AE48" s="6" t="n">
        <f aca="false">SQRT((AB48)^2+(AD48)^2+(AC48)^2)</f>
        <v>195.591570626139</v>
      </c>
      <c r="AF48" s="10" t="n">
        <v>20</v>
      </c>
      <c r="AG48" s="11" t="n">
        <v>701</v>
      </c>
      <c r="AH48" s="10" t="n">
        <f aca="false">AG48/AF48</f>
        <v>35.05</v>
      </c>
      <c r="AJ48" s="1"/>
      <c r="AM48" s="10" t="n">
        <v>0</v>
      </c>
      <c r="AN48" s="0" t="n">
        <v>-71</v>
      </c>
      <c r="AO48" s="11" t="n">
        <v>182.25</v>
      </c>
      <c r="AP48" s="6" t="n">
        <f aca="false">SQRT((AM48)^2+(AO48)^2+(AN48)^2)</f>
        <v>195.591570626139</v>
      </c>
      <c r="AQ48" s="10" t="n">
        <v>20</v>
      </c>
      <c r="AR48" s="11" t="n">
        <v>72</v>
      </c>
      <c r="AS48" s="10" t="n">
        <f aca="false">AR48/AQ48</f>
        <v>3.6</v>
      </c>
      <c r="AX48" s="10" t="n">
        <v>0</v>
      </c>
      <c r="AY48" s="11" t="n">
        <v>71</v>
      </c>
      <c r="AZ48" s="11" t="n">
        <v>182.25</v>
      </c>
      <c r="BA48" s="6" t="n">
        <f aca="false">SQRT((AX48)^2+(AZ48)^2+(AY48)^2)</f>
        <v>195.591570626139</v>
      </c>
      <c r="BB48" s="10" t="n">
        <v>20</v>
      </c>
      <c r="BC48" s="11"/>
      <c r="BD48" s="10" t="n">
        <f aca="false">BC48/BB48</f>
        <v>0</v>
      </c>
      <c r="BI48" s="10" t="n">
        <v>0</v>
      </c>
      <c r="BJ48" s="0" t="n">
        <v>0</v>
      </c>
      <c r="BK48" s="11" t="n">
        <v>182.25</v>
      </c>
      <c r="BL48" s="6" t="n">
        <f aca="false">SQRT((BI48)^2+(BK48)^2+(BJ48)^2)</f>
        <v>182.25</v>
      </c>
      <c r="BM48" s="10" t="n">
        <v>20</v>
      </c>
      <c r="BN48" s="11"/>
      <c r="BO48" s="10" t="n">
        <f aca="false">BN48/BM48</f>
        <v>0</v>
      </c>
    </row>
    <row r="49" customFormat="false" ht="14.4" hidden="false" customHeight="false" outlineLevel="0" collapsed="false">
      <c r="B49" s="0" t="n">
        <v>20.25</v>
      </c>
      <c r="C49" s="0" t="n">
        <v>0</v>
      </c>
      <c r="D49" s="11" t="n">
        <v>182.25</v>
      </c>
      <c r="E49" s="6" t="n">
        <f aca="false">SQRT((B49)^2+(D49)^2+(C49)^2)</f>
        <v>183.371549047283</v>
      </c>
      <c r="F49" s="11" t="n">
        <v>20</v>
      </c>
      <c r="G49" s="11" t="n">
        <v>1232</v>
      </c>
      <c r="H49" s="11" t="n">
        <f aca="false">G49/F49</f>
        <v>61.6</v>
      </c>
      <c r="O49" s="0" t="n">
        <v>20.25</v>
      </c>
      <c r="P49" s="0" t="n">
        <v>71</v>
      </c>
      <c r="Q49" s="11" t="n">
        <v>182.25</v>
      </c>
      <c r="R49" s="6" t="n">
        <f aca="false">SQRT((O49)^2+(Q49)^2+(P49)^2)</f>
        <v>196.63703872872</v>
      </c>
      <c r="S49" s="10" t="n">
        <v>20</v>
      </c>
      <c r="T49" s="11" t="n">
        <v>654</v>
      </c>
      <c r="U49" s="10" t="n">
        <f aca="false">T49/S49</f>
        <v>32.7</v>
      </c>
      <c r="AB49" s="0" t="n">
        <v>20.25</v>
      </c>
      <c r="AC49" s="0" t="n">
        <v>-71</v>
      </c>
      <c r="AD49" s="11" t="n">
        <v>182.25</v>
      </c>
      <c r="AE49" s="6" t="n">
        <f aca="false">SQRT((AB49)^2+(AD49)^2+(AC49)^2)</f>
        <v>196.63703872872</v>
      </c>
      <c r="AF49" s="10" t="n">
        <v>20</v>
      </c>
      <c r="AG49" s="11" t="n">
        <v>653</v>
      </c>
      <c r="AH49" s="10" t="n">
        <f aca="false">AG49/AF49</f>
        <v>32.65</v>
      </c>
      <c r="AJ49" s="1"/>
      <c r="AM49" s="0" t="n">
        <v>20.25</v>
      </c>
      <c r="AN49" s="0" t="n">
        <v>-71</v>
      </c>
      <c r="AO49" s="11" t="n">
        <v>182.25</v>
      </c>
      <c r="AP49" s="6" t="n">
        <f aca="false">SQRT((AM49)^2+(AO49)^2+(AN49)^2)</f>
        <v>196.63703872872</v>
      </c>
      <c r="AQ49" s="10" t="n">
        <v>20</v>
      </c>
      <c r="AR49" s="11" t="n">
        <v>73</v>
      </c>
      <c r="AS49" s="10" t="n">
        <f aca="false">AR49/AQ49</f>
        <v>3.65</v>
      </c>
      <c r="AX49" s="0" t="n">
        <v>20.25</v>
      </c>
      <c r="AY49" s="11" t="n">
        <v>71</v>
      </c>
      <c r="AZ49" s="11" t="n">
        <v>182.25</v>
      </c>
      <c r="BA49" s="6" t="n">
        <f aca="false">SQRT((AX49)^2+(AZ49)^2+(AY49)^2)</f>
        <v>196.63703872872</v>
      </c>
      <c r="BB49" s="10" t="n">
        <v>20</v>
      </c>
      <c r="BC49" s="11"/>
      <c r="BD49" s="10" t="n">
        <f aca="false">BC49/BB49</f>
        <v>0</v>
      </c>
      <c r="BI49" s="0" t="n">
        <v>20.25</v>
      </c>
      <c r="BJ49" s="0" t="n">
        <v>0</v>
      </c>
      <c r="BK49" s="11" t="n">
        <v>182.25</v>
      </c>
      <c r="BL49" s="6" t="n">
        <f aca="false">SQRT((BI49)^2+(BK49)^2+(BJ49)^2)</f>
        <v>183.371549047283</v>
      </c>
      <c r="BM49" s="10" t="n">
        <v>20</v>
      </c>
      <c r="BN49" s="11"/>
      <c r="BO49" s="10" t="n">
        <f aca="false">BN49/BM49</f>
        <v>0</v>
      </c>
    </row>
    <row r="50" customFormat="false" ht="14.4" hidden="false" customHeight="false" outlineLevel="0" collapsed="false">
      <c r="B50" s="0" t="n">
        <v>40.5</v>
      </c>
      <c r="C50" s="0" t="n">
        <v>0</v>
      </c>
      <c r="D50" s="11" t="n">
        <v>182.25</v>
      </c>
      <c r="E50" s="6" t="n">
        <f aca="false">SQRT((B50)^2+(D50)^2+(C50)^2)</f>
        <v>186.695775260181</v>
      </c>
      <c r="F50" s="11" t="n">
        <v>20</v>
      </c>
      <c r="G50" s="11" t="n">
        <v>1425</v>
      </c>
      <c r="H50" s="11" t="n">
        <f aca="false">G50/F50</f>
        <v>71.25</v>
      </c>
      <c r="O50" s="0" t="n">
        <v>40.5</v>
      </c>
      <c r="P50" s="0" t="n">
        <v>71</v>
      </c>
      <c r="Q50" s="11" t="n">
        <v>182.25</v>
      </c>
      <c r="R50" s="6" t="n">
        <f aca="false">SQRT((O50)^2+(Q50)^2+(P50)^2)</f>
        <v>199.74061304602</v>
      </c>
      <c r="S50" s="10" t="n">
        <v>20</v>
      </c>
      <c r="T50" s="11" t="n">
        <v>583</v>
      </c>
      <c r="U50" s="10" t="n">
        <f aca="false">T50/S50</f>
        <v>29.15</v>
      </c>
      <c r="AB50" s="0" t="n">
        <v>40.5</v>
      </c>
      <c r="AC50" s="0" t="n">
        <v>-71</v>
      </c>
      <c r="AD50" s="11" t="n">
        <v>182.25</v>
      </c>
      <c r="AE50" s="6" t="n">
        <f aca="false">SQRT((AB50)^2+(AD50)^2+(AC50)^2)</f>
        <v>199.74061304602</v>
      </c>
      <c r="AF50" s="10" t="n">
        <v>20</v>
      </c>
      <c r="AG50" s="11" t="n">
        <v>609</v>
      </c>
      <c r="AH50" s="10" t="n">
        <f aca="false">AG50/AF50</f>
        <v>30.45</v>
      </c>
      <c r="AJ50" s="1"/>
      <c r="AM50" s="0" t="n">
        <v>40.5</v>
      </c>
      <c r="AN50" s="0" t="n">
        <v>-71</v>
      </c>
      <c r="AO50" s="11" t="n">
        <v>182.25</v>
      </c>
      <c r="AP50" s="6" t="n">
        <f aca="false">SQRT((AM50)^2+(AO50)^2+(AN50)^2)</f>
        <v>199.74061304602</v>
      </c>
      <c r="AQ50" s="10" t="n">
        <v>20</v>
      </c>
      <c r="AR50" s="11" t="n">
        <v>64</v>
      </c>
      <c r="AS50" s="10" t="n">
        <f aca="false">AR50/AQ50</f>
        <v>3.2</v>
      </c>
      <c r="AX50" s="0" t="n">
        <v>40.5</v>
      </c>
      <c r="AY50" s="11" t="n">
        <v>71</v>
      </c>
      <c r="AZ50" s="11" t="n">
        <v>182.25</v>
      </c>
      <c r="BA50" s="6" t="n">
        <f aca="false">SQRT((AX50)^2+(AZ50)^2+(AY50)^2)</f>
        <v>199.74061304602</v>
      </c>
      <c r="BB50" s="10" t="n">
        <v>20</v>
      </c>
      <c r="BC50" s="11"/>
      <c r="BD50" s="10" t="n">
        <f aca="false">BC50/BB50</f>
        <v>0</v>
      </c>
      <c r="BI50" s="0" t="n">
        <v>40.5</v>
      </c>
      <c r="BJ50" s="0" t="n">
        <v>0</v>
      </c>
      <c r="BK50" s="11" t="n">
        <v>182.25</v>
      </c>
      <c r="BL50" s="6" t="n">
        <f aca="false">SQRT((BI50)^2+(BK50)^2+(BJ50)^2)</f>
        <v>186.695775260181</v>
      </c>
      <c r="BM50" s="10" t="n">
        <v>20</v>
      </c>
      <c r="BN50" s="11"/>
      <c r="BO50" s="10" t="n">
        <f aca="false">BN50/BM50</f>
        <v>0</v>
      </c>
    </row>
    <row r="51" customFormat="false" ht="14.4" hidden="false" customHeight="false" outlineLevel="0" collapsed="false">
      <c r="B51" s="0" t="n">
        <v>60.75</v>
      </c>
      <c r="C51" s="0" t="n">
        <v>0</v>
      </c>
      <c r="D51" s="11" t="n">
        <v>182.25</v>
      </c>
      <c r="E51" s="6" t="n">
        <f aca="false">SQRT((B51)^2+(D51)^2+(C51)^2)</f>
        <v>192.108367855229</v>
      </c>
      <c r="F51" s="11" t="n">
        <v>20</v>
      </c>
      <c r="G51" s="11" t="n">
        <v>953</v>
      </c>
      <c r="H51" s="11" t="n">
        <f aca="false">G51/F51</f>
        <v>47.65</v>
      </c>
      <c r="O51" s="0" t="n">
        <v>60.75</v>
      </c>
      <c r="P51" s="0" t="n">
        <v>71</v>
      </c>
      <c r="Q51" s="11" t="n">
        <v>182.25</v>
      </c>
      <c r="R51" s="6" t="n">
        <f aca="false">SQRT((O51)^2+(Q51)^2+(P51)^2)</f>
        <v>204.80875225439</v>
      </c>
      <c r="S51" s="10" t="n">
        <v>20</v>
      </c>
      <c r="T51" s="11" t="n">
        <v>500</v>
      </c>
      <c r="U51" s="10" t="n">
        <f aca="false">T51/S51</f>
        <v>25</v>
      </c>
      <c r="AB51" s="0" t="n">
        <v>60.75</v>
      </c>
      <c r="AC51" s="0" t="n">
        <v>-71</v>
      </c>
      <c r="AD51" s="11" t="n">
        <v>182.25</v>
      </c>
      <c r="AE51" s="6" t="n">
        <f aca="false">SQRT((AB51)^2+(AD51)^2+(AC51)^2)</f>
        <v>204.80875225439</v>
      </c>
      <c r="AF51" s="10" t="n">
        <v>20</v>
      </c>
      <c r="AG51" s="11" t="n">
        <v>513</v>
      </c>
      <c r="AH51" s="10" t="n">
        <f aca="false">AG51/AF51</f>
        <v>25.65</v>
      </c>
      <c r="AJ51" s="1"/>
      <c r="AM51" s="0" t="n">
        <v>60.75</v>
      </c>
      <c r="AN51" s="0" t="n">
        <v>-71</v>
      </c>
      <c r="AO51" s="11" t="n">
        <v>182.25</v>
      </c>
      <c r="AP51" s="6" t="n">
        <f aca="false">SQRT((AM51)^2+(AO51)^2+(AN51)^2)</f>
        <v>204.80875225439</v>
      </c>
      <c r="AQ51" s="10" t="n">
        <v>20</v>
      </c>
      <c r="AR51" s="11" t="n">
        <v>71</v>
      </c>
      <c r="AS51" s="10" t="n">
        <f aca="false">AR51/AQ51</f>
        <v>3.55</v>
      </c>
      <c r="AX51" s="0" t="n">
        <v>60.75</v>
      </c>
      <c r="AY51" s="11" t="n">
        <v>71</v>
      </c>
      <c r="AZ51" s="11" t="n">
        <v>182.25</v>
      </c>
      <c r="BA51" s="6" t="n">
        <f aca="false">SQRT((AX51)^2+(AZ51)^2+(AY51)^2)</f>
        <v>204.80875225439</v>
      </c>
      <c r="BB51" s="10" t="n">
        <v>20</v>
      </c>
      <c r="BC51" s="11"/>
      <c r="BD51" s="10" t="n">
        <f aca="false">BC51/BB51</f>
        <v>0</v>
      </c>
      <c r="BI51" s="0" t="n">
        <v>60.75</v>
      </c>
      <c r="BJ51" s="0" t="n">
        <v>0</v>
      </c>
      <c r="BK51" s="11" t="n">
        <v>182.25</v>
      </c>
      <c r="BL51" s="6" t="n">
        <f aca="false">SQRT((BI51)^2+(BK51)^2+(BJ51)^2)</f>
        <v>192.108367855229</v>
      </c>
      <c r="BM51" s="10" t="n">
        <v>20</v>
      </c>
      <c r="BN51" s="11"/>
      <c r="BO51" s="10" t="n">
        <f aca="false">BN51/BM51</f>
        <v>0</v>
      </c>
    </row>
    <row r="52" customFormat="false" ht="14.4" hidden="false" customHeight="false" outlineLevel="0" collapsed="false">
      <c r="AJ52" s="1"/>
    </row>
    <row r="56" customFormat="false" ht="15" hidden="false" customHeight="false" outlineLevel="0" collapsed="false"/>
    <row r="57" customFormat="false" ht="15" hidden="false" customHeight="false" outlineLevel="0" collapsed="false">
      <c r="E57" s="5" t="s">
        <v>13</v>
      </c>
      <c r="F57" s="3" t="s">
        <v>14</v>
      </c>
      <c r="G57" s="4" t="s">
        <v>15</v>
      </c>
    </row>
    <row r="58" customFormat="false" ht="15" hidden="false" customHeight="false" outlineLevel="0" collapsed="false">
      <c r="G58" s="0" t="n">
        <v>0</v>
      </c>
      <c r="AB58" s="0" t="s">
        <v>22</v>
      </c>
      <c r="AE58" s="2" t="s">
        <v>23</v>
      </c>
      <c r="AF58" s="21"/>
      <c r="AG58" s="21"/>
      <c r="AH58" s="21"/>
      <c r="AI58" s="21"/>
      <c r="AJ58" s="21"/>
      <c r="AK58" s="21"/>
      <c r="AL58" s="21"/>
      <c r="AM58" s="21"/>
      <c r="AN58" s="21"/>
      <c r="AP58" s="21"/>
      <c r="AQ58" s="21" t="s">
        <v>24</v>
      </c>
      <c r="AR58" s="21" t="n">
        <f aca="false">(AM64/AM61)*100</f>
        <v>7.91484090022712</v>
      </c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2"/>
    </row>
    <row r="59" customFormat="false" ht="15" hidden="false" customHeight="false" outlineLevel="0" collapsed="false">
      <c r="G59" s="0" t="n">
        <v>0</v>
      </c>
      <c r="AB59" s="0" t="s">
        <v>25</v>
      </c>
      <c r="AE59" s="8"/>
      <c r="AF59" s="10"/>
      <c r="AG59" s="10"/>
      <c r="AH59" s="10"/>
      <c r="AI59" s="10"/>
      <c r="AJ59" s="10"/>
      <c r="AK59" s="10"/>
      <c r="AL59" s="10"/>
      <c r="AM59" s="10"/>
      <c r="AN59" s="10"/>
      <c r="AP59" s="10"/>
      <c r="AQ59" s="10"/>
      <c r="AR59" s="10" t="n">
        <f aca="false">(AM65/AM62)*100</f>
        <v>7.10270702509466</v>
      </c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9"/>
    </row>
    <row r="60" customFormat="false" ht="15" hidden="false" customHeight="false" outlineLevel="0" collapsed="false">
      <c r="E60" s="2" t="s">
        <v>16</v>
      </c>
      <c r="F60" s="4" t="s">
        <v>19</v>
      </c>
      <c r="AE60" s="10" t="s">
        <v>26</v>
      </c>
      <c r="AF60" s="0" t="s">
        <v>27</v>
      </c>
      <c r="AG60" s="10" t="s">
        <v>13</v>
      </c>
      <c r="AH60" s="11" t="s">
        <v>14</v>
      </c>
      <c r="AI60" s="11" t="s">
        <v>15</v>
      </c>
      <c r="AJ60" s="11" t="s">
        <v>16</v>
      </c>
      <c r="AK60" s="11" t="s">
        <v>28</v>
      </c>
      <c r="AL60" s="11" t="s">
        <v>18</v>
      </c>
      <c r="AM60" s="11" t="s">
        <v>19</v>
      </c>
      <c r="AN60" s="11" t="s">
        <v>29</v>
      </c>
      <c r="AP60" s="10"/>
      <c r="AQ60" s="10"/>
      <c r="AR60" s="10" t="n">
        <f aca="false">(AM66/AM63)*100</f>
        <v>7.5808849920525</v>
      </c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9"/>
    </row>
    <row r="61" customFormat="false" ht="14.4" hidden="false" customHeight="false" outlineLevel="0" collapsed="false">
      <c r="E61" s="0" t="n">
        <v>64.0361226184097</v>
      </c>
      <c r="F61" s="0" t="n">
        <v>2628.3</v>
      </c>
      <c r="AE61" s="8"/>
      <c r="AF61" s="10" t="s">
        <v>30</v>
      </c>
      <c r="AG61" s="10" t="n">
        <v>0</v>
      </c>
      <c r="AH61" s="10" t="n">
        <v>60.75</v>
      </c>
      <c r="AI61" s="10" t="n">
        <v>0</v>
      </c>
      <c r="AJ61" s="10" t="n">
        <f aca="false">SQRT((AG61)^2+(AH61)^2+(AI61)^2)</f>
        <v>60.75</v>
      </c>
      <c r="AK61" s="10" t="n">
        <v>10</v>
      </c>
      <c r="AL61" s="10" t="n">
        <v>43589</v>
      </c>
      <c r="AM61" s="10" t="n">
        <f aca="false">AL61/AK61</f>
        <v>4358.9</v>
      </c>
      <c r="AN61" s="23" t="n">
        <f aca="false">SQRT(AM61)</f>
        <v>66.0219660416138</v>
      </c>
      <c r="AO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9"/>
    </row>
    <row r="62" customFormat="false" ht="14.4" hidden="false" customHeight="false" outlineLevel="0" collapsed="false">
      <c r="E62" s="0" t="n">
        <v>45.2803765443707</v>
      </c>
      <c r="F62" s="0" t="n">
        <v>6056.1</v>
      </c>
      <c r="AE62" s="8"/>
      <c r="AF62" s="10" t="s">
        <v>31</v>
      </c>
      <c r="AG62" s="10" t="n">
        <v>20.25</v>
      </c>
      <c r="AH62" s="10" t="n">
        <v>60.75</v>
      </c>
      <c r="AI62" s="10" t="n">
        <v>0</v>
      </c>
      <c r="AJ62" s="10" t="n">
        <f aca="false">SQRT((AG62)^2+(AH62)^2+(AI62)^2)</f>
        <v>64.0361226184097</v>
      </c>
      <c r="AK62" s="10" t="n">
        <v>10</v>
      </c>
      <c r="AL62" s="10" t="n">
        <v>42519</v>
      </c>
      <c r="AM62" s="10" t="n">
        <f aca="false">AL62/AK62</f>
        <v>4251.9</v>
      </c>
      <c r="AN62" s="23" t="n">
        <f aca="false">SQRT(AM62)</f>
        <v>65.2065947585058</v>
      </c>
      <c r="AO62" s="10"/>
      <c r="AQ62" s="0" t="s">
        <v>32</v>
      </c>
      <c r="AR62" s="0" t="s">
        <v>33</v>
      </c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9"/>
    </row>
    <row r="63" customFormat="false" ht="14.4" hidden="false" customHeight="false" outlineLevel="0" collapsed="false">
      <c r="E63" s="0" t="n">
        <v>28.6378246380552</v>
      </c>
      <c r="F63" s="0" t="n">
        <v>10179.3</v>
      </c>
      <c r="AE63" s="8"/>
      <c r="AF63" s="10" t="s">
        <v>30</v>
      </c>
      <c r="AG63" s="10" t="n">
        <v>-20.25</v>
      </c>
      <c r="AH63" s="10" t="n">
        <v>60.75</v>
      </c>
      <c r="AI63" s="10" t="n">
        <v>0</v>
      </c>
      <c r="AJ63" s="10" t="n">
        <f aca="false">SQRT((AG63)^2+(AH63)^2+(AI63)^2)</f>
        <v>64.0361226184097</v>
      </c>
      <c r="AK63" s="10" t="n">
        <v>10</v>
      </c>
      <c r="AL63" s="10" t="n">
        <v>39006</v>
      </c>
      <c r="AM63" s="10" t="n">
        <f aca="false">AL63/AK63</f>
        <v>3900.6</v>
      </c>
      <c r="AN63" s="23" t="n">
        <f aca="false">SQRT(AM63)</f>
        <v>62.4547836438491</v>
      </c>
      <c r="AO63" s="10"/>
      <c r="AP63" s="0" t="s">
        <v>34</v>
      </c>
      <c r="AQ63" s="0" t="n">
        <v>29</v>
      </c>
      <c r="AR63" s="0" t="n">
        <v>2.9</v>
      </c>
      <c r="AS63" s="0" t="n">
        <f aca="false">SQRT(AR63)</f>
        <v>1.70293863659264</v>
      </c>
      <c r="AT63" s="10"/>
      <c r="AU63" s="10"/>
      <c r="AV63" s="10" t="s">
        <v>35</v>
      </c>
      <c r="AW63" s="10" t="n">
        <v>119</v>
      </c>
      <c r="AX63" s="10"/>
      <c r="AY63" s="10"/>
      <c r="AZ63" s="10"/>
      <c r="BA63" s="10"/>
      <c r="BB63" s="10"/>
      <c r="BC63" s="10"/>
      <c r="BD63" s="9"/>
    </row>
    <row r="64" customFormat="false" ht="14.4" hidden="false" customHeight="false" outlineLevel="0" collapsed="false">
      <c r="E64" s="0" t="n">
        <v>20.25</v>
      </c>
      <c r="F64" s="0" t="n">
        <v>48638.8</v>
      </c>
      <c r="AE64" s="24"/>
      <c r="AF64" s="6" t="s">
        <v>36</v>
      </c>
      <c r="AG64" s="6" t="n">
        <v>0</v>
      </c>
      <c r="AH64" s="6" t="n">
        <v>60.75</v>
      </c>
      <c r="AI64" s="6" t="n">
        <v>0</v>
      </c>
      <c r="AJ64" s="6" t="n">
        <f aca="false">SQRT((AG64)^2+(AH64)^2+(AI64)^2)</f>
        <v>60.75</v>
      </c>
      <c r="AK64" s="6" t="n">
        <v>10</v>
      </c>
      <c r="AL64" s="6" t="n">
        <v>3450</v>
      </c>
      <c r="AM64" s="6" t="n">
        <f aca="false">AL64/AK64</f>
        <v>345</v>
      </c>
      <c r="AN64" s="23" t="n">
        <f aca="false">SQRT(AM64)</f>
        <v>18.5741756210067</v>
      </c>
      <c r="AO64" s="10"/>
      <c r="AT64" s="10"/>
      <c r="AU64" s="10"/>
      <c r="AV64" s="10" t="s">
        <v>37</v>
      </c>
      <c r="AW64" s="10" t="n">
        <v>119</v>
      </c>
      <c r="AX64" s="10"/>
      <c r="AY64" s="10"/>
      <c r="AZ64" s="10"/>
      <c r="BA64" s="10"/>
      <c r="BB64" s="10"/>
      <c r="BC64" s="10"/>
      <c r="BD64" s="9"/>
    </row>
    <row r="65" customFormat="false" ht="14.4" hidden="false" customHeight="false" outlineLevel="0" collapsed="false">
      <c r="E65" s="0" t="n">
        <v>28.6378246380552</v>
      </c>
      <c r="F65" s="0" t="n">
        <v>10249.5</v>
      </c>
      <c r="AE65" s="8"/>
      <c r="AF65" s="10" t="s">
        <v>36</v>
      </c>
      <c r="AG65" s="10" t="n">
        <v>20.25</v>
      </c>
      <c r="AH65" s="10" t="n">
        <v>60.75</v>
      </c>
      <c r="AI65" s="10" t="n">
        <v>0</v>
      </c>
      <c r="AJ65" s="10" t="n">
        <f aca="false">SQRT((AG65)^2+(AH65)^2+(AI65)^2)</f>
        <v>64.0361226184097</v>
      </c>
      <c r="AK65" s="10" t="n">
        <v>10</v>
      </c>
      <c r="AL65" s="11" t="n">
        <v>3020</v>
      </c>
      <c r="AM65" s="10" t="n">
        <f aca="false">AL65/AK65</f>
        <v>302</v>
      </c>
      <c r="AN65" s="23" t="n">
        <f aca="false">SQRT(AM65)</f>
        <v>17.3781471969828</v>
      </c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9"/>
    </row>
    <row r="66" customFormat="false" ht="14.4" hidden="false" customHeight="false" outlineLevel="0" collapsed="false">
      <c r="E66" s="0" t="n">
        <v>45.2803765443707</v>
      </c>
      <c r="F66" s="0" t="n">
        <v>6148.2</v>
      </c>
      <c r="AE66" s="8"/>
      <c r="AF66" s="10" t="s">
        <v>36</v>
      </c>
      <c r="AG66" s="10" t="n">
        <v>-20.25</v>
      </c>
      <c r="AH66" s="10" t="n">
        <v>60.75</v>
      </c>
      <c r="AI66" s="10" t="n">
        <v>0</v>
      </c>
      <c r="AJ66" s="10" t="n">
        <f aca="false">SQRT((AG66)^2+(AH66)^2+(AI66)^2)</f>
        <v>64.0361226184097</v>
      </c>
      <c r="AK66" s="10" t="n">
        <v>10</v>
      </c>
      <c r="AL66" s="11" t="n">
        <v>2957</v>
      </c>
      <c r="AM66" s="10" t="n">
        <f aca="false">AL66/AK66</f>
        <v>295.7</v>
      </c>
      <c r="AN66" s="23" t="n">
        <f aca="false">SQRT(AM66)</f>
        <v>17.1959297509614</v>
      </c>
      <c r="AO66" s="10"/>
      <c r="AP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9"/>
    </row>
    <row r="67" customFormat="false" ht="14.4" hidden="false" customHeight="false" outlineLevel="0" collapsed="false">
      <c r="E67" s="0" t="n">
        <v>64.0361226184097</v>
      </c>
      <c r="F67" s="0" t="n">
        <v>2593.2</v>
      </c>
      <c r="AE67" s="8"/>
      <c r="AG67" s="10"/>
      <c r="AH67" s="10"/>
      <c r="AI67" s="10"/>
      <c r="AJ67" s="10"/>
      <c r="AK67" s="10"/>
      <c r="AL67" s="10"/>
      <c r="AM67" s="10"/>
      <c r="AN67" s="23"/>
      <c r="AO67" s="10"/>
      <c r="AP67" s="10"/>
      <c r="AQ67" s="10"/>
      <c r="AR67" s="10"/>
      <c r="AS67" s="10"/>
      <c r="AT67" s="10" t="n">
        <f aca="false">10/G6</f>
        <v>2.05597177561946E-005</v>
      </c>
      <c r="AU67" s="10"/>
      <c r="AV67" s="10"/>
      <c r="AW67" s="10"/>
      <c r="AX67" s="10"/>
      <c r="AY67" s="10"/>
      <c r="AZ67" s="10"/>
      <c r="BA67" s="10"/>
      <c r="BB67" s="10"/>
      <c r="BC67" s="10"/>
      <c r="BD67" s="9"/>
    </row>
    <row r="68" customFormat="false" ht="14.4" hidden="false" customHeight="false" outlineLevel="0" collapsed="false">
      <c r="E68" s="0" t="n">
        <v>73.0124133281458</v>
      </c>
      <c r="F68" s="0" t="n">
        <v>2039.2</v>
      </c>
      <c r="AF68" s="10" t="s">
        <v>38</v>
      </c>
      <c r="AG68" s="10" t="n">
        <v>0</v>
      </c>
      <c r="AH68" s="10" t="n">
        <v>60.75</v>
      </c>
      <c r="AI68" s="10" t="n">
        <v>0</v>
      </c>
      <c r="AJ68" s="10" t="n">
        <f aca="false">SQRT((AG68)^2+(AH68)^2+(AI68)^2)</f>
        <v>60.75</v>
      </c>
      <c r="AK68" s="10" t="n">
        <v>10</v>
      </c>
      <c r="AL68" s="10" t="n">
        <v>47096</v>
      </c>
      <c r="AM68" s="10" t="n">
        <f aca="false">AL68/AK68</f>
        <v>4709.6</v>
      </c>
      <c r="AN68" s="23" t="n">
        <f aca="false">SQRT(AM68)</f>
        <v>68.6265254839555</v>
      </c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9"/>
    </row>
    <row r="69" customFormat="false" ht="14.4" hidden="false" customHeight="false" outlineLevel="0" collapsed="false">
      <c r="E69" s="0" t="n">
        <v>57.2756492761104</v>
      </c>
      <c r="F69" s="0" t="n">
        <v>4436.2</v>
      </c>
      <c r="AE69" s="8"/>
      <c r="AF69" s="10"/>
      <c r="AG69" s="10" t="n">
        <v>20.25</v>
      </c>
      <c r="AH69" s="10" t="n">
        <v>60.75</v>
      </c>
      <c r="AI69" s="10" t="n">
        <v>0</v>
      </c>
      <c r="AJ69" s="10" t="n">
        <f aca="false">SQRT((AG69)^2+(AH69)^2+(AI69)^2)</f>
        <v>64.0361226184097</v>
      </c>
      <c r="AK69" s="10" t="n">
        <v>10</v>
      </c>
      <c r="AL69" s="11" t="n">
        <v>41126</v>
      </c>
      <c r="AM69" s="10" t="n">
        <f aca="false">AL69/AK69</f>
        <v>4112.6</v>
      </c>
      <c r="AN69" s="23" t="n">
        <f aca="false">SQRT(AM69)</f>
        <v>64.1295563683392</v>
      </c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9"/>
    </row>
    <row r="70" customFormat="false" ht="14.4" hidden="false" customHeight="false" outlineLevel="0" collapsed="false">
      <c r="E70" s="0" t="n">
        <v>45.2803765443707</v>
      </c>
      <c r="F70" s="0" t="n">
        <v>6934.1</v>
      </c>
      <c r="AE70" s="8"/>
      <c r="AF70" s="10"/>
      <c r="AG70" s="10" t="n">
        <v>-20.25</v>
      </c>
      <c r="AH70" s="10" t="n">
        <v>60.75</v>
      </c>
      <c r="AI70" s="10" t="n">
        <v>0</v>
      </c>
      <c r="AJ70" s="10" t="n">
        <f aca="false">SQRT((AG70)^2+(AH70)^2+(AI70)^2)</f>
        <v>64.0361226184097</v>
      </c>
      <c r="AK70" s="10" t="n">
        <v>10</v>
      </c>
      <c r="AL70" s="11" t="n">
        <v>41705</v>
      </c>
      <c r="AM70" s="10" t="n">
        <f aca="false">AL70/AK70</f>
        <v>4170.5</v>
      </c>
      <c r="AN70" s="23" t="n">
        <f aca="false">SQRT(AM70)</f>
        <v>64.5794084828903</v>
      </c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9"/>
    </row>
    <row r="71" customFormat="false" ht="14.4" hidden="false" customHeight="false" outlineLevel="0" collapsed="false">
      <c r="E71" s="0" t="n">
        <v>40.5</v>
      </c>
      <c r="F71" s="0" t="n">
        <v>8163.9</v>
      </c>
      <c r="AE71" s="8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9"/>
    </row>
    <row r="72" customFormat="false" ht="15" hidden="false" customHeight="false" outlineLevel="0" collapsed="false">
      <c r="E72" s="0" t="n">
        <v>45.2803765443707</v>
      </c>
      <c r="F72" s="0" t="n">
        <v>7020.2</v>
      </c>
      <c r="AE72" s="8"/>
      <c r="AF72" s="10"/>
      <c r="AG72" s="10"/>
      <c r="AH72" s="10"/>
      <c r="AI72" s="10"/>
      <c r="AJ72" s="10"/>
      <c r="AL72" s="0" t="s">
        <v>39</v>
      </c>
      <c r="AO72" s="10" t="s">
        <v>40</v>
      </c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9"/>
    </row>
    <row r="73" customFormat="false" ht="14.4" hidden="false" customHeight="false" outlineLevel="0" collapsed="false">
      <c r="E73" s="0" t="n">
        <v>57.2756492761104</v>
      </c>
      <c r="F73" s="0" t="n">
        <v>4505.7</v>
      </c>
      <c r="AE73" s="8"/>
      <c r="AF73" s="10"/>
      <c r="AG73" s="10"/>
      <c r="AH73" s="10"/>
      <c r="AI73" s="10"/>
      <c r="AJ73" s="10"/>
      <c r="AL73" s="0" t="s">
        <v>41</v>
      </c>
      <c r="AM73" s="0" t="n">
        <f aca="false">((-1)*((AM69)^2-(AM62)^2-(AM65)^2-(2*AM69*(AM62+AM65-AM69-AR63)))/((AM69)^2-(AM65)^2-(AM62)^2)^2)</f>
        <v>3.08035734241001E-006</v>
      </c>
      <c r="AO73" s="25" t="s">
        <v>42</v>
      </c>
      <c r="AP73" s="21" t="s">
        <v>43</v>
      </c>
      <c r="AQ73" s="21" t="s">
        <v>44</v>
      </c>
      <c r="AR73" s="22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9"/>
    </row>
    <row r="74" customFormat="false" ht="14.4" hidden="false" customHeight="false" outlineLevel="0" collapsed="false">
      <c r="E74" s="0" t="n">
        <v>73.0124133281458</v>
      </c>
      <c r="F74" s="0" t="n">
        <v>2092.4</v>
      </c>
      <c r="AE74" s="8"/>
      <c r="AF74" s="10" t="s">
        <v>45</v>
      </c>
      <c r="AG74" s="10" t="s">
        <v>46</v>
      </c>
      <c r="AH74" s="10"/>
      <c r="AI74" s="10"/>
      <c r="AJ74" s="10"/>
      <c r="AL74" s="0" t="s">
        <v>47</v>
      </c>
      <c r="AM74" s="0" t="n">
        <f aca="false">((1)*((AM69)^2-(AM62)^2-(AM65)^2-(-2*AM62*(AM62+AM65-AM69-AR63)))/((AM69)^2-(AM65)^2-(AM62)^2)^2)</f>
        <v>1.56585755489471E-006</v>
      </c>
      <c r="AO74" s="10" t="n">
        <f aca="false">ABS((AM62+AM65-AM69-AR63)/((AM69^2)-(AM62^2)-(AM65^2)))</f>
        <v>0.000348939334660084</v>
      </c>
      <c r="AP74" s="10" t="n">
        <f aca="false">SQRT((AM73*AN69)^2+(AN62*AM74)^2+(AM75*AN65)^2+(AM76*AS63)^2)</f>
        <v>0.000222637086786089</v>
      </c>
      <c r="AQ74" s="10" t="n">
        <f aca="false">AP74/AO74*100</f>
        <v>63.8039523411624</v>
      </c>
      <c r="AR74" s="9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9"/>
    </row>
    <row r="75" customFormat="false" ht="14.4" hidden="false" customHeight="false" outlineLevel="0" collapsed="false">
      <c r="E75" s="0" t="n">
        <v>85.9134739141655</v>
      </c>
      <c r="F75" s="0" t="n">
        <v>1305.1</v>
      </c>
      <c r="AE75" s="8"/>
      <c r="AF75" s="10"/>
      <c r="AG75" s="10" t="n">
        <f aca="false">1/AO74</f>
        <v>2865.82766879561</v>
      </c>
      <c r="AH75" s="10"/>
      <c r="AI75" s="10"/>
      <c r="AJ75" s="10"/>
      <c r="AL75" s="0" t="s">
        <v>48</v>
      </c>
      <c r="AM75" s="0" t="n">
        <f aca="false">((1)*((AM69)^2-(AM62)^2-(AM65)^2-(-2*AM65*(AM62+AM65-AM69-AR63)))/((AM69)^2-(AM65)^2-(AM62)^2)^2)</f>
        <v>-6.28186825864916E-007</v>
      </c>
      <c r="AO75" s="8" t="s">
        <v>49</v>
      </c>
      <c r="AP75" s="10" t="s">
        <v>50</v>
      </c>
      <c r="AR75" s="9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9"/>
    </row>
    <row r="76" customFormat="false" ht="15" hidden="false" customHeight="false" outlineLevel="0" collapsed="false">
      <c r="E76" s="0" t="n">
        <v>73.0124133281458</v>
      </c>
      <c r="F76" s="0" t="n">
        <v>2632.1</v>
      </c>
      <c r="AE76" s="8"/>
      <c r="AF76" s="10"/>
      <c r="AG76" s="10"/>
      <c r="AH76" s="10"/>
      <c r="AI76" s="10"/>
      <c r="AJ76" s="10"/>
      <c r="AK76" s="10"/>
      <c r="AL76" s="0" t="s">
        <v>51</v>
      </c>
      <c r="AM76" s="0" t="n">
        <f aca="false">(-1)/(((AM70)^2-(AM66)^2-(AM63)^2)^2)</f>
        <v>-2.28724202894581E-013</v>
      </c>
      <c r="AN76" s="10"/>
      <c r="AO76" s="26" t="n">
        <f aca="false">AO74-AP74</f>
        <v>0.000126302247873995</v>
      </c>
      <c r="AP76" s="26" t="n">
        <f aca="false">AO74+AP74</f>
        <v>0.000571576421446173</v>
      </c>
      <c r="AR76" s="27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9"/>
    </row>
    <row r="77" customFormat="false" ht="15" hidden="false" customHeight="false" outlineLevel="0" collapsed="false">
      <c r="E77" s="0" t="n">
        <v>64.0361226184097</v>
      </c>
      <c r="F77" s="0" t="n">
        <v>3900.6</v>
      </c>
      <c r="AE77" s="8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9"/>
    </row>
    <row r="78" customFormat="false" ht="14.4" hidden="false" customHeight="false" outlineLevel="0" collapsed="false">
      <c r="E78" s="0" t="n">
        <v>60.75</v>
      </c>
      <c r="F78" s="0" t="n">
        <v>4358.9</v>
      </c>
      <c r="AE78" s="8"/>
      <c r="AF78" s="10"/>
      <c r="AG78" s="10"/>
      <c r="AH78" s="10"/>
      <c r="AI78" s="10"/>
      <c r="AJ78" s="10"/>
      <c r="AK78" s="10"/>
      <c r="AL78" s="10"/>
      <c r="AM78" s="10"/>
      <c r="AN78" s="10"/>
      <c r="AO78" s="28" t="s">
        <v>52</v>
      </c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9"/>
    </row>
    <row r="79" customFormat="false" ht="15" hidden="false" customHeight="false" outlineLevel="0" collapsed="false">
      <c r="E79" s="0" t="n">
        <v>64.0361226184097</v>
      </c>
      <c r="F79" s="0" t="n">
        <v>4251.9</v>
      </c>
      <c r="AE79" s="8"/>
      <c r="AF79" s="10"/>
      <c r="AG79" s="10"/>
      <c r="AH79" s="10"/>
      <c r="AI79" s="10"/>
      <c r="AJ79" s="10"/>
      <c r="AK79" s="10"/>
      <c r="AN79" s="10"/>
      <c r="AO79" s="29" t="n">
        <f aca="false">((AM61*AM64)-SQRT((AM61*AM64*(AM68-AM61)*(AM68-AM64))))/(AM61*AM64*AM68)</f>
        <v>-1.88678996204894E-006</v>
      </c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9"/>
    </row>
    <row r="80" customFormat="false" ht="14.4" hidden="false" customHeight="false" outlineLevel="0" collapsed="false">
      <c r="E80" s="0" t="n">
        <v>73.0124133281458</v>
      </c>
      <c r="F80" s="0" t="n">
        <v>2586.9</v>
      </c>
      <c r="AE80" s="8"/>
      <c r="AF80" s="10"/>
      <c r="AG80" s="10"/>
      <c r="AH80" s="10"/>
      <c r="AI80" s="10"/>
      <c r="AJ80" s="10"/>
      <c r="AK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9"/>
    </row>
    <row r="81" customFormat="false" ht="14.4" hidden="false" customHeight="false" outlineLevel="0" collapsed="false">
      <c r="E81" s="0" t="n">
        <v>85.9134739141655</v>
      </c>
      <c r="F81" s="0" t="n">
        <v>1275</v>
      </c>
      <c r="AE81" s="8"/>
      <c r="AF81" s="10"/>
      <c r="AG81" s="10"/>
      <c r="AH81" s="10"/>
      <c r="AI81" s="10"/>
      <c r="AJ81" s="10"/>
      <c r="AK81" s="10"/>
      <c r="AN81" s="10"/>
      <c r="AO81" s="10" t="s">
        <v>53</v>
      </c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9"/>
    </row>
    <row r="82" customFormat="false" ht="14.4" hidden="false" customHeight="false" outlineLevel="0" collapsed="false">
      <c r="E82" s="0" t="n">
        <v>101.25</v>
      </c>
      <c r="F82" s="0" t="n">
        <v>808.2</v>
      </c>
      <c r="AE82" s="8"/>
      <c r="AF82" s="10"/>
      <c r="AG82" s="10"/>
      <c r="AH82" s="10"/>
      <c r="AI82" s="10"/>
      <c r="AJ82" s="10"/>
      <c r="AK82" s="10"/>
      <c r="AN82" s="10"/>
      <c r="AO82" s="0" t="s">
        <v>54</v>
      </c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9"/>
    </row>
    <row r="83" customFormat="false" ht="14.4" hidden="false" customHeight="false" outlineLevel="0" collapsed="false">
      <c r="E83" s="0" t="n">
        <v>90.5607530887415</v>
      </c>
      <c r="F83" s="0" t="n">
        <v>1627.7</v>
      </c>
      <c r="AE83" s="8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9"/>
    </row>
    <row r="84" customFormat="false" ht="14.4" hidden="false" customHeight="false" outlineLevel="0" collapsed="false">
      <c r="E84" s="0" t="n">
        <v>83.4928889187576</v>
      </c>
      <c r="F84" s="0" t="n">
        <v>1970.6</v>
      </c>
      <c r="AE84" s="8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9"/>
    </row>
    <row r="85" customFormat="false" ht="14.4" hidden="false" customHeight="false" outlineLevel="0" collapsed="false">
      <c r="E85" s="0" t="n">
        <v>81</v>
      </c>
      <c r="F85" s="0" t="n">
        <v>2216.9</v>
      </c>
      <c r="AE85" s="8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9"/>
    </row>
    <row r="86" customFormat="false" ht="14.4" hidden="false" customHeight="false" outlineLevel="0" collapsed="false">
      <c r="E86" s="0" t="n">
        <v>83.4928889187576</v>
      </c>
      <c r="F86" s="0" t="n">
        <v>1979.9</v>
      </c>
      <c r="AE86" s="8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9"/>
    </row>
    <row r="87" customFormat="false" ht="14.4" hidden="false" customHeight="false" outlineLevel="0" collapsed="false">
      <c r="E87" s="0" t="n">
        <v>90.5607530887415</v>
      </c>
      <c r="F87" s="0" t="n">
        <v>1441.1</v>
      </c>
      <c r="AE87" s="8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9"/>
    </row>
    <row r="88" customFormat="false" ht="14.4" hidden="false" customHeight="false" outlineLevel="0" collapsed="false">
      <c r="E88" s="0" t="n">
        <v>101.25</v>
      </c>
      <c r="F88" s="0" t="n">
        <v>712.5</v>
      </c>
      <c r="AE88" s="8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9"/>
    </row>
    <row r="89" customFormat="false" ht="14.4" hidden="false" customHeight="false" outlineLevel="0" collapsed="false">
      <c r="E89" s="0" t="n">
        <v>118.076775870617</v>
      </c>
      <c r="F89" s="0" t="n">
        <v>532</v>
      </c>
      <c r="AE89" s="8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9"/>
    </row>
    <row r="90" customFormat="false" ht="14.4" hidden="false" customHeight="false" outlineLevel="0" collapsed="false">
      <c r="E90" s="0" t="n">
        <v>109.049587344474</v>
      </c>
      <c r="F90" s="0" t="n">
        <v>866.4</v>
      </c>
      <c r="AE90" s="8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9"/>
    </row>
    <row r="91" customFormat="false" ht="14.4" hidden="false" customHeight="false" outlineLevel="0" collapsed="false">
      <c r="E91" s="0" t="n">
        <v>103.255145150254</v>
      </c>
      <c r="F91" s="0" t="n">
        <v>1069.5</v>
      </c>
      <c r="AE91" s="8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9"/>
    </row>
    <row r="92" customFormat="false" ht="14.4" hidden="false" customHeight="false" outlineLevel="0" collapsed="false">
      <c r="E92" s="0" t="n">
        <v>101.25</v>
      </c>
      <c r="F92" s="0" t="n">
        <v>1168.4</v>
      </c>
      <c r="AE92" s="8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9"/>
    </row>
    <row r="93" customFormat="false" ht="14.4" hidden="false" customHeight="false" outlineLevel="0" collapsed="false">
      <c r="E93" s="0" t="n">
        <v>103.255145150254</v>
      </c>
      <c r="F93" s="0" t="n">
        <v>1083.5</v>
      </c>
      <c r="AE93" s="8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9"/>
    </row>
    <row r="94" customFormat="false" ht="14.4" hidden="false" customHeight="false" outlineLevel="0" collapsed="false">
      <c r="E94" s="0" t="n">
        <v>109.049587344474</v>
      </c>
      <c r="F94" s="0" t="n">
        <v>727.7</v>
      </c>
      <c r="AE94" s="8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9"/>
    </row>
    <row r="95" customFormat="false" ht="14.4" hidden="false" customHeight="false" outlineLevel="0" collapsed="false">
      <c r="E95" s="0" t="n">
        <v>118.076775870617</v>
      </c>
      <c r="F95" s="0" t="n">
        <v>621.8</v>
      </c>
      <c r="AE95" s="8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9"/>
    </row>
    <row r="96" customFormat="false" ht="14.4" hidden="false" customHeight="false" outlineLevel="0" collapsed="false">
      <c r="E96" s="0" t="n">
        <v>154.219405393744</v>
      </c>
      <c r="F96" s="0" t="n">
        <v>110.7</v>
      </c>
      <c r="AE96" s="8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9"/>
    </row>
    <row r="97" customFormat="false" ht="14.4" hidden="false" customHeight="false" outlineLevel="0" collapsed="false">
      <c r="E97" s="0" t="n">
        <v>147.422225257931</v>
      </c>
      <c r="F97" s="0" t="n">
        <v>186.9</v>
      </c>
      <c r="AE97" s="8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9"/>
    </row>
    <row r="98" customFormat="false" ht="14.4" hidden="false" customHeight="false" outlineLevel="0" collapsed="false">
      <c r="E98" s="0" t="n">
        <v>143.189123190276</v>
      </c>
      <c r="F98" s="0" t="n">
        <v>246</v>
      </c>
      <c r="AE98" s="8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9"/>
    </row>
    <row r="99" customFormat="false" ht="14.4" hidden="false" customHeight="false" outlineLevel="0" collapsed="false">
      <c r="E99" s="0" t="n">
        <v>141.75</v>
      </c>
      <c r="F99" s="0" t="n">
        <v>271.4</v>
      </c>
      <c r="AE99" s="8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9"/>
    </row>
    <row r="100" customFormat="false" ht="15" hidden="false" customHeight="false" outlineLevel="0" collapsed="false">
      <c r="E100" s="0" t="n">
        <v>143.189123190276</v>
      </c>
      <c r="F100" s="0" t="n">
        <v>239.8</v>
      </c>
      <c r="AE100" s="30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7"/>
    </row>
    <row r="101" customFormat="false" ht="14.4" hidden="false" customHeight="false" outlineLevel="0" collapsed="false">
      <c r="E101" s="0" t="n">
        <v>147.422225257931</v>
      </c>
      <c r="F101" s="0" t="n">
        <v>200.3</v>
      </c>
    </row>
    <row r="102" customFormat="false" ht="14.4" hidden="false" customHeight="false" outlineLevel="0" collapsed="false">
      <c r="E102" s="0" t="n">
        <v>154.219405393744</v>
      </c>
      <c r="F102" s="0" t="n">
        <v>122.8</v>
      </c>
    </row>
    <row r="103" customFormat="false" ht="14.4" hidden="false" customHeight="false" outlineLevel="0" collapsed="false">
      <c r="E103" s="0" t="n">
        <v>192.108367855229</v>
      </c>
      <c r="F103" s="0" t="n">
        <v>36.2</v>
      </c>
    </row>
    <row r="104" customFormat="false" ht="14.4" hidden="false" customHeight="false" outlineLevel="0" collapsed="false">
      <c r="E104" s="0" t="n">
        <v>186.695775260181</v>
      </c>
      <c r="F104" s="0" t="n">
        <v>53.05</v>
      </c>
    </row>
    <row r="105" customFormat="false" ht="14.4" hidden="false" customHeight="false" outlineLevel="0" collapsed="false">
      <c r="E105" s="0" t="n">
        <v>183.371549047283</v>
      </c>
      <c r="F105" s="0" t="n">
        <v>79.8</v>
      </c>
    </row>
    <row r="106" customFormat="false" ht="14.4" hidden="false" customHeight="false" outlineLevel="0" collapsed="false">
      <c r="E106" s="0" t="n">
        <v>182.25</v>
      </c>
      <c r="F106" s="0" t="n">
        <v>64.8</v>
      </c>
    </row>
    <row r="107" customFormat="false" ht="14.4" hidden="false" customHeight="false" outlineLevel="0" collapsed="false">
      <c r="E107" s="0" t="n">
        <v>183.371549047283</v>
      </c>
      <c r="F107" s="0" t="n">
        <v>61.6</v>
      </c>
    </row>
    <row r="108" customFormat="false" ht="14.4" hidden="false" customHeight="false" outlineLevel="0" collapsed="false">
      <c r="E108" s="0" t="n">
        <v>186.695775260181</v>
      </c>
      <c r="F108" s="0" t="n">
        <v>71.25</v>
      </c>
    </row>
    <row r="109" customFormat="false" ht="14.4" hidden="false" customHeight="false" outlineLevel="0" collapsed="false">
      <c r="E109" s="0" t="n">
        <v>192.108367855229</v>
      </c>
      <c r="F109" s="0" t="n">
        <v>47.65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61"/>
  <sheetViews>
    <sheetView showFormulas="false" showGridLines="true" showRowColHeaders="true" showZeros="true" rightToLeft="false" tabSelected="true" showOutlineSymbols="true" defaultGridColor="true" view="normal" topLeftCell="AU1" colorId="64" zoomScale="55" zoomScaleNormal="55" zoomScalePageLayoutView="100" workbookViewId="0">
      <selection pane="topLeft" activeCell="AX3" activeCellId="0" sqref="AX3"/>
    </sheetView>
  </sheetViews>
  <sheetFormatPr defaultRowHeight="14.4" zeroHeight="false" outlineLevelRow="0" outlineLevelCol="0"/>
  <cols>
    <col collapsed="false" customWidth="true" hidden="false" outlineLevel="0" max="8" min="1" style="0" width="8.53"/>
    <col collapsed="false" customWidth="true" hidden="false" outlineLevel="0" max="9" min="9" style="0" width="12.44"/>
    <col collapsed="false" customWidth="true" hidden="false" outlineLevel="0" max="10" min="10" style="0" width="8.53"/>
    <col collapsed="false" customWidth="true" hidden="false" outlineLevel="0" max="11" min="11" style="0" width="12.33"/>
    <col collapsed="false" customWidth="true" hidden="false" outlineLevel="0" max="24" min="12" style="0" width="8.53"/>
    <col collapsed="false" customWidth="true" hidden="false" outlineLevel="0" max="25" min="25" style="0" width="17.11"/>
    <col collapsed="false" customWidth="true" hidden="false" outlineLevel="0" max="27" min="26" style="0" width="8.53"/>
    <col collapsed="false" customWidth="true" hidden="false" outlineLevel="0" max="29" min="28" style="0" width="10.33"/>
    <col collapsed="false" customWidth="true" hidden="false" outlineLevel="0" max="31" min="30" style="0" width="8.53"/>
    <col collapsed="false" customWidth="true" hidden="false" outlineLevel="0" max="32" min="32" style="0" width="12.66"/>
    <col collapsed="false" customWidth="true" hidden="false" outlineLevel="0" max="36" min="33" style="0" width="8.53"/>
    <col collapsed="false" customWidth="true" hidden="false" outlineLevel="0" max="37" min="37" style="0" width="10.11"/>
    <col collapsed="false" customWidth="true" hidden="false" outlineLevel="0" max="40" min="38" style="0" width="8.53"/>
    <col collapsed="false" customWidth="true" hidden="false" outlineLevel="0" max="41" min="41" style="0" width="11.11"/>
    <col collapsed="false" customWidth="true" hidden="false" outlineLevel="0" max="42" min="42" style="0" width="8.53"/>
    <col collapsed="false" customWidth="true" hidden="false" outlineLevel="0" max="43" min="43" style="0" width="14"/>
    <col collapsed="false" customWidth="true" hidden="false" outlineLevel="0" max="44" min="44" style="0" width="13.44"/>
    <col collapsed="false" customWidth="true" hidden="false" outlineLevel="0" max="45" min="45" style="0" width="11"/>
    <col collapsed="false" customWidth="true" hidden="false" outlineLevel="0" max="46" min="46" style="0" width="17.11"/>
    <col collapsed="false" customWidth="true" hidden="false" outlineLevel="0" max="1025" min="47" style="0" width="8.53"/>
  </cols>
  <sheetData>
    <row r="1" customFormat="false" ht="15" hidden="false" customHeight="false" outlineLevel="0" collapsed="false">
      <c r="B1" s="0" t="s">
        <v>11</v>
      </c>
      <c r="O1" s="0" t="s">
        <v>11</v>
      </c>
      <c r="AB1" s="0" t="s">
        <v>11</v>
      </c>
      <c r="AJ1" s="1"/>
      <c r="AK1" s="0" t="s">
        <v>12</v>
      </c>
      <c r="AM1" s="0" t="s">
        <v>11</v>
      </c>
      <c r="AU1" s="10"/>
      <c r="AV1" s="10"/>
      <c r="AX1" s="0" t="s">
        <v>11</v>
      </c>
      <c r="BI1" s="0" t="s">
        <v>11</v>
      </c>
    </row>
    <row r="2" customFormat="false" ht="15" hidden="false" customHeight="false" outlineLevel="0" collapsed="false">
      <c r="B2" s="0" t="s">
        <v>13</v>
      </c>
      <c r="C2" s="0" t="s">
        <v>14</v>
      </c>
      <c r="D2" s="0" t="s">
        <v>15</v>
      </c>
      <c r="E2" s="0" t="s">
        <v>16</v>
      </c>
      <c r="F2" s="0" t="s">
        <v>17</v>
      </c>
      <c r="G2" s="0" t="s">
        <v>18</v>
      </c>
      <c r="H2" s="0" t="s">
        <v>19</v>
      </c>
      <c r="K2" s="2" t="s">
        <v>20</v>
      </c>
      <c r="L2" s="3" t="n">
        <v>0.4</v>
      </c>
      <c r="M2" s="4" t="n">
        <v>2.8</v>
      </c>
      <c r="O2" s="0" t="s">
        <v>13</v>
      </c>
      <c r="P2" s="0" t="s">
        <v>14</v>
      </c>
      <c r="Q2" s="0" t="s">
        <v>15</v>
      </c>
      <c r="R2" s="0" t="s">
        <v>16</v>
      </c>
      <c r="S2" s="0" t="s">
        <v>17</v>
      </c>
      <c r="T2" s="0" t="s">
        <v>18</v>
      </c>
      <c r="U2" s="0" t="s">
        <v>19</v>
      </c>
      <c r="AB2" s="0" t="s">
        <v>13</v>
      </c>
      <c r="AC2" s="0" t="s">
        <v>14</v>
      </c>
      <c r="AD2" s="0" t="s">
        <v>15</v>
      </c>
      <c r="AE2" s="0" t="s">
        <v>16</v>
      </c>
      <c r="AF2" s="0" t="s">
        <v>17</v>
      </c>
      <c r="AG2" s="0" t="s">
        <v>18</v>
      </c>
      <c r="AH2" s="0" t="s">
        <v>19</v>
      </c>
      <c r="AJ2" s="1"/>
      <c r="AM2" s="0" t="s">
        <v>13</v>
      </c>
      <c r="AN2" s="0" t="s">
        <v>14</v>
      </c>
      <c r="AO2" s="0" t="s">
        <v>15</v>
      </c>
      <c r="AP2" s="0" t="s">
        <v>16</v>
      </c>
      <c r="AQ2" s="0" t="s">
        <v>17</v>
      </c>
      <c r="AR2" s="0" t="s">
        <v>18</v>
      </c>
      <c r="AS2" s="0" t="s">
        <v>19</v>
      </c>
      <c r="AU2" s="10"/>
      <c r="AV2" s="10"/>
      <c r="AX2" s="0" t="s">
        <v>13</v>
      </c>
      <c r="AY2" s="0" t="s">
        <v>14</v>
      </c>
      <c r="AZ2" s="0" t="s">
        <v>15</v>
      </c>
      <c r="BA2" s="0" t="s">
        <v>16</v>
      </c>
      <c r="BB2" s="0" t="s">
        <v>17</v>
      </c>
      <c r="BC2" s="0" t="s">
        <v>18</v>
      </c>
      <c r="BD2" s="0" t="s">
        <v>19</v>
      </c>
      <c r="BI2" s="0" t="s">
        <v>13</v>
      </c>
      <c r="BJ2" s="0" t="s">
        <v>14</v>
      </c>
      <c r="BK2" s="0" t="s">
        <v>15</v>
      </c>
      <c r="BL2" s="0" t="s">
        <v>16</v>
      </c>
      <c r="BM2" s="0" t="s">
        <v>17</v>
      </c>
      <c r="BN2" s="0" t="s">
        <v>18</v>
      </c>
      <c r="BO2" s="0" t="s">
        <v>19</v>
      </c>
    </row>
    <row r="3" customFormat="false" ht="14.4" hidden="false" customHeight="false" outlineLevel="0" collapsed="false">
      <c r="A3" s="6"/>
      <c r="B3" s="6" t="n">
        <v>-60.75</v>
      </c>
      <c r="C3" s="6" t="n">
        <v>0</v>
      </c>
      <c r="D3" s="6" t="n">
        <v>20.25</v>
      </c>
      <c r="E3" s="6" t="n">
        <f aca="false">SQRT((B3)^2+(D3)^2+(C3)^2)</f>
        <v>64.0361226184097</v>
      </c>
      <c r="F3" s="7" t="n">
        <v>10</v>
      </c>
      <c r="G3" s="7" t="n">
        <v>26283</v>
      </c>
      <c r="H3" s="6" t="n">
        <f aca="false">G3/F3</f>
        <v>2628.3</v>
      </c>
      <c r="I3" s="6"/>
      <c r="N3" s="6"/>
      <c r="O3" s="6" t="n">
        <v>-60.75</v>
      </c>
      <c r="P3" s="6" t="n">
        <v>71</v>
      </c>
      <c r="Q3" s="6" t="n">
        <v>20.25</v>
      </c>
      <c r="R3" s="6" t="n">
        <f aca="false">SQRT((O3)^2+(Q3)^2+(P3)^2)</f>
        <v>95.61184550044</v>
      </c>
      <c r="S3" s="6" t="n">
        <v>10</v>
      </c>
      <c r="T3" s="6" t="n">
        <v>8007</v>
      </c>
      <c r="U3" s="6" t="n">
        <f aca="false">T3/S3</f>
        <v>800.7</v>
      </c>
      <c r="V3" s="6"/>
      <c r="AA3" s="6"/>
      <c r="AB3" s="6" t="n">
        <v>-60.75</v>
      </c>
      <c r="AC3" s="6" t="n">
        <v>-71</v>
      </c>
      <c r="AD3" s="6" t="n">
        <v>20.25</v>
      </c>
      <c r="AE3" s="6" t="n">
        <f aca="false">SQRT((AB3)^2+(AD3)^2+(AC3)^2)</f>
        <v>95.61184550044</v>
      </c>
      <c r="AF3" s="6" t="n">
        <v>10</v>
      </c>
      <c r="AG3" s="6" t="n">
        <v>7201</v>
      </c>
      <c r="AH3" s="6" t="n">
        <f aca="false">AG3/AF3</f>
        <v>720.1</v>
      </c>
      <c r="AI3" s="6"/>
      <c r="AJ3" s="1"/>
      <c r="AL3" s="6"/>
      <c r="AM3" s="6" t="n">
        <v>-60.75</v>
      </c>
      <c r="AN3" s="6" t="n">
        <v>-71</v>
      </c>
      <c r="AO3" s="6" t="n">
        <v>20.25</v>
      </c>
      <c r="AP3" s="6" t="n">
        <f aca="false">SQRT((AM3)^2+(AO3)^2+(AN3)^2)</f>
        <v>95.61184550044</v>
      </c>
      <c r="AQ3" s="6" t="n">
        <v>20</v>
      </c>
      <c r="AR3" s="6" t="n">
        <v>125</v>
      </c>
      <c r="AS3" s="6" t="n">
        <f aca="false">AR3/AQ3</f>
        <v>6.25</v>
      </c>
      <c r="AT3" s="6"/>
      <c r="AU3" s="10"/>
      <c r="AV3" s="10"/>
      <c r="AW3" s="6"/>
      <c r="AX3" s="6" t="n">
        <v>-60.75</v>
      </c>
      <c r="AY3" s="7" t="n">
        <v>71</v>
      </c>
      <c r="AZ3" s="6" t="n">
        <v>20.25</v>
      </c>
      <c r="BA3" s="6" t="n">
        <f aca="false">SQRT((AX3)^2+(AZ3)^2+(AY3)^2)</f>
        <v>95.61184550044</v>
      </c>
      <c r="BB3" s="6" t="n">
        <v>20</v>
      </c>
      <c r="BC3" s="6" t="n">
        <v>73</v>
      </c>
      <c r="BD3" s="6" t="n">
        <f aca="false">BC3/BB3</f>
        <v>3.65</v>
      </c>
      <c r="BE3" s="6"/>
      <c r="BH3" s="6"/>
      <c r="BI3" s="6" t="n">
        <v>-60.75</v>
      </c>
      <c r="BJ3" s="6" t="n">
        <v>0</v>
      </c>
      <c r="BK3" s="6" t="n">
        <v>20.25</v>
      </c>
      <c r="BL3" s="6" t="n">
        <f aca="false">SQRT((BI3)^2+(BK3)^2+(BJ3)^2)</f>
        <v>64.0361226184097</v>
      </c>
      <c r="BM3" s="6" t="n">
        <v>20</v>
      </c>
      <c r="BN3" s="6" t="n">
        <v>492</v>
      </c>
      <c r="BO3" s="6" t="n">
        <f aca="false">BN3/BM3</f>
        <v>24.6</v>
      </c>
      <c r="BP3" s="6"/>
    </row>
    <row r="4" customFormat="false" ht="14.4" hidden="false" customHeight="false" outlineLevel="0" collapsed="false">
      <c r="B4" s="10" t="n">
        <v>-40.5</v>
      </c>
      <c r="C4" s="0" t="n">
        <v>0</v>
      </c>
      <c r="D4" s="0" t="n">
        <v>20.25</v>
      </c>
      <c r="E4" s="6" t="n">
        <f aca="false">SQRT((B4)^2+(D4)^2+(C4)^2)</f>
        <v>45.2803765443707</v>
      </c>
      <c r="F4" s="11" t="n">
        <v>10</v>
      </c>
      <c r="G4" s="0" t="n">
        <v>60561</v>
      </c>
      <c r="H4" s="10" t="n">
        <f aca="false">G4/F4</f>
        <v>6056.1</v>
      </c>
      <c r="O4" s="10" t="n">
        <v>-40.5</v>
      </c>
      <c r="P4" s="0" t="n">
        <v>71</v>
      </c>
      <c r="Q4" s="10" t="n">
        <v>20.25</v>
      </c>
      <c r="R4" s="6" t="n">
        <f aca="false">SQRT((O4)^2+(Q4)^2+(P4)^2)</f>
        <v>84.2099311245414</v>
      </c>
      <c r="S4" s="10" t="n">
        <v>10</v>
      </c>
      <c r="T4" s="10" t="n">
        <v>16746</v>
      </c>
      <c r="U4" s="10" t="n">
        <f aca="false">T4/S4</f>
        <v>1674.6</v>
      </c>
      <c r="AB4" s="10" t="n">
        <v>-40.5</v>
      </c>
      <c r="AC4" s="0" t="n">
        <v>-71</v>
      </c>
      <c r="AD4" s="10" t="n">
        <v>20.25</v>
      </c>
      <c r="AE4" s="6" t="n">
        <f aca="false">SQRT((AB4)^2+(AD4)^2+(AC4)^2)</f>
        <v>84.2099311245414</v>
      </c>
      <c r="AF4" s="10" t="n">
        <v>10</v>
      </c>
      <c r="AG4" s="11" t="n">
        <v>15032</v>
      </c>
      <c r="AH4" s="10" t="n">
        <f aca="false">AG4/AF4</f>
        <v>1503.2</v>
      </c>
      <c r="AJ4" s="1"/>
      <c r="AM4" s="10" t="n">
        <v>-40.5</v>
      </c>
      <c r="AN4" s="0" t="n">
        <v>-71</v>
      </c>
      <c r="AO4" s="10" t="n">
        <v>20.25</v>
      </c>
      <c r="AP4" s="6" t="n">
        <f aca="false">SQRT((AM4)^2+(AO4)^2+(AN4)^2)</f>
        <v>84.2099311245414</v>
      </c>
      <c r="AQ4" s="10" t="n">
        <v>20</v>
      </c>
      <c r="AR4" s="11" t="n">
        <v>182</v>
      </c>
      <c r="AS4" s="10" t="n">
        <f aca="false">AR4/AQ4</f>
        <v>9.1</v>
      </c>
      <c r="AU4" s="10"/>
      <c r="AV4" s="10"/>
      <c r="AX4" s="10" t="n">
        <v>-40.5</v>
      </c>
      <c r="AY4" s="11" t="n">
        <v>71</v>
      </c>
      <c r="AZ4" s="10" t="n">
        <v>20.25</v>
      </c>
      <c r="BA4" s="6" t="n">
        <f aca="false">SQRT((AX4)^2+(AZ4)^2+(AY4)^2)</f>
        <v>84.2099311245414</v>
      </c>
      <c r="BB4" s="10" t="n">
        <v>20</v>
      </c>
      <c r="BC4" s="11" t="n">
        <v>251</v>
      </c>
      <c r="BD4" s="10" t="n">
        <f aca="false">BC4/BB4</f>
        <v>12.55</v>
      </c>
      <c r="BI4" s="10" t="n">
        <v>-40.5</v>
      </c>
      <c r="BJ4" s="0" t="n">
        <v>0</v>
      </c>
      <c r="BK4" s="10" t="n">
        <v>20.25</v>
      </c>
      <c r="BL4" s="6" t="n">
        <f aca="false">SQRT((BI4)^2+(BK4)^2+(BJ4)^2)</f>
        <v>45.2803765443707</v>
      </c>
      <c r="BM4" s="10" t="n">
        <v>20</v>
      </c>
      <c r="BN4" s="11" t="n">
        <v>1738</v>
      </c>
      <c r="BO4" s="10" t="n">
        <f aca="false">BN4/BM4</f>
        <v>86.9</v>
      </c>
    </row>
    <row r="5" customFormat="false" ht="14.4" hidden="false" customHeight="false" outlineLevel="0" collapsed="false">
      <c r="B5" s="10" t="n">
        <v>-20.25</v>
      </c>
      <c r="C5" s="0" t="n">
        <v>0</v>
      </c>
      <c r="D5" s="0" t="n">
        <v>20.25</v>
      </c>
      <c r="E5" s="6" t="n">
        <f aca="false">SQRT((B5)^2+(D5)^2+(C5)^2)</f>
        <v>28.6378246380552</v>
      </c>
      <c r="F5" s="11" t="n">
        <v>10</v>
      </c>
      <c r="G5" s="11" t="n">
        <v>101793</v>
      </c>
      <c r="H5" s="10" t="n">
        <f aca="false">G5/F5</f>
        <v>10179.3</v>
      </c>
      <c r="O5" s="10" t="n">
        <v>-20.25</v>
      </c>
      <c r="P5" s="0" t="n">
        <v>71</v>
      </c>
      <c r="Q5" s="10" t="n">
        <v>20.25</v>
      </c>
      <c r="R5" s="6" t="n">
        <f aca="false">SQRT((O5)^2+(Q5)^2+(P5)^2)</f>
        <v>76.5579845607236</v>
      </c>
      <c r="S5" s="10" t="n">
        <v>10</v>
      </c>
      <c r="T5" s="11" t="n">
        <v>26821</v>
      </c>
      <c r="U5" s="10" t="n">
        <f aca="false">T5/S5</f>
        <v>2682.1</v>
      </c>
      <c r="AB5" s="10" t="n">
        <v>-20.25</v>
      </c>
      <c r="AC5" s="0" t="n">
        <v>-71</v>
      </c>
      <c r="AD5" s="10" t="n">
        <v>20.25</v>
      </c>
      <c r="AE5" s="6" t="n">
        <f aca="false">SQRT((AB5)^2+(AD5)^2+(AC5)^2)</f>
        <v>76.5579845607236</v>
      </c>
      <c r="AF5" s="10" t="n">
        <v>10</v>
      </c>
      <c r="AG5" s="11" t="n">
        <v>23288</v>
      </c>
      <c r="AH5" s="10" t="n">
        <f aca="false">AG5/AF5</f>
        <v>2328.8</v>
      </c>
      <c r="AJ5" s="1"/>
      <c r="AM5" s="10" t="n">
        <v>-20.25</v>
      </c>
      <c r="AN5" s="0" t="n">
        <v>-71</v>
      </c>
      <c r="AO5" s="10" t="n">
        <v>20.25</v>
      </c>
      <c r="AP5" s="6" t="n">
        <f aca="false">SQRT((AM5)^2+(AO5)^2+(AN5)^2)</f>
        <v>76.5579845607236</v>
      </c>
      <c r="AQ5" s="10" t="n">
        <v>20</v>
      </c>
      <c r="AR5" s="11" t="n">
        <v>375</v>
      </c>
      <c r="AS5" s="10" t="n">
        <f aca="false">AR5/AQ5</f>
        <v>18.75</v>
      </c>
      <c r="AU5" s="10"/>
      <c r="AV5" s="10"/>
      <c r="AX5" s="10" t="n">
        <v>-20.25</v>
      </c>
      <c r="AY5" s="11" t="n">
        <v>71</v>
      </c>
      <c r="AZ5" s="10" t="n">
        <v>20.25</v>
      </c>
      <c r="BA5" s="6" t="n">
        <f aca="false">SQRT((AX5)^2+(AZ5)^2+(AY5)^2)</f>
        <v>76.5579845607236</v>
      </c>
      <c r="BB5" s="10" t="n">
        <v>20</v>
      </c>
      <c r="BC5" s="11" t="n">
        <v>513</v>
      </c>
      <c r="BD5" s="10" t="n">
        <f aca="false">BC5/BB5</f>
        <v>25.65</v>
      </c>
      <c r="BI5" s="10" t="n">
        <v>-20.25</v>
      </c>
      <c r="BJ5" s="0" t="n">
        <v>0</v>
      </c>
      <c r="BK5" s="10" t="n">
        <v>20.25</v>
      </c>
      <c r="BL5" s="6" t="n">
        <f aca="false">SQRT((BI5)^2+(BK5)^2+(BJ5)^2)</f>
        <v>28.6378246380552</v>
      </c>
      <c r="BM5" s="10" t="n">
        <v>20</v>
      </c>
      <c r="BN5" s="11" t="n">
        <v>5017</v>
      </c>
      <c r="BO5" s="10" t="n">
        <f aca="false">BN5/BM5</f>
        <v>250.85</v>
      </c>
    </row>
    <row r="6" customFormat="false" ht="14.4" hidden="false" customHeight="false" outlineLevel="0" collapsed="false">
      <c r="B6" s="10" t="n">
        <v>0</v>
      </c>
      <c r="C6" s="0" t="n">
        <v>0</v>
      </c>
      <c r="D6" s="0" t="n">
        <v>20.25</v>
      </c>
      <c r="E6" s="6" t="n">
        <f aca="false">SQRT((B6)^2+(D6)^2+(C6)^2)</f>
        <v>20.25</v>
      </c>
      <c r="F6" s="11" t="n">
        <v>10</v>
      </c>
      <c r="G6" s="11" t="n">
        <v>486388</v>
      </c>
      <c r="H6" s="10" t="n">
        <f aca="false">G6/F6</f>
        <v>48638.8</v>
      </c>
      <c r="O6" s="10" t="n">
        <v>0</v>
      </c>
      <c r="P6" s="0" t="n">
        <v>71</v>
      </c>
      <c r="Q6" s="10" t="n">
        <v>20.25</v>
      </c>
      <c r="R6" s="6" t="n">
        <f aca="false">SQRT((O6)^2+(Q6)^2+(P6)^2)</f>
        <v>73.8313111084992</v>
      </c>
      <c r="S6" s="10" t="n">
        <v>10</v>
      </c>
      <c r="T6" s="11" t="n">
        <v>30213</v>
      </c>
      <c r="U6" s="10" t="n">
        <f aca="false">T6/S6</f>
        <v>3021.3</v>
      </c>
      <c r="AB6" s="10" t="n">
        <v>0</v>
      </c>
      <c r="AC6" s="0" t="n">
        <v>-71</v>
      </c>
      <c r="AD6" s="10" t="n">
        <v>20.25</v>
      </c>
      <c r="AE6" s="6" t="n">
        <f aca="false">SQRT((AB6)^2+(AD6)^2+(AC6)^2)</f>
        <v>73.8313111084992</v>
      </c>
      <c r="AF6" s="10" t="n">
        <v>10</v>
      </c>
      <c r="AG6" s="11" t="n">
        <v>27653</v>
      </c>
      <c r="AH6" s="10" t="n">
        <f aca="false">AG6/AF6</f>
        <v>2765.3</v>
      </c>
      <c r="AJ6" s="1"/>
      <c r="AM6" s="10" t="n">
        <v>0</v>
      </c>
      <c r="AN6" s="0" t="n">
        <v>-71</v>
      </c>
      <c r="AO6" s="10" t="n">
        <v>20.25</v>
      </c>
      <c r="AP6" s="6" t="n">
        <f aca="false">SQRT((AM6)^2+(AO6)^2+(AN6)^2)</f>
        <v>73.8313111084992</v>
      </c>
      <c r="AQ6" s="10" t="n">
        <v>20</v>
      </c>
      <c r="AR6" s="11" t="n">
        <v>553</v>
      </c>
      <c r="AS6" s="10" t="n">
        <f aca="false">AR6/AQ6</f>
        <v>27.65</v>
      </c>
      <c r="AU6" s="10"/>
      <c r="AV6" s="10"/>
      <c r="AX6" s="10" t="n">
        <v>0</v>
      </c>
      <c r="AY6" s="11" t="n">
        <v>71</v>
      </c>
      <c r="AZ6" s="10" t="n">
        <v>20.25</v>
      </c>
      <c r="BA6" s="6" t="n">
        <f aca="false">SQRT((AX6)^2+(AZ6)^2+(AY6)^2)</f>
        <v>73.8313111084992</v>
      </c>
      <c r="BB6" s="10" t="n">
        <v>20</v>
      </c>
      <c r="BC6" s="11" t="n">
        <v>713</v>
      </c>
      <c r="BD6" s="10" t="n">
        <f aca="false">BC6/BB6</f>
        <v>35.65</v>
      </c>
      <c r="BI6" s="10" t="n">
        <v>0</v>
      </c>
      <c r="BJ6" s="0" t="n">
        <v>0</v>
      </c>
      <c r="BK6" s="10" t="n">
        <v>20.25</v>
      </c>
      <c r="BL6" s="6" t="n">
        <f aca="false">SQRT((BI6)^2+(BK6)^2+(BJ6)^2)</f>
        <v>20.25</v>
      </c>
      <c r="BM6" s="10" t="n">
        <v>20</v>
      </c>
      <c r="BN6" s="11" t="n">
        <v>7854</v>
      </c>
      <c r="BO6" s="10" t="n">
        <f aca="false">BN6/BM6</f>
        <v>392.7</v>
      </c>
    </row>
    <row r="7" customFormat="false" ht="14.4" hidden="false" customHeight="false" outlineLevel="0" collapsed="false">
      <c r="B7" s="0" t="n">
        <v>20.25</v>
      </c>
      <c r="C7" s="0" t="n">
        <v>0</v>
      </c>
      <c r="D7" s="0" t="n">
        <v>20.25</v>
      </c>
      <c r="E7" s="6" t="n">
        <f aca="false">SQRT((B7)^2+(D7)^2+(C7)^2)</f>
        <v>28.6378246380552</v>
      </c>
      <c r="F7" s="11" t="n">
        <v>10</v>
      </c>
      <c r="G7" s="11" t="n">
        <v>102495</v>
      </c>
      <c r="H7" s="10" t="n">
        <f aca="false">G7/F7</f>
        <v>10249.5</v>
      </c>
      <c r="O7" s="0" t="n">
        <v>20.25</v>
      </c>
      <c r="P7" s="0" t="n">
        <v>71</v>
      </c>
      <c r="Q7" s="10" t="n">
        <v>20.25</v>
      </c>
      <c r="R7" s="6" t="n">
        <f aca="false">SQRT((O7)^2+(Q7)^2+(P7)^2)</f>
        <v>76.5579845607236</v>
      </c>
      <c r="S7" s="10" t="n">
        <v>10</v>
      </c>
      <c r="T7" s="11" t="n">
        <v>26892</v>
      </c>
      <c r="U7" s="10" t="n">
        <f aca="false">T7/S7</f>
        <v>2689.2</v>
      </c>
      <c r="AB7" s="0" t="n">
        <v>20.25</v>
      </c>
      <c r="AC7" s="0" t="n">
        <v>-71</v>
      </c>
      <c r="AD7" s="10" t="n">
        <v>20.25</v>
      </c>
      <c r="AE7" s="6" t="n">
        <f aca="false">SQRT((AB7)^2+(AD7)^2+(AC7)^2)</f>
        <v>76.5579845607236</v>
      </c>
      <c r="AF7" s="10" t="n">
        <v>10</v>
      </c>
      <c r="AG7" s="11" t="n">
        <v>23602</v>
      </c>
      <c r="AH7" s="10" t="n">
        <f aca="false">AG7/AF7</f>
        <v>2360.2</v>
      </c>
      <c r="AJ7" s="1"/>
      <c r="AM7" s="0" t="n">
        <v>20.25</v>
      </c>
      <c r="AN7" s="0" t="n">
        <v>-71</v>
      </c>
      <c r="AO7" s="10" t="n">
        <v>20.25</v>
      </c>
      <c r="AP7" s="6" t="n">
        <f aca="false">SQRT((AM7)^2+(AO7)^2+(AN7)^2)</f>
        <v>76.5579845607236</v>
      </c>
      <c r="AQ7" s="10" t="n">
        <v>20</v>
      </c>
      <c r="AR7" s="11" t="n">
        <v>493</v>
      </c>
      <c r="AS7" s="10" t="n">
        <f aca="false">AR7/AQ7</f>
        <v>24.65</v>
      </c>
      <c r="AU7" s="10"/>
      <c r="AV7" s="10"/>
      <c r="AX7" s="0" t="n">
        <v>20.25</v>
      </c>
      <c r="AY7" s="11" t="n">
        <v>71</v>
      </c>
      <c r="AZ7" s="10" t="n">
        <v>20.25</v>
      </c>
      <c r="BA7" s="6" t="n">
        <f aca="false">SQRT((AX7)^2+(AZ7)^2+(AY7)^2)</f>
        <v>76.5579845607236</v>
      </c>
      <c r="BB7" s="10" t="n">
        <v>20</v>
      </c>
      <c r="BC7" s="11" t="n">
        <v>491</v>
      </c>
      <c r="BD7" s="10" t="n">
        <f aca="false">BC7/BB7</f>
        <v>24.55</v>
      </c>
      <c r="BI7" s="0" t="n">
        <v>20.25</v>
      </c>
      <c r="BJ7" s="0" t="n">
        <v>0</v>
      </c>
      <c r="BK7" s="10" t="n">
        <v>20.25</v>
      </c>
      <c r="BL7" s="6" t="n">
        <f aca="false">SQRT((BI7)^2+(BK7)^2+(BJ7)^2)</f>
        <v>28.6378246380552</v>
      </c>
      <c r="BM7" s="10" t="n">
        <v>20</v>
      </c>
      <c r="BN7" s="11" t="n">
        <v>5237</v>
      </c>
      <c r="BO7" s="10" t="n">
        <f aca="false">BN7/BM7</f>
        <v>261.85</v>
      </c>
    </row>
    <row r="8" customFormat="false" ht="14.4" hidden="false" customHeight="false" outlineLevel="0" collapsed="false">
      <c r="B8" s="0" t="n">
        <v>40.5</v>
      </c>
      <c r="C8" s="0" t="n">
        <v>0</v>
      </c>
      <c r="D8" s="0" t="n">
        <v>20.25</v>
      </c>
      <c r="E8" s="6" t="n">
        <f aca="false">SQRT((B8)^2+(D8)^2+(C8)^2)</f>
        <v>45.2803765443707</v>
      </c>
      <c r="F8" s="11" t="n">
        <v>10</v>
      </c>
      <c r="G8" s="11" t="n">
        <v>61482</v>
      </c>
      <c r="H8" s="10" t="n">
        <f aca="false">G8/F8</f>
        <v>6148.2</v>
      </c>
      <c r="O8" s="0" t="n">
        <v>40.5</v>
      </c>
      <c r="P8" s="0" t="n">
        <v>71</v>
      </c>
      <c r="Q8" s="10" t="n">
        <v>20.25</v>
      </c>
      <c r="R8" s="6" t="n">
        <f aca="false">SQRT((O8)^2+(Q8)^2+(P8)^2)</f>
        <v>84.2099311245414</v>
      </c>
      <c r="S8" s="10" t="n">
        <v>10</v>
      </c>
      <c r="T8" s="11" t="n">
        <v>17228</v>
      </c>
      <c r="U8" s="10" t="n">
        <f aca="false">T8/S8</f>
        <v>1722.8</v>
      </c>
      <c r="AB8" s="0" t="n">
        <v>40.5</v>
      </c>
      <c r="AC8" s="0" t="n">
        <v>-71</v>
      </c>
      <c r="AD8" s="10" t="n">
        <v>20.25</v>
      </c>
      <c r="AE8" s="6" t="n">
        <f aca="false">SQRT((AB8)^2+(AD8)^2+(AC8)^2)</f>
        <v>84.2099311245414</v>
      </c>
      <c r="AF8" s="10" t="n">
        <v>10</v>
      </c>
      <c r="AG8" s="11" t="n">
        <v>15573</v>
      </c>
      <c r="AH8" s="10" t="n">
        <f aca="false">AG8/AF8</f>
        <v>1557.3</v>
      </c>
      <c r="AJ8" s="1"/>
      <c r="AM8" s="0" t="n">
        <v>40.5</v>
      </c>
      <c r="AN8" s="0" t="n">
        <v>-71</v>
      </c>
      <c r="AO8" s="10" t="n">
        <v>20.25</v>
      </c>
      <c r="AP8" s="6" t="n">
        <f aca="false">SQRT((AM8)^2+(AO8)^2+(AN8)^2)</f>
        <v>84.2099311245414</v>
      </c>
      <c r="AQ8" s="10" t="n">
        <v>20</v>
      </c>
      <c r="AR8" s="11" t="n">
        <v>317</v>
      </c>
      <c r="AS8" s="10" t="n">
        <f aca="false">AR8/AQ8</f>
        <v>15.85</v>
      </c>
      <c r="AU8" s="10"/>
      <c r="AV8" s="10"/>
      <c r="AX8" s="0" t="n">
        <v>40.5</v>
      </c>
      <c r="AY8" s="11" t="n">
        <v>71</v>
      </c>
      <c r="AZ8" s="10" t="n">
        <v>20.25</v>
      </c>
      <c r="BA8" s="6" t="n">
        <f aca="false">SQRT((AX8)^2+(AZ8)^2+(AY8)^2)</f>
        <v>84.2099311245414</v>
      </c>
      <c r="BB8" s="10" t="n">
        <v>20</v>
      </c>
      <c r="BC8" s="11" t="n">
        <v>215</v>
      </c>
      <c r="BD8" s="10" t="n">
        <f aca="false">BC8/BB8</f>
        <v>10.75</v>
      </c>
      <c r="BI8" s="0" t="n">
        <v>40.5</v>
      </c>
      <c r="BJ8" s="0" t="n">
        <v>0</v>
      </c>
      <c r="BK8" s="10" t="n">
        <v>20.25</v>
      </c>
      <c r="BL8" s="6" t="n">
        <f aca="false">SQRT((BI8)^2+(BK8)^2+(BJ8)^2)</f>
        <v>45.2803765443707</v>
      </c>
      <c r="BM8" s="10" t="n">
        <v>20</v>
      </c>
      <c r="BN8" s="11" t="n">
        <v>1787</v>
      </c>
      <c r="BO8" s="10" t="n">
        <f aca="false">BN8/BM8</f>
        <v>89.35</v>
      </c>
    </row>
    <row r="9" customFormat="false" ht="14.4" hidden="false" customHeight="false" outlineLevel="0" collapsed="false">
      <c r="B9" s="0" t="n">
        <v>60.75</v>
      </c>
      <c r="C9" s="0" t="n">
        <v>0</v>
      </c>
      <c r="D9" s="0" t="n">
        <v>20.25</v>
      </c>
      <c r="E9" s="6" t="n">
        <f aca="false">SQRT((B9)^2+(D9)^2+(C9)^2)</f>
        <v>64.0361226184097</v>
      </c>
      <c r="F9" s="11" t="n">
        <v>10</v>
      </c>
      <c r="G9" s="11" t="n">
        <v>25932</v>
      </c>
      <c r="H9" s="10" t="n">
        <f aca="false">G9/F9</f>
        <v>2593.2</v>
      </c>
      <c r="O9" s="0" t="n">
        <v>60.75</v>
      </c>
      <c r="P9" s="0" t="n">
        <v>71</v>
      </c>
      <c r="Q9" s="10" t="n">
        <v>20.25</v>
      </c>
      <c r="R9" s="6" t="n">
        <f aca="false">SQRT((O9)^2+(Q9)^2+(P9)^2)</f>
        <v>95.61184550044</v>
      </c>
      <c r="S9" s="10" t="n">
        <v>10</v>
      </c>
      <c r="T9" s="11" t="n">
        <v>7908</v>
      </c>
      <c r="U9" s="10" t="n">
        <f aca="false">T9/S9</f>
        <v>790.8</v>
      </c>
      <c r="AB9" s="0" t="n">
        <v>60.75</v>
      </c>
      <c r="AC9" s="0" t="n">
        <v>-71</v>
      </c>
      <c r="AD9" s="10" t="n">
        <v>20.25</v>
      </c>
      <c r="AE9" s="6" t="n">
        <f aca="false">SQRT((AB9)^2+(AD9)^2+(AC9)^2)</f>
        <v>95.61184550044</v>
      </c>
      <c r="AF9" s="10" t="n">
        <v>10</v>
      </c>
      <c r="AG9" s="11" t="n">
        <v>7446</v>
      </c>
      <c r="AH9" s="10" t="n">
        <f aca="false">AG9/AF9</f>
        <v>744.6</v>
      </c>
      <c r="AJ9" s="1"/>
      <c r="AM9" s="0" t="n">
        <v>60.75</v>
      </c>
      <c r="AN9" s="0" t="n">
        <v>-71</v>
      </c>
      <c r="AO9" s="10" t="n">
        <v>20.25</v>
      </c>
      <c r="AP9" s="6" t="n">
        <f aca="false">SQRT((AM9)^2+(AO9)^2+(AN9)^2)</f>
        <v>95.61184550044</v>
      </c>
      <c r="AQ9" s="10" t="n">
        <v>20</v>
      </c>
      <c r="AR9" s="11" t="n">
        <v>277</v>
      </c>
      <c r="AS9" s="10" t="n">
        <f aca="false">AR9/AQ9</f>
        <v>13.85</v>
      </c>
      <c r="AU9" s="10"/>
      <c r="AV9" s="10"/>
      <c r="AX9" s="0" t="n">
        <v>60.75</v>
      </c>
      <c r="AY9" s="11" t="n">
        <v>71</v>
      </c>
      <c r="AZ9" s="10" t="n">
        <v>20.25</v>
      </c>
      <c r="BA9" s="6" t="n">
        <f aca="false">SQRT((AX9)^2+(AZ9)^2+(AY9)^2)</f>
        <v>95.61184550044</v>
      </c>
      <c r="BB9" s="10" t="n">
        <v>20</v>
      </c>
      <c r="BC9" s="11" t="n">
        <v>57</v>
      </c>
      <c r="BD9" s="10" t="n">
        <f aca="false">BC9/BB9</f>
        <v>2.85</v>
      </c>
      <c r="BI9" s="0" t="n">
        <v>60.75</v>
      </c>
      <c r="BJ9" s="0" t="n">
        <v>0</v>
      </c>
      <c r="BK9" s="10" t="n">
        <v>20.25</v>
      </c>
      <c r="BL9" s="6" t="n">
        <f aca="false">SQRT((BI9)^2+(BK9)^2+(BJ9)^2)</f>
        <v>64.0361226184097</v>
      </c>
      <c r="BM9" s="10" t="n">
        <v>20</v>
      </c>
      <c r="BN9" s="11" t="n">
        <v>405</v>
      </c>
      <c r="BO9" s="10" t="n">
        <f aca="false">BN9/BM9</f>
        <v>20.25</v>
      </c>
    </row>
    <row r="10" customFormat="false" ht="14.4" hidden="false" customHeight="false" outlineLevel="0" collapsed="false">
      <c r="A10" s="6"/>
      <c r="B10" s="6" t="n">
        <v>-60.75</v>
      </c>
      <c r="C10" s="6" t="n">
        <v>0</v>
      </c>
      <c r="D10" s="6" t="n">
        <v>40.5</v>
      </c>
      <c r="E10" s="6" t="n">
        <f aca="false">SQRT((B10)^2+(D10)^2+(C10)^2)</f>
        <v>73.0124133281458</v>
      </c>
      <c r="F10" s="12" t="n">
        <v>10</v>
      </c>
      <c r="G10" s="0" t="n">
        <v>20392</v>
      </c>
      <c r="H10" s="0" t="n">
        <f aca="false">G10/F10</f>
        <v>2039.2</v>
      </c>
      <c r="I10" s="6"/>
      <c r="N10" s="6"/>
      <c r="O10" s="6" t="n">
        <v>-60.75</v>
      </c>
      <c r="P10" s="6" t="n">
        <v>71</v>
      </c>
      <c r="Q10" s="6" t="n">
        <v>40.5</v>
      </c>
      <c r="R10" s="6" t="n">
        <f aca="false">SQRT((O10)^2+(Q10)^2+(P10)^2)</f>
        <v>101.842095913232</v>
      </c>
      <c r="S10" s="6" t="n">
        <v>10</v>
      </c>
      <c r="T10" s="6" t="n">
        <v>6409</v>
      </c>
      <c r="U10" s="6" t="n">
        <f aca="false">T10/S10</f>
        <v>640.9</v>
      </c>
      <c r="V10" s="6"/>
      <c r="AA10" s="6"/>
      <c r="AB10" s="6" t="n">
        <v>-60.75</v>
      </c>
      <c r="AC10" s="6" t="n">
        <v>-71</v>
      </c>
      <c r="AD10" s="6" t="n">
        <v>40.5</v>
      </c>
      <c r="AE10" s="6" t="n">
        <f aca="false">SQRT((AB10)^2+(AD10)^2+(AC10)^2)</f>
        <v>101.842095913232</v>
      </c>
      <c r="AF10" s="6" t="n">
        <v>10</v>
      </c>
      <c r="AG10" s="6" t="n">
        <v>6144</v>
      </c>
      <c r="AH10" s="6" t="n">
        <f aca="false">AG10/AF10</f>
        <v>614.4</v>
      </c>
      <c r="AI10" s="6"/>
      <c r="AJ10" s="1"/>
      <c r="AL10" s="6"/>
      <c r="AM10" s="6" t="n">
        <v>-60.75</v>
      </c>
      <c r="AN10" s="6" t="n">
        <v>-71</v>
      </c>
      <c r="AO10" s="6" t="n">
        <v>40.5</v>
      </c>
      <c r="AP10" s="6" t="n">
        <f aca="false">SQRT((AM10)^2+(AO10)^2+(AN10)^2)</f>
        <v>101.842095913232</v>
      </c>
      <c r="AQ10" s="6" t="n">
        <v>20</v>
      </c>
      <c r="AR10" s="6" t="n">
        <v>346</v>
      </c>
      <c r="AS10" s="6" t="n">
        <f aca="false">AR10/AQ10</f>
        <v>17.3</v>
      </c>
      <c r="AT10" s="6"/>
      <c r="AU10" s="10"/>
      <c r="AV10" s="10"/>
      <c r="AW10" s="6"/>
      <c r="AX10" s="6" t="n">
        <v>-60.75</v>
      </c>
      <c r="AY10" s="7" t="n">
        <v>71</v>
      </c>
      <c r="AZ10" s="6" t="n">
        <v>40.5</v>
      </c>
      <c r="BA10" s="6" t="n">
        <f aca="false">SQRT((AX10)^2+(AZ10)^2+(AY10)^2)</f>
        <v>101.842095913232</v>
      </c>
      <c r="BB10" s="6" t="n">
        <v>20</v>
      </c>
      <c r="BC10" s="6" t="n">
        <v>41</v>
      </c>
      <c r="BD10" s="6" t="n">
        <f aca="false">BC10/BB10</f>
        <v>2.05</v>
      </c>
      <c r="BE10" s="6"/>
      <c r="BH10" s="6"/>
      <c r="BI10" s="6" t="n">
        <v>-60.75</v>
      </c>
      <c r="BJ10" s="6" t="n">
        <v>0</v>
      </c>
      <c r="BK10" s="6" t="n">
        <v>40.5</v>
      </c>
      <c r="BL10" s="6" t="n">
        <f aca="false">SQRT((BI10)^2+(BK10)^2+(BJ10)^2)</f>
        <v>73.0124133281458</v>
      </c>
      <c r="BM10" s="6" t="n">
        <v>20</v>
      </c>
      <c r="BN10" s="6" t="n">
        <v>223</v>
      </c>
      <c r="BO10" s="6" t="n">
        <f aca="false">BN10/BM10</f>
        <v>11.15</v>
      </c>
      <c r="BP10" s="6"/>
    </row>
    <row r="11" customFormat="false" ht="14.4" hidden="false" customHeight="false" outlineLevel="0" collapsed="false">
      <c r="B11" s="10" t="n">
        <v>-40.5</v>
      </c>
      <c r="C11" s="0" t="n">
        <v>0</v>
      </c>
      <c r="D11" s="10" t="n">
        <v>40.5</v>
      </c>
      <c r="E11" s="6" t="n">
        <f aca="false">SQRT((B11)^2+(D11)^2+(C11)^2)</f>
        <v>57.2756492761104</v>
      </c>
      <c r="F11" s="10" t="n">
        <v>10</v>
      </c>
      <c r="G11" s="10" t="n">
        <v>44362</v>
      </c>
      <c r="H11" s="10" t="n">
        <f aca="false">G11/F11</f>
        <v>4436.2</v>
      </c>
      <c r="O11" s="10" t="n">
        <v>-40.5</v>
      </c>
      <c r="P11" s="0" t="n">
        <v>71</v>
      </c>
      <c r="Q11" s="11" t="n">
        <v>40.5</v>
      </c>
      <c r="R11" s="6" t="n">
        <f aca="false">SQRT((O11)^2+(Q11)^2+(P11)^2)</f>
        <v>91.2222560562936</v>
      </c>
      <c r="S11" s="10" t="n">
        <v>10</v>
      </c>
      <c r="T11" s="11" t="n">
        <v>13848</v>
      </c>
      <c r="U11" s="10" t="n">
        <f aca="false">T11/S11</f>
        <v>1384.8</v>
      </c>
      <c r="AB11" s="10" t="n">
        <v>-40.5</v>
      </c>
      <c r="AC11" s="0" t="n">
        <v>-71</v>
      </c>
      <c r="AD11" s="11" t="n">
        <v>40.5</v>
      </c>
      <c r="AE11" s="6" t="n">
        <f aca="false">SQRT((AB11)^2+(AD11)^2+(AC11)^2)</f>
        <v>91.2222560562936</v>
      </c>
      <c r="AF11" s="10" t="n">
        <v>10</v>
      </c>
      <c r="AG11" s="11" t="n">
        <v>12267</v>
      </c>
      <c r="AH11" s="10" t="n">
        <f aca="false">AG11/AF11</f>
        <v>1226.7</v>
      </c>
      <c r="AJ11" s="1"/>
      <c r="AM11" s="10" t="n">
        <v>-40.5</v>
      </c>
      <c r="AN11" s="0" t="n">
        <v>-71</v>
      </c>
      <c r="AO11" s="11" t="n">
        <v>40.5</v>
      </c>
      <c r="AP11" s="6" t="n">
        <f aca="false">SQRT((AM11)^2+(AO11)^2+(AN11)^2)</f>
        <v>91.2222560562936</v>
      </c>
      <c r="AQ11" s="10" t="n">
        <v>20</v>
      </c>
      <c r="AR11" s="11" t="n">
        <v>580</v>
      </c>
      <c r="AS11" s="10" t="n">
        <f aca="false">AR11/AQ11</f>
        <v>29</v>
      </c>
      <c r="AU11" s="10"/>
      <c r="AV11" s="10"/>
      <c r="AX11" s="10" t="n">
        <v>-40.5</v>
      </c>
      <c r="AY11" s="11" t="n">
        <v>71</v>
      </c>
      <c r="AZ11" s="11" t="n">
        <v>40.5</v>
      </c>
      <c r="BA11" s="6" t="n">
        <f aca="false">SQRT((AX11)^2+(AZ11)^2+(AY11)^2)</f>
        <v>91.2222560562936</v>
      </c>
      <c r="BB11" s="10" t="n">
        <v>20</v>
      </c>
      <c r="BC11" s="11" t="n">
        <v>122</v>
      </c>
      <c r="BD11" s="10" t="n">
        <f aca="false">BC11/BB11</f>
        <v>6.1</v>
      </c>
      <c r="BI11" s="10" t="n">
        <v>-40.5</v>
      </c>
      <c r="BJ11" s="0" t="n">
        <v>0</v>
      </c>
      <c r="BK11" s="11" t="n">
        <v>40.5</v>
      </c>
      <c r="BL11" s="6" t="n">
        <f aca="false">SQRT((BI11)^2+(BK11)^2+(BJ11)^2)</f>
        <v>57.2756492761104</v>
      </c>
      <c r="BM11" s="10" t="n">
        <v>20</v>
      </c>
      <c r="BN11" s="11" t="n">
        <v>786</v>
      </c>
      <c r="BO11" s="10" t="n">
        <f aca="false">BN11/BM11</f>
        <v>39.3</v>
      </c>
    </row>
    <row r="12" customFormat="false" ht="14.4" hidden="false" customHeight="false" outlineLevel="0" collapsed="false">
      <c r="B12" s="10" t="n">
        <v>-20.25</v>
      </c>
      <c r="C12" s="0" t="n">
        <v>0</v>
      </c>
      <c r="D12" s="10" t="n">
        <v>40.5</v>
      </c>
      <c r="E12" s="6" t="n">
        <f aca="false">SQRT((B12)^2+(D12)^2+(C12)^2)</f>
        <v>45.2803765443707</v>
      </c>
      <c r="F12" s="10" t="n">
        <v>10</v>
      </c>
      <c r="G12" s="10" t="n">
        <v>69341</v>
      </c>
      <c r="H12" s="10" t="n">
        <f aca="false">G12/F12</f>
        <v>6934.1</v>
      </c>
      <c r="O12" s="10" t="n">
        <v>-20.25</v>
      </c>
      <c r="P12" s="0" t="n">
        <v>71</v>
      </c>
      <c r="Q12" s="11" t="n">
        <v>40.5</v>
      </c>
      <c r="R12" s="6" t="n">
        <f aca="false">SQRT((O12)^2+(Q12)^2+(P12)^2)</f>
        <v>84.2099311245414</v>
      </c>
      <c r="S12" s="13" t="n">
        <v>10</v>
      </c>
      <c r="T12" s="0" t="n">
        <v>19821</v>
      </c>
      <c r="U12" s="0" t="n">
        <f aca="false">T12/S12</f>
        <v>1982.1</v>
      </c>
      <c r="AB12" s="10" t="n">
        <v>-20.25</v>
      </c>
      <c r="AC12" s="0" t="n">
        <v>-71</v>
      </c>
      <c r="AD12" s="11" t="n">
        <v>40.5</v>
      </c>
      <c r="AE12" s="6" t="n">
        <f aca="false">SQRT((AB12)^2+(AD12)^2+(AC12)^2)</f>
        <v>84.2099311245414</v>
      </c>
      <c r="AF12" s="11" t="n">
        <v>10</v>
      </c>
      <c r="AG12" s="11" t="n">
        <v>18002</v>
      </c>
      <c r="AH12" s="11" t="n">
        <f aca="false">AG12/AF12</f>
        <v>1800.2</v>
      </c>
      <c r="AJ12" s="1"/>
      <c r="AM12" s="10" t="n">
        <v>-20.25</v>
      </c>
      <c r="AN12" s="0" t="n">
        <v>-71</v>
      </c>
      <c r="AO12" s="11" t="n">
        <v>40.5</v>
      </c>
      <c r="AP12" s="6" t="n">
        <f aca="false">SQRT((AM12)^2+(AO12)^2+(AN12)^2)</f>
        <v>84.2099311245414</v>
      </c>
      <c r="AQ12" s="10" t="n">
        <v>20</v>
      </c>
      <c r="AR12" s="11" t="n">
        <v>750</v>
      </c>
      <c r="AS12" s="11" t="n">
        <f aca="false">AR12/AQ12</f>
        <v>37.5</v>
      </c>
      <c r="AU12" s="10"/>
      <c r="AV12" s="10"/>
      <c r="AX12" s="10" t="n">
        <v>-20.25</v>
      </c>
      <c r="AY12" s="11" t="n">
        <v>71</v>
      </c>
      <c r="AZ12" s="11" t="n">
        <v>40.5</v>
      </c>
      <c r="BA12" s="6" t="n">
        <f aca="false">SQRT((AX12)^2+(AZ12)^2+(AY12)^2)</f>
        <v>84.2099311245414</v>
      </c>
      <c r="BB12" s="10" t="n">
        <v>20</v>
      </c>
      <c r="BC12" s="11" t="n">
        <v>234</v>
      </c>
      <c r="BD12" s="11" t="n">
        <f aca="false">BC12/BB12</f>
        <v>11.7</v>
      </c>
      <c r="BI12" s="10" t="n">
        <v>-20.25</v>
      </c>
      <c r="BJ12" s="0" t="n">
        <v>0</v>
      </c>
      <c r="BK12" s="11" t="n">
        <v>40.5</v>
      </c>
      <c r="BL12" s="6" t="n">
        <f aca="false">SQRT((BI12)^2+(BK12)^2+(BJ12)^2)</f>
        <v>45.2803765443707</v>
      </c>
      <c r="BM12" s="10" t="n">
        <v>20</v>
      </c>
      <c r="BN12" s="11" t="n">
        <v>1812</v>
      </c>
      <c r="BO12" s="11" t="n">
        <f aca="false">BN12/BM12</f>
        <v>90.6</v>
      </c>
    </row>
    <row r="13" customFormat="false" ht="14.4" hidden="false" customHeight="false" outlineLevel="0" collapsed="false">
      <c r="B13" s="10" t="n">
        <v>0</v>
      </c>
      <c r="C13" s="0" t="n">
        <v>0</v>
      </c>
      <c r="D13" s="10" t="n">
        <v>40.5</v>
      </c>
      <c r="E13" s="6" t="n">
        <f aca="false">SQRT((B13)^2+(D13)^2+(C13)^2)</f>
        <v>40.5</v>
      </c>
      <c r="F13" s="10" t="n">
        <v>10</v>
      </c>
      <c r="G13" s="10" t="n">
        <v>81639</v>
      </c>
      <c r="H13" s="10" t="n">
        <f aca="false">G13/F13</f>
        <v>8163.9</v>
      </c>
      <c r="O13" s="10" t="n">
        <v>0</v>
      </c>
      <c r="P13" s="0" t="n">
        <v>71</v>
      </c>
      <c r="Q13" s="11" t="n">
        <v>40.5</v>
      </c>
      <c r="R13" s="6" t="n">
        <f aca="false">SQRT((O13)^2+(Q13)^2+(P13)^2)</f>
        <v>81.7389136213591</v>
      </c>
      <c r="S13" s="10" t="n">
        <v>10</v>
      </c>
      <c r="T13" s="11" t="n">
        <v>23367</v>
      </c>
      <c r="U13" s="10" t="n">
        <f aca="false">T13/S13</f>
        <v>2336.7</v>
      </c>
      <c r="AB13" s="10" t="n">
        <v>0</v>
      </c>
      <c r="AC13" s="0" t="n">
        <v>-71</v>
      </c>
      <c r="AD13" s="11" t="n">
        <v>40.5</v>
      </c>
      <c r="AE13" s="6" t="n">
        <f aca="false">SQRT((AB13)^2+(AD13)^2+(AC13)^2)</f>
        <v>81.7389136213591</v>
      </c>
      <c r="AF13" s="10" t="n">
        <v>10</v>
      </c>
      <c r="AG13" s="11" t="n">
        <v>20328</v>
      </c>
      <c r="AH13" s="10" t="n">
        <f aca="false">AG13/AF13</f>
        <v>2032.8</v>
      </c>
      <c r="AJ13" s="1"/>
      <c r="AM13" s="10" t="n">
        <v>0</v>
      </c>
      <c r="AN13" s="0" t="n">
        <v>-71</v>
      </c>
      <c r="AO13" s="11" t="n">
        <v>40.5</v>
      </c>
      <c r="AP13" s="6" t="n">
        <f aca="false">SQRT((AM13)^2+(AO13)^2+(AN13)^2)</f>
        <v>81.7389136213591</v>
      </c>
      <c r="AQ13" s="10" t="n">
        <v>20</v>
      </c>
      <c r="AR13" s="11" t="n">
        <v>801</v>
      </c>
      <c r="AS13" s="10" t="n">
        <f aca="false">AR13/AQ13</f>
        <v>40.05</v>
      </c>
      <c r="AU13" s="10"/>
      <c r="AV13" s="10"/>
      <c r="AX13" s="10" t="n">
        <v>0</v>
      </c>
      <c r="AY13" s="11" t="n">
        <v>71</v>
      </c>
      <c r="AZ13" s="11" t="n">
        <v>40.5</v>
      </c>
      <c r="BA13" s="6" t="n">
        <f aca="false">SQRT((AX13)^2+(AZ13)^2+(AY13)^2)</f>
        <v>81.7389136213591</v>
      </c>
      <c r="BB13" s="10" t="n">
        <v>20</v>
      </c>
      <c r="BC13" s="11" t="n">
        <v>327</v>
      </c>
      <c r="BD13" s="10" t="n">
        <f aca="false">BC13/BB13</f>
        <v>16.35</v>
      </c>
      <c r="BI13" s="10" t="n">
        <v>0</v>
      </c>
      <c r="BJ13" s="0" t="n">
        <v>0</v>
      </c>
      <c r="BK13" s="11" t="n">
        <v>40.5</v>
      </c>
      <c r="BL13" s="6" t="n">
        <f aca="false">SQRT((BI13)^2+(BK13)^2+(BJ13)^2)</f>
        <v>40.5</v>
      </c>
      <c r="BM13" s="10" t="n">
        <v>20</v>
      </c>
      <c r="BN13" s="11" t="n">
        <v>2538</v>
      </c>
      <c r="BO13" s="10" t="n">
        <f aca="false">BN13/BM13</f>
        <v>126.9</v>
      </c>
    </row>
    <row r="14" customFormat="false" ht="14.4" hidden="false" customHeight="false" outlineLevel="0" collapsed="false">
      <c r="B14" s="0" t="n">
        <v>20.25</v>
      </c>
      <c r="C14" s="0" t="n">
        <v>0</v>
      </c>
      <c r="D14" s="10" t="n">
        <v>40.5</v>
      </c>
      <c r="E14" s="6" t="n">
        <f aca="false">SQRT((B14)^2+(D14)^2+(C14)^2)</f>
        <v>45.2803765443707</v>
      </c>
      <c r="F14" s="0" t="n">
        <v>10</v>
      </c>
      <c r="G14" s="0" t="n">
        <v>70202</v>
      </c>
      <c r="H14" s="0" t="n">
        <f aca="false">G14/F14</f>
        <v>7020.2</v>
      </c>
      <c r="O14" s="0" t="n">
        <v>20.25</v>
      </c>
      <c r="P14" s="0" t="n">
        <v>71</v>
      </c>
      <c r="Q14" s="11" t="n">
        <v>40.5</v>
      </c>
      <c r="R14" s="6" t="n">
        <f aca="false">SQRT((O14)^2+(Q14)^2+(P14)^2)</f>
        <v>84.2099311245414</v>
      </c>
      <c r="S14" s="10" t="n">
        <v>10</v>
      </c>
      <c r="T14" s="11" t="n">
        <v>20591</v>
      </c>
      <c r="U14" s="10" t="n">
        <f aca="false">T14/S14</f>
        <v>2059.1</v>
      </c>
      <c r="AB14" s="0" t="n">
        <v>20.25</v>
      </c>
      <c r="AC14" s="0" t="n">
        <v>-71</v>
      </c>
      <c r="AD14" s="11" t="n">
        <v>40.5</v>
      </c>
      <c r="AE14" s="6" t="n">
        <f aca="false">SQRT((AB14)^2+(AD14)^2+(AC14)^2)</f>
        <v>84.2099311245414</v>
      </c>
      <c r="AF14" s="10" t="n">
        <v>10</v>
      </c>
      <c r="AG14" s="11" t="n">
        <v>18099</v>
      </c>
      <c r="AH14" s="10" t="n">
        <f aca="false">AG14/AF14</f>
        <v>1809.9</v>
      </c>
      <c r="AJ14" s="1"/>
      <c r="AM14" s="0" t="n">
        <v>20.25</v>
      </c>
      <c r="AN14" s="0" t="n">
        <v>-71</v>
      </c>
      <c r="AO14" s="11" t="n">
        <v>40.5</v>
      </c>
      <c r="AP14" s="6" t="n">
        <f aca="false">SQRT((AM14)^2+(AO14)^2+(AN14)^2)</f>
        <v>84.2099311245414</v>
      </c>
      <c r="AQ14" s="10" t="n">
        <v>20</v>
      </c>
      <c r="AR14" s="14" t="n">
        <v>952</v>
      </c>
      <c r="AS14" s="14" t="n">
        <f aca="false">AR14/AQ14</f>
        <v>47.6</v>
      </c>
      <c r="AU14" s="10"/>
      <c r="AV14" s="10"/>
      <c r="AX14" s="0" t="n">
        <v>20.25</v>
      </c>
      <c r="AY14" s="11" t="n">
        <v>71</v>
      </c>
      <c r="AZ14" s="11" t="n">
        <v>40.5</v>
      </c>
      <c r="BA14" s="6" t="n">
        <f aca="false">SQRT((AX14)^2+(AZ14)^2+(AY14)^2)</f>
        <v>84.2099311245414</v>
      </c>
      <c r="BB14" s="10" t="n">
        <v>20</v>
      </c>
      <c r="BC14" s="11" t="n">
        <v>248</v>
      </c>
      <c r="BD14" s="11" t="n">
        <f aca="false">BC14/BB14</f>
        <v>12.4</v>
      </c>
      <c r="BI14" s="0" t="n">
        <v>20.25</v>
      </c>
      <c r="BJ14" s="0" t="n">
        <v>0</v>
      </c>
      <c r="BK14" s="11" t="n">
        <v>40.5</v>
      </c>
      <c r="BL14" s="6" t="n">
        <f aca="false">SQRT((BI14)^2+(BK14)^2+(BJ14)^2)</f>
        <v>45.2803765443707</v>
      </c>
      <c r="BM14" s="10" t="n">
        <v>20</v>
      </c>
      <c r="BN14" s="11" t="n">
        <v>1898</v>
      </c>
      <c r="BO14" s="11" t="n">
        <f aca="false">BN14/BM14</f>
        <v>94.9</v>
      </c>
    </row>
    <row r="15" customFormat="false" ht="14.4" hidden="false" customHeight="false" outlineLevel="0" collapsed="false">
      <c r="B15" s="0" t="n">
        <v>40.5</v>
      </c>
      <c r="C15" s="0" t="n">
        <v>0</v>
      </c>
      <c r="D15" s="10" t="n">
        <v>40.5</v>
      </c>
      <c r="E15" s="6" t="n">
        <f aca="false">SQRT((B15)^2+(D15)^2+(C15)^2)</f>
        <v>57.2756492761104</v>
      </c>
      <c r="F15" s="0" t="n">
        <v>10</v>
      </c>
      <c r="G15" s="0" t="n">
        <v>45057</v>
      </c>
      <c r="H15" s="0" t="n">
        <f aca="false">G15/F15</f>
        <v>4505.7</v>
      </c>
      <c r="O15" s="0" t="n">
        <v>40.5</v>
      </c>
      <c r="P15" s="0" t="n">
        <v>71</v>
      </c>
      <c r="Q15" s="11" t="n">
        <v>40.5</v>
      </c>
      <c r="R15" s="6" t="n">
        <f aca="false">SQRT((O15)^2+(Q15)^2+(P15)^2)</f>
        <v>91.2222560562936</v>
      </c>
      <c r="S15" s="10" t="n">
        <v>10</v>
      </c>
      <c r="T15" s="10" t="n">
        <v>13318</v>
      </c>
      <c r="U15" s="10" t="n">
        <f aca="false">T15/S16</f>
        <v>1331.8</v>
      </c>
      <c r="AB15" s="0" t="n">
        <v>40.5</v>
      </c>
      <c r="AC15" s="0" t="n">
        <v>-71</v>
      </c>
      <c r="AD15" s="11" t="n">
        <v>40.5</v>
      </c>
      <c r="AE15" s="6" t="n">
        <f aca="false">SQRT((AB15)^2+(AD15)^2+(AC15)^2)</f>
        <v>91.2222560562936</v>
      </c>
      <c r="AF15" s="10" t="n">
        <v>10</v>
      </c>
      <c r="AG15" s="11" t="n">
        <v>12262</v>
      </c>
      <c r="AH15" s="10" t="n">
        <f aca="false">AG15/AF16</f>
        <v>1226.2</v>
      </c>
      <c r="AJ15" s="1"/>
      <c r="AM15" s="0" t="n">
        <v>40.5</v>
      </c>
      <c r="AN15" s="0" t="n">
        <v>-71</v>
      </c>
      <c r="AO15" s="11" t="n">
        <v>40.5</v>
      </c>
      <c r="AP15" s="6" t="n">
        <f aca="false">SQRT((AM15)^2+(AO15)^2+(AN15)^2)</f>
        <v>91.2222560562936</v>
      </c>
      <c r="AQ15" s="10" t="n">
        <v>20</v>
      </c>
      <c r="AR15" s="11" t="n">
        <v>323</v>
      </c>
      <c r="AS15" s="10" t="n">
        <f aca="false">AR15/AQ16</f>
        <v>16.15</v>
      </c>
      <c r="AU15" s="10"/>
      <c r="AV15" s="10"/>
      <c r="AX15" s="0" t="n">
        <v>40.5</v>
      </c>
      <c r="AY15" s="11" t="n">
        <v>71</v>
      </c>
      <c r="AZ15" s="11" t="n">
        <v>40.5</v>
      </c>
      <c r="BA15" s="6" t="n">
        <f aca="false">SQRT((AX15)^2+(AZ15)^2+(AY15)^2)</f>
        <v>91.2222560562936</v>
      </c>
      <c r="BB15" s="10" t="n">
        <v>20</v>
      </c>
      <c r="BC15" s="11" t="n">
        <v>143</v>
      </c>
      <c r="BD15" s="10" t="n">
        <f aca="false">BC15/BB16</f>
        <v>7.15</v>
      </c>
      <c r="BI15" s="0" t="n">
        <v>40.5</v>
      </c>
      <c r="BJ15" s="0" t="n">
        <v>0</v>
      </c>
      <c r="BK15" s="11" t="n">
        <v>40.5</v>
      </c>
      <c r="BL15" s="6" t="n">
        <f aca="false">SQRT((BI15)^2+(BK15)^2+(BJ15)^2)</f>
        <v>57.2756492761104</v>
      </c>
      <c r="BM15" s="10" t="n">
        <v>20</v>
      </c>
      <c r="BN15" s="11" t="n">
        <v>717</v>
      </c>
      <c r="BO15" s="10" t="n">
        <f aca="false">BN15/BM16</f>
        <v>35.85</v>
      </c>
    </row>
    <row r="16" customFormat="false" ht="14.4" hidden="false" customHeight="false" outlineLevel="0" collapsed="false">
      <c r="B16" s="0" t="n">
        <v>60.75</v>
      </c>
      <c r="C16" s="0" t="n">
        <v>0</v>
      </c>
      <c r="D16" s="10" t="n">
        <v>40.5</v>
      </c>
      <c r="E16" s="6" t="n">
        <f aca="false">SQRT((B16)^2+(D16)^2+(C16)^2)</f>
        <v>73.0124133281458</v>
      </c>
      <c r="F16" s="15" t="n">
        <v>10</v>
      </c>
      <c r="G16" s="15" t="n">
        <v>20924</v>
      </c>
      <c r="H16" s="15" t="n">
        <f aca="false">G16/F16</f>
        <v>2092.4</v>
      </c>
      <c r="N16" s="16"/>
      <c r="O16" s="16" t="n">
        <v>60.75</v>
      </c>
      <c r="P16" s="0" t="n">
        <v>71</v>
      </c>
      <c r="Q16" s="17" t="n">
        <v>40.5</v>
      </c>
      <c r="R16" s="6" t="n">
        <f aca="false">SQRT((O16)^2+(Q16)^2+(P16)^2)</f>
        <v>101.842095913232</v>
      </c>
      <c r="S16" s="16" t="n">
        <v>10</v>
      </c>
      <c r="T16" s="17" t="n">
        <v>6148</v>
      </c>
      <c r="U16" s="16" t="n">
        <f aca="false">T16/S17</f>
        <v>614.8</v>
      </c>
      <c r="V16" s="16"/>
      <c r="AA16" s="16"/>
      <c r="AB16" s="16" t="n">
        <v>60.75</v>
      </c>
      <c r="AC16" s="0" t="n">
        <v>-71</v>
      </c>
      <c r="AD16" s="17" t="n">
        <v>40.5</v>
      </c>
      <c r="AE16" s="6" t="n">
        <f aca="false">SQRT((AB16)^2+(AD16)^2+(AC16)^2)</f>
        <v>101.842095913232</v>
      </c>
      <c r="AF16" s="16" t="n">
        <v>10</v>
      </c>
      <c r="AG16" s="17" t="n">
        <v>5977</v>
      </c>
      <c r="AH16" s="16" t="n">
        <f aca="false">AG16/AF17</f>
        <v>597.7</v>
      </c>
      <c r="AI16" s="16"/>
      <c r="AJ16" s="1"/>
      <c r="AL16" s="16"/>
      <c r="AM16" s="16" t="n">
        <v>60.75</v>
      </c>
      <c r="AN16" s="0" t="n">
        <v>-71</v>
      </c>
      <c r="AO16" s="17" t="n">
        <v>40.5</v>
      </c>
      <c r="AP16" s="6" t="n">
        <f aca="false">SQRT((AM16)^2+(AO16)^2+(AN16)^2)</f>
        <v>101.842095913232</v>
      </c>
      <c r="AQ16" s="16" t="n">
        <v>20</v>
      </c>
      <c r="AR16" s="17" t="n">
        <v>257</v>
      </c>
      <c r="AS16" s="17" t="n">
        <f aca="false">AR16/AQ17</f>
        <v>12.85</v>
      </c>
      <c r="AT16" s="16"/>
      <c r="AU16" s="10"/>
      <c r="AV16" s="10"/>
      <c r="AW16" s="16"/>
      <c r="AX16" s="16" t="n">
        <v>60.75</v>
      </c>
      <c r="AY16" s="11" t="n">
        <v>71</v>
      </c>
      <c r="AZ16" s="17" t="n">
        <v>40.5</v>
      </c>
      <c r="BA16" s="6" t="n">
        <f aca="false">SQRT((AX16)^2+(AZ16)^2+(AY16)^2)</f>
        <v>101.842095913232</v>
      </c>
      <c r="BB16" s="16" t="n">
        <v>20</v>
      </c>
      <c r="BC16" s="17" t="n">
        <v>42</v>
      </c>
      <c r="BD16" s="17" t="n">
        <f aca="false">BC16/BB17</f>
        <v>2.1</v>
      </c>
      <c r="BE16" s="16"/>
      <c r="BH16" s="16"/>
      <c r="BI16" s="16" t="n">
        <v>60.75</v>
      </c>
      <c r="BJ16" s="0" t="n">
        <v>0</v>
      </c>
      <c r="BK16" s="17" t="n">
        <v>40.5</v>
      </c>
      <c r="BL16" s="6" t="n">
        <f aca="false">SQRT((BI16)^2+(BK16)^2+(BJ16)^2)</f>
        <v>73.0124133281458</v>
      </c>
      <c r="BM16" s="16" t="n">
        <v>20</v>
      </c>
      <c r="BN16" s="17" t="n">
        <v>205</v>
      </c>
      <c r="BO16" s="17" t="n">
        <f aca="false">BN16/BM17</f>
        <v>10.25</v>
      </c>
      <c r="BP16" s="16"/>
    </row>
    <row r="17" customFormat="false" ht="14.4" hidden="false" customHeight="false" outlineLevel="0" collapsed="false">
      <c r="A17" s="6"/>
      <c r="B17" s="6" t="n">
        <v>-60.75</v>
      </c>
      <c r="C17" s="6" t="n">
        <v>0</v>
      </c>
      <c r="D17" s="6" t="n">
        <v>60.75</v>
      </c>
      <c r="E17" s="6" t="n">
        <f aca="false">SQRT((B17)^2+(D17)^2+(C17)^2)</f>
        <v>85.9134739141655</v>
      </c>
      <c r="F17" s="6" t="n">
        <v>10</v>
      </c>
      <c r="G17" s="6" t="n">
        <v>13051</v>
      </c>
      <c r="H17" s="6" t="n">
        <f aca="false">G17/F17</f>
        <v>1305.1</v>
      </c>
      <c r="I17" s="6"/>
      <c r="N17" s="10"/>
      <c r="O17" s="10" t="n">
        <v>-60.75</v>
      </c>
      <c r="P17" s="6" t="n">
        <v>71</v>
      </c>
      <c r="Q17" s="11" t="n">
        <v>60.75</v>
      </c>
      <c r="R17" s="6" t="n">
        <f aca="false">SQRT((O17)^2+(Q17)^2+(P17)^2)</f>
        <v>111.454587164459</v>
      </c>
      <c r="S17" s="10" t="n">
        <v>10</v>
      </c>
      <c r="T17" s="11" t="n">
        <v>4334</v>
      </c>
      <c r="U17" s="10" t="n">
        <f aca="false">T17/S17</f>
        <v>433.4</v>
      </c>
      <c r="V17" s="10"/>
      <c r="AA17" s="10"/>
      <c r="AB17" s="10" t="n">
        <v>-60.75</v>
      </c>
      <c r="AC17" s="6" t="n">
        <v>-71</v>
      </c>
      <c r="AD17" s="11" t="n">
        <v>60.75</v>
      </c>
      <c r="AE17" s="6" t="n">
        <f aca="false">SQRT((AB17)^2+(AD17)^2+(AC17)^2)</f>
        <v>111.454587164459</v>
      </c>
      <c r="AF17" s="10" t="n">
        <v>10</v>
      </c>
      <c r="AG17" s="11" t="n">
        <v>4063</v>
      </c>
      <c r="AH17" s="10" t="n">
        <f aca="false">AG17/AF17</f>
        <v>406.3</v>
      </c>
      <c r="AI17" s="10"/>
      <c r="AJ17" s="1"/>
      <c r="AL17" s="10"/>
      <c r="AM17" s="10" t="n">
        <v>-60.75</v>
      </c>
      <c r="AN17" s="6" t="n">
        <v>-71</v>
      </c>
      <c r="AO17" s="11" t="n">
        <v>60.75</v>
      </c>
      <c r="AP17" s="6" t="n">
        <f aca="false">SQRT((AM17)^2+(AO17)^2+(AN17)^2)</f>
        <v>111.454587164459</v>
      </c>
      <c r="AQ17" s="10" t="n">
        <v>20</v>
      </c>
      <c r="AR17" s="11" t="n">
        <v>232</v>
      </c>
      <c r="AS17" s="10" t="n">
        <f aca="false">AR17/AQ17</f>
        <v>11.6</v>
      </c>
      <c r="AT17" s="10"/>
      <c r="AU17" s="10"/>
      <c r="AV17" s="10"/>
      <c r="AW17" s="10"/>
      <c r="AX17" s="10" t="n">
        <v>-60.75</v>
      </c>
      <c r="AY17" s="7" t="n">
        <v>71</v>
      </c>
      <c r="AZ17" s="11" t="n">
        <v>60.75</v>
      </c>
      <c r="BA17" s="6" t="n">
        <f aca="false">SQRT((AX17)^2+(AZ17)^2+(AY17)^2)</f>
        <v>111.454587164459</v>
      </c>
      <c r="BB17" s="10" t="n">
        <v>20</v>
      </c>
      <c r="BC17" s="11" t="n">
        <v>17</v>
      </c>
      <c r="BD17" s="10" t="n">
        <f aca="false">BC17/BB17</f>
        <v>0.85</v>
      </c>
      <c r="BE17" s="10"/>
      <c r="BH17" s="10"/>
      <c r="BI17" s="10" t="n">
        <v>-60.75</v>
      </c>
      <c r="BJ17" s="6" t="n">
        <v>0</v>
      </c>
      <c r="BK17" s="11" t="n">
        <v>60.75</v>
      </c>
      <c r="BL17" s="6" t="n">
        <f aca="false">SQRT((BI17)^2+(BK17)^2+(BJ17)^2)</f>
        <v>85.9134739141655</v>
      </c>
      <c r="BM17" s="10" t="n">
        <v>20</v>
      </c>
      <c r="BN17" s="11" t="n">
        <v>97</v>
      </c>
      <c r="BO17" s="10" t="n">
        <f aca="false">BN17/BM17</f>
        <v>4.85</v>
      </c>
      <c r="BP17" s="10"/>
    </row>
    <row r="18" customFormat="false" ht="14.4" hidden="false" customHeight="false" outlineLevel="0" collapsed="false">
      <c r="B18" s="10" t="n">
        <v>-40.5</v>
      </c>
      <c r="C18" s="0" t="n">
        <v>0</v>
      </c>
      <c r="D18" s="10" t="n">
        <v>60.75</v>
      </c>
      <c r="E18" s="6" t="n">
        <f aca="false">SQRT((B18)^2+(D18)^2+(C18)^2)</f>
        <v>73.0124133281458</v>
      </c>
      <c r="F18" s="10" t="n">
        <v>10</v>
      </c>
      <c r="G18" s="10" t="n">
        <v>26321</v>
      </c>
      <c r="H18" s="10" t="n">
        <f aca="false">G18/F18</f>
        <v>2632.1</v>
      </c>
      <c r="O18" s="10" t="n">
        <v>-40.5</v>
      </c>
      <c r="P18" s="0" t="n">
        <v>71</v>
      </c>
      <c r="Q18" s="11" t="n">
        <v>60.75</v>
      </c>
      <c r="R18" s="6" t="n">
        <f aca="false">SQRT((O18)^2+(Q18)^2+(P18)^2)</f>
        <v>101.842095913232</v>
      </c>
      <c r="S18" s="10" t="n">
        <v>10</v>
      </c>
      <c r="T18" s="11" t="n">
        <v>8605</v>
      </c>
      <c r="U18" s="10" t="n">
        <f aca="false">T18/S18</f>
        <v>860.5</v>
      </c>
      <c r="AB18" s="10" t="n">
        <v>-40.5</v>
      </c>
      <c r="AC18" s="0" t="n">
        <v>-71</v>
      </c>
      <c r="AD18" s="11" t="n">
        <v>60.75</v>
      </c>
      <c r="AE18" s="6" t="n">
        <f aca="false">SQRT((AB18)^2+(AD18)^2+(AC18)^2)</f>
        <v>101.842095913232</v>
      </c>
      <c r="AF18" s="10" t="n">
        <v>10</v>
      </c>
      <c r="AG18" s="11" t="n">
        <v>8138</v>
      </c>
      <c r="AH18" s="10" t="n">
        <f aca="false">AG18/AF18</f>
        <v>813.8</v>
      </c>
      <c r="AJ18" s="1"/>
      <c r="AM18" s="10" t="n">
        <v>-40.5</v>
      </c>
      <c r="AN18" s="0" t="n">
        <v>-71</v>
      </c>
      <c r="AO18" s="11" t="n">
        <v>60.75</v>
      </c>
      <c r="AP18" s="6" t="n">
        <f aca="false">SQRT((AM18)^2+(AO18)^2+(AN18)^2)</f>
        <v>101.842095913232</v>
      </c>
      <c r="AQ18" s="10" t="n">
        <v>20</v>
      </c>
      <c r="AR18" s="11" t="n">
        <v>273</v>
      </c>
      <c r="AS18" s="10" t="n">
        <f aca="false">AR18/AQ18</f>
        <v>13.65</v>
      </c>
      <c r="AU18" s="10"/>
      <c r="AV18" s="10"/>
      <c r="AX18" s="10" t="n">
        <v>-40.5</v>
      </c>
      <c r="AY18" s="11" t="n">
        <v>71</v>
      </c>
      <c r="AZ18" s="11" t="n">
        <v>60.75</v>
      </c>
      <c r="BA18" s="6" t="n">
        <f aca="false">SQRT((AX18)^2+(AZ18)^2+(AY18)^2)</f>
        <v>101.842095913232</v>
      </c>
      <c r="BB18" s="10" t="n">
        <v>20</v>
      </c>
      <c r="BC18" s="11" t="n">
        <v>57</v>
      </c>
      <c r="BD18" s="10" t="n">
        <f aca="false">BC18/BB18</f>
        <v>2.85</v>
      </c>
      <c r="BI18" s="10" t="n">
        <v>-40.5</v>
      </c>
      <c r="BJ18" s="0" t="n">
        <v>0</v>
      </c>
      <c r="BK18" s="11" t="n">
        <v>60.75</v>
      </c>
      <c r="BL18" s="6" t="n">
        <f aca="false">SQRT((BI18)^2+(BK18)^2+(BJ18)^2)</f>
        <v>73.0124133281458</v>
      </c>
      <c r="BM18" s="10" t="n">
        <v>20</v>
      </c>
      <c r="BN18" s="11" t="n">
        <v>258</v>
      </c>
      <c r="BO18" s="10" t="n">
        <f aca="false">BN18/BM18</f>
        <v>12.9</v>
      </c>
    </row>
    <row r="19" customFormat="false" ht="14.4" hidden="false" customHeight="false" outlineLevel="0" collapsed="false">
      <c r="B19" s="0" t="n">
        <v>-20.25</v>
      </c>
      <c r="C19" s="0" t="n">
        <v>0</v>
      </c>
      <c r="D19" s="0" t="n">
        <v>60.75</v>
      </c>
      <c r="E19" s="6" t="n">
        <f aca="false">SQRT((B19)^2+(D19)^2+(C19)^2)</f>
        <v>64.0361226184097</v>
      </c>
      <c r="F19" s="0" t="n">
        <v>10</v>
      </c>
      <c r="G19" s="0" t="n">
        <v>39006</v>
      </c>
      <c r="H19" s="0" t="n">
        <f aca="false">G19/F19</f>
        <v>3900.6</v>
      </c>
      <c r="O19" s="10" t="n">
        <v>-20.25</v>
      </c>
      <c r="P19" s="0" t="n">
        <v>71</v>
      </c>
      <c r="Q19" s="11" t="n">
        <v>60.75</v>
      </c>
      <c r="R19" s="6" t="n">
        <f aca="false">SQRT((O19)^2+(Q19)^2+(P19)^2)</f>
        <v>95.61184550044</v>
      </c>
      <c r="S19" s="10" t="n">
        <v>10</v>
      </c>
      <c r="T19" s="11" t="n">
        <v>12411</v>
      </c>
      <c r="U19" s="10" t="n">
        <f aca="false">T19/S19</f>
        <v>1241.1</v>
      </c>
      <c r="AB19" s="10" t="n">
        <v>-20.25</v>
      </c>
      <c r="AC19" s="0" t="n">
        <v>-71</v>
      </c>
      <c r="AD19" s="11" t="n">
        <v>60.75</v>
      </c>
      <c r="AE19" s="6" t="n">
        <f aca="false">SQRT((AB19)^2+(AD19)^2+(AC19)^2)</f>
        <v>95.61184550044</v>
      </c>
      <c r="AF19" s="10" t="n">
        <v>10</v>
      </c>
      <c r="AG19" s="11" t="n">
        <v>11512</v>
      </c>
      <c r="AH19" s="10" t="n">
        <f aca="false">AG19/AF19</f>
        <v>1151.2</v>
      </c>
      <c r="AJ19" s="1"/>
      <c r="AM19" s="10" t="n">
        <v>-20.25</v>
      </c>
      <c r="AN19" s="0" t="n">
        <v>-71</v>
      </c>
      <c r="AO19" s="11" t="n">
        <v>60.75</v>
      </c>
      <c r="AP19" s="6" t="n">
        <f aca="false">SQRT((AM19)^2+(AO19)^2+(AN19)^2)</f>
        <v>95.61184550044</v>
      </c>
      <c r="AQ19" s="10" t="n">
        <v>20</v>
      </c>
      <c r="AR19" s="11" t="n">
        <v>318</v>
      </c>
      <c r="AS19" s="10" t="n">
        <f aca="false">AR19/AQ19</f>
        <v>15.9</v>
      </c>
      <c r="AU19" s="10"/>
      <c r="AV19" s="10"/>
      <c r="AX19" s="10" t="n">
        <v>-20.25</v>
      </c>
      <c r="AY19" s="11" t="n">
        <v>71</v>
      </c>
      <c r="AZ19" s="11" t="n">
        <v>60.75</v>
      </c>
      <c r="BA19" s="6" t="n">
        <f aca="false">SQRT((AX19)^2+(AZ19)^2+(AY19)^2)</f>
        <v>95.61184550044</v>
      </c>
      <c r="BB19" s="10" t="n">
        <v>20</v>
      </c>
      <c r="BC19" s="11" t="n">
        <v>101</v>
      </c>
      <c r="BD19" s="10" t="n">
        <f aca="false">BC19/BB19</f>
        <v>5.05</v>
      </c>
      <c r="BI19" s="10" t="n">
        <v>-20.25</v>
      </c>
      <c r="BJ19" s="0" t="n">
        <v>0</v>
      </c>
      <c r="BK19" s="11" t="n">
        <v>60.75</v>
      </c>
      <c r="BL19" s="6" t="n">
        <f aca="false">SQRT((BI19)^2+(BK19)^2+(BJ19)^2)</f>
        <v>64.0361226184097</v>
      </c>
      <c r="BM19" s="10" t="n">
        <v>20</v>
      </c>
      <c r="BN19" s="11" t="n">
        <v>481</v>
      </c>
      <c r="BO19" s="10" t="n">
        <f aca="false">BN19/BM19</f>
        <v>24.05</v>
      </c>
    </row>
    <row r="20" customFormat="false" ht="14.4" hidden="false" customHeight="false" outlineLevel="0" collapsed="false">
      <c r="B20" s="10" t="n">
        <v>0</v>
      </c>
      <c r="C20" s="0" t="n">
        <v>0</v>
      </c>
      <c r="D20" s="10" t="n">
        <v>60.75</v>
      </c>
      <c r="E20" s="6" t="n">
        <f aca="false">SQRT((B20)^2+(D20)^2+(C20)^2)</f>
        <v>60.75</v>
      </c>
      <c r="F20" s="10" t="n">
        <v>10</v>
      </c>
      <c r="G20" s="10" t="n">
        <v>43589</v>
      </c>
      <c r="H20" s="10" t="n">
        <f aca="false">G20/F20</f>
        <v>4358.9</v>
      </c>
      <c r="O20" s="10" t="n">
        <v>0</v>
      </c>
      <c r="P20" s="0" t="n">
        <v>71</v>
      </c>
      <c r="Q20" s="11" t="n">
        <v>60.75</v>
      </c>
      <c r="R20" s="6" t="n">
        <f aca="false">SQRT((O20)^2+(Q20)^2+(P20)^2)</f>
        <v>93.4428301155311</v>
      </c>
      <c r="S20" s="10" t="n">
        <v>10</v>
      </c>
      <c r="T20" s="11" t="n">
        <v>13774</v>
      </c>
      <c r="U20" s="10" t="n">
        <f aca="false">T20/S20</f>
        <v>1377.4</v>
      </c>
      <c r="AB20" s="10" t="n">
        <v>0</v>
      </c>
      <c r="AC20" s="0" t="n">
        <v>-71</v>
      </c>
      <c r="AD20" s="11" t="n">
        <v>60.75</v>
      </c>
      <c r="AE20" s="6" t="n">
        <f aca="false">SQRT((AB20)^2+(AD20)^2+(AC20)^2)</f>
        <v>93.4428301155311</v>
      </c>
      <c r="AF20" s="10" t="n">
        <v>10</v>
      </c>
      <c r="AG20" s="11" t="n">
        <v>12819</v>
      </c>
      <c r="AH20" s="10" t="n">
        <f aca="false">AG20/AF20</f>
        <v>1281.9</v>
      </c>
      <c r="AJ20" s="1"/>
      <c r="AM20" s="10" t="n">
        <v>0</v>
      </c>
      <c r="AN20" s="0" t="n">
        <v>-71</v>
      </c>
      <c r="AO20" s="11" t="n">
        <v>60.75</v>
      </c>
      <c r="AP20" s="6" t="n">
        <f aca="false">SQRT((AM20)^2+(AO20)^2+(AN20)^2)</f>
        <v>93.4428301155311</v>
      </c>
      <c r="AQ20" s="10" t="n">
        <v>20</v>
      </c>
      <c r="AR20" s="11" t="n">
        <v>433</v>
      </c>
      <c r="AS20" s="10" t="n">
        <f aca="false">AR20/AQ20</f>
        <v>21.65</v>
      </c>
      <c r="AU20" s="10"/>
      <c r="AV20" s="10"/>
      <c r="AX20" s="10" t="n">
        <v>0</v>
      </c>
      <c r="AY20" s="11" t="n">
        <v>71</v>
      </c>
      <c r="AZ20" s="11" t="n">
        <v>60.75</v>
      </c>
      <c r="BA20" s="6" t="n">
        <f aca="false">SQRT((AX20)^2+(AZ20)^2+(AY20)^2)</f>
        <v>93.4428301155311</v>
      </c>
      <c r="BB20" s="10" t="n">
        <v>20</v>
      </c>
      <c r="BC20" s="11" t="n">
        <v>108</v>
      </c>
      <c r="BD20" s="10" t="n">
        <f aca="false">BC20/BB20</f>
        <v>5.4</v>
      </c>
      <c r="BI20" s="10" t="n">
        <v>0</v>
      </c>
      <c r="BJ20" s="0" t="n">
        <v>0</v>
      </c>
      <c r="BK20" s="11" t="n">
        <v>60.75</v>
      </c>
      <c r="BL20" s="6" t="n">
        <f aca="false">SQRT((BI20)^2+(BK20)^2+(BJ20)^2)</f>
        <v>60.75</v>
      </c>
      <c r="BM20" s="10" t="n">
        <v>20</v>
      </c>
      <c r="BN20" s="11" t="n">
        <v>588</v>
      </c>
      <c r="BO20" s="10" t="n">
        <f aca="false">BN20/BM20</f>
        <v>29.4</v>
      </c>
    </row>
    <row r="21" customFormat="false" ht="14.4" hidden="false" customHeight="false" outlineLevel="0" collapsed="false">
      <c r="B21" s="0" t="n">
        <v>20.25</v>
      </c>
      <c r="C21" s="0" t="n">
        <v>0</v>
      </c>
      <c r="D21" s="0" t="n">
        <v>60.75</v>
      </c>
      <c r="E21" s="6" t="n">
        <f aca="false">SQRT((B21)^2+(D21)^2+(C21)^2)</f>
        <v>64.0361226184097</v>
      </c>
      <c r="F21" s="0" t="n">
        <v>10</v>
      </c>
      <c r="G21" s="0" t="n">
        <v>42519</v>
      </c>
      <c r="H21" s="0" t="n">
        <f aca="false">G21/F21</f>
        <v>4251.9</v>
      </c>
      <c r="O21" s="0" t="n">
        <v>20.25</v>
      </c>
      <c r="P21" s="0" t="n">
        <v>71</v>
      </c>
      <c r="Q21" s="11" t="n">
        <v>60.75</v>
      </c>
      <c r="R21" s="6" t="n">
        <f aca="false">SQRT((O21)^2+(Q21)^2+(P21)^2)</f>
        <v>95.61184550044</v>
      </c>
      <c r="S21" s="10" t="n">
        <v>10</v>
      </c>
      <c r="T21" s="11" t="n">
        <v>12221</v>
      </c>
      <c r="U21" s="10" t="n">
        <f aca="false">T21/S21</f>
        <v>1222.1</v>
      </c>
      <c r="AB21" s="0" t="n">
        <v>20.25</v>
      </c>
      <c r="AC21" s="0" t="n">
        <v>-71</v>
      </c>
      <c r="AD21" s="11" t="n">
        <v>60.75</v>
      </c>
      <c r="AE21" s="6" t="n">
        <f aca="false">SQRT((AB21)^2+(AD21)^2+(AC21)^2)</f>
        <v>95.61184550044</v>
      </c>
      <c r="AF21" s="10" t="n">
        <v>10</v>
      </c>
      <c r="AG21" s="11" t="n">
        <v>11334</v>
      </c>
      <c r="AH21" s="10" t="n">
        <f aca="false">AG21/AF21</f>
        <v>1133.4</v>
      </c>
      <c r="AJ21" s="1"/>
      <c r="AM21" s="0" t="n">
        <v>20.25</v>
      </c>
      <c r="AN21" s="0" t="n">
        <v>-71</v>
      </c>
      <c r="AO21" s="11" t="n">
        <v>60.75</v>
      </c>
      <c r="AP21" s="6" t="n">
        <f aca="false">SQRT((AM21)^2+(AO21)^2+(AN21)^2)</f>
        <v>95.61184550044</v>
      </c>
      <c r="AQ21" s="10" t="n">
        <v>20</v>
      </c>
      <c r="AR21" s="11" t="n">
        <v>393</v>
      </c>
      <c r="AS21" s="10" t="n">
        <f aca="false">AR21/AQ21</f>
        <v>19.65</v>
      </c>
      <c r="AU21" s="10"/>
      <c r="AV21" s="10"/>
      <c r="AX21" s="0" t="n">
        <v>20.25</v>
      </c>
      <c r="AY21" s="11" t="n">
        <v>71</v>
      </c>
      <c r="AZ21" s="11" t="n">
        <v>60.75</v>
      </c>
      <c r="BA21" s="6" t="n">
        <f aca="false">SQRT((AX21)^2+(AZ21)^2+(AY21)^2)</f>
        <v>95.61184550044</v>
      </c>
      <c r="BB21" s="10" t="n">
        <v>20</v>
      </c>
      <c r="BC21" s="11" t="n">
        <v>105</v>
      </c>
      <c r="BD21" s="10" t="n">
        <f aca="false">BC21/BB21</f>
        <v>5.25</v>
      </c>
      <c r="BI21" s="0" t="n">
        <v>20.25</v>
      </c>
      <c r="BJ21" s="0" t="n">
        <v>0</v>
      </c>
      <c r="BK21" s="11" t="n">
        <v>60.75</v>
      </c>
      <c r="BL21" s="6" t="n">
        <f aca="false">SQRT((BI21)^2+(BK21)^2+(BJ21)^2)</f>
        <v>64.0361226184097</v>
      </c>
      <c r="BM21" s="10" t="n">
        <v>20</v>
      </c>
      <c r="BN21" s="11" t="n">
        <v>524</v>
      </c>
      <c r="BO21" s="10" t="n">
        <f aca="false">BN21/BM21</f>
        <v>26.2</v>
      </c>
    </row>
    <row r="22" customFormat="false" ht="14.4" hidden="false" customHeight="false" outlineLevel="0" collapsed="false">
      <c r="B22" s="0" t="n">
        <v>40.5</v>
      </c>
      <c r="C22" s="0" t="n">
        <v>0</v>
      </c>
      <c r="D22" s="0" t="n">
        <v>60.75</v>
      </c>
      <c r="E22" s="6" t="n">
        <f aca="false">SQRT((B22)^2+(D22)^2+(C22)^2)</f>
        <v>73.0124133281458</v>
      </c>
      <c r="F22" s="0" t="n">
        <v>10</v>
      </c>
      <c r="G22" s="0" t="n">
        <v>25869</v>
      </c>
      <c r="H22" s="0" t="n">
        <f aca="false">G22/F22</f>
        <v>2586.9</v>
      </c>
      <c r="O22" s="0" t="n">
        <v>40.5</v>
      </c>
      <c r="P22" s="0" t="n">
        <v>71</v>
      </c>
      <c r="Q22" s="11" t="n">
        <v>60.75</v>
      </c>
      <c r="R22" s="6" t="n">
        <f aca="false">SQRT((O22)^2+(Q22)^2+(P22)^2)</f>
        <v>101.842095913232</v>
      </c>
      <c r="S22" s="10" t="n">
        <v>10</v>
      </c>
      <c r="T22" s="11" t="n">
        <v>8823</v>
      </c>
      <c r="U22" s="10" t="n">
        <f aca="false">T22/S22</f>
        <v>882.3</v>
      </c>
      <c r="AB22" s="0" t="n">
        <v>40.5</v>
      </c>
      <c r="AC22" s="0" t="n">
        <v>-71</v>
      </c>
      <c r="AD22" s="11" t="n">
        <v>60.75</v>
      </c>
      <c r="AE22" s="6" t="n">
        <f aca="false">SQRT((AB22)^2+(AD22)^2+(AC22)^2)</f>
        <v>101.842095913232</v>
      </c>
      <c r="AF22" s="10" t="n">
        <v>10</v>
      </c>
      <c r="AG22" s="11" t="n">
        <v>8265</v>
      </c>
      <c r="AH22" s="10" t="n">
        <f aca="false">AG22/AF22</f>
        <v>826.5</v>
      </c>
      <c r="AJ22" s="1"/>
      <c r="AM22" s="0" t="n">
        <v>40.5</v>
      </c>
      <c r="AN22" s="0" t="n">
        <v>-71</v>
      </c>
      <c r="AO22" s="11" t="n">
        <v>60.75</v>
      </c>
      <c r="AP22" s="6" t="n">
        <f aca="false">SQRT((AM22)^2+(AO22)^2+(AN22)^2)</f>
        <v>101.842095913232</v>
      </c>
      <c r="AQ22" s="10" t="n">
        <v>20</v>
      </c>
      <c r="AR22" s="11" t="n">
        <v>314</v>
      </c>
      <c r="AS22" s="10" t="n">
        <f aca="false">AR22/AQ22</f>
        <v>15.7</v>
      </c>
      <c r="AU22" s="10"/>
      <c r="AV22" s="10"/>
      <c r="AX22" s="0" t="n">
        <v>40.5</v>
      </c>
      <c r="AY22" s="11" t="n">
        <v>71</v>
      </c>
      <c r="AZ22" s="11" t="n">
        <v>60.75</v>
      </c>
      <c r="BA22" s="6" t="n">
        <f aca="false">SQRT((AX22)^2+(AZ22)^2+(AY22)^2)</f>
        <v>101.842095913232</v>
      </c>
      <c r="BB22" s="10" t="n">
        <v>20</v>
      </c>
      <c r="BC22" s="11" t="n">
        <v>58</v>
      </c>
      <c r="BD22" s="10" t="n">
        <f aca="false">BC22/BB22</f>
        <v>2.9</v>
      </c>
      <c r="BI22" s="0" t="n">
        <v>40.5</v>
      </c>
      <c r="BJ22" s="0" t="n">
        <v>0</v>
      </c>
      <c r="BK22" s="11" t="n">
        <v>60.75</v>
      </c>
      <c r="BL22" s="6" t="n">
        <f aca="false">SQRT((BI22)^2+(BK22)^2+(BJ22)^2)</f>
        <v>73.0124133281458</v>
      </c>
      <c r="BM22" s="10" t="n">
        <v>20</v>
      </c>
      <c r="BN22" s="11" t="n">
        <v>250</v>
      </c>
      <c r="BO22" s="10" t="n">
        <f aca="false">BN22/BM22</f>
        <v>12.5</v>
      </c>
    </row>
    <row r="23" customFormat="false" ht="14.4" hidden="false" customHeight="false" outlineLevel="0" collapsed="false">
      <c r="B23" s="0" t="n">
        <v>60.75</v>
      </c>
      <c r="C23" s="0" t="n">
        <v>0</v>
      </c>
      <c r="D23" s="0" t="n">
        <v>60.75</v>
      </c>
      <c r="E23" s="6" t="n">
        <f aca="false">SQRT((B23)^2+(D23)^2+(C23)^2)</f>
        <v>85.9134739141655</v>
      </c>
      <c r="F23" s="0" t="n">
        <v>10</v>
      </c>
      <c r="G23" s="0" t="n">
        <v>12750</v>
      </c>
      <c r="H23" s="0" t="n">
        <f aca="false">G23/F23</f>
        <v>1275</v>
      </c>
      <c r="O23" s="0" t="n">
        <v>60.75</v>
      </c>
      <c r="P23" s="0" t="n">
        <v>71</v>
      </c>
      <c r="Q23" s="11" t="n">
        <v>60.75</v>
      </c>
      <c r="R23" s="6" t="n">
        <f aca="false">SQRT((O23)^2+(Q23)^2+(P23)^2)</f>
        <v>111.454587164459</v>
      </c>
      <c r="S23" s="10" t="n">
        <v>10</v>
      </c>
      <c r="T23" s="11" t="n">
        <v>4334</v>
      </c>
      <c r="U23" s="10" t="n">
        <f aca="false">T23/S23</f>
        <v>433.4</v>
      </c>
      <c r="AB23" s="0" t="n">
        <v>60.75</v>
      </c>
      <c r="AC23" s="0" t="n">
        <v>-71</v>
      </c>
      <c r="AD23" s="11" t="n">
        <v>60.75</v>
      </c>
      <c r="AE23" s="6" t="n">
        <f aca="false">SQRT((AB23)^2+(AD23)^2+(AC23)^2)</f>
        <v>111.454587164459</v>
      </c>
      <c r="AF23" s="10" t="n">
        <v>10</v>
      </c>
      <c r="AG23" s="11" t="n">
        <v>4118</v>
      </c>
      <c r="AH23" s="10" t="n">
        <f aca="false">AG23/AF23</f>
        <v>411.8</v>
      </c>
      <c r="AJ23" s="1"/>
      <c r="AM23" s="0" t="n">
        <v>60.75</v>
      </c>
      <c r="AN23" s="0" t="n">
        <v>-71</v>
      </c>
      <c r="AO23" s="11" t="n">
        <v>60.75</v>
      </c>
      <c r="AP23" s="6" t="n">
        <f aca="false">SQRT((AM23)^2+(AO23)^2+(AN23)^2)</f>
        <v>111.454587164459</v>
      </c>
      <c r="AQ23" s="10" t="n">
        <v>20</v>
      </c>
      <c r="AR23" s="11" t="n">
        <v>227</v>
      </c>
      <c r="AS23" s="10" t="n">
        <f aca="false">AR23/AQ23</f>
        <v>11.35</v>
      </c>
      <c r="AU23" s="10"/>
      <c r="AV23" s="10"/>
      <c r="AX23" s="0" t="n">
        <v>60.75</v>
      </c>
      <c r="AY23" s="11" t="n">
        <v>71</v>
      </c>
      <c r="AZ23" s="11" t="n">
        <v>60.75</v>
      </c>
      <c r="BA23" s="6" t="n">
        <f aca="false">SQRT((AX23)^2+(AZ23)^2+(AY23)^2)</f>
        <v>111.454587164459</v>
      </c>
      <c r="BB23" s="10" t="n">
        <v>20</v>
      </c>
      <c r="BC23" s="11" t="n">
        <v>33</v>
      </c>
      <c r="BD23" s="10" t="n">
        <f aca="false">BC23/BB23</f>
        <v>1.65</v>
      </c>
      <c r="BI23" s="0" t="n">
        <v>60.75</v>
      </c>
      <c r="BJ23" s="0" t="n">
        <v>0</v>
      </c>
      <c r="BK23" s="11" t="n">
        <v>60.75</v>
      </c>
      <c r="BL23" s="6" t="n">
        <f aca="false">SQRT((BI23)^2+(BK23)^2+(BJ23)^2)</f>
        <v>85.9134739141655</v>
      </c>
      <c r="BM23" s="10" t="n">
        <v>20</v>
      </c>
      <c r="BN23" s="11" t="n">
        <v>124</v>
      </c>
      <c r="BO23" s="10" t="n">
        <f aca="false">BN23/BM23</f>
        <v>6.2</v>
      </c>
    </row>
    <row r="24" customFormat="false" ht="14.4" hidden="false" customHeight="false" outlineLevel="0" collapsed="false">
      <c r="A24" s="6"/>
      <c r="B24" s="6" t="n">
        <v>-60.75</v>
      </c>
      <c r="C24" s="6" t="n">
        <v>0</v>
      </c>
      <c r="D24" s="6" t="n">
        <v>81</v>
      </c>
      <c r="E24" s="6" t="n">
        <f aca="false">SQRT((B24)^2+(D24)^2+(C24)^2)</f>
        <v>101.25</v>
      </c>
      <c r="F24" s="6" t="n">
        <v>10</v>
      </c>
      <c r="G24" s="6" t="n">
        <v>8082</v>
      </c>
      <c r="H24" s="6" t="n">
        <f aca="false">G24/F24</f>
        <v>808.2</v>
      </c>
      <c r="I24" s="6"/>
      <c r="N24" s="6"/>
      <c r="O24" s="6" t="n">
        <v>-60.75</v>
      </c>
      <c r="P24" s="6" t="n">
        <v>71</v>
      </c>
      <c r="Q24" s="7" t="n">
        <v>81</v>
      </c>
      <c r="R24" s="6" t="n">
        <f aca="false">SQRT((O24)^2+(Q24)^2+(P24)^2)</f>
        <v>123.663100802139</v>
      </c>
      <c r="S24" s="6" t="n">
        <v>10</v>
      </c>
      <c r="T24" s="7" t="n">
        <v>2688</v>
      </c>
      <c r="U24" s="6" t="n">
        <f aca="false">T24/S24</f>
        <v>268.8</v>
      </c>
      <c r="V24" s="6"/>
      <c r="AA24" s="6"/>
      <c r="AB24" s="6" t="n">
        <v>-60.75</v>
      </c>
      <c r="AC24" s="6" t="n">
        <v>-71</v>
      </c>
      <c r="AD24" s="7" t="n">
        <v>81</v>
      </c>
      <c r="AE24" s="6" t="n">
        <f aca="false">SQRT((AB24)^2+(AD24)^2+(AC24)^2)</f>
        <v>123.663100802139</v>
      </c>
      <c r="AF24" s="6" t="n">
        <v>10</v>
      </c>
      <c r="AG24" s="7" t="n">
        <v>2538</v>
      </c>
      <c r="AH24" s="6" t="n">
        <f aca="false">AG24/AF24</f>
        <v>253.8</v>
      </c>
      <c r="AI24" s="6"/>
      <c r="AJ24" s="1"/>
      <c r="AL24" s="6"/>
      <c r="AM24" s="6" t="n">
        <v>-60.75</v>
      </c>
      <c r="AN24" s="6" t="n">
        <v>-71</v>
      </c>
      <c r="AO24" s="7" t="n">
        <v>81</v>
      </c>
      <c r="AP24" s="6" t="n">
        <f aca="false">SQRT((AM24)^2+(AO24)^2+(AN24)^2)</f>
        <v>123.663100802139</v>
      </c>
      <c r="AQ24" s="6" t="n">
        <v>20</v>
      </c>
      <c r="AR24" s="7" t="n">
        <v>159</v>
      </c>
      <c r="AS24" s="6" t="n">
        <f aca="false">AR24/AQ24</f>
        <v>7.95</v>
      </c>
      <c r="AT24" s="6"/>
      <c r="AU24" s="10"/>
      <c r="AV24" s="10"/>
      <c r="AW24" s="6"/>
      <c r="AX24" s="6" t="n">
        <v>-60.75</v>
      </c>
      <c r="AY24" s="7" t="n">
        <v>71</v>
      </c>
      <c r="AZ24" s="7" t="n">
        <v>81</v>
      </c>
      <c r="BA24" s="6" t="n">
        <f aca="false">SQRT((AX24)^2+(AZ24)^2+(AY24)^2)</f>
        <v>123.663100802139</v>
      </c>
      <c r="BB24" s="6" t="n">
        <v>20</v>
      </c>
      <c r="BC24" s="7" t="n">
        <v>39</v>
      </c>
      <c r="BD24" s="6" t="n">
        <f aca="false">BC24/BB24</f>
        <v>1.95</v>
      </c>
      <c r="BE24" s="6"/>
      <c r="BH24" s="6"/>
      <c r="BI24" s="6" t="n">
        <v>-60.75</v>
      </c>
      <c r="BJ24" s="6" t="n">
        <v>0</v>
      </c>
      <c r="BK24" s="7" t="n">
        <v>81</v>
      </c>
      <c r="BL24" s="6" t="n">
        <f aca="false">SQRT((BI24)^2+(BK24)^2+(BJ24)^2)</f>
        <v>101.25</v>
      </c>
      <c r="BM24" s="6" t="n">
        <v>20</v>
      </c>
      <c r="BN24" s="7" t="n">
        <v>72</v>
      </c>
      <c r="BO24" s="6" t="n">
        <f aca="false">BN24/BM24</f>
        <v>3.6</v>
      </c>
      <c r="BP24" s="6"/>
    </row>
    <row r="25" customFormat="false" ht="14.4" hidden="false" customHeight="false" outlineLevel="0" collapsed="false">
      <c r="B25" s="0" t="n">
        <v>-40.5</v>
      </c>
      <c r="C25" s="0" t="n">
        <v>0</v>
      </c>
      <c r="D25" s="0" t="n">
        <v>81</v>
      </c>
      <c r="E25" s="6" t="n">
        <f aca="false">SQRT((B25)^2+(D25)^2+(C25)^2)</f>
        <v>90.5607530887415</v>
      </c>
      <c r="F25" s="0" t="n">
        <v>10</v>
      </c>
      <c r="G25" s="0" t="n">
        <v>16277</v>
      </c>
      <c r="H25" s="0" t="n">
        <f aca="false">G25/F25</f>
        <v>1627.7</v>
      </c>
      <c r="O25" s="10" t="n">
        <v>-40.5</v>
      </c>
      <c r="P25" s="0" t="n">
        <v>71</v>
      </c>
      <c r="Q25" s="11" t="n">
        <v>81</v>
      </c>
      <c r="R25" s="6" t="n">
        <f aca="false">SQRT((O25)^2+(Q25)^2+(P25)^2)</f>
        <v>115.074975559415</v>
      </c>
      <c r="S25" s="10" t="n">
        <v>10</v>
      </c>
      <c r="T25" s="11" t="n">
        <v>5007</v>
      </c>
      <c r="U25" s="10" t="n">
        <f aca="false">T25/S25</f>
        <v>500.7</v>
      </c>
      <c r="AB25" s="10" t="n">
        <v>-40.5</v>
      </c>
      <c r="AC25" s="0" t="n">
        <v>-71</v>
      </c>
      <c r="AD25" s="11" t="n">
        <v>81</v>
      </c>
      <c r="AE25" s="6" t="n">
        <f aca="false">SQRT((AB25)^2+(AD25)^2+(AC25)^2)</f>
        <v>115.074975559415</v>
      </c>
      <c r="AF25" s="10" t="n">
        <v>10</v>
      </c>
      <c r="AG25" s="11" t="n">
        <v>4643</v>
      </c>
      <c r="AH25" s="10" t="n">
        <f aca="false">AG25/AF25</f>
        <v>464.3</v>
      </c>
      <c r="AJ25" s="1"/>
      <c r="AM25" s="10" t="n">
        <v>-40.5</v>
      </c>
      <c r="AN25" s="0" t="n">
        <v>-71</v>
      </c>
      <c r="AO25" s="11" t="n">
        <v>81</v>
      </c>
      <c r="AP25" s="6" t="n">
        <f aca="false">SQRT((AM25)^2+(AO25)^2+(AN25)^2)</f>
        <v>115.074975559415</v>
      </c>
      <c r="AQ25" s="10" t="n">
        <v>20</v>
      </c>
      <c r="AR25" s="14" t="n">
        <v>144</v>
      </c>
      <c r="AS25" s="14" t="n">
        <f aca="false">AR25/AQ25</f>
        <v>7.2</v>
      </c>
      <c r="AU25" s="10"/>
      <c r="AV25" s="10"/>
      <c r="AX25" s="10" t="n">
        <v>-40.5</v>
      </c>
      <c r="AY25" s="11" t="n">
        <v>71</v>
      </c>
      <c r="AZ25" s="11" t="n">
        <v>81</v>
      </c>
      <c r="BA25" s="6" t="n">
        <f aca="false">SQRT((AX25)^2+(AZ25)^2+(AY25)^2)</f>
        <v>115.074975559415</v>
      </c>
      <c r="BB25" s="10" t="n">
        <v>20</v>
      </c>
      <c r="BC25" s="11" t="n">
        <v>41</v>
      </c>
      <c r="BD25" s="11" t="n">
        <f aca="false">BC25/BB25</f>
        <v>2.05</v>
      </c>
      <c r="BI25" s="10" t="n">
        <v>-40.5</v>
      </c>
      <c r="BJ25" s="0" t="n">
        <v>0</v>
      </c>
      <c r="BK25" s="11" t="n">
        <v>81</v>
      </c>
      <c r="BL25" s="6" t="n">
        <f aca="false">SQRT((BI25)^2+(BK25)^2+(BJ25)^2)</f>
        <v>90.5607530887415</v>
      </c>
      <c r="BM25" s="10" t="n">
        <v>20</v>
      </c>
      <c r="BN25" s="11" t="n">
        <v>98</v>
      </c>
      <c r="BO25" s="11" t="n">
        <f aca="false">BN25/BM25</f>
        <v>4.9</v>
      </c>
    </row>
    <row r="26" customFormat="false" ht="14.4" hidden="false" customHeight="false" outlineLevel="0" collapsed="false">
      <c r="B26" s="0" t="n">
        <v>-20.25</v>
      </c>
      <c r="C26" s="0" t="n">
        <v>0</v>
      </c>
      <c r="D26" s="0" t="n">
        <v>81</v>
      </c>
      <c r="E26" s="6" t="n">
        <f aca="false">SQRT((B26)^2+(D26)^2+(C26)^2)</f>
        <v>83.4928889187576</v>
      </c>
      <c r="F26" s="0" t="n">
        <v>10</v>
      </c>
      <c r="G26" s="0" t="n">
        <v>19706</v>
      </c>
      <c r="H26" s="0" t="n">
        <f aca="false">G26/F26</f>
        <v>1970.6</v>
      </c>
      <c r="O26" s="10" t="n">
        <v>-20.25</v>
      </c>
      <c r="P26" s="0" t="n">
        <v>71</v>
      </c>
      <c r="Q26" s="11" t="n">
        <v>81</v>
      </c>
      <c r="R26" s="6" t="n">
        <f aca="false">SQRT((O26)^2+(Q26)^2+(P26)^2)</f>
        <v>109.599555199827</v>
      </c>
      <c r="S26" s="10" t="n">
        <v>10</v>
      </c>
      <c r="T26" s="11" t="n">
        <v>6962</v>
      </c>
      <c r="U26" s="10" t="n">
        <f aca="false">T26/S26</f>
        <v>696.2</v>
      </c>
      <c r="AB26" s="10" t="n">
        <v>-20.25</v>
      </c>
      <c r="AC26" s="0" t="n">
        <v>-71</v>
      </c>
      <c r="AD26" s="11" t="n">
        <v>81</v>
      </c>
      <c r="AE26" s="6" t="n">
        <f aca="false">SQRT((AB26)^2+(AD26)^2+(AC26)^2)</f>
        <v>109.599555199827</v>
      </c>
      <c r="AF26" s="10" t="n">
        <v>10</v>
      </c>
      <c r="AG26" s="11" t="n">
        <v>6445</v>
      </c>
      <c r="AH26" s="10" t="n">
        <f aca="false">AG26/AF26</f>
        <v>644.5</v>
      </c>
      <c r="AJ26" s="1"/>
      <c r="AM26" s="10" t="n">
        <v>-20.25</v>
      </c>
      <c r="AN26" s="0" t="n">
        <v>-71</v>
      </c>
      <c r="AO26" s="11" t="n">
        <v>81</v>
      </c>
      <c r="AP26" s="6" t="n">
        <f aca="false">SQRT((AM26)^2+(AO26)^2+(AN26)^2)</f>
        <v>109.599555199827</v>
      </c>
      <c r="AQ26" s="10" t="n">
        <v>20</v>
      </c>
      <c r="AR26" s="11" t="n">
        <v>150</v>
      </c>
      <c r="AS26" s="10" t="n">
        <f aca="false">AR26/AQ26</f>
        <v>7.5</v>
      </c>
      <c r="AU26" s="10"/>
      <c r="AV26" s="10"/>
      <c r="AX26" s="10" t="n">
        <v>-20.25</v>
      </c>
      <c r="AY26" s="11" t="n">
        <v>71</v>
      </c>
      <c r="AZ26" s="11" t="n">
        <v>81</v>
      </c>
      <c r="BA26" s="6" t="n">
        <f aca="false">SQRT((AX26)^2+(AZ26)^2+(AY26)^2)</f>
        <v>109.599555199827</v>
      </c>
      <c r="BB26" s="10" t="n">
        <v>20</v>
      </c>
      <c r="BC26" s="11" t="n">
        <v>52</v>
      </c>
      <c r="BD26" s="10" t="n">
        <f aca="false">BC26/BB26</f>
        <v>2.6</v>
      </c>
      <c r="BI26" s="10" t="n">
        <v>-20.25</v>
      </c>
      <c r="BJ26" s="0" t="n">
        <v>0</v>
      </c>
      <c r="BK26" s="11" t="n">
        <v>81</v>
      </c>
      <c r="BL26" s="6" t="n">
        <f aca="false">SQRT((BI26)^2+(BK26)^2+(BJ26)^2)</f>
        <v>83.4928889187576</v>
      </c>
      <c r="BM26" s="10" t="n">
        <v>20</v>
      </c>
      <c r="BN26" s="11" t="n">
        <v>144</v>
      </c>
      <c r="BO26" s="10" t="n">
        <f aca="false">BN26/BM26</f>
        <v>7.2</v>
      </c>
    </row>
    <row r="27" customFormat="false" ht="14.4" hidden="false" customHeight="false" outlineLevel="0" collapsed="false">
      <c r="B27" s="0" t="n">
        <v>0</v>
      </c>
      <c r="C27" s="0" t="n">
        <v>0</v>
      </c>
      <c r="D27" s="0" t="n">
        <v>81</v>
      </c>
      <c r="E27" s="6" t="n">
        <f aca="false">SQRT((B27)^2+(D27)^2+(C27)^2)</f>
        <v>81</v>
      </c>
      <c r="F27" s="0" t="n">
        <v>10</v>
      </c>
      <c r="G27" s="0" t="n">
        <v>22169</v>
      </c>
      <c r="H27" s="0" t="n">
        <f aca="false">G27/F27</f>
        <v>2216.9</v>
      </c>
      <c r="O27" s="10" t="n">
        <v>0</v>
      </c>
      <c r="P27" s="0" t="n">
        <v>71</v>
      </c>
      <c r="Q27" s="11" t="n">
        <v>81</v>
      </c>
      <c r="R27" s="6" t="n">
        <f aca="false">SQRT((O27)^2+(Q27)^2+(P27)^2)</f>
        <v>107.712580509428</v>
      </c>
      <c r="S27" s="10" t="n">
        <v>10</v>
      </c>
      <c r="T27" s="11" t="n">
        <v>7465</v>
      </c>
      <c r="U27" s="10" t="n">
        <f aca="false">T27/S27</f>
        <v>746.5</v>
      </c>
      <c r="AB27" s="10" t="n">
        <v>0</v>
      </c>
      <c r="AC27" s="0" t="n">
        <v>-71</v>
      </c>
      <c r="AD27" s="11" t="n">
        <v>81</v>
      </c>
      <c r="AE27" s="6" t="n">
        <f aca="false">SQRT((AB27)^2+(AD27)^2+(AC27)^2)</f>
        <v>107.712580509428</v>
      </c>
      <c r="AF27" s="10" t="n">
        <v>10</v>
      </c>
      <c r="AG27" s="11" t="n">
        <v>7046</v>
      </c>
      <c r="AH27" s="10" t="n">
        <f aca="false">AG27/AF27</f>
        <v>704.6</v>
      </c>
      <c r="AJ27" s="1"/>
      <c r="AM27" s="10" t="n">
        <v>0</v>
      </c>
      <c r="AN27" s="0" t="n">
        <v>-71</v>
      </c>
      <c r="AO27" s="11" t="n">
        <v>81</v>
      </c>
      <c r="AP27" s="6" t="n">
        <f aca="false">SQRT((AM27)^2+(AO27)^2+(AN27)^2)</f>
        <v>107.712580509428</v>
      </c>
      <c r="AQ27" s="10" t="n">
        <v>20</v>
      </c>
      <c r="AR27" s="11" t="n">
        <v>104</v>
      </c>
      <c r="AS27" s="10" t="n">
        <f aca="false">AR27/AQ27</f>
        <v>5.2</v>
      </c>
      <c r="AU27" s="10"/>
      <c r="AV27" s="10"/>
      <c r="AX27" s="10" t="n">
        <v>0</v>
      </c>
      <c r="AY27" s="11" t="n">
        <v>71</v>
      </c>
      <c r="AZ27" s="11" t="n">
        <v>81</v>
      </c>
      <c r="BA27" s="6" t="n">
        <f aca="false">SQRT((AX27)^2+(AZ27)^2+(AY27)^2)</f>
        <v>107.712580509428</v>
      </c>
      <c r="BB27" s="10" t="n">
        <v>20</v>
      </c>
      <c r="BC27" s="11" t="n">
        <v>49</v>
      </c>
      <c r="BD27" s="10" t="n">
        <f aca="false">BC27/BB27</f>
        <v>2.45</v>
      </c>
      <c r="BI27" s="10" t="n">
        <v>0</v>
      </c>
      <c r="BJ27" s="0" t="n">
        <v>0</v>
      </c>
      <c r="BK27" s="11" t="n">
        <v>81</v>
      </c>
      <c r="BL27" s="6" t="n">
        <f aca="false">SQRT((BI27)^2+(BK27)^2+(BJ27)^2)</f>
        <v>81</v>
      </c>
      <c r="BM27" s="10" t="n">
        <v>20</v>
      </c>
      <c r="BN27" s="11" t="n">
        <v>174</v>
      </c>
      <c r="BO27" s="10" t="n">
        <f aca="false">BN27/BM27</f>
        <v>8.7</v>
      </c>
    </row>
    <row r="28" customFormat="false" ht="14.4" hidden="false" customHeight="false" outlineLevel="0" collapsed="false">
      <c r="B28" s="0" t="n">
        <v>20.25</v>
      </c>
      <c r="C28" s="0" t="n">
        <v>0</v>
      </c>
      <c r="D28" s="0" t="n">
        <v>81</v>
      </c>
      <c r="E28" s="6" t="n">
        <f aca="false">SQRT((B28)^2+(D28)^2+(C28)^2)</f>
        <v>83.4928889187576</v>
      </c>
      <c r="F28" s="0" t="n">
        <v>10</v>
      </c>
      <c r="G28" s="0" t="n">
        <v>19799</v>
      </c>
      <c r="H28" s="0" t="n">
        <f aca="false">G28/F28</f>
        <v>1979.9</v>
      </c>
      <c r="O28" s="0" t="n">
        <v>20.25</v>
      </c>
      <c r="P28" s="0" t="n">
        <v>71</v>
      </c>
      <c r="Q28" s="11" t="n">
        <v>81</v>
      </c>
      <c r="R28" s="6" t="n">
        <f aca="false">SQRT((O28)^2+(Q28)^2+(P28)^2)</f>
        <v>109.599555199827</v>
      </c>
      <c r="S28" s="10" t="n">
        <v>10</v>
      </c>
      <c r="T28" s="11" t="n">
        <v>7192</v>
      </c>
      <c r="U28" s="10" t="n">
        <f aca="false">T28/S28</f>
        <v>719.2</v>
      </c>
      <c r="AB28" s="0" t="n">
        <v>20.25</v>
      </c>
      <c r="AC28" s="0" t="n">
        <v>-71</v>
      </c>
      <c r="AD28" s="11" t="n">
        <v>81</v>
      </c>
      <c r="AE28" s="6" t="n">
        <f aca="false">SQRT((AB28)^2+(AD28)^2+(AC28)^2)</f>
        <v>109.599555199827</v>
      </c>
      <c r="AF28" s="10" t="n">
        <v>10</v>
      </c>
      <c r="AG28" s="11" t="n">
        <v>6398</v>
      </c>
      <c r="AH28" s="10" t="n">
        <f aca="false">AG28/AF28</f>
        <v>639.8</v>
      </c>
      <c r="AJ28" s="1"/>
      <c r="AM28" s="0" t="n">
        <v>20.25</v>
      </c>
      <c r="AN28" s="0" t="n">
        <v>-71</v>
      </c>
      <c r="AO28" s="11" t="n">
        <v>81</v>
      </c>
      <c r="AP28" s="6" t="n">
        <f aca="false">SQRT((AM28)^2+(AO28)^2+(AN28)^2)</f>
        <v>109.599555199827</v>
      </c>
      <c r="AQ28" s="10" t="n">
        <v>20</v>
      </c>
      <c r="AR28" s="11" t="n">
        <v>102</v>
      </c>
      <c r="AS28" s="10" t="n">
        <f aca="false">AR28/AQ28</f>
        <v>5.1</v>
      </c>
      <c r="AU28" s="10"/>
      <c r="AV28" s="10"/>
      <c r="AX28" s="0" t="n">
        <v>20.25</v>
      </c>
      <c r="AY28" s="11" t="n">
        <v>71</v>
      </c>
      <c r="AZ28" s="11" t="n">
        <v>81</v>
      </c>
      <c r="BA28" s="6" t="n">
        <f aca="false">SQRT((AX28)^2+(AZ28)^2+(AY28)^2)</f>
        <v>109.599555199827</v>
      </c>
      <c r="BB28" s="10" t="n">
        <v>20</v>
      </c>
      <c r="BC28" s="11" t="n">
        <v>43</v>
      </c>
      <c r="BD28" s="10" t="n">
        <f aca="false">BC28/BB28</f>
        <v>2.15</v>
      </c>
      <c r="BI28" s="0" t="n">
        <v>20.25</v>
      </c>
      <c r="BJ28" s="0" t="n">
        <v>0</v>
      </c>
      <c r="BK28" s="11" t="n">
        <v>81</v>
      </c>
      <c r="BL28" s="6" t="n">
        <f aca="false">SQRT((BI28)^2+(BK28)^2+(BJ28)^2)</f>
        <v>83.4928889187576</v>
      </c>
      <c r="BM28" s="10" t="n">
        <v>20</v>
      </c>
      <c r="BN28" s="11" t="n">
        <v>153</v>
      </c>
      <c r="BO28" s="10" t="n">
        <f aca="false">BN28/BM28</f>
        <v>7.65</v>
      </c>
    </row>
    <row r="29" customFormat="false" ht="14.4" hidden="false" customHeight="false" outlineLevel="0" collapsed="false">
      <c r="B29" s="0" t="n">
        <v>40.5</v>
      </c>
      <c r="C29" s="0" t="n">
        <v>0</v>
      </c>
      <c r="D29" s="0" t="n">
        <v>81</v>
      </c>
      <c r="E29" s="6" t="n">
        <f aca="false">SQRT((B29)^2+(D29)^2+(C29)^2)</f>
        <v>90.5607530887415</v>
      </c>
      <c r="F29" s="0" t="n">
        <v>10</v>
      </c>
      <c r="G29" s="0" t="n">
        <v>14411</v>
      </c>
      <c r="H29" s="0" t="n">
        <f aca="false">G29/F29</f>
        <v>1441.1</v>
      </c>
      <c r="O29" s="0" t="n">
        <v>40.5</v>
      </c>
      <c r="P29" s="0" t="n">
        <v>71</v>
      </c>
      <c r="Q29" s="11" t="n">
        <v>81</v>
      </c>
      <c r="R29" s="6" t="n">
        <f aca="false">SQRT((O29)^2+(Q29)^2+(P29)^2)</f>
        <v>115.074975559415</v>
      </c>
      <c r="S29" s="10" t="n">
        <v>10</v>
      </c>
      <c r="T29" s="11" t="n">
        <v>5245</v>
      </c>
      <c r="U29" s="10" t="n">
        <f aca="false">T29/S29</f>
        <v>524.5</v>
      </c>
      <c r="AB29" s="0" t="n">
        <v>40.5</v>
      </c>
      <c r="AC29" s="0" t="n">
        <v>-71</v>
      </c>
      <c r="AD29" s="11" t="n">
        <v>81</v>
      </c>
      <c r="AE29" s="6" t="n">
        <f aca="false">SQRT((AB29)^2+(AD29)^2+(AC29)^2)</f>
        <v>115.074975559415</v>
      </c>
      <c r="AF29" s="10" t="n">
        <v>10</v>
      </c>
      <c r="AG29" s="11" t="n">
        <v>4710</v>
      </c>
      <c r="AH29" s="10" t="n">
        <f aca="false">AG29/AF29</f>
        <v>471</v>
      </c>
      <c r="AJ29" s="1"/>
      <c r="AM29" s="0" t="n">
        <v>40.5</v>
      </c>
      <c r="AN29" s="0" t="n">
        <v>-71</v>
      </c>
      <c r="AO29" s="11" t="n">
        <v>81</v>
      </c>
      <c r="AP29" s="6" t="n">
        <f aca="false">SQRT((AM29)^2+(AO29)^2+(AN29)^2)</f>
        <v>115.074975559415</v>
      </c>
      <c r="AQ29" s="10" t="n">
        <v>20</v>
      </c>
      <c r="AR29" s="11" t="n">
        <v>107</v>
      </c>
      <c r="AS29" s="10" t="n">
        <f aca="false">AR29/AQ29</f>
        <v>5.35</v>
      </c>
      <c r="AU29" s="10"/>
      <c r="AV29" s="10"/>
      <c r="AX29" s="0" t="n">
        <v>40.5</v>
      </c>
      <c r="AY29" s="11" t="n">
        <v>71</v>
      </c>
      <c r="AZ29" s="11" t="n">
        <v>81</v>
      </c>
      <c r="BA29" s="6" t="n">
        <f aca="false">SQRT((AX29)^2+(AZ29)^2+(AY29)^2)</f>
        <v>115.074975559415</v>
      </c>
      <c r="BB29" s="10" t="n">
        <v>20</v>
      </c>
      <c r="BC29" s="11" t="n">
        <v>64</v>
      </c>
      <c r="BD29" s="10" t="n">
        <f aca="false">BC29/BB29</f>
        <v>3.2</v>
      </c>
      <c r="BI29" s="0" t="n">
        <v>40.5</v>
      </c>
      <c r="BJ29" s="0" t="n">
        <v>0</v>
      </c>
      <c r="BK29" s="11" t="n">
        <v>81</v>
      </c>
      <c r="BL29" s="6" t="n">
        <f aca="false">SQRT((BI29)^2+(BK29)^2+(BJ29)^2)</f>
        <v>90.5607530887415</v>
      </c>
      <c r="BM29" s="10" t="n">
        <v>20</v>
      </c>
      <c r="BN29" s="11" t="n">
        <v>100</v>
      </c>
      <c r="BO29" s="10" t="n">
        <f aca="false">BN29/BM29</f>
        <v>5</v>
      </c>
    </row>
    <row r="30" customFormat="false" ht="14.4" hidden="false" customHeight="false" outlineLevel="0" collapsed="false">
      <c r="B30" s="0" t="n">
        <v>60.75</v>
      </c>
      <c r="C30" s="0" t="n">
        <v>0</v>
      </c>
      <c r="D30" s="0" t="n">
        <v>81</v>
      </c>
      <c r="E30" s="6" t="n">
        <f aca="false">SQRT((B30)^2+(D30)^2+(C30)^2)</f>
        <v>101.25</v>
      </c>
      <c r="F30" s="20" t="n">
        <v>10</v>
      </c>
      <c r="G30" s="0" t="n">
        <v>7125</v>
      </c>
      <c r="H30" s="0" t="n">
        <f aca="false">G30/F30</f>
        <v>712.5</v>
      </c>
      <c r="K30" s="15"/>
      <c r="O30" s="0" t="n">
        <v>60.75</v>
      </c>
      <c r="P30" s="0" t="n">
        <v>71</v>
      </c>
      <c r="Q30" s="11" t="n">
        <v>81</v>
      </c>
      <c r="R30" s="6" t="n">
        <f aca="false">SQRT((O30)^2+(Q30)^2+(P30)^2)</f>
        <v>123.663100802139</v>
      </c>
      <c r="S30" s="10" t="n">
        <v>10</v>
      </c>
      <c r="T30" s="11" t="n">
        <v>2656</v>
      </c>
      <c r="U30" s="10" t="n">
        <f aca="false">T30/S30</f>
        <v>265.6</v>
      </c>
      <c r="AB30" s="0" t="n">
        <v>60.75</v>
      </c>
      <c r="AC30" s="0" t="n">
        <v>-71</v>
      </c>
      <c r="AD30" s="11" t="n">
        <v>81</v>
      </c>
      <c r="AE30" s="6" t="n">
        <f aca="false">SQRT((AB30)^2+(AD30)^2+(AC30)^2)</f>
        <v>123.663100802139</v>
      </c>
      <c r="AF30" s="10" t="n">
        <v>10</v>
      </c>
      <c r="AG30" s="11" t="n">
        <v>2677</v>
      </c>
      <c r="AH30" s="10" t="n">
        <f aca="false">AG30/AF30</f>
        <v>267.7</v>
      </c>
      <c r="AJ30" s="1"/>
      <c r="AM30" s="0" t="n">
        <v>60.75</v>
      </c>
      <c r="AN30" s="0" t="n">
        <v>-71</v>
      </c>
      <c r="AO30" s="11" t="n">
        <v>81</v>
      </c>
      <c r="AP30" s="6" t="n">
        <f aca="false">SQRT((AM30)^2+(AO30)^2+(AN30)^2)</f>
        <v>123.663100802139</v>
      </c>
      <c r="AQ30" s="10" t="n">
        <v>20</v>
      </c>
      <c r="AR30" s="11" t="n">
        <v>68</v>
      </c>
      <c r="AS30" s="10" t="n">
        <f aca="false">AR30/AQ30</f>
        <v>3.4</v>
      </c>
      <c r="AU30" s="10"/>
      <c r="AV30" s="10"/>
      <c r="AX30" s="0" t="n">
        <v>60.75</v>
      </c>
      <c r="AY30" s="11" t="n">
        <v>71</v>
      </c>
      <c r="AZ30" s="11" t="n">
        <v>81</v>
      </c>
      <c r="BA30" s="6" t="n">
        <f aca="false">SQRT((AX30)^2+(AZ30)^2+(AY30)^2)</f>
        <v>123.663100802139</v>
      </c>
      <c r="BB30" s="10" t="n">
        <v>20</v>
      </c>
      <c r="BC30" s="11" t="n">
        <v>37</v>
      </c>
      <c r="BD30" s="10" t="n">
        <f aca="false">BC30/BB30</f>
        <v>1.85</v>
      </c>
      <c r="BI30" s="0" t="n">
        <v>60.75</v>
      </c>
      <c r="BJ30" s="0" t="n">
        <v>0</v>
      </c>
      <c r="BK30" s="11" t="n">
        <v>81</v>
      </c>
      <c r="BL30" s="6" t="n">
        <f aca="false">SQRT((BI30)^2+(BK30)^2+(BJ30)^2)</f>
        <v>101.25</v>
      </c>
      <c r="BM30" s="10" t="n">
        <v>20</v>
      </c>
      <c r="BN30" s="11" t="n">
        <v>43</v>
      </c>
      <c r="BO30" s="10" t="n">
        <f aca="false">BN30/BM30</f>
        <v>2.15</v>
      </c>
    </row>
    <row r="31" customFormat="false" ht="13.8" hidden="false" customHeight="false" outlineLevel="0" collapsed="false">
      <c r="A31" s="6"/>
      <c r="B31" s="6" t="n">
        <v>-60.75</v>
      </c>
      <c r="C31" s="6" t="n">
        <v>0</v>
      </c>
      <c r="D31" s="6" t="n">
        <v>101.25</v>
      </c>
      <c r="E31" s="6" t="n">
        <f aca="false">SQRT((B31)^2+(D31)^2+(C31)^2)</f>
        <v>118.076775870617</v>
      </c>
      <c r="F31" s="6" t="n">
        <v>10</v>
      </c>
      <c r="G31" s="6" t="n">
        <v>5320</v>
      </c>
      <c r="H31" s="6" t="n">
        <f aca="false">G31/F31</f>
        <v>532</v>
      </c>
      <c r="I31" s="6"/>
      <c r="N31" s="6"/>
      <c r="O31" s="6" t="n">
        <v>-60.75</v>
      </c>
      <c r="P31" s="6" t="n">
        <v>71</v>
      </c>
      <c r="Q31" s="6" t="n">
        <v>101.25</v>
      </c>
      <c r="R31" s="6" t="n">
        <f aca="false">SQRT((O31)^2+(Q31)^2+(P31)^2)</f>
        <v>137.779261864767</v>
      </c>
      <c r="S31" s="6" t="n">
        <v>10</v>
      </c>
      <c r="T31" s="6" t="n">
        <v>1524</v>
      </c>
      <c r="U31" s="6" t="n">
        <f aca="false">T31/S31</f>
        <v>152.4</v>
      </c>
      <c r="V31" s="6"/>
      <c r="Y31" s="0" t="s">
        <v>55</v>
      </c>
      <c r="AA31" s="6"/>
      <c r="AB31" s="6" t="n">
        <v>-60.75</v>
      </c>
      <c r="AC31" s="6" t="n">
        <v>-71</v>
      </c>
      <c r="AD31" s="6" t="n">
        <v>121.5</v>
      </c>
      <c r="AE31" s="6" t="n">
        <f aca="false">SQRT((AB31)^2+(AD31)^2+(AC31)^2)</f>
        <v>153.276914439194</v>
      </c>
      <c r="AF31" s="6" t="n">
        <v>10</v>
      </c>
      <c r="AG31" s="6" t="n">
        <v>876</v>
      </c>
      <c r="AH31" s="6" t="n">
        <f aca="false">AG31/AF31</f>
        <v>87.6</v>
      </c>
      <c r="AI31" s="6"/>
      <c r="AJ31" s="1"/>
      <c r="AL31" s="6"/>
      <c r="AM31" s="6" t="n">
        <v>-60.75</v>
      </c>
      <c r="AN31" s="6" t="n">
        <v>-71</v>
      </c>
      <c r="AO31" s="6" t="n">
        <v>121.5</v>
      </c>
      <c r="AP31" s="6" t="n">
        <f aca="false">SQRT((AM31)^2+(AO31)^2+(AN31)^2)</f>
        <v>153.276914439194</v>
      </c>
      <c r="AQ31" s="6" t="n">
        <v>20</v>
      </c>
      <c r="AR31" s="6" t="n">
        <v>9</v>
      </c>
      <c r="AS31" s="6" t="n">
        <f aca="false">AR31/AQ31</f>
        <v>0.45</v>
      </c>
      <c r="AT31" s="6"/>
      <c r="AU31" s="10"/>
      <c r="AV31" s="10"/>
      <c r="AW31" s="6"/>
      <c r="AX31" s="6" t="n">
        <v>-60.75</v>
      </c>
      <c r="AY31" s="7" t="n">
        <v>71</v>
      </c>
      <c r="AZ31" s="6" t="n">
        <v>101.25</v>
      </c>
      <c r="BA31" s="6" t="n">
        <f aca="false">SQRT((AX31)^2+(AZ31)^2+(AY31)^2)</f>
        <v>137.779261864767</v>
      </c>
      <c r="BB31" s="6" t="n">
        <v>20</v>
      </c>
      <c r="BC31" s="6" t="n">
        <v>5</v>
      </c>
      <c r="BD31" s="6" t="n">
        <f aca="false">BC31/BB31</f>
        <v>0.25</v>
      </c>
      <c r="BE31" s="6"/>
      <c r="BH31" s="6"/>
      <c r="BI31" s="6" t="n">
        <v>-60.75</v>
      </c>
      <c r="BJ31" s="6" t="n">
        <v>0</v>
      </c>
      <c r="BK31" s="6" t="n">
        <v>101.25</v>
      </c>
      <c r="BL31" s="6" t="n">
        <f aca="false">SQRT((BI31)^2+(BK31)^2+(BJ31)^2)</f>
        <v>118.076775870617</v>
      </c>
      <c r="BM31" s="6" t="n">
        <v>20</v>
      </c>
      <c r="BN31" s="6" t="n">
        <v>16</v>
      </c>
      <c r="BO31" s="6" t="n">
        <f aca="false">BN31/BM31</f>
        <v>0.8</v>
      </c>
      <c r="BP31" s="6"/>
    </row>
    <row r="32" customFormat="false" ht="14.4" hidden="false" customHeight="false" outlineLevel="0" collapsed="false">
      <c r="B32" s="0" t="n">
        <v>-40.5</v>
      </c>
      <c r="C32" s="0" t="n">
        <v>0</v>
      </c>
      <c r="D32" s="0" t="n">
        <v>101.25</v>
      </c>
      <c r="E32" s="6" t="n">
        <f aca="false">SQRT((B32)^2+(D32)^2+(C32)^2)</f>
        <v>109.049587344474</v>
      </c>
      <c r="F32" s="0" t="n">
        <v>10</v>
      </c>
      <c r="G32" s="11" t="n">
        <v>8664</v>
      </c>
      <c r="H32" s="0" t="n">
        <f aca="false">G32/F32</f>
        <v>866.4</v>
      </c>
      <c r="O32" s="10" t="n">
        <v>-40.5</v>
      </c>
      <c r="P32" s="0" t="n">
        <v>71</v>
      </c>
      <c r="Q32" s="11" t="n">
        <v>101.25</v>
      </c>
      <c r="R32" s="6" t="n">
        <f aca="false">SQRT((O32)^2+(Q32)^2+(P32)^2)</f>
        <v>130.126140725067</v>
      </c>
      <c r="S32" s="10" t="n">
        <v>10</v>
      </c>
      <c r="T32" s="11" t="n">
        <v>3355</v>
      </c>
      <c r="U32" s="10" t="n">
        <f aca="false">T32/S32</f>
        <v>335.5</v>
      </c>
      <c r="AB32" s="10" t="n">
        <v>-40.5</v>
      </c>
      <c r="AC32" s="0" t="n">
        <v>-71</v>
      </c>
      <c r="AD32" s="10" t="n">
        <v>121.5</v>
      </c>
      <c r="AE32" s="6" t="n">
        <f aca="false">SQRT((AB32)^2+(AD32)^2+(AC32)^2)</f>
        <v>146.43599284329</v>
      </c>
      <c r="AF32" s="10" t="n">
        <v>10</v>
      </c>
      <c r="AG32" s="11" t="n">
        <v>1433</v>
      </c>
      <c r="AH32" s="10" t="n">
        <f aca="false">AG32/AF32</f>
        <v>143.3</v>
      </c>
      <c r="AJ32" s="1"/>
      <c r="AM32" s="10" t="n">
        <v>-40.5</v>
      </c>
      <c r="AN32" s="0" t="n">
        <v>-71</v>
      </c>
      <c r="AO32" s="10" t="n">
        <v>121.5</v>
      </c>
      <c r="AP32" s="6" t="n">
        <f aca="false">SQRT((AM32)^2+(AO32)^2+(AN32)^2)</f>
        <v>146.43599284329</v>
      </c>
      <c r="AQ32" s="10" t="n">
        <v>20</v>
      </c>
      <c r="AR32" s="11" t="n">
        <v>15</v>
      </c>
      <c r="AS32" s="10" t="n">
        <f aca="false">AR32/AQ32</f>
        <v>0.75</v>
      </c>
      <c r="AX32" s="10" t="n">
        <v>-40.5</v>
      </c>
      <c r="AY32" s="11" t="n">
        <v>71</v>
      </c>
      <c r="AZ32" s="10" t="n">
        <v>101.25</v>
      </c>
      <c r="BA32" s="6" t="n">
        <f aca="false">SQRT((AX32)^2+(AZ32)^2+(AY32)^2)</f>
        <v>130.126140725067</v>
      </c>
      <c r="BB32" s="10" t="n">
        <v>20</v>
      </c>
      <c r="BC32" s="11" t="n">
        <v>35</v>
      </c>
      <c r="BD32" s="10" t="n">
        <f aca="false">BC32/BB32</f>
        <v>1.75</v>
      </c>
      <c r="BI32" s="10" t="n">
        <v>-40.5</v>
      </c>
      <c r="BJ32" s="0" t="n">
        <v>0</v>
      </c>
      <c r="BK32" s="10" t="n">
        <v>101.25</v>
      </c>
      <c r="BL32" s="6" t="n">
        <f aca="false">SQRT((BI32)^2+(BK32)^2+(BJ32)^2)</f>
        <v>109.049587344474</v>
      </c>
      <c r="BM32" s="10" t="n">
        <v>20</v>
      </c>
      <c r="BN32" s="11" t="n">
        <v>57</v>
      </c>
      <c r="BO32" s="10" t="n">
        <f aca="false">BN32/BM32</f>
        <v>2.85</v>
      </c>
    </row>
    <row r="33" customFormat="false" ht="14.4" hidden="false" customHeight="false" outlineLevel="0" collapsed="false">
      <c r="B33" s="0" t="n">
        <v>-20.25</v>
      </c>
      <c r="C33" s="0" t="n">
        <v>0</v>
      </c>
      <c r="D33" s="0" t="n">
        <v>101.25</v>
      </c>
      <c r="E33" s="6" t="n">
        <f aca="false">SQRT((B33)^2+(D33)^2+(C33)^2)</f>
        <v>103.255145150254</v>
      </c>
      <c r="F33" s="0" t="n">
        <v>10</v>
      </c>
      <c r="G33" s="11" t="n">
        <v>10695</v>
      </c>
      <c r="H33" s="0" t="n">
        <f aca="false">G33/F33</f>
        <v>1069.5</v>
      </c>
      <c r="O33" s="10" t="n">
        <v>-20.25</v>
      </c>
      <c r="P33" s="0" t="n">
        <v>71</v>
      </c>
      <c r="Q33" s="11" t="n">
        <v>101.25</v>
      </c>
      <c r="R33" s="6" t="n">
        <f aca="false">SQRT((O33)^2+(Q33)^2+(P33)^2)</f>
        <v>125.310115313968</v>
      </c>
      <c r="S33" s="10" t="n">
        <v>10</v>
      </c>
      <c r="T33" s="11" t="n">
        <v>3712</v>
      </c>
      <c r="U33" s="10" t="n">
        <f aca="false">T33/S33</f>
        <v>371.2</v>
      </c>
      <c r="AB33" s="10" t="n">
        <v>-20.25</v>
      </c>
      <c r="AC33" s="0" t="n">
        <v>-71</v>
      </c>
      <c r="AD33" s="10" t="n">
        <v>121.5</v>
      </c>
      <c r="AE33" s="6" t="n">
        <f aca="false">SQRT((AB33)^2+(AD33)^2+(AC33)^2)</f>
        <v>142.173529533454</v>
      </c>
      <c r="AF33" s="10" t="n">
        <v>10</v>
      </c>
      <c r="AG33" s="11" t="n">
        <v>1752</v>
      </c>
      <c r="AH33" s="10" t="n">
        <f aca="false">AG33/AF33</f>
        <v>175.2</v>
      </c>
      <c r="AJ33" s="1"/>
      <c r="AM33" s="10" t="n">
        <v>-20.25</v>
      </c>
      <c r="AN33" s="0" t="n">
        <v>-71</v>
      </c>
      <c r="AO33" s="10" t="n">
        <v>121.5</v>
      </c>
      <c r="AP33" s="6" t="n">
        <f aca="false">SQRT((AM33)^2+(AO33)^2+(AN33)^2)</f>
        <v>142.173529533454</v>
      </c>
      <c r="AQ33" s="10" t="n">
        <v>20</v>
      </c>
      <c r="AR33" s="11" t="n">
        <v>23</v>
      </c>
      <c r="AS33" s="10" t="n">
        <f aca="false">AR33/AQ33</f>
        <v>1.15</v>
      </c>
      <c r="AX33" s="10" t="n">
        <v>-20.25</v>
      </c>
      <c r="AY33" s="11" t="n">
        <v>71</v>
      </c>
      <c r="AZ33" s="10" t="n">
        <v>101.25</v>
      </c>
      <c r="BA33" s="6" t="n">
        <f aca="false">SQRT((AX33)^2+(AZ33)^2+(AY33)^2)</f>
        <v>125.310115313968</v>
      </c>
      <c r="BB33" s="10" t="n">
        <v>20</v>
      </c>
      <c r="BC33" s="11" t="n">
        <v>30</v>
      </c>
      <c r="BD33" s="10" t="n">
        <f aca="false">BC33/BB33</f>
        <v>1.5</v>
      </c>
      <c r="BI33" s="10" t="n">
        <v>-20.25</v>
      </c>
      <c r="BJ33" s="0" t="n">
        <v>0</v>
      </c>
      <c r="BK33" s="10" t="n">
        <v>101.25</v>
      </c>
      <c r="BL33" s="6" t="n">
        <f aca="false">SQRT((BI33)^2+(BK33)^2+(BJ33)^2)</f>
        <v>103.255145150254</v>
      </c>
      <c r="BM33" s="10" t="n">
        <v>20</v>
      </c>
      <c r="BN33" s="11" t="n">
        <v>66</v>
      </c>
      <c r="BO33" s="10" t="n">
        <f aca="false">BN33/BM33</f>
        <v>3.3</v>
      </c>
    </row>
    <row r="34" customFormat="false" ht="14.4" hidden="false" customHeight="false" outlineLevel="0" collapsed="false">
      <c r="B34" s="0" t="n">
        <v>0</v>
      </c>
      <c r="C34" s="0" t="n">
        <v>0</v>
      </c>
      <c r="D34" s="0" t="n">
        <v>101.25</v>
      </c>
      <c r="E34" s="6" t="n">
        <f aca="false">SQRT((B34)^2+(D34)^2+(C34)^2)</f>
        <v>101.25</v>
      </c>
      <c r="F34" s="0" t="n">
        <v>10</v>
      </c>
      <c r="G34" s="11" t="n">
        <v>11684</v>
      </c>
      <c r="H34" s="0" t="n">
        <f aca="false">G34/F34</f>
        <v>1168.4</v>
      </c>
      <c r="O34" s="10" t="n">
        <v>0</v>
      </c>
      <c r="P34" s="0" t="n">
        <v>71</v>
      </c>
      <c r="Q34" s="11" t="n">
        <v>101.25</v>
      </c>
      <c r="R34" s="6" t="n">
        <f aca="false">SQRT((O34)^2+(Q34)^2+(P34)^2)</f>
        <v>123.663100802139</v>
      </c>
      <c r="S34" s="10" t="n">
        <v>10</v>
      </c>
      <c r="T34" s="11" t="n">
        <v>4359</v>
      </c>
      <c r="U34" s="10" t="n">
        <f aca="false">T34/S34</f>
        <v>435.9</v>
      </c>
      <c r="AB34" s="10" t="n">
        <v>0</v>
      </c>
      <c r="AC34" s="0" t="n">
        <v>-71</v>
      </c>
      <c r="AD34" s="10" t="n">
        <v>121.5</v>
      </c>
      <c r="AE34" s="6" t="n">
        <f aca="false">SQRT((AB34)^2+(AD34)^2+(AC34)^2)</f>
        <v>140.724020692986</v>
      </c>
      <c r="AF34" s="10" t="n">
        <v>10</v>
      </c>
      <c r="AG34" s="11" t="n">
        <v>1840</v>
      </c>
      <c r="AH34" s="10" t="n">
        <f aca="false">AG34/AF34</f>
        <v>184</v>
      </c>
      <c r="AJ34" s="1"/>
      <c r="AM34" s="10" t="n">
        <v>0</v>
      </c>
      <c r="AN34" s="0" t="n">
        <v>-71</v>
      </c>
      <c r="AO34" s="10" t="n">
        <v>121.5</v>
      </c>
      <c r="AP34" s="6" t="n">
        <f aca="false">SQRT((AM34)^2+(AO34)^2+(AN34)^2)</f>
        <v>140.724020692986</v>
      </c>
      <c r="AQ34" s="10" t="n">
        <v>20</v>
      </c>
      <c r="AR34" s="11" t="n">
        <v>26</v>
      </c>
      <c r="AS34" s="10" t="n">
        <f aca="false">AR34/AQ34</f>
        <v>1.3</v>
      </c>
      <c r="AX34" s="10" t="n">
        <v>0</v>
      </c>
      <c r="AY34" s="11" t="n">
        <v>71</v>
      </c>
      <c r="AZ34" s="10" t="n">
        <v>101.25</v>
      </c>
      <c r="BA34" s="6" t="n">
        <f aca="false">SQRT((AX34)^2+(AZ34)^2+(AY34)^2)</f>
        <v>123.663100802139</v>
      </c>
      <c r="BB34" s="10" t="n">
        <v>20</v>
      </c>
      <c r="BC34" s="11" t="n">
        <v>32</v>
      </c>
      <c r="BD34" s="10" t="n">
        <f aca="false">BC34/BB34</f>
        <v>1.6</v>
      </c>
      <c r="BI34" s="10" t="n">
        <v>0</v>
      </c>
      <c r="BJ34" s="0" t="n">
        <v>0</v>
      </c>
      <c r="BK34" s="10" t="n">
        <v>101.25</v>
      </c>
      <c r="BL34" s="6" t="n">
        <f aca="false">SQRT((BI34)^2+(BK34)^2+(BJ34)^2)</f>
        <v>101.25</v>
      </c>
      <c r="BM34" s="10" t="n">
        <v>20</v>
      </c>
      <c r="BN34" s="11" t="n">
        <v>58</v>
      </c>
      <c r="BO34" s="10" t="n">
        <f aca="false">BN34/BM34</f>
        <v>2.9</v>
      </c>
    </row>
    <row r="35" customFormat="false" ht="14.4" hidden="false" customHeight="false" outlineLevel="0" collapsed="false">
      <c r="B35" s="0" t="n">
        <v>20.25</v>
      </c>
      <c r="C35" s="0" t="n">
        <v>0</v>
      </c>
      <c r="D35" s="0" t="n">
        <v>101.25</v>
      </c>
      <c r="E35" s="6" t="n">
        <f aca="false">SQRT((B35)^2+(D35)^2+(C35)^2)</f>
        <v>103.255145150254</v>
      </c>
      <c r="F35" s="0" t="n">
        <v>10</v>
      </c>
      <c r="G35" s="11" t="n">
        <v>10835</v>
      </c>
      <c r="H35" s="0" t="n">
        <f aca="false">G35/F35</f>
        <v>1083.5</v>
      </c>
      <c r="O35" s="0" t="n">
        <v>20.25</v>
      </c>
      <c r="P35" s="0" t="n">
        <v>71</v>
      </c>
      <c r="Q35" s="11" t="n">
        <v>101.25</v>
      </c>
      <c r="R35" s="6" t="n">
        <f aca="false">SQRT((O35)^2+(Q35)^2+(P35)^2)</f>
        <v>125.310115313968</v>
      </c>
      <c r="S35" s="10" t="n">
        <v>10</v>
      </c>
      <c r="T35" s="11" t="n">
        <v>4072</v>
      </c>
      <c r="U35" s="10" t="n">
        <f aca="false">T35/S35</f>
        <v>407.2</v>
      </c>
      <c r="AB35" s="0" t="n">
        <v>20.25</v>
      </c>
      <c r="AC35" s="0" t="n">
        <v>-71</v>
      </c>
      <c r="AD35" s="10" t="n">
        <v>121.5</v>
      </c>
      <c r="AE35" s="6" t="n">
        <f aca="false">SQRT((AB35)^2+(AD35)^2+(AC35)^2)</f>
        <v>142.173529533454</v>
      </c>
      <c r="AF35" s="10" t="n">
        <v>10</v>
      </c>
      <c r="AG35" s="11" t="n">
        <v>1740</v>
      </c>
      <c r="AH35" s="10" t="n">
        <f aca="false">AG35/AF35</f>
        <v>174</v>
      </c>
      <c r="AJ35" s="1"/>
      <c r="AM35" s="0" t="n">
        <v>20.25</v>
      </c>
      <c r="AN35" s="0" t="n">
        <v>-71</v>
      </c>
      <c r="AO35" s="10" t="n">
        <v>121.5</v>
      </c>
      <c r="AP35" s="6" t="n">
        <f aca="false">SQRT((AM35)^2+(AO35)^2+(AN35)^2)</f>
        <v>142.173529533454</v>
      </c>
      <c r="AQ35" s="10" t="n">
        <v>20</v>
      </c>
      <c r="AR35" s="11" t="n">
        <v>39</v>
      </c>
      <c r="AS35" s="10" t="n">
        <f aca="false">AR35/AQ35</f>
        <v>1.95</v>
      </c>
      <c r="AX35" s="0" t="n">
        <v>20.25</v>
      </c>
      <c r="AY35" s="11" t="n">
        <v>71</v>
      </c>
      <c r="AZ35" s="10" t="n">
        <v>101.25</v>
      </c>
      <c r="BA35" s="6" t="n">
        <f aca="false">SQRT((AX35)^2+(AZ35)^2+(AY35)^2)</f>
        <v>125.310115313968</v>
      </c>
      <c r="BB35" s="10" t="n">
        <v>20</v>
      </c>
      <c r="BC35" s="11" t="n">
        <v>20</v>
      </c>
      <c r="BD35" s="10" t="n">
        <f aca="false">BC35/BB35</f>
        <v>1</v>
      </c>
      <c r="BI35" s="0" t="n">
        <v>20.25</v>
      </c>
      <c r="BJ35" s="0" t="n">
        <v>0</v>
      </c>
      <c r="BK35" s="10" t="n">
        <v>101.25</v>
      </c>
      <c r="BL35" s="6" t="n">
        <f aca="false">SQRT((BI35)^2+(BK35)^2+(BJ35)^2)</f>
        <v>103.255145150254</v>
      </c>
      <c r="BM35" s="10" t="n">
        <v>20</v>
      </c>
      <c r="BN35" s="11" t="n">
        <v>51</v>
      </c>
      <c r="BO35" s="10" t="n">
        <f aca="false">BN35/BM35</f>
        <v>2.55</v>
      </c>
    </row>
    <row r="36" customFormat="false" ht="14.4" hidden="false" customHeight="false" outlineLevel="0" collapsed="false">
      <c r="B36" s="0" t="n">
        <v>40.5</v>
      </c>
      <c r="C36" s="0" t="n">
        <v>0</v>
      </c>
      <c r="D36" s="0" t="n">
        <v>101.25</v>
      </c>
      <c r="E36" s="6" t="n">
        <f aca="false">SQRT((B36)^2+(D36)^2+(C36)^2)</f>
        <v>109.049587344474</v>
      </c>
      <c r="F36" s="0" t="n">
        <v>10</v>
      </c>
      <c r="G36" s="11" t="n">
        <v>7277</v>
      </c>
      <c r="H36" s="0" t="n">
        <f aca="false">G36/F36</f>
        <v>727.7</v>
      </c>
      <c r="O36" s="0" t="n">
        <v>40.5</v>
      </c>
      <c r="P36" s="0" t="n">
        <v>71</v>
      </c>
      <c r="Q36" s="11" t="n">
        <v>101.25</v>
      </c>
      <c r="R36" s="6" t="n">
        <f aca="false">SQRT((O36)^2+(Q36)^2+(P36)^2)</f>
        <v>130.126140725067</v>
      </c>
      <c r="S36" s="10" t="n">
        <v>10</v>
      </c>
      <c r="T36" s="11" t="n">
        <v>3343</v>
      </c>
      <c r="U36" s="10" t="n">
        <f aca="false">T36/S36</f>
        <v>334.3</v>
      </c>
      <c r="AB36" s="0" t="n">
        <v>40.5</v>
      </c>
      <c r="AC36" s="0" t="n">
        <v>-71</v>
      </c>
      <c r="AD36" s="10" t="n">
        <v>121.5</v>
      </c>
      <c r="AE36" s="6" t="n">
        <f aca="false">SQRT((AB36)^2+(AD36)^2+(AC36)^2)</f>
        <v>146.43599284329</v>
      </c>
      <c r="AF36" s="10" t="n">
        <v>10</v>
      </c>
      <c r="AG36" s="11" t="n">
        <v>1422</v>
      </c>
      <c r="AH36" s="10" t="n">
        <f aca="false">AG36/AF36</f>
        <v>142.2</v>
      </c>
      <c r="AJ36" s="1"/>
      <c r="AM36" s="0" t="n">
        <v>40.5</v>
      </c>
      <c r="AN36" s="0" t="n">
        <v>-71</v>
      </c>
      <c r="AO36" s="10" t="n">
        <v>121.5</v>
      </c>
      <c r="AP36" s="6" t="n">
        <f aca="false">SQRT((AM36)^2+(AO36)^2+(AN36)^2)</f>
        <v>146.43599284329</v>
      </c>
      <c r="AQ36" s="10" t="n">
        <v>20</v>
      </c>
      <c r="AR36" s="11" t="n">
        <v>62</v>
      </c>
      <c r="AS36" s="10" t="n">
        <f aca="false">AR36/AQ36</f>
        <v>3.1</v>
      </c>
      <c r="AX36" s="0" t="n">
        <v>40.5</v>
      </c>
      <c r="AY36" s="11" t="n">
        <v>71</v>
      </c>
      <c r="AZ36" s="10" t="n">
        <v>101.25</v>
      </c>
      <c r="BA36" s="6" t="n">
        <f aca="false">SQRT((AX36)^2+(AZ36)^2+(AY36)^2)</f>
        <v>130.126140725067</v>
      </c>
      <c r="BB36" s="10" t="n">
        <v>20</v>
      </c>
      <c r="BC36" s="11" t="n">
        <v>11</v>
      </c>
      <c r="BD36" s="10" t="n">
        <f aca="false">BC36/BB36</f>
        <v>0.55</v>
      </c>
      <c r="BI36" s="0" t="n">
        <v>40.5</v>
      </c>
      <c r="BJ36" s="0" t="n">
        <v>0</v>
      </c>
      <c r="BK36" s="10" t="n">
        <v>101.25</v>
      </c>
      <c r="BL36" s="6" t="n">
        <f aca="false">SQRT((BI36)^2+(BK36)^2+(BJ36)^2)</f>
        <v>109.049587344474</v>
      </c>
      <c r="BM36" s="10" t="n">
        <v>20</v>
      </c>
      <c r="BN36" s="11" t="n">
        <v>25</v>
      </c>
      <c r="BO36" s="10" t="n">
        <f aca="false">BN36/BM36</f>
        <v>1.25</v>
      </c>
    </row>
    <row r="37" customFormat="false" ht="14.4" hidden="false" customHeight="false" outlineLevel="0" collapsed="false">
      <c r="B37" s="0" t="n">
        <v>60.75</v>
      </c>
      <c r="C37" s="0" t="n">
        <v>0</v>
      </c>
      <c r="D37" s="0" t="n">
        <v>101.25</v>
      </c>
      <c r="E37" s="6" t="n">
        <f aca="false">SQRT((B37)^2+(D37)^2+(C37)^2)</f>
        <v>118.076775870617</v>
      </c>
      <c r="F37" s="0" t="n">
        <v>10</v>
      </c>
      <c r="G37" s="11" t="n">
        <v>6218</v>
      </c>
      <c r="H37" s="0" t="n">
        <f aca="false">G37/F37</f>
        <v>621.8</v>
      </c>
      <c r="O37" s="0" t="n">
        <v>60.75</v>
      </c>
      <c r="P37" s="0" t="n">
        <v>71</v>
      </c>
      <c r="Q37" s="11" t="n">
        <v>101.25</v>
      </c>
      <c r="R37" s="6" t="n">
        <f aca="false">SQRT((O37)^2+(Q37)^2+(P37)^2)</f>
        <v>137.779261864767</v>
      </c>
      <c r="S37" s="10" t="n">
        <v>10</v>
      </c>
      <c r="T37" s="11" t="n">
        <v>2330</v>
      </c>
      <c r="U37" s="10" t="n">
        <f aca="false">T37/S37</f>
        <v>233</v>
      </c>
      <c r="AB37" s="0" t="n">
        <v>60.75</v>
      </c>
      <c r="AC37" s="0" t="n">
        <v>-71</v>
      </c>
      <c r="AD37" s="10" t="n">
        <v>121.5</v>
      </c>
      <c r="AE37" s="6" t="n">
        <f aca="false">SQRT((AB37)^2+(AD37)^2+(AC37)^2)</f>
        <v>153.276914439194</v>
      </c>
      <c r="AF37" s="10" t="n">
        <v>10</v>
      </c>
      <c r="AG37" s="11" t="n">
        <v>916</v>
      </c>
      <c r="AH37" s="10" t="n">
        <f aca="false">AG37/AF37</f>
        <v>91.6</v>
      </c>
      <c r="AJ37" s="1"/>
      <c r="AM37" s="0" t="n">
        <v>60.75</v>
      </c>
      <c r="AN37" s="0" t="n">
        <v>-71</v>
      </c>
      <c r="AO37" s="10" t="n">
        <v>121.5</v>
      </c>
      <c r="AP37" s="6" t="n">
        <f aca="false">SQRT((AM37)^2+(AO37)^2+(AN37)^2)</f>
        <v>153.276914439194</v>
      </c>
      <c r="AQ37" s="10" t="n">
        <v>20</v>
      </c>
      <c r="AR37" s="11" t="n">
        <v>70</v>
      </c>
      <c r="AS37" s="10" t="n">
        <f aca="false">AR37/AQ37</f>
        <v>3.5</v>
      </c>
      <c r="AX37" s="0" t="n">
        <v>60.75</v>
      </c>
      <c r="AY37" s="11" t="n">
        <v>71</v>
      </c>
      <c r="AZ37" s="10" t="n">
        <v>101.25</v>
      </c>
      <c r="BA37" s="6" t="n">
        <f aca="false">SQRT((AX37)^2+(AZ37)^2+(AY37)^2)</f>
        <v>137.779261864767</v>
      </c>
      <c r="BB37" s="10" t="n">
        <v>20</v>
      </c>
      <c r="BC37" s="11" t="n">
        <v>1</v>
      </c>
      <c r="BD37" s="10" t="n">
        <f aca="false">BC37/BB37</f>
        <v>0.05</v>
      </c>
      <c r="BI37" s="0" t="n">
        <v>60.75</v>
      </c>
      <c r="BJ37" s="0" t="n">
        <v>0</v>
      </c>
      <c r="BK37" s="10" t="n">
        <v>101.25</v>
      </c>
      <c r="BL37" s="6" t="n">
        <f aca="false">SQRT((BI37)^2+(BK37)^2+(BJ37)^2)</f>
        <v>118.076775870617</v>
      </c>
      <c r="BM37" s="10" t="n">
        <v>20</v>
      </c>
      <c r="BN37" s="11" t="n">
        <v>18</v>
      </c>
      <c r="BO37" s="10" t="n">
        <f aca="false">BN37/BM37</f>
        <v>0.9</v>
      </c>
    </row>
    <row r="38" customFormat="false" ht="14.4" hidden="false" customHeight="false" outlineLevel="0" collapsed="false">
      <c r="A38" s="6"/>
      <c r="B38" s="6" t="n">
        <v>-60.75</v>
      </c>
      <c r="C38" s="6" t="n">
        <v>0</v>
      </c>
      <c r="D38" s="6" t="n">
        <v>141.75</v>
      </c>
      <c r="E38" s="6" t="n">
        <f aca="false">SQRT((B38)^2+(D38)^2+(C38)^2)</f>
        <v>154.219405393744</v>
      </c>
      <c r="F38" s="12" t="n">
        <v>10</v>
      </c>
      <c r="G38" s="0" t="n">
        <v>1107</v>
      </c>
      <c r="H38" s="0" t="n">
        <f aca="false">G38/F38</f>
        <v>110.7</v>
      </c>
      <c r="I38" s="6"/>
      <c r="N38" s="6"/>
      <c r="O38" s="6" t="n">
        <v>-60.75</v>
      </c>
      <c r="P38" s="6" t="n">
        <v>71</v>
      </c>
      <c r="Q38" s="6" t="n">
        <v>141.75</v>
      </c>
      <c r="R38" s="6" t="n">
        <f aca="false">SQRT((O38)^2+(Q38)^2+(P38)^2)</f>
        <v>169.778164084784</v>
      </c>
      <c r="S38" s="6" t="n">
        <v>10</v>
      </c>
      <c r="T38" s="0" t="n">
        <v>472</v>
      </c>
      <c r="U38" s="0" t="n">
        <f aca="false">T38/S38</f>
        <v>47.2</v>
      </c>
      <c r="V38" s="6"/>
      <c r="AA38" s="6"/>
      <c r="AB38" s="6" t="n">
        <v>-60.75</v>
      </c>
      <c r="AC38" s="6" t="n">
        <v>-71</v>
      </c>
      <c r="AD38" s="6" t="n">
        <v>141.75</v>
      </c>
      <c r="AE38" s="6" t="n">
        <f aca="false">SQRT((AB38)^2+(AD38)^2+(AC38)^2)</f>
        <v>169.778164084784</v>
      </c>
      <c r="AF38" s="6" t="n">
        <v>10</v>
      </c>
      <c r="AG38" s="6" t="n">
        <v>506</v>
      </c>
      <c r="AH38" s="6" t="n">
        <f aca="false">AG38/AF38</f>
        <v>50.6</v>
      </c>
      <c r="AI38" s="6"/>
      <c r="AJ38" s="1"/>
      <c r="AL38" s="6"/>
      <c r="AM38" s="6" t="n">
        <v>-60.75</v>
      </c>
      <c r="AN38" s="6" t="n">
        <v>-71</v>
      </c>
      <c r="AO38" s="6" t="n">
        <v>141.75</v>
      </c>
      <c r="AP38" s="6" t="n">
        <f aca="false">SQRT((AM38)^2+(AO38)^2+(AN38)^2)</f>
        <v>169.778164084784</v>
      </c>
      <c r="AQ38" s="6" t="n">
        <v>20</v>
      </c>
      <c r="AR38" s="6" t="n">
        <v>22</v>
      </c>
      <c r="AS38" s="6" t="n">
        <f aca="false">AR38/AQ38</f>
        <v>1.1</v>
      </c>
      <c r="AT38" s="6"/>
      <c r="AW38" s="6"/>
      <c r="AX38" s="6" t="n">
        <v>-60.75</v>
      </c>
      <c r="AY38" s="7" t="n">
        <v>71</v>
      </c>
      <c r="AZ38" s="6" t="n">
        <v>141.75</v>
      </c>
      <c r="BA38" s="6" t="n">
        <f aca="false">SQRT((AX38)^2+(AZ38)^2+(AY38)^2)</f>
        <v>169.778164084784</v>
      </c>
      <c r="BB38" s="6" t="n">
        <v>20</v>
      </c>
      <c r="BC38" s="6"/>
      <c r="BD38" s="6" t="n">
        <f aca="false">BC38/BB38</f>
        <v>0</v>
      </c>
      <c r="BE38" s="6"/>
      <c r="BH38" s="6"/>
      <c r="BI38" s="6" t="n">
        <v>-60.75</v>
      </c>
      <c r="BJ38" s="6" t="n">
        <v>0</v>
      </c>
      <c r="BK38" s="6" t="n">
        <v>141.75</v>
      </c>
      <c r="BL38" s="6" t="n">
        <f aca="false">SQRT((BI38)^2+(BK38)^2+(BJ38)^2)</f>
        <v>154.219405393744</v>
      </c>
      <c r="BM38" s="6" t="n">
        <v>20</v>
      </c>
      <c r="BN38" s="6"/>
      <c r="BO38" s="6" t="n">
        <f aca="false">BN38/BM38</f>
        <v>0</v>
      </c>
      <c r="BP38" s="6"/>
    </row>
    <row r="39" customFormat="false" ht="14.4" hidden="false" customHeight="false" outlineLevel="0" collapsed="false">
      <c r="B39" s="0" t="n">
        <v>-40.5</v>
      </c>
      <c r="C39" s="0" t="n">
        <v>0</v>
      </c>
      <c r="D39" s="10" t="n">
        <v>141.75</v>
      </c>
      <c r="E39" s="6" t="n">
        <f aca="false">SQRT((B39)^2+(D39)^2+(C39)^2)</f>
        <v>147.422225257931</v>
      </c>
      <c r="F39" s="13" t="n">
        <v>10</v>
      </c>
      <c r="G39" s="0" t="n">
        <v>1869</v>
      </c>
      <c r="H39" s="0" t="n">
        <f aca="false">G39/F39</f>
        <v>186.9</v>
      </c>
      <c r="O39" s="10" t="n">
        <v>-40.5</v>
      </c>
      <c r="P39" s="0" t="n">
        <v>71</v>
      </c>
      <c r="Q39" s="11" t="n">
        <v>141.75</v>
      </c>
      <c r="R39" s="6" t="n">
        <f aca="false">SQRT((O39)^2+(Q39)^2+(P39)^2)</f>
        <v>163.628580938661</v>
      </c>
      <c r="S39" s="10" t="n">
        <v>10</v>
      </c>
      <c r="T39" s="0" t="n">
        <v>781</v>
      </c>
      <c r="U39" s="0" t="n">
        <f aca="false">T39/S39</f>
        <v>78.1</v>
      </c>
      <c r="AB39" s="10" t="n">
        <v>-40.5</v>
      </c>
      <c r="AC39" s="0" t="n">
        <v>-71</v>
      </c>
      <c r="AD39" s="11" t="n">
        <v>141.75</v>
      </c>
      <c r="AE39" s="6" t="n">
        <f aca="false">SQRT((AB39)^2+(AD39)^2+(AC39)^2)</f>
        <v>163.628580938661</v>
      </c>
      <c r="AF39" s="10" t="n">
        <v>10</v>
      </c>
      <c r="AG39" s="11" t="n">
        <v>790</v>
      </c>
      <c r="AH39" s="10" t="n">
        <f aca="false">AG39/AF39</f>
        <v>79</v>
      </c>
      <c r="AJ39" s="1"/>
      <c r="AM39" s="10" t="n">
        <v>-40.5</v>
      </c>
      <c r="AN39" s="0" t="n">
        <v>-71</v>
      </c>
      <c r="AO39" s="11" t="n">
        <v>141.75</v>
      </c>
      <c r="AP39" s="6" t="n">
        <f aca="false">SQRT((AM39)^2+(AO39)^2+(AN39)^2)</f>
        <v>163.628580938661</v>
      </c>
      <c r="AQ39" s="10" t="n">
        <v>20</v>
      </c>
      <c r="AR39" s="11" t="n">
        <v>33</v>
      </c>
      <c r="AS39" s="10" t="n">
        <f aca="false">AR39/AQ39</f>
        <v>1.65</v>
      </c>
      <c r="AX39" s="10" t="n">
        <v>-40.5</v>
      </c>
      <c r="AY39" s="11" t="n">
        <v>71</v>
      </c>
      <c r="AZ39" s="11" t="n">
        <v>141.75</v>
      </c>
      <c r="BA39" s="6" t="n">
        <f aca="false">SQRT((AX39)^2+(AZ39)^2+(AY39)^2)</f>
        <v>163.628580938661</v>
      </c>
      <c r="BB39" s="10" t="n">
        <v>20</v>
      </c>
      <c r="BC39" s="11"/>
      <c r="BD39" s="10" t="n">
        <f aca="false">BC39/BB39</f>
        <v>0</v>
      </c>
      <c r="BI39" s="10" t="n">
        <v>-40.5</v>
      </c>
      <c r="BJ39" s="0" t="n">
        <v>0</v>
      </c>
      <c r="BK39" s="11" t="n">
        <v>141.75</v>
      </c>
      <c r="BL39" s="6" t="n">
        <f aca="false">SQRT((BI39)^2+(BK39)^2+(BJ39)^2)</f>
        <v>147.422225257931</v>
      </c>
      <c r="BM39" s="10" t="n">
        <v>20</v>
      </c>
      <c r="BN39" s="11"/>
      <c r="BO39" s="10" t="n">
        <f aca="false">BN39/BM39</f>
        <v>0</v>
      </c>
    </row>
    <row r="40" customFormat="false" ht="14.4" hidden="false" customHeight="false" outlineLevel="0" collapsed="false">
      <c r="B40" s="0" t="n">
        <v>-20.25</v>
      </c>
      <c r="C40" s="0" t="n">
        <v>0</v>
      </c>
      <c r="D40" s="10" t="n">
        <v>141.75</v>
      </c>
      <c r="E40" s="6" t="n">
        <f aca="false">SQRT((B40)^2+(D40)^2+(C40)^2)</f>
        <v>143.189123190276</v>
      </c>
      <c r="F40" s="11" t="n">
        <v>10</v>
      </c>
      <c r="G40" s="11" t="n">
        <v>2460</v>
      </c>
      <c r="H40" s="11" t="n">
        <f aca="false">G40/F40</f>
        <v>246</v>
      </c>
      <c r="O40" s="10" t="n">
        <v>-20.25</v>
      </c>
      <c r="P40" s="0" t="n">
        <v>71</v>
      </c>
      <c r="Q40" s="11" t="n">
        <v>141.75</v>
      </c>
      <c r="R40" s="6" t="n">
        <f aca="false">SQRT((O40)^2+(Q40)^2+(P40)^2)</f>
        <v>159.825295244526</v>
      </c>
      <c r="S40" s="10" t="n">
        <v>10</v>
      </c>
      <c r="T40" s="0" t="n">
        <v>936</v>
      </c>
      <c r="U40" s="0" t="n">
        <f aca="false">T40/S40</f>
        <v>93.6</v>
      </c>
      <c r="AB40" s="10" t="n">
        <v>-20.25</v>
      </c>
      <c r="AC40" s="0" t="n">
        <v>-71</v>
      </c>
      <c r="AD40" s="11" t="n">
        <v>141.75</v>
      </c>
      <c r="AE40" s="6" t="n">
        <f aca="false">SQRT((AB40)^2+(AD40)^2+(AC40)^2)</f>
        <v>159.825295244526</v>
      </c>
      <c r="AF40" s="10" t="n">
        <v>10</v>
      </c>
      <c r="AG40" s="11" t="n">
        <v>1024</v>
      </c>
      <c r="AH40" s="10" t="n">
        <f aca="false">AG40/AF40</f>
        <v>102.4</v>
      </c>
      <c r="AJ40" s="1"/>
      <c r="AM40" s="10" t="n">
        <v>-20.25</v>
      </c>
      <c r="AN40" s="0" t="n">
        <v>-71</v>
      </c>
      <c r="AO40" s="11" t="n">
        <v>141.75</v>
      </c>
      <c r="AP40" s="6" t="n">
        <f aca="false">SQRT((AM40)^2+(AO40)^2+(AN40)^2)</f>
        <v>159.825295244526</v>
      </c>
      <c r="AQ40" s="10" t="n">
        <v>20</v>
      </c>
      <c r="AR40" s="11" t="n">
        <v>57</v>
      </c>
      <c r="AS40" s="10" t="n">
        <f aca="false">AR40/AQ40</f>
        <v>2.85</v>
      </c>
      <c r="AX40" s="10" t="n">
        <v>-20.25</v>
      </c>
      <c r="AY40" s="11" t="n">
        <v>71</v>
      </c>
      <c r="AZ40" s="11" t="n">
        <v>141.75</v>
      </c>
      <c r="BA40" s="6" t="n">
        <f aca="false">SQRT((AX40)^2+(AZ40)^2+(AY40)^2)</f>
        <v>159.825295244526</v>
      </c>
      <c r="BB40" s="10" t="n">
        <v>20</v>
      </c>
      <c r="BC40" s="11"/>
      <c r="BD40" s="10" t="n">
        <f aca="false">BC40/BB40</f>
        <v>0</v>
      </c>
      <c r="BI40" s="10" t="n">
        <v>-20.25</v>
      </c>
      <c r="BJ40" s="0" t="n">
        <v>0</v>
      </c>
      <c r="BK40" s="11" t="n">
        <v>141.75</v>
      </c>
      <c r="BL40" s="6" t="n">
        <f aca="false">SQRT((BI40)^2+(BK40)^2+(BJ40)^2)</f>
        <v>143.189123190276</v>
      </c>
      <c r="BM40" s="10" t="n">
        <v>20</v>
      </c>
      <c r="BN40" s="11"/>
      <c r="BO40" s="10" t="n">
        <f aca="false">BN40/BM40</f>
        <v>0</v>
      </c>
    </row>
    <row r="41" customFormat="false" ht="14.4" hidden="false" customHeight="false" outlineLevel="0" collapsed="false">
      <c r="B41" s="0" t="n">
        <v>0</v>
      </c>
      <c r="C41" s="0" t="n">
        <v>0</v>
      </c>
      <c r="D41" s="10" t="n">
        <v>141.75</v>
      </c>
      <c r="E41" s="6" t="n">
        <f aca="false">SQRT((B41)^2+(D41)^2+(C41)^2)</f>
        <v>141.75</v>
      </c>
      <c r="F41" s="11" t="n">
        <v>10</v>
      </c>
      <c r="G41" s="11" t="n">
        <v>2714</v>
      </c>
      <c r="H41" s="11" t="n">
        <f aca="false">G41/F41</f>
        <v>271.4</v>
      </c>
      <c r="O41" s="10" t="n">
        <v>0</v>
      </c>
      <c r="P41" s="0" t="n">
        <v>71</v>
      </c>
      <c r="Q41" s="11" t="n">
        <v>141.75</v>
      </c>
      <c r="R41" s="6" t="n">
        <f aca="false">SQRT((O41)^2+(Q41)^2+(P41)^2)</f>
        <v>158.537259027649</v>
      </c>
      <c r="S41" s="10" t="n">
        <v>10</v>
      </c>
      <c r="T41" s="0" t="n">
        <v>1045</v>
      </c>
      <c r="U41" s="0" t="n">
        <f aca="false">T41/S41</f>
        <v>104.5</v>
      </c>
      <c r="AB41" s="10" t="n">
        <v>0</v>
      </c>
      <c r="AC41" s="0" t="n">
        <v>-71</v>
      </c>
      <c r="AD41" s="11" t="n">
        <v>141.75</v>
      </c>
      <c r="AE41" s="6" t="n">
        <f aca="false">SQRT((AB41)^2+(AD41)^2+(AC41)^2)</f>
        <v>158.537259027649</v>
      </c>
      <c r="AF41" s="10" t="n">
        <v>10</v>
      </c>
      <c r="AG41" s="11" t="n">
        <v>1039</v>
      </c>
      <c r="AH41" s="10" t="n">
        <f aca="false">AG41/AF41</f>
        <v>103.9</v>
      </c>
      <c r="AJ41" s="1"/>
      <c r="AM41" s="10" t="n">
        <v>0</v>
      </c>
      <c r="AN41" s="0" t="n">
        <v>-71</v>
      </c>
      <c r="AO41" s="11" t="n">
        <v>141.75</v>
      </c>
      <c r="AP41" s="6" t="n">
        <f aca="false">SQRT((AM41)^2+(AO41)^2+(AN41)^2)</f>
        <v>158.537259027649</v>
      </c>
      <c r="AQ41" s="10" t="n">
        <v>20</v>
      </c>
      <c r="AR41" s="11" t="n">
        <v>119</v>
      </c>
      <c r="AS41" s="10" t="n">
        <f aca="false">AR41/AQ41</f>
        <v>5.95</v>
      </c>
      <c r="AX41" s="10" t="n">
        <v>0</v>
      </c>
      <c r="AY41" s="11" t="n">
        <v>71</v>
      </c>
      <c r="AZ41" s="11" t="n">
        <v>141.75</v>
      </c>
      <c r="BA41" s="6" t="n">
        <f aca="false">SQRT((AX41)^2+(AZ41)^2+(AY41)^2)</f>
        <v>158.537259027649</v>
      </c>
      <c r="BB41" s="10" t="n">
        <v>20</v>
      </c>
      <c r="BC41" s="11" t="n">
        <v>4</v>
      </c>
      <c r="BD41" s="10" t="n">
        <f aca="false">BC41/BB41</f>
        <v>0.2</v>
      </c>
      <c r="BI41" s="10" t="n">
        <v>0</v>
      </c>
      <c r="BJ41" s="0" t="n">
        <v>0</v>
      </c>
      <c r="BK41" s="11" t="n">
        <v>141.75</v>
      </c>
      <c r="BL41" s="6" t="n">
        <f aca="false">SQRT((BI41)^2+(BK41)^2+(BJ41)^2)</f>
        <v>141.75</v>
      </c>
      <c r="BM41" s="10" t="n">
        <v>20</v>
      </c>
      <c r="BN41" s="11" t="n">
        <v>11</v>
      </c>
      <c r="BO41" s="10" t="n">
        <f aca="false">BN41/BM41</f>
        <v>0.55</v>
      </c>
    </row>
    <row r="42" customFormat="false" ht="14.4" hidden="false" customHeight="false" outlineLevel="0" collapsed="false">
      <c r="B42" s="0" t="n">
        <v>20.25</v>
      </c>
      <c r="C42" s="0" t="n">
        <v>0</v>
      </c>
      <c r="D42" s="10" t="n">
        <v>141.75</v>
      </c>
      <c r="E42" s="6" t="n">
        <f aca="false">SQRT((B42)^2+(D42)^2+(C42)^2)</f>
        <v>143.189123190276</v>
      </c>
      <c r="F42" s="11" t="n">
        <v>10</v>
      </c>
      <c r="G42" s="11" t="n">
        <v>2398</v>
      </c>
      <c r="H42" s="11" t="n">
        <f aca="false">G42/F42</f>
        <v>239.8</v>
      </c>
      <c r="O42" s="0" t="n">
        <v>20.25</v>
      </c>
      <c r="P42" s="0" t="n">
        <v>71</v>
      </c>
      <c r="Q42" s="11" t="n">
        <v>141.75</v>
      </c>
      <c r="R42" s="6" t="n">
        <f aca="false">SQRT((O42)^2+(Q42)^2+(P42)^2)</f>
        <v>159.825295244526</v>
      </c>
      <c r="S42" s="10" t="n">
        <v>10</v>
      </c>
      <c r="T42" s="0" t="n">
        <v>947</v>
      </c>
      <c r="U42" s="0" t="n">
        <f aca="false">T42/S42</f>
        <v>94.7</v>
      </c>
      <c r="AB42" s="0" t="n">
        <v>20.25</v>
      </c>
      <c r="AC42" s="0" t="n">
        <v>-71</v>
      </c>
      <c r="AD42" s="11" t="n">
        <v>141.75</v>
      </c>
      <c r="AE42" s="6" t="n">
        <f aca="false">SQRT((AB42)^2+(AD42)^2+(AC42)^2)</f>
        <v>159.825295244526</v>
      </c>
      <c r="AF42" s="10" t="n">
        <v>10</v>
      </c>
      <c r="AG42" s="11" t="n">
        <v>953</v>
      </c>
      <c r="AH42" s="10" t="n">
        <f aca="false">AG42/AF42</f>
        <v>95.3</v>
      </c>
      <c r="AJ42" s="1"/>
      <c r="AM42" s="0" t="n">
        <v>20.25</v>
      </c>
      <c r="AN42" s="0" t="n">
        <v>-71</v>
      </c>
      <c r="AO42" s="11" t="n">
        <v>141.75</v>
      </c>
      <c r="AP42" s="6" t="n">
        <f aca="false">SQRT((AM42)^2+(AO42)^2+(AN42)^2)</f>
        <v>159.825295244526</v>
      </c>
      <c r="AQ42" s="10" t="n">
        <v>20</v>
      </c>
      <c r="AR42" s="11" t="n">
        <v>97</v>
      </c>
      <c r="AS42" s="10" t="n">
        <f aca="false">AR42/AQ42</f>
        <v>4.85</v>
      </c>
      <c r="AX42" s="0" t="n">
        <v>20.25</v>
      </c>
      <c r="AY42" s="11" t="n">
        <v>71</v>
      </c>
      <c r="AZ42" s="11" t="n">
        <v>141.75</v>
      </c>
      <c r="BA42" s="6" t="n">
        <f aca="false">SQRT((AX42)^2+(AZ42)^2+(AY42)^2)</f>
        <v>159.825295244526</v>
      </c>
      <c r="BB42" s="10" t="n">
        <v>20</v>
      </c>
      <c r="BC42" s="11"/>
      <c r="BD42" s="10" t="n">
        <f aca="false">BC42/BB42</f>
        <v>0</v>
      </c>
      <c r="BI42" s="0" t="n">
        <v>20.25</v>
      </c>
      <c r="BJ42" s="0" t="n">
        <v>0</v>
      </c>
      <c r="BK42" s="11" t="n">
        <v>141.75</v>
      </c>
      <c r="BL42" s="6" t="n">
        <f aca="false">SQRT((BI42)^2+(BK42)^2+(BJ42)^2)</f>
        <v>143.189123190276</v>
      </c>
      <c r="BM42" s="10" t="n">
        <v>20</v>
      </c>
      <c r="BN42" s="11"/>
      <c r="BO42" s="10" t="n">
        <f aca="false">BN42/BM42</f>
        <v>0</v>
      </c>
    </row>
    <row r="43" customFormat="false" ht="14.4" hidden="false" customHeight="false" outlineLevel="0" collapsed="false">
      <c r="B43" s="0" t="n">
        <v>40.5</v>
      </c>
      <c r="C43" s="0" t="n">
        <v>0</v>
      </c>
      <c r="D43" s="10" t="n">
        <v>141.75</v>
      </c>
      <c r="E43" s="6" t="n">
        <f aca="false">SQRT((B43)^2+(D43)^2+(C43)^2)</f>
        <v>147.422225257931</v>
      </c>
      <c r="F43" s="11" t="n">
        <v>10</v>
      </c>
      <c r="G43" s="11" t="n">
        <v>2003</v>
      </c>
      <c r="H43" s="11" t="n">
        <f aca="false">G43/F43</f>
        <v>200.3</v>
      </c>
      <c r="O43" s="0" t="n">
        <v>40.5</v>
      </c>
      <c r="P43" s="0" t="n">
        <v>71</v>
      </c>
      <c r="Q43" s="11" t="n">
        <v>141.75</v>
      </c>
      <c r="R43" s="6" t="n">
        <f aca="false">SQRT((O43)^2+(Q43)^2+(P43)^2)</f>
        <v>163.628580938661</v>
      </c>
      <c r="S43" s="10" t="n">
        <v>10</v>
      </c>
      <c r="T43" s="0" t="n">
        <v>795</v>
      </c>
      <c r="U43" s="0" t="n">
        <f aca="false">T43/S43</f>
        <v>79.5</v>
      </c>
      <c r="AB43" s="0" t="n">
        <v>40.5</v>
      </c>
      <c r="AC43" s="0" t="n">
        <v>-71</v>
      </c>
      <c r="AD43" s="11" t="n">
        <v>141.75</v>
      </c>
      <c r="AE43" s="6" t="n">
        <f aca="false">SQRT((AB43)^2+(AD43)^2+(AC43)^2)</f>
        <v>163.628580938661</v>
      </c>
      <c r="AF43" s="10" t="n">
        <v>10</v>
      </c>
      <c r="AG43" s="11" t="n">
        <v>853</v>
      </c>
      <c r="AH43" s="10" t="n">
        <f aca="false">AG43/AF43</f>
        <v>85.3</v>
      </c>
      <c r="AJ43" s="1"/>
      <c r="AM43" s="0" t="n">
        <v>40.5</v>
      </c>
      <c r="AN43" s="0" t="n">
        <v>-71</v>
      </c>
      <c r="AO43" s="11" t="n">
        <v>141.75</v>
      </c>
      <c r="AP43" s="6" t="n">
        <f aca="false">SQRT((AM43)^2+(AO43)^2+(AN43)^2)</f>
        <v>163.628580938661</v>
      </c>
      <c r="AQ43" s="10" t="n">
        <v>20</v>
      </c>
      <c r="AR43" s="11" t="n">
        <v>137</v>
      </c>
      <c r="AS43" s="10" t="n">
        <f aca="false">AR43/AQ43</f>
        <v>6.85</v>
      </c>
      <c r="AX43" s="0" t="n">
        <v>40.5</v>
      </c>
      <c r="AY43" s="11" t="n">
        <v>71</v>
      </c>
      <c r="AZ43" s="11" t="n">
        <v>141.75</v>
      </c>
      <c r="BA43" s="6" t="n">
        <f aca="false">SQRT((AX43)^2+(AZ43)^2+(AY43)^2)</f>
        <v>163.628580938661</v>
      </c>
      <c r="BB43" s="10" t="n">
        <v>20</v>
      </c>
      <c r="BC43" s="11"/>
      <c r="BD43" s="10" t="n">
        <f aca="false">BC43/BB43</f>
        <v>0</v>
      </c>
      <c r="BI43" s="0" t="n">
        <v>40.5</v>
      </c>
      <c r="BJ43" s="0" t="n">
        <v>0</v>
      </c>
      <c r="BK43" s="11" t="n">
        <v>141.75</v>
      </c>
      <c r="BL43" s="6" t="n">
        <f aca="false">SQRT((BI43)^2+(BK43)^2+(BJ43)^2)</f>
        <v>147.422225257931</v>
      </c>
      <c r="BM43" s="10" t="n">
        <v>20</v>
      </c>
      <c r="BN43" s="11"/>
      <c r="BO43" s="10" t="n">
        <f aca="false">BN43/BM43</f>
        <v>0</v>
      </c>
    </row>
    <row r="44" customFormat="false" ht="13.8" hidden="false" customHeight="false" outlineLevel="0" collapsed="false">
      <c r="B44" s="0" t="n">
        <v>60.75</v>
      </c>
      <c r="C44" s="0" t="n">
        <v>0</v>
      </c>
      <c r="D44" s="10" t="n">
        <v>141.75</v>
      </c>
      <c r="E44" s="6" t="n">
        <f aca="false">SQRT((B44)^2+(D44)^2+(C44)^2)</f>
        <v>154.219405393744</v>
      </c>
      <c r="F44" s="11" t="n">
        <v>10</v>
      </c>
      <c r="G44" s="11" t="n">
        <v>1228</v>
      </c>
      <c r="H44" s="11" t="n">
        <f aca="false">G44/F44</f>
        <v>122.8</v>
      </c>
      <c r="O44" s="0" t="n">
        <v>60.75</v>
      </c>
      <c r="P44" s="0" t="n">
        <v>71</v>
      </c>
      <c r="Q44" s="11" t="n">
        <v>141.75</v>
      </c>
      <c r="R44" s="6" t="n">
        <f aca="false">SQRT((O44)^2+(Q44)^2+(P44)^2)</f>
        <v>169.778164084784</v>
      </c>
      <c r="S44" s="10" t="n">
        <v>10</v>
      </c>
      <c r="T44" s="0" t="n">
        <v>499</v>
      </c>
      <c r="U44" s="0" t="n">
        <f aca="false">T44/S44</f>
        <v>49.9</v>
      </c>
      <c r="Y44" s="0" t="s">
        <v>55</v>
      </c>
      <c r="AB44" s="0" t="n">
        <v>60.75</v>
      </c>
      <c r="AC44" s="0" t="n">
        <v>-71</v>
      </c>
      <c r="AD44" s="11" t="n">
        <v>141.75</v>
      </c>
      <c r="AE44" s="6" t="n">
        <f aca="false">SQRT((AB44)^2+(AD44)^2+(AC44)^2)</f>
        <v>169.778164084784</v>
      </c>
      <c r="AF44" s="10" t="n">
        <v>10</v>
      </c>
      <c r="AG44" s="11" t="n">
        <v>519</v>
      </c>
      <c r="AH44" s="10" t="n">
        <f aca="false">AG44/AF44</f>
        <v>51.9</v>
      </c>
      <c r="AJ44" s="1"/>
      <c r="AM44" s="0" t="n">
        <v>60.75</v>
      </c>
      <c r="AN44" s="0" t="n">
        <v>-71</v>
      </c>
      <c r="AO44" s="11" t="n">
        <v>141.75</v>
      </c>
      <c r="AP44" s="6" t="n">
        <f aca="false">SQRT((AM44)^2+(AO44)^2+(AN44)^2)</f>
        <v>169.778164084784</v>
      </c>
      <c r="AQ44" s="10" t="n">
        <v>20</v>
      </c>
      <c r="AR44" s="11" t="n">
        <v>175</v>
      </c>
      <c r="AS44" s="10" t="n">
        <f aca="false">AR44/AQ44</f>
        <v>8.75</v>
      </c>
      <c r="AX44" s="0" t="n">
        <v>60.75</v>
      </c>
      <c r="AY44" s="11" t="n">
        <v>71</v>
      </c>
      <c r="AZ44" s="11" t="n">
        <v>141.75</v>
      </c>
      <c r="BA44" s="6" t="n">
        <f aca="false">SQRT((AX44)^2+(AZ44)^2+(AY44)^2)</f>
        <v>169.778164084784</v>
      </c>
      <c r="BB44" s="10" t="n">
        <v>20</v>
      </c>
      <c r="BC44" s="11"/>
      <c r="BD44" s="10" t="n">
        <f aca="false">BC44/BB44</f>
        <v>0</v>
      </c>
      <c r="BI44" s="0" t="n">
        <v>60.75</v>
      </c>
      <c r="BJ44" s="0" t="n">
        <v>0</v>
      </c>
      <c r="BK44" s="11" t="n">
        <v>141.75</v>
      </c>
      <c r="BL44" s="6" t="n">
        <f aca="false">SQRT((BI44)^2+(BK44)^2+(BJ44)^2)</f>
        <v>154.219405393744</v>
      </c>
      <c r="BM44" s="10" t="n">
        <v>20</v>
      </c>
      <c r="BN44" s="11"/>
      <c r="BO44" s="10" t="n">
        <f aca="false">BN44/BM44</f>
        <v>0</v>
      </c>
    </row>
    <row r="45" customFormat="false" ht="14.4" hidden="false" customHeight="false" outlineLevel="0" collapsed="false">
      <c r="B45" s="6" t="n">
        <v>-60.75</v>
      </c>
      <c r="C45" s="6" t="n">
        <v>0</v>
      </c>
      <c r="D45" s="7" t="n">
        <v>182.25</v>
      </c>
      <c r="E45" s="6" t="n">
        <f aca="false">SQRT((B45)^2+(D45)^2+(C45)^2)</f>
        <v>192.108367855229</v>
      </c>
      <c r="F45" s="7" t="n">
        <v>20</v>
      </c>
      <c r="G45" s="7" t="n">
        <v>724</v>
      </c>
      <c r="H45" s="7" t="n">
        <f aca="false">G45/F45</f>
        <v>36.2</v>
      </c>
      <c r="N45" s="6"/>
      <c r="O45" s="6" t="n">
        <v>-60.75</v>
      </c>
      <c r="P45" s="6" t="n">
        <v>71</v>
      </c>
      <c r="Q45" s="6" t="n">
        <v>182.25</v>
      </c>
      <c r="R45" s="6" t="n">
        <f aca="false">SQRT((O45)^2+(Q45)^2+(P45)^2)</f>
        <v>204.80875225439</v>
      </c>
      <c r="S45" s="6" t="n">
        <v>20</v>
      </c>
      <c r="T45" s="6" t="n">
        <v>508</v>
      </c>
      <c r="U45" s="6" t="n">
        <f aca="false">T45/S45</f>
        <v>25.4</v>
      </c>
      <c r="V45" s="6"/>
      <c r="AA45" s="6"/>
      <c r="AB45" s="6" t="n">
        <v>-60.75</v>
      </c>
      <c r="AC45" s="6" t="n">
        <v>-71</v>
      </c>
      <c r="AD45" s="6" t="n">
        <v>182.25</v>
      </c>
      <c r="AE45" s="6" t="n">
        <f aca="false">SQRT((AB45)^2+(AD45)^2+(AC45)^2)</f>
        <v>204.80875225439</v>
      </c>
      <c r="AF45" s="6" t="n">
        <v>20</v>
      </c>
      <c r="AG45" s="6" t="n">
        <v>412</v>
      </c>
      <c r="AH45" s="6" t="n">
        <f aca="false">AG45/AF45</f>
        <v>20.6</v>
      </c>
      <c r="AI45" s="6"/>
      <c r="AJ45" s="1"/>
      <c r="AL45" s="6"/>
      <c r="AM45" s="6" t="n">
        <v>-60.75</v>
      </c>
      <c r="AN45" s="6" t="n">
        <v>-71</v>
      </c>
      <c r="AO45" s="6" t="n">
        <v>182.25</v>
      </c>
      <c r="AP45" s="6" t="n">
        <f aca="false">SQRT((AM45)^2+(AO45)^2+(AN45)^2)</f>
        <v>204.80875225439</v>
      </c>
      <c r="AQ45" s="6" t="n">
        <v>20</v>
      </c>
      <c r="AR45" s="6" t="n">
        <v>108</v>
      </c>
      <c r="AS45" s="6" t="n">
        <f aca="false">AR45/AQ45</f>
        <v>5.4</v>
      </c>
      <c r="AT45" s="6"/>
      <c r="AW45" s="6"/>
      <c r="AX45" s="6" t="n">
        <v>-60.75</v>
      </c>
      <c r="AY45" s="7" t="n">
        <v>71</v>
      </c>
      <c r="AZ45" s="6" t="n">
        <v>182.25</v>
      </c>
      <c r="BA45" s="6" t="n">
        <f aca="false">SQRT((AX45)^2+(AZ45)^2+(AY45)^2)</f>
        <v>204.80875225439</v>
      </c>
      <c r="BB45" s="6" t="n">
        <v>20</v>
      </c>
      <c r="BC45" s="6"/>
      <c r="BD45" s="6" t="n">
        <f aca="false">BC45/BB45</f>
        <v>0</v>
      </c>
      <c r="BE45" s="6"/>
      <c r="BH45" s="6"/>
      <c r="BI45" s="6" t="n">
        <v>-60.75</v>
      </c>
      <c r="BJ45" s="6" t="n">
        <v>0</v>
      </c>
      <c r="BK45" s="6" t="n">
        <v>182.25</v>
      </c>
      <c r="BL45" s="6" t="n">
        <f aca="false">SQRT((BI45)^2+(BK45)^2+(BJ45)^2)</f>
        <v>192.108367855229</v>
      </c>
      <c r="BM45" s="6" t="n">
        <v>20</v>
      </c>
      <c r="BN45" s="6"/>
      <c r="BO45" s="6" t="n">
        <f aca="false">BN45/BM45</f>
        <v>0</v>
      </c>
      <c r="BP45" s="6"/>
    </row>
    <row r="46" customFormat="false" ht="14.4" hidden="false" customHeight="false" outlineLevel="0" collapsed="false">
      <c r="B46" s="0" t="n">
        <v>-40.5</v>
      </c>
      <c r="C46" s="0" t="n">
        <v>0</v>
      </c>
      <c r="D46" s="11" t="n">
        <v>182.25</v>
      </c>
      <c r="E46" s="6" t="n">
        <f aca="false">SQRT((B46)^2+(D46)^2+(C46)^2)</f>
        <v>186.695775260181</v>
      </c>
      <c r="F46" s="11" t="n">
        <v>20</v>
      </c>
      <c r="G46" s="11" t="n">
        <v>1061</v>
      </c>
      <c r="H46" s="11" t="n">
        <f aca="false">G46/F46</f>
        <v>53.05</v>
      </c>
      <c r="O46" s="10" t="n">
        <v>-40.5</v>
      </c>
      <c r="P46" s="0" t="n">
        <v>71</v>
      </c>
      <c r="Q46" s="11" t="n">
        <v>182.25</v>
      </c>
      <c r="R46" s="6" t="n">
        <f aca="false">SQRT((O46)^2+(Q46)^2+(P46)^2)</f>
        <v>199.74061304602</v>
      </c>
      <c r="S46" s="10" t="n">
        <v>20</v>
      </c>
      <c r="T46" s="11" t="n">
        <v>568</v>
      </c>
      <c r="U46" s="10" t="n">
        <f aca="false">T46/S46</f>
        <v>28.4</v>
      </c>
      <c r="AB46" s="10" t="n">
        <v>-40.5</v>
      </c>
      <c r="AC46" s="0" t="n">
        <v>-71</v>
      </c>
      <c r="AD46" s="11" t="n">
        <v>182.25</v>
      </c>
      <c r="AE46" s="6" t="n">
        <f aca="false">SQRT((AB46)^2+(AD46)^2+(AC46)^2)</f>
        <v>199.74061304602</v>
      </c>
      <c r="AF46" s="10" t="n">
        <v>20</v>
      </c>
      <c r="AG46" s="11" t="n">
        <v>544</v>
      </c>
      <c r="AH46" s="10" t="n">
        <f aca="false">AG46/AF46</f>
        <v>27.2</v>
      </c>
      <c r="AJ46" s="1"/>
      <c r="AM46" s="10" t="n">
        <v>-40.5</v>
      </c>
      <c r="AN46" s="0" t="n">
        <v>-71</v>
      </c>
      <c r="AO46" s="11" t="n">
        <v>182.25</v>
      </c>
      <c r="AP46" s="6" t="n">
        <f aca="false">SQRT((AM46)^2+(AO46)^2+(AN46)^2)</f>
        <v>199.74061304602</v>
      </c>
      <c r="AQ46" s="10" t="n">
        <v>20</v>
      </c>
      <c r="AR46" s="11" t="n">
        <v>153</v>
      </c>
      <c r="AS46" s="10" t="n">
        <f aca="false">AR46/AQ46</f>
        <v>7.65</v>
      </c>
      <c r="AX46" s="10" t="n">
        <v>-40.5</v>
      </c>
      <c r="AY46" s="11" t="n">
        <v>71</v>
      </c>
      <c r="AZ46" s="11" t="n">
        <v>182.25</v>
      </c>
      <c r="BA46" s="6" t="n">
        <f aca="false">SQRT((AX46)^2+(AZ46)^2+(AY46)^2)</f>
        <v>199.74061304602</v>
      </c>
      <c r="BB46" s="10" t="n">
        <v>20</v>
      </c>
      <c r="BC46" s="11"/>
      <c r="BD46" s="10" t="n">
        <f aca="false">BC46/BB46</f>
        <v>0</v>
      </c>
      <c r="BI46" s="10" t="n">
        <v>-40.5</v>
      </c>
      <c r="BJ46" s="0" t="n">
        <v>0</v>
      </c>
      <c r="BK46" s="11" t="n">
        <v>182.25</v>
      </c>
      <c r="BL46" s="6" t="n">
        <f aca="false">SQRT((BI46)^2+(BK46)^2+(BJ46)^2)</f>
        <v>186.695775260181</v>
      </c>
      <c r="BM46" s="10" t="n">
        <v>20</v>
      </c>
      <c r="BN46" s="11"/>
      <c r="BO46" s="10" t="n">
        <f aca="false">BN46/BM46</f>
        <v>0</v>
      </c>
    </row>
    <row r="47" customFormat="false" ht="14.4" hidden="false" customHeight="false" outlineLevel="0" collapsed="false">
      <c r="B47" s="0" t="n">
        <v>-20.25</v>
      </c>
      <c r="C47" s="0" t="n">
        <v>0</v>
      </c>
      <c r="D47" s="11" t="n">
        <v>182.25</v>
      </c>
      <c r="E47" s="6" t="n">
        <f aca="false">SQRT((B47)^2+(D47)^2+(C47)^2)</f>
        <v>183.371549047283</v>
      </c>
      <c r="F47" s="11" t="n">
        <v>20</v>
      </c>
      <c r="G47" s="11" t="n">
        <v>1596</v>
      </c>
      <c r="H47" s="11" t="n">
        <f aca="false">G47/F47</f>
        <v>79.8</v>
      </c>
      <c r="O47" s="10" t="n">
        <v>-20.25</v>
      </c>
      <c r="P47" s="0" t="n">
        <v>71</v>
      </c>
      <c r="Q47" s="11" t="n">
        <v>182.25</v>
      </c>
      <c r="R47" s="6" t="n">
        <f aca="false">SQRT((O47)^2+(Q47)^2+(P47)^2)</f>
        <v>196.63703872872</v>
      </c>
      <c r="S47" s="10" t="n">
        <v>20</v>
      </c>
      <c r="T47" s="11" t="n">
        <v>649</v>
      </c>
      <c r="U47" s="10" t="n">
        <f aca="false">T47/S47</f>
        <v>32.45</v>
      </c>
      <c r="AB47" s="10" t="n">
        <v>-20.25</v>
      </c>
      <c r="AC47" s="0" t="n">
        <v>-71</v>
      </c>
      <c r="AD47" s="11" t="n">
        <v>182.25</v>
      </c>
      <c r="AE47" s="6" t="n">
        <f aca="false">SQRT((AB47)^2+(AD47)^2+(AC47)^2)</f>
        <v>196.63703872872</v>
      </c>
      <c r="AF47" s="10" t="n">
        <v>20</v>
      </c>
      <c r="AG47" s="11" t="n">
        <v>614</v>
      </c>
      <c r="AH47" s="10" t="n">
        <f aca="false">AG47/AF47</f>
        <v>30.7</v>
      </c>
      <c r="AJ47" s="1"/>
      <c r="AM47" s="10" t="n">
        <v>-20.25</v>
      </c>
      <c r="AN47" s="0" t="n">
        <v>-71</v>
      </c>
      <c r="AO47" s="11" t="n">
        <v>182.25</v>
      </c>
      <c r="AP47" s="6" t="n">
        <f aca="false">SQRT((AM47)^2+(AO47)^2+(AN47)^2)</f>
        <v>196.63703872872</v>
      </c>
      <c r="AQ47" s="10" t="n">
        <v>20</v>
      </c>
      <c r="AR47" s="11" t="n">
        <v>93</v>
      </c>
      <c r="AS47" s="10" t="n">
        <f aca="false">AR47/AQ47</f>
        <v>4.65</v>
      </c>
      <c r="AX47" s="10" t="n">
        <v>-20.25</v>
      </c>
      <c r="AY47" s="11" t="n">
        <v>71</v>
      </c>
      <c r="AZ47" s="11" t="n">
        <v>182.25</v>
      </c>
      <c r="BA47" s="6" t="n">
        <f aca="false">SQRT((AX47)^2+(AZ47)^2+(AY47)^2)</f>
        <v>196.63703872872</v>
      </c>
      <c r="BB47" s="10" t="n">
        <v>20</v>
      </c>
      <c r="BC47" s="11"/>
      <c r="BD47" s="10" t="n">
        <f aca="false">BC47/BB47</f>
        <v>0</v>
      </c>
      <c r="BI47" s="10" t="n">
        <v>-20.25</v>
      </c>
      <c r="BJ47" s="0" t="n">
        <v>0</v>
      </c>
      <c r="BK47" s="11" t="n">
        <v>182.25</v>
      </c>
      <c r="BL47" s="6" t="n">
        <f aca="false">SQRT((BI47)^2+(BK47)^2+(BJ47)^2)</f>
        <v>183.371549047283</v>
      </c>
      <c r="BM47" s="10" t="n">
        <v>20</v>
      </c>
      <c r="BN47" s="11"/>
      <c r="BO47" s="10" t="n">
        <f aca="false">BN47/BM47</f>
        <v>0</v>
      </c>
    </row>
    <row r="48" customFormat="false" ht="14.4" hidden="false" customHeight="false" outlineLevel="0" collapsed="false">
      <c r="B48" s="0" t="n">
        <v>0</v>
      </c>
      <c r="C48" s="0" t="n">
        <v>0</v>
      </c>
      <c r="D48" s="11" t="n">
        <v>182.25</v>
      </c>
      <c r="E48" s="6" t="n">
        <f aca="false">SQRT((B48)^2+(D48)^2+(C48)^2)</f>
        <v>182.25</v>
      </c>
      <c r="F48" s="11" t="n">
        <v>20</v>
      </c>
      <c r="G48" s="11" t="n">
        <v>1296</v>
      </c>
      <c r="H48" s="11" t="n">
        <f aca="false">G48/F48</f>
        <v>64.8</v>
      </c>
      <c r="O48" s="10" t="n">
        <v>0</v>
      </c>
      <c r="P48" s="0" t="n">
        <v>71</v>
      </c>
      <c r="Q48" s="11" t="n">
        <v>182.25</v>
      </c>
      <c r="R48" s="6" t="n">
        <f aca="false">SQRT((O48)^2+(Q48)^2+(P48)^2)</f>
        <v>195.591570626139</v>
      </c>
      <c r="S48" s="10" t="n">
        <v>20</v>
      </c>
      <c r="T48" s="11" t="n">
        <v>674</v>
      </c>
      <c r="U48" s="10" t="n">
        <f aca="false">T48/S48</f>
        <v>33.7</v>
      </c>
      <c r="AB48" s="10" t="n">
        <v>0</v>
      </c>
      <c r="AC48" s="0" t="n">
        <v>-71</v>
      </c>
      <c r="AD48" s="11" t="n">
        <v>182.25</v>
      </c>
      <c r="AE48" s="6" t="n">
        <f aca="false">SQRT((AB48)^2+(AD48)^2+(AC48)^2)</f>
        <v>195.591570626139</v>
      </c>
      <c r="AF48" s="10" t="n">
        <v>20</v>
      </c>
      <c r="AG48" s="11" t="n">
        <v>701</v>
      </c>
      <c r="AH48" s="10" t="n">
        <f aca="false">AG48/AF48</f>
        <v>35.05</v>
      </c>
      <c r="AJ48" s="1"/>
      <c r="AM48" s="10" t="n">
        <v>0</v>
      </c>
      <c r="AN48" s="0" t="n">
        <v>-71</v>
      </c>
      <c r="AO48" s="11" t="n">
        <v>182.25</v>
      </c>
      <c r="AP48" s="6" t="n">
        <f aca="false">SQRT((AM48)^2+(AO48)^2+(AN48)^2)</f>
        <v>195.591570626139</v>
      </c>
      <c r="AQ48" s="10" t="n">
        <v>20</v>
      </c>
      <c r="AR48" s="11" t="n">
        <v>72</v>
      </c>
      <c r="AS48" s="10" t="n">
        <f aca="false">AR48/AQ48</f>
        <v>3.6</v>
      </c>
      <c r="AX48" s="10" t="n">
        <v>0</v>
      </c>
      <c r="AY48" s="11" t="n">
        <v>71</v>
      </c>
      <c r="AZ48" s="11" t="n">
        <v>182.25</v>
      </c>
      <c r="BA48" s="6" t="n">
        <f aca="false">SQRT((AX48)^2+(AZ48)^2+(AY48)^2)</f>
        <v>195.591570626139</v>
      </c>
      <c r="BB48" s="10" t="n">
        <v>20</v>
      </c>
      <c r="BC48" s="11"/>
      <c r="BD48" s="10" t="n">
        <f aca="false">BC48/BB48</f>
        <v>0</v>
      </c>
      <c r="BI48" s="10" t="n">
        <v>0</v>
      </c>
      <c r="BJ48" s="0" t="n">
        <v>0</v>
      </c>
      <c r="BK48" s="11" t="n">
        <v>182.25</v>
      </c>
      <c r="BL48" s="6" t="n">
        <f aca="false">SQRT((BI48)^2+(BK48)^2+(BJ48)^2)</f>
        <v>182.25</v>
      </c>
      <c r="BM48" s="10" t="n">
        <v>20</v>
      </c>
      <c r="BN48" s="11"/>
      <c r="BO48" s="10" t="n">
        <f aca="false">BN48/BM48</f>
        <v>0</v>
      </c>
    </row>
    <row r="49" customFormat="false" ht="14.4" hidden="false" customHeight="false" outlineLevel="0" collapsed="false">
      <c r="B49" s="0" t="n">
        <v>20.25</v>
      </c>
      <c r="C49" s="0" t="n">
        <v>0</v>
      </c>
      <c r="D49" s="11" t="n">
        <v>182.25</v>
      </c>
      <c r="E49" s="6" t="n">
        <f aca="false">SQRT((B49)^2+(D49)^2+(C49)^2)</f>
        <v>183.371549047283</v>
      </c>
      <c r="F49" s="11" t="n">
        <v>20</v>
      </c>
      <c r="G49" s="11" t="n">
        <v>1232</v>
      </c>
      <c r="H49" s="11" t="n">
        <f aca="false">G49/F49</f>
        <v>61.6</v>
      </c>
      <c r="O49" s="0" t="n">
        <v>20.25</v>
      </c>
      <c r="P49" s="0" t="n">
        <v>71</v>
      </c>
      <c r="Q49" s="11" t="n">
        <v>182.25</v>
      </c>
      <c r="R49" s="6" t="n">
        <f aca="false">SQRT((O49)^2+(Q49)^2+(P49)^2)</f>
        <v>196.63703872872</v>
      </c>
      <c r="S49" s="10" t="n">
        <v>20</v>
      </c>
      <c r="T49" s="11" t="n">
        <v>654</v>
      </c>
      <c r="U49" s="10" t="n">
        <f aca="false">T49/S49</f>
        <v>32.7</v>
      </c>
      <c r="AB49" s="0" t="n">
        <v>20.25</v>
      </c>
      <c r="AC49" s="0" t="n">
        <v>-71</v>
      </c>
      <c r="AD49" s="11" t="n">
        <v>182.25</v>
      </c>
      <c r="AE49" s="6" t="n">
        <f aca="false">SQRT((AB49)^2+(AD49)^2+(AC49)^2)</f>
        <v>196.63703872872</v>
      </c>
      <c r="AF49" s="10" t="n">
        <v>20</v>
      </c>
      <c r="AG49" s="11" t="n">
        <v>653</v>
      </c>
      <c r="AH49" s="10" t="n">
        <f aca="false">AG49/AF49</f>
        <v>32.65</v>
      </c>
      <c r="AJ49" s="1"/>
      <c r="AM49" s="0" t="n">
        <v>20.25</v>
      </c>
      <c r="AN49" s="0" t="n">
        <v>-71</v>
      </c>
      <c r="AO49" s="11" t="n">
        <v>182.25</v>
      </c>
      <c r="AP49" s="6" t="n">
        <f aca="false">SQRT((AM49)^2+(AO49)^2+(AN49)^2)</f>
        <v>196.63703872872</v>
      </c>
      <c r="AQ49" s="10" t="n">
        <v>20</v>
      </c>
      <c r="AR49" s="11" t="n">
        <v>73</v>
      </c>
      <c r="AS49" s="10" t="n">
        <f aca="false">AR49/AQ49</f>
        <v>3.65</v>
      </c>
      <c r="AX49" s="0" t="n">
        <v>20.25</v>
      </c>
      <c r="AY49" s="11" t="n">
        <v>71</v>
      </c>
      <c r="AZ49" s="11" t="n">
        <v>182.25</v>
      </c>
      <c r="BA49" s="6" t="n">
        <f aca="false">SQRT((AX49)^2+(AZ49)^2+(AY49)^2)</f>
        <v>196.63703872872</v>
      </c>
      <c r="BB49" s="10" t="n">
        <v>20</v>
      </c>
      <c r="BC49" s="11"/>
      <c r="BD49" s="10" t="n">
        <f aca="false">BC49/BB49</f>
        <v>0</v>
      </c>
      <c r="BI49" s="0" t="n">
        <v>20.25</v>
      </c>
      <c r="BJ49" s="0" t="n">
        <v>0</v>
      </c>
      <c r="BK49" s="11" t="n">
        <v>182.25</v>
      </c>
      <c r="BL49" s="6" t="n">
        <f aca="false">SQRT((BI49)^2+(BK49)^2+(BJ49)^2)</f>
        <v>183.371549047283</v>
      </c>
      <c r="BM49" s="10" t="n">
        <v>20</v>
      </c>
      <c r="BN49" s="11"/>
      <c r="BO49" s="10" t="n">
        <f aca="false">BN49/BM49</f>
        <v>0</v>
      </c>
    </row>
    <row r="50" customFormat="false" ht="14.4" hidden="false" customHeight="false" outlineLevel="0" collapsed="false">
      <c r="B50" s="0" t="n">
        <v>40.5</v>
      </c>
      <c r="C50" s="0" t="n">
        <v>0</v>
      </c>
      <c r="D50" s="11" t="n">
        <v>182.25</v>
      </c>
      <c r="E50" s="6" t="n">
        <f aca="false">SQRT((B50)^2+(D50)^2+(C50)^2)</f>
        <v>186.695775260181</v>
      </c>
      <c r="F50" s="11" t="n">
        <v>20</v>
      </c>
      <c r="G50" s="11" t="n">
        <v>1425</v>
      </c>
      <c r="H50" s="11" t="n">
        <f aca="false">G50/F50</f>
        <v>71.25</v>
      </c>
      <c r="O50" s="0" t="n">
        <v>40.5</v>
      </c>
      <c r="P50" s="0" t="n">
        <v>71</v>
      </c>
      <c r="Q50" s="11" t="n">
        <v>182.25</v>
      </c>
      <c r="R50" s="6" t="n">
        <f aca="false">SQRT((O50)^2+(Q50)^2+(P50)^2)</f>
        <v>199.74061304602</v>
      </c>
      <c r="S50" s="10" t="n">
        <v>20</v>
      </c>
      <c r="T50" s="11" t="n">
        <v>583</v>
      </c>
      <c r="U50" s="10" t="n">
        <f aca="false">T50/S50</f>
        <v>29.15</v>
      </c>
      <c r="AB50" s="0" t="n">
        <v>40.5</v>
      </c>
      <c r="AC50" s="0" t="n">
        <v>-71</v>
      </c>
      <c r="AD50" s="11" t="n">
        <v>182.25</v>
      </c>
      <c r="AE50" s="6" t="n">
        <f aca="false">SQRT((AB50)^2+(AD50)^2+(AC50)^2)</f>
        <v>199.74061304602</v>
      </c>
      <c r="AF50" s="10" t="n">
        <v>20</v>
      </c>
      <c r="AG50" s="11" t="n">
        <v>609</v>
      </c>
      <c r="AH50" s="10" t="n">
        <f aca="false">AG50/AF50</f>
        <v>30.45</v>
      </c>
      <c r="AJ50" s="1"/>
      <c r="AM50" s="0" t="n">
        <v>40.5</v>
      </c>
      <c r="AN50" s="0" t="n">
        <v>-71</v>
      </c>
      <c r="AO50" s="11" t="n">
        <v>182.25</v>
      </c>
      <c r="AP50" s="6" t="n">
        <f aca="false">SQRT((AM50)^2+(AO50)^2+(AN50)^2)</f>
        <v>199.74061304602</v>
      </c>
      <c r="AQ50" s="10" t="n">
        <v>20</v>
      </c>
      <c r="AR50" s="11" t="n">
        <v>64</v>
      </c>
      <c r="AS50" s="10" t="n">
        <f aca="false">AR50/AQ50</f>
        <v>3.2</v>
      </c>
      <c r="AX50" s="0" t="n">
        <v>40.5</v>
      </c>
      <c r="AY50" s="11" t="n">
        <v>71</v>
      </c>
      <c r="AZ50" s="11" t="n">
        <v>182.25</v>
      </c>
      <c r="BA50" s="6" t="n">
        <f aca="false">SQRT((AX50)^2+(AZ50)^2+(AY50)^2)</f>
        <v>199.74061304602</v>
      </c>
      <c r="BB50" s="10" t="n">
        <v>20</v>
      </c>
      <c r="BC50" s="11"/>
      <c r="BD50" s="10" t="n">
        <f aca="false">BC50/BB50</f>
        <v>0</v>
      </c>
      <c r="BI50" s="0" t="n">
        <v>40.5</v>
      </c>
      <c r="BJ50" s="0" t="n">
        <v>0</v>
      </c>
      <c r="BK50" s="11" t="n">
        <v>182.25</v>
      </c>
      <c r="BL50" s="6" t="n">
        <f aca="false">SQRT((BI50)^2+(BK50)^2+(BJ50)^2)</f>
        <v>186.695775260181</v>
      </c>
      <c r="BM50" s="10" t="n">
        <v>20</v>
      </c>
      <c r="BN50" s="11"/>
      <c r="BO50" s="10" t="n">
        <f aca="false">BN50/BM50</f>
        <v>0</v>
      </c>
    </row>
    <row r="51" customFormat="false" ht="14.4" hidden="false" customHeight="false" outlineLevel="0" collapsed="false">
      <c r="B51" s="0" t="n">
        <v>60.75</v>
      </c>
      <c r="C51" s="0" t="n">
        <v>0</v>
      </c>
      <c r="D51" s="11" t="n">
        <v>182.25</v>
      </c>
      <c r="E51" s="6" t="n">
        <f aca="false">SQRT((B51)^2+(D51)^2+(C51)^2)</f>
        <v>192.108367855229</v>
      </c>
      <c r="F51" s="11" t="n">
        <v>20</v>
      </c>
      <c r="G51" s="11" t="n">
        <v>953</v>
      </c>
      <c r="H51" s="11" t="n">
        <f aca="false">G51/F51</f>
        <v>47.65</v>
      </c>
      <c r="O51" s="0" t="n">
        <v>60.75</v>
      </c>
      <c r="P51" s="0" t="n">
        <v>71</v>
      </c>
      <c r="Q51" s="11" t="n">
        <v>182.25</v>
      </c>
      <c r="R51" s="6" t="n">
        <f aca="false">SQRT((O51)^2+(Q51)^2+(P51)^2)</f>
        <v>204.80875225439</v>
      </c>
      <c r="S51" s="10" t="n">
        <v>20</v>
      </c>
      <c r="T51" s="11" t="n">
        <v>500</v>
      </c>
      <c r="U51" s="10" t="n">
        <f aca="false">T51/S51</f>
        <v>25</v>
      </c>
      <c r="AB51" s="0" t="n">
        <v>60.75</v>
      </c>
      <c r="AC51" s="0" t="n">
        <v>-71</v>
      </c>
      <c r="AD51" s="11" t="n">
        <v>182.25</v>
      </c>
      <c r="AE51" s="6" t="n">
        <f aca="false">SQRT((AB51)^2+(AD51)^2+(AC51)^2)</f>
        <v>204.80875225439</v>
      </c>
      <c r="AF51" s="10" t="n">
        <v>20</v>
      </c>
      <c r="AG51" s="11" t="n">
        <v>513</v>
      </c>
      <c r="AH51" s="10" t="n">
        <f aca="false">AG51/AF51</f>
        <v>25.65</v>
      </c>
      <c r="AJ51" s="1"/>
      <c r="AM51" s="0" t="n">
        <v>60.75</v>
      </c>
      <c r="AN51" s="0" t="n">
        <v>-71</v>
      </c>
      <c r="AO51" s="11" t="n">
        <v>182.25</v>
      </c>
      <c r="AP51" s="6" t="n">
        <f aca="false">SQRT((AM51)^2+(AO51)^2+(AN51)^2)</f>
        <v>204.80875225439</v>
      </c>
      <c r="AQ51" s="10" t="n">
        <v>20</v>
      </c>
      <c r="AR51" s="11" t="n">
        <v>71</v>
      </c>
      <c r="AS51" s="10" t="n">
        <f aca="false">AR51/AQ51</f>
        <v>3.55</v>
      </c>
      <c r="AX51" s="0" t="n">
        <v>60.75</v>
      </c>
      <c r="AY51" s="11" t="n">
        <v>71</v>
      </c>
      <c r="AZ51" s="11" t="n">
        <v>182.25</v>
      </c>
      <c r="BA51" s="6" t="n">
        <f aca="false">SQRT((AX51)^2+(AZ51)^2+(AY51)^2)</f>
        <v>204.80875225439</v>
      </c>
      <c r="BB51" s="10" t="n">
        <v>20</v>
      </c>
      <c r="BC51" s="11"/>
      <c r="BD51" s="10" t="n">
        <f aca="false">BC51/BB51</f>
        <v>0</v>
      </c>
      <c r="BI51" s="0" t="n">
        <v>60.75</v>
      </c>
      <c r="BJ51" s="0" t="n">
        <v>0</v>
      </c>
      <c r="BK51" s="11" t="n">
        <v>182.25</v>
      </c>
      <c r="BL51" s="6" t="n">
        <f aca="false">SQRT((BI51)^2+(BK51)^2+(BJ51)^2)</f>
        <v>192.108367855229</v>
      </c>
      <c r="BM51" s="10" t="n">
        <v>20</v>
      </c>
      <c r="BN51" s="11"/>
      <c r="BO51" s="10" t="n">
        <f aca="false">BN51/BM51</f>
        <v>0</v>
      </c>
    </row>
    <row r="52" customFormat="false" ht="14.4" hidden="false" customHeight="false" outlineLevel="0" collapsed="false">
      <c r="AJ52" s="1"/>
    </row>
    <row r="54" s="26" customFormat="true" ht="15" hidden="false" customHeight="false" outlineLevel="0" collapsed="false"/>
    <row r="55" customFormat="false" ht="14.4" hidden="false" customHeight="false" outlineLevel="0" collapsed="false">
      <c r="A55" s="0" t="s">
        <v>56</v>
      </c>
      <c r="D55" s="0" t="s">
        <v>57</v>
      </c>
      <c r="E55" s="0" t="n">
        <v>0.5</v>
      </c>
      <c r="J55" s="10"/>
      <c r="K55" s="10"/>
      <c r="L55" s="10"/>
      <c r="M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</row>
    <row r="56" customFormat="false" ht="13.8" hidden="false" customHeight="false" outlineLevel="0" collapsed="false">
      <c r="A56" s="16"/>
      <c r="B56" s="16" t="s">
        <v>13</v>
      </c>
      <c r="C56" s="16" t="s">
        <v>14</v>
      </c>
      <c r="D56" s="16" t="s">
        <v>15</v>
      </c>
      <c r="E56" s="16" t="s">
        <v>16</v>
      </c>
      <c r="F56" s="16" t="s">
        <v>17</v>
      </c>
      <c r="G56" s="16" t="s">
        <v>18</v>
      </c>
      <c r="H56" s="11" t="s">
        <v>1</v>
      </c>
      <c r="I56" s="16" t="s">
        <v>19</v>
      </c>
      <c r="J56" s="16" t="s">
        <v>1</v>
      </c>
      <c r="K56" s="16"/>
      <c r="L56" s="16"/>
      <c r="M56" s="16"/>
      <c r="N56" s="16"/>
      <c r="O56" s="16" t="s">
        <v>13</v>
      </c>
      <c r="P56" s="16" t="s">
        <v>14</v>
      </c>
      <c r="Q56" s="16" t="s">
        <v>15</v>
      </c>
      <c r="R56" s="16" t="s">
        <v>16</v>
      </c>
      <c r="S56" s="16" t="s">
        <v>17</v>
      </c>
      <c r="T56" s="16" t="s">
        <v>18</v>
      </c>
      <c r="U56" s="16" t="s">
        <v>58</v>
      </c>
      <c r="V56" s="16" t="s">
        <v>19</v>
      </c>
      <c r="W56" s="16" t="s">
        <v>1</v>
      </c>
      <c r="X56" s="16"/>
      <c r="Y56" s="16"/>
      <c r="Z56" s="16"/>
      <c r="AA56" s="16"/>
      <c r="AB56" s="16" t="s">
        <v>13</v>
      </c>
      <c r="AC56" s="16" t="s">
        <v>14</v>
      </c>
      <c r="AD56" s="16" t="s">
        <v>15</v>
      </c>
      <c r="AE56" s="16" t="s">
        <v>16</v>
      </c>
      <c r="AF56" s="16" t="s">
        <v>17</v>
      </c>
      <c r="AG56" s="16" t="s">
        <v>18</v>
      </c>
      <c r="AH56" s="16" t="s">
        <v>19</v>
      </c>
      <c r="AI56" s="16" t="s">
        <v>19</v>
      </c>
      <c r="AJ56" s="16" t="s">
        <v>1</v>
      </c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</row>
    <row r="57" customFormat="false" ht="13.8" hidden="false" customHeight="false" outlineLevel="0" collapsed="false">
      <c r="B57" s="6" t="n">
        <v>-60.75</v>
      </c>
      <c r="C57" s="6" t="n">
        <v>0</v>
      </c>
      <c r="D57" s="6" t="n">
        <v>20.25</v>
      </c>
      <c r="E57" s="6" t="n">
        <f aca="false">SQRT((B57)^2+(D57)^2+(C57)^2)</f>
        <v>64.0361226184097</v>
      </c>
      <c r="F57" s="7" t="n">
        <v>10</v>
      </c>
      <c r="G57" s="10" t="n">
        <f aca="false">G3-BN3</f>
        <v>25791</v>
      </c>
      <c r="H57" s="6" t="n">
        <f aca="false">SQRT(G57)</f>
        <v>160.595765822141</v>
      </c>
      <c r="I57" s="10" t="n">
        <f aca="false">H3-BO3</f>
        <v>2603.7</v>
      </c>
      <c r="J57" s="10" t="n">
        <f aca="false">I57*SQRT((H57/G57)^2+($E$55/F57)^2)</f>
        <v>131.190653969706</v>
      </c>
      <c r="K57" s="10"/>
      <c r="L57" s="10"/>
      <c r="M57" s="10"/>
      <c r="O57" s="6" t="n">
        <v>-60.75</v>
      </c>
      <c r="P57" s="6" t="n">
        <v>71</v>
      </c>
      <c r="Q57" s="6" t="n">
        <v>20.25</v>
      </c>
      <c r="R57" s="6" t="n">
        <f aca="false">SQRT((O57)^2+(Q57)^2+(P57)^2)</f>
        <v>95.61184550044</v>
      </c>
      <c r="S57" s="7" t="n">
        <v>10</v>
      </c>
      <c r="T57" s="10" t="n">
        <f aca="false">T3-BC3</f>
        <v>7934</v>
      </c>
      <c r="U57" s="6" t="n">
        <f aca="false">SQRT(T57)</f>
        <v>89.0730037665734</v>
      </c>
      <c r="V57" s="10" t="n">
        <f aca="false">T57/S57</f>
        <v>793.4</v>
      </c>
      <c r="W57" s="10" t="n">
        <f aca="false">V57*SQRT((U57/T57)^2+($E$55/S57)^2)</f>
        <v>40.6577040670031</v>
      </c>
      <c r="AA57" s="10"/>
      <c r="AB57" s="6" t="n">
        <v>-60.75</v>
      </c>
      <c r="AC57" s="6" t="n">
        <v>-71</v>
      </c>
      <c r="AD57" s="6" t="n">
        <v>20.25</v>
      </c>
      <c r="AE57" s="6" t="n">
        <f aca="false">SQRT((AB57)^2+(AD57)^2+(AC57)^2)</f>
        <v>95.61184550044</v>
      </c>
      <c r="AF57" s="7" t="n">
        <v>10</v>
      </c>
      <c r="AG57" s="10" t="n">
        <f aca="false">AG3-AR3</f>
        <v>7076</v>
      </c>
      <c r="AH57" s="6" t="n">
        <f aca="false">SQRT(AG57)</f>
        <v>84.1189633792524</v>
      </c>
      <c r="AI57" s="10" t="n">
        <f aca="false">AG57/AF57</f>
        <v>707.6</v>
      </c>
      <c r="AJ57" s="10" t="n">
        <f aca="false">AI57*SQRT((AH57/AG57)^2+($E$55/AF57)^2)</f>
        <v>36.3662535876326</v>
      </c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</row>
    <row r="58" customFormat="false" ht="13.8" hidden="false" customHeight="false" outlineLevel="0" collapsed="false">
      <c r="B58" s="10" t="n">
        <v>-40.5</v>
      </c>
      <c r="C58" s="0" t="n">
        <v>0</v>
      </c>
      <c r="D58" s="0" t="n">
        <v>20.25</v>
      </c>
      <c r="E58" s="6" t="n">
        <f aca="false">SQRT((B58)^2+(D58)^2+(C58)^2)</f>
        <v>45.2803765443707</v>
      </c>
      <c r="F58" s="11" t="n">
        <v>10</v>
      </c>
      <c r="G58" s="10" t="n">
        <f aca="false">G4-BN4</f>
        <v>58823</v>
      </c>
      <c r="H58" s="10" t="n">
        <f aca="false">SQRT(G58)</f>
        <v>242.534533623565</v>
      </c>
      <c r="I58" s="10" t="n">
        <f aca="false">H4-BO4</f>
        <v>5969.2</v>
      </c>
      <c r="J58" s="10" t="n">
        <f aca="false">I58*SQRT((H58/G58)^2+($E$55/F58)^2)</f>
        <v>299.47305384379</v>
      </c>
      <c r="K58" s="10"/>
      <c r="L58" s="10"/>
      <c r="M58" s="10"/>
      <c r="O58" s="10" t="n">
        <v>-40.5</v>
      </c>
      <c r="P58" s="10" t="n">
        <v>71</v>
      </c>
      <c r="Q58" s="0" t="n">
        <v>20.25</v>
      </c>
      <c r="R58" s="6" t="n">
        <f aca="false">SQRT((O58)^2+(Q58)^2+(P58)^2)</f>
        <v>84.2099311245414</v>
      </c>
      <c r="S58" s="11" t="n">
        <v>10</v>
      </c>
      <c r="T58" s="10" t="n">
        <f aca="false">T4-BC4</f>
        <v>16495</v>
      </c>
      <c r="U58" s="10" t="n">
        <f aca="false">SQRT(T58)</f>
        <v>128.432861838394</v>
      </c>
      <c r="V58" s="10" t="n">
        <f aca="false">T58/S58</f>
        <v>1649.5</v>
      </c>
      <c r="W58" s="10" t="n">
        <f aca="false">V58*SQRT((U58/T58)^2+($E$55/S58)^2)</f>
        <v>83.4690099677719</v>
      </c>
      <c r="AA58" s="10"/>
      <c r="AB58" s="10" t="n">
        <v>-40.5</v>
      </c>
      <c r="AC58" s="10" t="n">
        <v>-71</v>
      </c>
      <c r="AD58" s="0" t="n">
        <v>20.25</v>
      </c>
      <c r="AE58" s="6" t="n">
        <f aca="false">SQRT((AB58)^2+(AD58)^2+(AC58)^2)</f>
        <v>84.2099311245414</v>
      </c>
      <c r="AF58" s="11" t="n">
        <v>10</v>
      </c>
      <c r="AG58" s="10" t="n">
        <f aca="false">AG4-AR4</f>
        <v>14850</v>
      </c>
      <c r="AH58" s="10" t="n">
        <f aca="false">SQRT(AG58)</f>
        <v>121.860576069539</v>
      </c>
      <c r="AI58" s="10" t="n">
        <f aca="false">AG58/AF58</f>
        <v>1485</v>
      </c>
      <c r="AJ58" s="10" t="n">
        <f aca="false">AI58*SQRT((AH58/AG58)^2+($E$55/AF58)^2)</f>
        <v>75.2433551883487</v>
      </c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</row>
    <row r="59" customFormat="false" ht="13.8" hidden="false" customHeight="false" outlineLevel="0" collapsed="false">
      <c r="B59" s="10" t="n">
        <v>-20.25</v>
      </c>
      <c r="C59" s="0" t="n">
        <v>0</v>
      </c>
      <c r="D59" s="0" t="n">
        <v>20.25</v>
      </c>
      <c r="E59" s="6" t="n">
        <f aca="false">SQRT((B59)^2+(D59)^2+(C59)^2)</f>
        <v>28.6378246380552</v>
      </c>
      <c r="F59" s="11" t="n">
        <v>10</v>
      </c>
      <c r="G59" s="10" t="n">
        <f aca="false">G5-BN5</f>
        <v>96776</v>
      </c>
      <c r="H59" s="10" t="n">
        <f aca="false">SQRT(G59)</f>
        <v>311.088411870323</v>
      </c>
      <c r="I59" s="10" t="n">
        <f aca="false">H5-BO5</f>
        <v>9928.45</v>
      </c>
      <c r="J59" s="10" t="n">
        <f aca="false">I59*SQRT((H59/G59)^2+($E$55/F59)^2)</f>
        <v>497.447362769749</v>
      </c>
      <c r="K59" s="10"/>
      <c r="L59" s="10"/>
      <c r="M59" s="10"/>
      <c r="O59" s="10" t="n">
        <v>-20.25</v>
      </c>
      <c r="P59" s="10" t="n">
        <v>71</v>
      </c>
      <c r="Q59" s="0" t="n">
        <v>20.25</v>
      </c>
      <c r="R59" s="6" t="n">
        <f aca="false">SQRT((O59)^2+(Q59)^2+(P59)^2)</f>
        <v>76.5579845607236</v>
      </c>
      <c r="S59" s="11" t="n">
        <v>10</v>
      </c>
      <c r="T59" s="10" t="n">
        <f aca="false">T5-BC5</f>
        <v>26308</v>
      </c>
      <c r="U59" s="10" t="n">
        <f aca="false">SQRT(T59)</f>
        <v>162.197410583523</v>
      </c>
      <c r="V59" s="10" t="n">
        <f aca="false">T59/S59</f>
        <v>2630.8</v>
      </c>
      <c r="W59" s="10" t="n">
        <f aca="false">V59*SQRT((U59/T59)^2+($E$55/S59)^2)</f>
        <v>132.536227500257</v>
      </c>
      <c r="AA59" s="10"/>
      <c r="AB59" s="10" t="n">
        <v>-20.25</v>
      </c>
      <c r="AC59" s="10" t="n">
        <v>-71</v>
      </c>
      <c r="AD59" s="0" t="n">
        <v>20.25</v>
      </c>
      <c r="AE59" s="6" t="n">
        <f aca="false">SQRT((AB59)^2+(AD59)^2+(AC59)^2)</f>
        <v>76.5579845607236</v>
      </c>
      <c r="AF59" s="11" t="n">
        <v>10</v>
      </c>
      <c r="AG59" s="10" t="n">
        <f aca="false">AG5-AR5</f>
        <v>22913</v>
      </c>
      <c r="AH59" s="10" t="n">
        <f aca="false">SQRT(AG59)</f>
        <v>151.370406618995</v>
      </c>
      <c r="AI59" s="10" t="n">
        <f aca="false">AG59/AF59</f>
        <v>2291.3</v>
      </c>
      <c r="AJ59" s="10" t="n">
        <f aca="false">AI59*SQRT((AH59/AG59)^2+($E$55/AF59)^2)</f>
        <v>115.560673349544</v>
      </c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</row>
    <row r="60" customFormat="false" ht="13.8" hidden="false" customHeight="false" outlineLevel="0" collapsed="false">
      <c r="B60" s="10" t="n">
        <v>0</v>
      </c>
      <c r="C60" s="0" t="n">
        <v>0</v>
      </c>
      <c r="D60" s="0" t="n">
        <v>20.25</v>
      </c>
      <c r="E60" s="6" t="n">
        <f aca="false">SQRT((B60)^2+(D60)^2+(C60)^2)</f>
        <v>20.25</v>
      </c>
      <c r="F60" s="11" t="n">
        <v>10</v>
      </c>
      <c r="G60" s="10" t="n">
        <f aca="false">G6-BN6</f>
        <v>478534</v>
      </c>
      <c r="H60" s="10" t="n">
        <f aca="false">SQRT(G60)</f>
        <v>691.761519600505</v>
      </c>
      <c r="I60" s="10" t="n">
        <f aca="false">H6-BO6</f>
        <v>48246.1</v>
      </c>
      <c r="J60" s="10" t="n">
        <f aca="false">I60*SQRT((H60/G60)^2+($E$55/F60)^2)</f>
        <v>2413.312995715</v>
      </c>
      <c r="O60" s="10" t="n">
        <v>0</v>
      </c>
      <c r="P60" s="10" t="n">
        <v>71</v>
      </c>
      <c r="Q60" s="0" t="n">
        <v>20.25</v>
      </c>
      <c r="R60" s="6" t="n">
        <f aca="false">SQRT((O60)^2+(Q60)^2+(P60)^2)</f>
        <v>73.8313111084992</v>
      </c>
      <c r="S60" s="11" t="n">
        <v>10</v>
      </c>
      <c r="T60" s="10" t="n">
        <f aca="false">T6-BC6</f>
        <v>29500</v>
      </c>
      <c r="U60" s="10" t="n">
        <f aca="false">SQRT(T60)</f>
        <v>171.755640373177</v>
      </c>
      <c r="V60" s="10" t="n">
        <f aca="false">T60/S60</f>
        <v>2950</v>
      </c>
      <c r="W60" s="10" t="n">
        <f aca="false">V60*SQRT((U60/T60)^2+($E$55/S60)^2)</f>
        <v>148.496632958461</v>
      </c>
      <c r="AA60" s="10"/>
      <c r="AB60" s="10" t="n">
        <v>0</v>
      </c>
      <c r="AC60" s="10" t="n">
        <v>-71</v>
      </c>
      <c r="AD60" s="0" t="n">
        <v>20.25</v>
      </c>
      <c r="AE60" s="6" t="n">
        <f aca="false">SQRT((AB60)^2+(AD60)^2+(AC60)^2)</f>
        <v>73.8313111084992</v>
      </c>
      <c r="AF60" s="11" t="n">
        <v>10</v>
      </c>
      <c r="AG60" s="10" t="n">
        <f aca="false">AG6-AR6</f>
        <v>27100</v>
      </c>
      <c r="AH60" s="10" t="n">
        <f aca="false">SQRT(AG60)</f>
        <v>164.620776331543</v>
      </c>
      <c r="AI60" s="10" t="n">
        <f aca="false">AG60/AF60</f>
        <v>2710</v>
      </c>
      <c r="AJ60" s="10" t="n">
        <f aca="false">AI60*SQRT((AH60/AG60)^2+($E$55/AF60)^2)</f>
        <v>136.496336947187</v>
      </c>
      <c r="AK60" s="11"/>
      <c r="AL60" s="11"/>
      <c r="AM60" s="11"/>
      <c r="AN60" s="11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</row>
    <row r="61" customFormat="false" ht="13.8" hidden="false" customHeight="false" outlineLevel="0" collapsed="false">
      <c r="B61" s="0" t="n">
        <v>20.25</v>
      </c>
      <c r="C61" s="0" t="n">
        <v>0</v>
      </c>
      <c r="D61" s="0" t="n">
        <v>20.25</v>
      </c>
      <c r="E61" s="6" t="n">
        <f aca="false">SQRT((B61)^2+(D61)^2+(C61)^2)</f>
        <v>28.6378246380552</v>
      </c>
      <c r="F61" s="11" t="n">
        <v>10</v>
      </c>
      <c r="G61" s="10" t="n">
        <f aca="false">G7-BN7</f>
        <v>97258</v>
      </c>
      <c r="H61" s="10" t="n">
        <f aca="false">SQRT(G61)</f>
        <v>311.862149033832</v>
      </c>
      <c r="I61" s="10" t="n">
        <f aca="false">H7-BO7</f>
        <v>9987.65</v>
      </c>
      <c r="J61" s="10" t="n">
        <f aca="false">I61*SQRT((H61/G61)^2+($E$55/F61)^2)</f>
        <v>500.408369525492</v>
      </c>
      <c r="O61" s="0" t="n">
        <v>20.25</v>
      </c>
      <c r="P61" s="10" t="n">
        <v>71</v>
      </c>
      <c r="Q61" s="0" t="n">
        <v>20.25</v>
      </c>
      <c r="R61" s="6" t="n">
        <f aca="false">SQRT((O61)^2+(Q61)^2+(P61)^2)</f>
        <v>76.5579845607236</v>
      </c>
      <c r="S61" s="11" t="n">
        <v>10</v>
      </c>
      <c r="T61" s="10" t="n">
        <f aca="false">T7-BC7</f>
        <v>26401</v>
      </c>
      <c r="U61" s="10" t="n">
        <f aca="false">SQRT(T61)</f>
        <v>162.483845350853</v>
      </c>
      <c r="V61" s="10" t="n">
        <f aca="false">T61/S61</f>
        <v>2640.1</v>
      </c>
      <c r="W61" s="10" t="n">
        <f aca="false">V61*SQRT((U61/T61)^2+($E$55/S61)^2)</f>
        <v>133.001240689702</v>
      </c>
      <c r="AA61" s="10"/>
      <c r="AB61" s="0" t="n">
        <v>20.25</v>
      </c>
      <c r="AC61" s="10" t="n">
        <v>-71</v>
      </c>
      <c r="AD61" s="0" t="n">
        <v>20.25</v>
      </c>
      <c r="AE61" s="6" t="n">
        <f aca="false">SQRT((AB61)^2+(AD61)^2+(AC61)^2)</f>
        <v>76.5579845607236</v>
      </c>
      <c r="AF61" s="11" t="n">
        <v>10</v>
      </c>
      <c r="AG61" s="10" t="n">
        <f aca="false">AG7-AR7</f>
        <v>23109</v>
      </c>
      <c r="AH61" s="10" t="n">
        <f aca="false">SQRT(AG61)</f>
        <v>152.016446478662</v>
      </c>
      <c r="AI61" s="10" t="n">
        <f aca="false">AG61/AF61</f>
        <v>2310.9</v>
      </c>
      <c r="AJ61" s="10" t="n">
        <f aca="false">AI61*SQRT((AH61/AG61)^2+($E$55/AF61)^2)</f>
        <v>116.540709732694</v>
      </c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</row>
    <row r="62" customFormat="false" ht="13.8" hidden="false" customHeight="false" outlineLevel="0" collapsed="false">
      <c r="B62" s="0" t="n">
        <v>40.5</v>
      </c>
      <c r="C62" s="0" t="n">
        <v>0</v>
      </c>
      <c r="D62" s="0" t="n">
        <v>20.25</v>
      </c>
      <c r="E62" s="6" t="n">
        <f aca="false">SQRT((B62)^2+(D62)^2+(C62)^2)</f>
        <v>45.2803765443707</v>
      </c>
      <c r="F62" s="11" t="n">
        <v>10</v>
      </c>
      <c r="G62" s="10" t="n">
        <f aca="false">G8-BN8</f>
        <v>59695</v>
      </c>
      <c r="H62" s="10" t="n">
        <f aca="false">SQRT(G62)</f>
        <v>244.325602424306</v>
      </c>
      <c r="I62" s="10" t="n">
        <f aca="false">H8-BO8</f>
        <v>6058.85</v>
      </c>
      <c r="J62" s="10" t="n">
        <f aca="false">I62*SQRT((H62/G62)^2+($E$55/F62)^2)</f>
        <v>303.955773169586</v>
      </c>
      <c r="O62" s="0" t="n">
        <v>40.5</v>
      </c>
      <c r="P62" s="10" t="n">
        <v>71</v>
      </c>
      <c r="Q62" s="0" t="n">
        <v>20.25</v>
      </c>
      <c r="R62" s="6" t="n">
        <f aca="false">SQRT((O62)^2+(Q62)^2+(P62)^2)</f>
        <v>84.2099311245414</v>
      </c>
      <c r="S62" s="11" t="n">
        <v>10</v>
      </c>
      <c r="T62" s="10" t="n">
        <f aca="false">T8-BC8</f>
        <v>17013</v>
      </c>
      <c r="U62" s="10" t="n">
        <f aca="false">SQRT(T62)</f>
        <v>130.433891301303</v>
      </c>
      <c r="V62" s="10" t="n">
        <f aca="false">T62/S62</f>
        <v>1701.3</v>
      </c>
      <c r="W62" s="10" t="n">
        <f aca="false">V62*SQRT((U62/T62)^2+($E$55/S62)^2)</f>
        <v>86.0591902413682</v>
      </c>
      <c r="AA62" s="10"/>
      <c r="AB62" s="0" t="n">
        <v>40.5</v>
      </c>
      <c r="AC62" s="10" t="n">
        <v>-71</v>
      </c>
      <c r="AD62" s="0" t="n">
        <v>20.25</v>
      </c>
      <c r="AE62" s="6" t="n">
        <f aca="false">SQRT((AB62)^2+(AD62)^2+(AC62)^2)</f>
        <v>84.2099311245414</v>
      </c>
      <c r="AF62" s="11" t="n">
        <v>10</v>
      </c>
      <c r="AG62" s="10" t="n">
        <f aca="false">AG8-AR8</f>
        <v>15256</v>
      </c>
      <c r="AH62" s="10" t="n">
        <f aca="false">SQRT(AG62)</f>
        <v>123.515181253156</v>
      </c>
      <c r="AI62" s="10" t="n">
        <f aca="false">AG62/AF62</f>
        <v>1525.6</v>
      </c>
      <c r="AJ62" s="10" t="n">
        <f aca="false">AI62*SQRT((AH62/AG62)^2+($E$55/AF62)^2)</f>
        <v>77.2735297498438</v>
      </c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</row>
    <row r="63" customFormat="false" ht="13.8" hidden="false" customHeight="false" outlineLevel="0" collapsed="false">
      <c r="B63" s="0" t="n">
        <v>60.75</v>
      </c>
      <c r="C63" s="0" t="n">
        <v>0</v>
      </c>
      <c r="D63" s="0" t="n">
        <v>20.25</v>
      </c>
      <c r="E63" s="6" t="n">
        <f aca="false">SQRT((B63)^2+(D63)^2+(C63)^2)</f>
        <v>64.0361226184097</v>
      </c>
      <c r="F63" s="11" t="n">
        <v>10</v>
      </c>
      <c r="G63" s="10" t="n">
        <f aca="false">G9-BN9</f>
        <v>25527</v>
      </c>
      <c r="H63" s="10" t="n">
        <f aca="false">SQRT(G63)</f>
        <v>159.77171213954</v>
      </c>
      <c r="I63" s="10" t="n">
        <f aca="false">H9-BO9</f>
        <v>2572.95</v>
      </c>
      <c r="J63" s="10" t="n">
        <f aca="false">I63*SQRT((H63/G63)^2+($E$55/F63)^2)</f>
        <v>129.651514916423</v>
      </c>
      <c r="O63" s="0" t="n">
        <v>60.75</v>
      </c>
      <c r="P63" s="10" t="n">
        <v>71</v>
      </c>
      <c r="Q63" s="0" t="n">
        <v>20.25</v>
      </c>
      <c r="R63" s="6" t="n">
        <f aca="false">SQRT((O63)^2+(Q63)^2+(P63)^2)</f>
        <v>95.61184550044</v>
      </c>
      <c r="S63" s="11" t="n">
        <v>10</v>
      </c>
      <c r="T63" s="10" t="n">
        <f aca="false">T9-BC9</f>
        <v>7851</v>
      </c>
      <c r="U63" s="10" t="n">
        <f aca="false">SQRT(T63)</f>
        <v>88.6058688801143</v>
      </c>
      <c r="V63" s="10" t="n">
        <f aca="false">T63/S63</f>
        <v>785.1</v>
      </c>
      <c r="W63" s="10" t="n">
        <f aca="false">V63*SQRT((U63/T63)^2+($E$55/S63)^2)</f>
        <v>40.242577265876</v>
      </c>
      <c r="AA63" s="10"/>
      <c r="AB63" s="0" t="n">
        <v>60.75</v>
      </c>
      <c r="AC63" s="10" t="n">
        <v>-71</v>
      </c>
      <c r="AD63" s="0" t="n">
        <v>20.25</v>
      </c>
      <c r="AE63" s="6" t="n">
        <f aca="false">SQRT((AB63)^2+(AD63)^2+(AC63)^2)</f>
        <v>95.61184550044</v>
      </c>
      <c r="AF63" s="11" t="n">
        <v>10</v>
      </c>
      <c r="AG63" s="10" t="n">
        <f aca="false">AG9-AR9</f>
        <v>7169</v>
      </c>
      <c r="AH63" s="10" t="n">
        <f aca="false">SQRT(AG63)</f>
        <v>84.6699474429977</v>
      </c>
      <c r="AI63" s="10" t="n">
        <f aca="false">AG63/AF63</f>
        <v>716.9</v>
      </c>
      <c r="AJ63" s="10" t="n">
        <f aca="false">AI63*SQRT((AH63/AG63)^2+($E$55/AF63)^2)</f>
        <v>36.831427137704</v>
      </c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</row>
    <row r="64" customFormat="false" ht="13.8" hidden="false" customHeight="false" outlineLevel="0" collapsed="false">
      <c r="B64" s="6" t="n">
        <v>-60.75</v>
      </c>
      <c r="C64" s="6" t="n">
        <v>0</v>
      </c>
      <c r="D64" s="6" t="n">
        <v>40.5</v>
      </c>
      <c r="E64" s="6" t="n">
        <f aca="false">SQRT((B64)^2+(D64)^2+(C64)^2)</f>
        <v>73.0124133281458</v>
      </c>
      <c r="F64" s="31" t="n">
        <v>10</v>
      </c>
      <c r="G64" s="32" t="n">
        <f aca="false">G10-BN10</f>
        <v>20169</v>
      </c>
      <c r="H64" s="6" t="n">
        <f aca="false">SQRT(G64)</f>
        <v>142.017604542536</v>
      </c>
      <c r="I64" s="10" t="n">
        <f aca="false">H10-BO10</f>
        <v>2028.05</v>
      </c>
      <c r="J64" s="6" t="n">
        <f aca="false">I64*SQRT((H64/G64)^2+($E$55/F64)^2)</f>
        <v>102.403091605131</v>
      </c>
      <c r="O64" s="6" t="n">
        <v>-60.75</v>
      </c>
      <c r="P64" s="6" t="n">
        <v>71</v>
      </c>
      <c r="Q64" s="6" t="n">
        <v>40.5</v>
      </c>
      <c r="R64" s="6" t="n">
        <f aca="false">SQRT((O64)^2+(Q64)^2+(P64)^2)</f>
        <v>101.842095913232</v>
      </c>
      <c r="S64" s="7" t="n">
        <v>10</v>
      </c>
      <c r="T64" s="6" t="n">
        <f aca="false">T10-BC10</f>
        <v>6368</v>
      </c>
      <c r="U64" s="6" t="n">
        <f aca="false">SQRT(T64)</f>
        <v>79.79974937304</v>
      </c>
      <c r="V64" s="6" t="n">
        <f aca="false">T64/S64</f>
        <v>636.8</v>
      </c>
      <c r="W64" s="6" t="n">
        <f aca="false">V64*SQRT((U64/T64)^2+($E$55/S64)^2)</f>
        <v>32.8247711340079</v>
      </c>
      <c r="AA64" s="10"/>
      <c r="AB64" s="6" t="n">
        <v>-60.75</v>
      </c>
      <c r="AC64" s="6" t="n">
        <v>-71</v>
      </c>
      <c r="AD64" s="6" t="n">
        <v>40.5</v>
      </c>
      <c r="AE64" s="6" t="n">
        <f aca="false">SQRT((AB64)^2+(AD64)^2+(AC64)^2)</f>
        <v>101.842095913232</v>
      </c>
      <c r="AF64" s="7" t="n">
        <v>10</v>
      </c>
      <c r="AG64" s="6" t="n">
        <f aca="false">AG10-AR10</f>
        <v>5798</v>
      </c>
      <c r="AH64" s="6" t="n">
        <f aca="false">SQRT(AG64)</f>
        <v>76.1445992832059</v>
      </c>
      <c r="AI64" s="6" t="n">
        <f aca="false">AG64/AF64</f>
        <v>579.8</v>
      </c>
      <c r="AJ64" s="6" t="n">
        <f aca="false">AI64*SQRT((AH64/AG64)^2+($E$55/AF64)^2)</f>
        <v>29.9733231390849</v>
      </c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</row>
    <row r="65" customFormat="false" ht="13.8" hidden="false" customHeight="false" outlineLevel="0" collapsed="false">
      <c r="B65" s="10" t="n">
        <v>-40.5</v>
      </c>
      <c r="C65" s="0" t="n">
        <v>0</v>
      </c>
      <c r="D65" s="10" t="n">
        <v>40.5</v>
      </c>
      <c r="E65" s="6" t="n">
        <f aca="false">SQRT((B65)^2+(D65)^2+(C65)^2)</f>
        <v>57.2756492761104</v>
      </c>
      <c r="F65" s="10" t="n">
        <v>10</v>
      </c>
      <c r="G65" s="10" t="n">
        <f aca="false">G11-BN11</f>
        <v>43576</v>
      </c>
      <c r="H65" s="10" t="n">
        <f aca="false">SQRT(G65)</f>
        <v>208.748652690263</v>
      </c>
      <c r="I65" s="10" t="n">
        <f aca="false">H11-BO11</f>
        <v>4396.9</v>
      </c>
      <c r="J65" s="10" t="n">
        <f aca="false">I65*SQRT((H65/G65)^2+($E$55/F65)^2)</f>
        <v>220.851713755164</v>
      </c>
      <c r="O65" s="10" t="n">
        <v>-40.5</v>
      </c>
      <c r="P65" s="0" t="n">
        <v>71</v>
      </c>
      <c r="Q65" s="10" t="n">
        <v>40.5</v>
      </c>
      <c r="R65" s="6" t="n">
        <f aca="false">SQRT((O65)^2+(Q65)^2+(P65)^2)</f>
        <v>91.2222560562936</v>
      </c>
      <c r="S65" s="10" t="n">
        <v>10</v>
      </c>
      <c r="T65" s="10" t="n">
        <f aca="false">T11-BC11</f>
        <v>13726</v>
      </c>
      <c r="U65" s="10" t="n">
        <f aca="false">SQRT(T65)</f>
        <v>117.158012956861</v>
      </c>
      <c r="V65" s="10" t="n">
        <f aca="false">T65/S65</f>
        <v>1372.6</v>
      </c>
      <c r="W65" s="10" t="n">
        <f aca="false">V65*SQRT((U65/T65)^2+($E$55/S65)^2)</f>
        <v>69.6228188168218</v>
      </c>
      <c r="AA65" s="10"/>
      <c r="AB65" s="10" t="n">
        <v>-40.5</v>
      </c>
      <c r="AC65" s="10" t="n">
        <v>-71</v>
      </c>
      <c r="AD65" s="10" t="n">
        <v>40.5</v>
      </c>
      <c r="AE65" s="6" t="n">
        <f aca="false">SQRT((AB65)^2+(AD65)^2+(AC65)^2)</f>
        <v>91.2222560562936</v>
      </c>
      <c r="AF65" s="10" t="n">
        <v>10</v>
      </c>
      <c r="AG65" s="10" t="n">
        <f aca="false">AG11-AR11</f>
        <v>11687</v>
      </c>
      <c r="AH65" s="10" t="n">
        <f aca="false">SQRT(AG65)</f>
        <v>108.106429041015</v>
      </c>
      <c r="AI65" s="10" t="n">
        <f aca="false">AG65/AF65</f>
        <v>1168.7</v>
      </c>
      <c r="AJ65" s="10" t="n">
        <f aca="false">AI65*SQRT((AH65/AG65)^2+($E$55/AF65)^2)</f>
        <v>59.426586853024</v>
      </c>
      <c r="AK65" s="10"/>
      <c r="AL65" s="11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</row>
    <row r="66" customFormat="false" ht="13.8" hidden="false" customHeight="false" outlineLevel="0" collapsed="false">
      <c r="B66" s="10" t="n">
        <v>-20.25</v>
      </c>
      <c r="C66" s="0" t="n">
        <v>0</v>
      </c>
      <c r="D66" s="10" t="n">
        <v>40.5</v>
      </c>
      <c r="E66" s="6" t="n">
        <f aca="false">SQRT((B66)^2+(D66)^2+(C66)^2)</f>
        <v>45.2803765443707</v>
      </c>
      <c r="F66" s="10" t="n">
        <v>10</v>
      </c>
      <c r="G66" s="10" t="n">
        <f aca="false">G12-BN12</f>
        <v>67529</v>
      </c>
      <c r="H66" s="10" t="n">
        <f aca="false">SQRT(G66)</f>
        <v>259.863425668177</v>
      </c>
      <c r="I66" s="10" t="n">
        <f aca="false">H12-BO12</f>
        <v>6843.5</v>
      </c>
      <c r="J66" s="10" t="n">
        <f aca="false">I66*SQRT((H66/G66)^2+($E$55/F66)^2)</f>
        <v>343.18692017341</v>
      </c>
      <c r="O66" s="10" t="n">
        <v>-20.25</v>
      </c>
      <c r="P66" s="0" t="n">
        <v>71</v>
      </c>
      <c r="Q66" s="10" t="n">
        <v>40.5</v>
      </c>
      <c r="R66" s="6" t="n">
        <f aca="false">SQRT((O66)^2+(Q66)^2+(P66)^2)</f>
        <v>84.2099311245414</v>
      </c>
      <c r="S66" s="5" t="n">
        <v>10</v>
      </c>
      <c r="T66" s="4" t="n">
        <f aca="false">T12-BC12</f>
        <v>19587</v>
      </c>
      <c r="U66" s="10" t="n">
        <f aca="false">SQRT(T66)</f>
        <v>139.953563727402</v>
      </c>
      <c r="V66" s="10" t="n">
        <f aca="false">T66/S66</f>
        <v>1958.7</v>
      </c>
      <c r="W66" s="10" t="n">
        <f aca="false">V66*SQRT((U66/T66)^2+($E$55/S66)^2)</f>
        <v>98.9299460476958</v>
      </c>
      <c r="AA66" s="10"/>
      <c r="AB66" s="10" t="n">
        <v>-20.25</v>
      </c>
      <c r="AC66" s="10" t="n">
        <v>-71</v>
      </c>
      <c r="AD66" s="10" t="n">
        <v>40.5</v>
      </c>
      <c r="AE66" s="6" t="n">
        <f aca="false">SQRT((AB66)^2+(AD66)^2+(AC66)^2)</f>
        <v>84.2099311245414</v>
      </c>
      <c r="AF66" s="10" t="n">
        <v>10</v>
      </c>
      <c r="AG66" s="10" t="n">
        <f aca="false">AG12-AR12</f>
        <v>17252</v>
      </c>
      <c r="AH66" s="10" t="n">
        <f aca="false">SQRT(AG66)</f>
        <v>131.346869014834</v>
      </c>
      <c r="AI66" s="10" t="n">
        <f aca="false">AG66/AF66</f>
        <v>1725.2</v>
      </c>
      <c r="AJ66" s="10" t="n">
        <f aca="false">AI66*SQRT((AH66/AG66)^2+($E$55/AF66)^2)</f>
        <v>87.2542698095629</v>
      </c>
      <c r="AK66" s="10"/>
      <c r="AL66" s="11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</row>
    <row r="67" customFormat="false" ht="13.8" hidden="false" customHeight="false" outlineLevel="0" collapsed="false">
      <c r="B67" s="10" t="n">
        <v>0</v>
      </c>
      <c r="C67" s="0" t="n">
        <v>0</v>
      </c>
      <c r="D67" s="10" t="n">
        <v>40.5</v>
      </c>
      <c r="E67" s="6" t="n">
        <f aca="false">SQRT((B67)^2+(D67)^2+(C67)^2)</f>
        <v>40.5</v>
      </c>
      <c r="F67" s="10" t="n">
        <v>10</v>
      </c>
      <c r="G67" s="10" t="n">
        <f aca="false">G13-BN13</f>
        <v>79101</v>
      </c>
      <c r="H67" s="10" t="n">
        <f aca="false">SQRT(G67)</f>
        <v>281.248999998222</v>
      </c>
      <c r="I67" s="10" t="n">
        <f aca="false">H13-BO13</f>
        <v>8037</v>
      </c>
      <c r="J67" s="10" t="n">
        <f aca="false">I67*SQRT((H67/G67)^2+($E$55/F67)^2)</f>
        <v>402.864761530328</v>
      </c>
      <c r="O67" s="10" t="n">
        <v>0</v>
      </c>
      <c r="P67" s="0" t="n">
        <v>71</v>
      </c>
      <c r="Q67" s="10" t="n">
        <v>40.5</v>
      </c>
      <c r="R67" s="6" t="n">
        <f aca="false">SQRT((O67)^2+(Q67)^2+(P67)^2)</f>
        <v>81.7389136213591</v>
      </c>
      <c r="S67" s="10" t="n">
        <v>10</v>
      </c>
      <c r="T67" s="10" t="n">
        <f aca="false">T13-BC13</f>
        <v>23040</v>
      </c>
      <c r="U67" s="10" t="n">
        <f aca="false">SQRT(T67)</f>
        <v>151.789327688082</v>
      </c>
      <c r="V67" s="10" t="n">
        <f aca="false">T67/S67</f>
        <v>2304</v>
      </c>
      <c r="W67" s="10" t="n">
        <f aca="false">V67*SQRT((U67/T67)^2+($E$55/S67)^2)</f>
        <v>116.195696994338</v>
      </c>
      <c r="AA67" s="10"/>
      <c r="AB67" s="10" t="n">
        <v>0</v>
      </c>
      <c r="AC67" s="10" t="n">
        <v>-71</v>
      </c>
      <c r="AD67" s="10" t="n">
        <v>40.5</v>
      </c>
      <c r="AE67" s="6" t="n">
        <f aca="false">SQRT((AB67)^2+(AD67)^2+(AC67)^2)</f>
        <v>81.7389136213591</v>
      </c>
      <c r="AF67" s="10" t="n">
        <v>10</v>
      </c>
      <c r="AG67" s="10" t="n">
        <f aca="false">AG13-AR13</f>
        <v>19527</v>
      </c>
      <c r="AH67" s="10" t="n">
        <f aca="false">SQRT(AG67)</f>
        <v>139.739042504234</v>
      </c>
      <c r="AI67" s="10" t="n">
        <f aca="false">AG67/AF67</f>
        <v>1952.7</v>
      </c>
      <c r="AJ67" s="10" t="n">
        <f aca="false">AI67*SQRT((AH67/AG67)^2+($E$55/AF67)^2)</f>
        <v>98.6299306752266</v>
      </c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</row>
    <row r="68" customFormat="false" ht="13.8" hidden="false" customHeight="false" outlineLevel="0" collapsed="false">
      <c r="B68" s="0" t="n">
        <v>20.25</v>
      </c>
      <c r="C68" s="0" t="n">
        <v>0</v>
      </c>
      <c r="D68" s="10" t="n">
        <v>40.5</v>
      </c>
      <c r="E68" s="6" t="n">
        <f aca="false">SQRT((B68)^2+(D68)^2+(C68)^2)</f>
        <v>45.2803765443707</v>
      </c>
      <c r="F68" s="0" t="n">
        <v>10</v>
      </c>
      <c r="G68" s="10" t="n">
        <f aca="false">G14-BN14</f>
        <v>68304</v>
      </c>
      <c r="H68" s="10" t="n">
        <f aca="false">SQRT(G68)</f>
        <v>261.350339582714</v>
      </c>
      <c r="I68" s="10" t="n">
        <f aca="false">H14-BO14</f>
        <v>6925.3</v>
      </c>
      <c r="J68" s="10" t="n">
        <f aca="false">I68*SQRT((H68/G68)^2+($E$55/F68)^2)</f>
        <v>347.277413715416</v>
      </c>
      <c r="O68" s="0" t="n">
        <v>20.25</v>
      </c>
      <c r="P68" s="0" t="n">
        <v>71</v>
      </c>
      <c r="Q68" s="10" t="n">
        <v>40.5</v>
      </c>
      <c r="R68" s="6" t="n">
        <f aca="false">SQRT((O68)^2+(Q68)^2+(P68)^2)</f>
        <v>84.2099311245414</v>
      </c>
      <c r="S68" s="0" t="n">
        <v>10</v>
      </c>
      <c r="T68" s="10" t="n">
        <f aca="false">T14-BC14</f>
        <v>20343</v>
      </c>
      <c r="U68" s="10" t="n">
        <f aca="false">SQRT(T68)</f>
        <v>142.628889079317</v>
      </c>
      <c r="V68" s="10" t="n">
        <f aca="false">T68/S68</f>
        <v>2034.3</v>
      </c>
      <c r="W68" s="10" t="n">
        <f aca="false">V68*SQRT((U68/T68)^2+($E$55/S68)^2)</f>
        <v>102.710132046454</v>
      </c>
      <c r="AA68" s="10"/>
      <c r="AB68" s="0" t="n">
        <v>20.25</v>
      </c>
      <c r="AC68" s="10" t="n">
        <v>-71</v>
      </c>
      <c r="AD68" s="10" t="n">
        <v>40.5</v>
      </c>
      <c r="AE68" s="6" t="n">
        <f aca="false">SQRT((AB68)^2+(AD68)^2+(AC68)^2)</f>
        <v>84.2099311245414</v>
      </c>
      <c r="AF68" s="0" t="n">
        <v>10</v>
      </c>
      <c r="AG68" s="10" t="n">
        <f aca="false">AG14-AR14</f>
        <v>17147</v>
      </c>
      <c r="AH68" s="10" t="n">
        <f aca="false">SQRT(AG68)</f>
        <v>130.946553982913</v>
      </c>
      <c r="AI68" s="10" t="n">
        <f aca="false">AG68/AF68</f>
        <v>1714.7</v>
      </c>
      <c r="AJ68" s="10" t="n">
        <f aca="false">AI68*SQRT((AH68/AG68)^2+($E$55/AF68)^2)</f>
        <v>86.7292351228812</v>
      </c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</row>
    <row r="69" customFormat="false" ht="13.8" hidden="false" customHeight="false" outlineLevel="0" collapsed="false">
      <c r="B69" s="0" t="n">
        <v>40.5</v>
      </c>
      <c r="C69" s="0" t="n">
        <v>0</v>
      </c>
      <c r="D69" s="10" t="n">
        <v>40.5</v>
      </c>
      <c r="E69" s="6" t="n">
        <f aca="false">SQRT((B69)^2+(D69)^2+(C69)^2)</f>
        <v>57.2756492761104</v>
      </c>
      <c r="F69" s="0" t="n">
        <v>10</v>
      </c>
      <c r="G69" s="10" t="n">
        <f aca="false">G15-BN15</f>
        <v>44340</v>
      </c>
      <c r="H69" s="10" t="n">
        <f aca="false">SQRT(G69)</f>
        <v>210.570653225942</v>
      </c>
      <c r="I69" s="10" t="n">
        <f aca="false">H15-BO15</f>
        <v>4469.85</v>
      </c>
      <c r="J69" s="10" t="n">
        <f aca="false">I69*SQRT((H69/G69)^2+($E$55/F69)^2)</f>
        <v>224.498321913266</v>
      </c>
      <c r="O69" s="0" t="n">
        <v>40.5</v>
      </c>
      <c r="P69" s="0" t="n">
        <v>71</v>
      </c>
      <c r="Q69" s="10" t="n">
        <v>40.5</v>
      </c>
      <c r="R69" s="6" t="n">
        <f aca="false">SQRT((O69)^2+(Q69)^2+(P69)^2)</f>
        <v>91.2222560562936</v>
      </c>
      <c r="S69" s="0" t="n">
        <v>10</v>
      </c>
      <c r="T69" s="10" t="n">
        <f aca="false">T15-BC15</f>
        <v>13175</v>
      </c>
      <c r="U69" s="10" t="n">
        <f aca="false">SQRT(T69)</f>
        <v>114.78240283249</v>
      </c>
      <c r="V69" s="10" t="n">
        <f aca="false">T69/S69</f>
        <v>1317.5</v>
      </c>
      <c r="W69" s="10" t="n">
        <f aca="false">V69*SQRT((U69/T69)^2+($E$55/S69)^2)</f>
        <v>66.8675229464948</v>
      </c>
      <c r="AA69" s="10"/>
      <c r="AB69" s="0" t="n">
        <v>40.5</v>
      </c>
      <c r="AC69" s="10" t="n">
        <v>-71</v>
      </c>
      <c r="AD69" s="10" t="n">
        <v>40.5</v>
      </c>
      <c r="AE69" s="6" t="n">
        <f aca="false">SQRT((AB69)^2+(AD69)^2+(AC69)^2)</f>
        <v>91.2222560562936</v>
      </c>
      <c r="AF69" s="0" t="n">
        <v>10</v>
      </c>
      <c r="AG69" s="10" t="n">
        <f aca="false">AG15-AR15</f>
        <v>11939</v>
      </c>
      <c r="AH69" s="10" t="n">
        <f aca="false">SQRT(AG69)</f>
        <v>109.265731132867</v>
      </c>
      <c r="AI69" s="10" t="n">
        <f aca="false">AG69/AF69</f>
        <v>1193.9</v>
      </c>
      <c r="AJ69" s="10" t="n">
        <f aca="false">AI69*SQRT((AH69/AG69)^2+($E$55/AF69)^2)</f>
        <v>60.6867615300075</v>
      </c>
      <c r="AK69" s="10"/>
      <c r="AL69" s="11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</row>
    <row r="70" customFormat="false" ht="13.8" hidden="false" customHeight="false" outlineLevel="0" collapsed="false">
      <c r="B70" s="0" t="n">
        <v>60.75</v>
      </c>
      <c r="C70" s="0" t="n">
        <v>0</v>
      </c>
      <c r="D70" s="10" t="n">
        <v>40.5</v>
      </c>
      <c r="E70" s="6" t="n">
        <f aca="false">SQRT((B70)^2+(D70)^2+(C70)^2)</f>
        <v>73.0124133281458</v>
      </c>
      <c r="F70" s="15" t="n">
        <v>10</v>
      </c>
      <c r="G70" s="10" t="n">
        <f aca="false">G16-BN16</f>
        <v>20719</v>
      </c>
      <c r="H70" s="10" t="n">
        <f aca="false">SQRT(G70)</f>
        <v>143.940960119071</v>
      </c>
      <c r="I70" s="10" t="n">
        <f aca="false">H16-BO16</f>
        <v>2082.15</v>
      </c>
      <c r="J70" s="10" t="n">
        <f aca="false">I70*SQRT((H70/G70)^2+($E$55/F70)^2)</f>
        <v>105.107643047871</v>
      </c>
      <c r="O70" s="0" t="n">
        <v>60.75</v>
      </c>
      <c r="P70" s="0" t="n">
        <v>71</v>
      </c>
      <c r="Q70" s="10" t="n">
        <v>40.5</v>
      </c>
      <c r="R70" s="6" t="n">
        <f aca="false">SQRT((O70)^2+(Q70)^2+(P70)^2)</f>
        <v>101.842095913232</v>
      </c>
      <c r="S70" s="15" t="n">
        <v>10</v>
      </c>
      <c r="T70" s="10" t="n">
        <f aca="false">T16-BC16</f>
        <v>6106</v>
      </c>
      <c r="U70" s="10" t="n">
        <f aca="false">SQRT(T70)</f>
        <v>78.1408983823452</v>
      </c>
      <c r="V70" s="10" t="n">
        <f aca="false">T70/S70</f>
        <v>610.6</v>
      </c>
      <c r="W70" s="10" t="n">
        <f aca="false">V70*SQRT((U70/T70)^2+($E$55/S70)^2)</f>
        <v>31.514138097051</v>
      </c>
      <c r="AA70" s="10"/>
      <c r="AB70" s="0" t="n">
        <v>60.75</v>
      </c>
      <c r="AC70" s="10" t="n">
        <v>-71</v>
      </c>
      <c r="AD70" s="10" t="n">
        <v>40.5</v>
      </c>
      <c r="AE70" s="6" t="n">
        <f aca="false">SQRT((AB70)^2+(AD70)^2+(AC70)^2)</f>
        <v>101.842095913232</v>
      </c>
      <c r="AF70" s="15" t="n">
        <v>10</v>
      </c>
      <c r="AG70" s="10" t="n">
        <f aca="false">AG16-AR16</f>
        <v>5720</v>
      </c>
      <c r="AH70" s="10" t="n">
        <f aca="false">SQRT(AG70)</f>
        <v>75.6306816047561</v>
      </c>
      <c r="AI70" s="10" t="n">
        <f aca="false">AG70/AF70</f>
        <v>572</v>
      </c>
      <c r="AJ70" s="10" t="n">
        <f aca="false">AI70*SQRT((AH70/AG70)^2+($E$55/AF70)^2)</f>
        <v>29.5831032854905</v>
      </c>
      <c r="AK70" s="10"/>
      <c r="AL70" s="11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</row>
    <row r="71" customFormat="false" ht="13.8" hidden="false" customHeight="false" outlineLevel="0" collapsed="false">
      <c r="B71" s="6" t="n">
        <v>-60.75</v>
      </c>
      <c r="C71" s="6" t="n">
        <v>0</v>
      </c>
      <c r="D71" s="6" t="n">
        <v>60.75</v>
      </c>
      <c r="E71" s="6" t="n">
        <f aca="false">SQRT((B71)^2+(D71)^2+(C71)^2)</f>
        <v>85.9134739141655</v>
      </c>
      <c r="F71" s="6" t="n">
        <v>10</v>
      </c>
      <c r="G71" s="6" t="n">
        <f aca="false">G17-BN17</f>
        <v>12954</v>
      </c>
      <c r="H71" s="6" t="n">
        <f aca="false">SQRT(G71)</f>
        <v>113.815640401484</v>
      </c>
      <c r="I71" s="10" t="n">
        <f aca="false">H17-BO17</f>
        <v>1300.25</v>
      </c>
      <c r="J71" s="6" t="n">
        <f aca="false">I71*SQRT((H71/G71)^2+($E$55/F71)^2)</f>
        <v>66.0086128630074</v>
      </c>
      <c r="O71" s="6" t="n">
        <v>-60.75</v>
      </c>
      <c r="P71" s="6" t="n">
        <v>71</v>
      </c>
      <c r="Q71" s="6" t="n">
        <v>60.75</v>
      </c>
      <c r="R71" s="6" t="n">
        <f aca="false">SQRT((O71)^2+(Q71)^2+(P71)^2)</f>
        <v>111.454587164459</v>
      </c>
      <c r="S71" s="6" t="n">
        <v>10</v>
      </c>
      <c r="T71" s="6" t="n">
        <f aca="false">T17-BC17</f>
        <v>4317</v>
      </c>
      <c r="U71" s="6" t="n">
        <f aca="false">SQRT(T71)</f>
        <v>65.7038811639008</v>
      </c>
      <c r="V71" s="6" t="n">
        <f aca="false">T71/S71</f>
        <v>431.7</v>
      </c>
      <c r="W71" s="6" t="n">
        <f aca="false">V71*SQRT((U71/T71)^2+($E$55/S71)^2)</f>
        <v>22.5628505512934</v>
      </c>
      <c r="AA71" s="10"/>
      <c r="AB71" s="6" t="n">
        <v>-60.75</v>
      </c>
      <c r="AC71" s="6" t="n">
        <v>-71</v>
      </c>
      <c r="AD71" s="6" t="n">
        <v>60.75</v>
      </c>
      <c r="AE71" s="6" t="n">
        <f aca="false">SQRT((AB71)^2+(AD71)^2+(AC71)^2)</f>
        <v>111.454587164459</v>
      </c>
      <c r="AF71" s="6" t="n">
        <v>10</v>
      </c>
      <c r="AG71" s="6" t="n">
        <f aca="false">AG17-AR17</f>
        <v>3831</v>
      </c>
      <c r="AH71" s="6" t="n">
        <f aca="false">SQRT(AG71)</f>
        <v>61.8950725017751</v>
      </c>
      <c r="AI71" s="6" t="n">
        <f aca="false">AG71/AF71</f>
        <v>383.1</v>
      </c>
      <c r="AJ71" s="6" t="n">
        <f aca="false">AI71*SQRT((AH71/AG71)^2+($E$55/AF71)^2)</f>
        <v>20.1301769738867</v>
      </c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</row>
    <row r="72" customFormat="false" ht="13.8" hidden="false" customHeight="false" outlineLevel="0" collapsed="false">
      <c r="B72" s="10" t="n">
        <v>-40.5</v>
      </c>
      <c r="C72" s="0" t="n">
        <v>0</v>
      </c>
      <c r="D72" s="10" t="n">
        <v>60.75</v>
      </c>
      <c r="E72" s="6" t="n">
        <f aca="false">SQRT((B72)^2+(D72)^2+(C72)^2)</f>
        <v>73.0124133281458</v>
      </c>
      <c r="F72" s="10" t="n">
        <v>10</v>
      </c>
      <c r="G72" s="10" t="n">
        <f aca="false">G18-BN18</f>
        <v>26063</v>
      </c>
      <c r="H72" s="10" t="n">
        <f aca="false">SQRT(G72)</f>
        <v>161.440391476235</v>
      </c>
      <c r="I72" s="10" t="n">
        <f aca="false">H18-BO18</f>
        <v>2619.2</v>
      </c>
      <c r="J72" s="10" t="n">
        <f aca="false">I72*SQRT((H72/G72)^2+($E$55/F72)^2)</f>
        <v>131.961123005655</v>
      </c>
      <c r="O72" s="10" t="n">
        <v>-40.5</v>
      </c>
      <c r="P72" s="0" t="n">
        <v>71</v>
      </c>
      <c r="Q72" s="10" t="n">
        <v>60.75</v>
      </c>
      <c r="R72" s="6" t="n">
        <f aca="false">SQRT((O72)^2+(Q72)^2+(P72)^2)</f>
        <v>101.842095913232</v>
      </c>
      <c r="S72" s="10" t="n">
        <v>10</v>
      </c>
      <c r="T72" s="10" t="n">
        <f aca="false">T18-BC18</f>
        <v>8548</v>
      </c>
      <c r="U72" s="10" t="n">
        <f aca="false">SQRT(T72)</f>
        <v>92.4553946506098</v>
      </c>
      <c r="V72" s="10" t="n">
        <f aca="false">T72/S72</f>
        <v>854.8</v>
      </c>
      <c r="W72" s="10" t="n">
        <f aca="false">V72*SQRT((U72/T72)^2+($E$55/S72)^2)</f>
        <v>43.7285673216034</v>
      </c>
      <c r="AA72" s="10"/>
      <c r="AB72" s="10" t="n">
        <v>-40.5</v>
      </c>
      <c r="AC72" s="10" t="n">
        <v>-71</v>
      </c>
      <c r="AD72" s="10" t="n">
        <v>60.75</v>
      </c>
      <c r="AE72" s="6" t="n">
        <f aca="false">SQRT((AB72)^2+(AD72)^2+(AC72)^2)</f>
        <v>101.842095913232</v>
      </c>
      <c r="AF72" s="10" t="n">
        <v>10</v>
      </c>
      <c r="AG72" s="10" t="n">
        <f aca="false">AG18-AR18</f>
        <v>7865</v>
      </c>
      <c r="AH72" s="10" t="n">
        <f aca="false">SQRT(AG72)</f>
        <v>88.684835231284</v>
      </c>
      <c r="AI72" s="10" t="n">
        <f aca="false">AG72/AF72</f>
        <v>786.5</v>
      </c>
      <c r="AJ72" s="10" t="n">
        <f aca="false">AI72*SQRT((AH72/AG72)^2+($E$55/AF72)^2)</f>
        <v>40.3125988370882</v>
      </c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</row>
    <row r="73" customFormat="false" ht="13.8" hidden="false" customHeight="false" outlineLevel="0" collapsed="false">
      <c r="B73" s="0" t="n">
        <v>-20.25</v>
      </c>
      <c r="C73" s="0" t="n">
        <v>0</v>
      </c>
      <c r="D73" s="0" t="n">
        <v>60.75</v>
      </c>
      <c r="E73" s="6" t="n">
        <f aca="false">SQRT((B73)^2+(D73)^2+(C73)^2)</f>
        <v>64.0361226184097</v>
      </c>
      <c r="F73" s="0" t="n">
        <v>10</v>
      </c>
      <c r="G73" s="10" t="n">
        <f aca="false">G19-BN19</f>
        <v>38525</v>
      </c>
      <c r="H73" s="10" t="n">
        <f aca="false">SQRT(G73)</f>
        <v>196.277864263905</v>
      </c>
      <c r="I73" s="10" t="n">
        <f aca="false">H19-BO19</f>
        <v>3876.55</v>
      </c>
      <c r="J73" s="10" t="n">
        <f aca="false">I73*SQRT((H73/G73)^2+($E$55/F73)^2)</f>
        <v>194.831144250457</v>
      </c>
      <c r="O73" s="0" t="n">
        <v>-20.25</v>
      </c>
      <c r="P73" s="0" t="n">
        <v>71</v>
      </c>
      <c r="Q73" s="0" t="n">
        <v>60.75</v>
      </c>
      <c r="R73" s="6" t="n">
        <f aca="false">SQRT((O73)^2+(Q73)^2+(P73)^2)</f>
        <v>95.61184550044</v>
      </c>
      <c r="S73" s="0" t="n">
        <v>10</v>
      </c>
      <c r="T73" s="10" t="n">
        <f aca="false">T19-BC19</f>
        <v>12310</v>
      </c>
      <c r="U73" s="10" t="n">
        <f aca="false">SQRT(T73)</f>
        <v>110.950439386241</v>
      </c>
      <c r="V73" s="10" t="n">
        <f aca="false">T73/S73</f>
        <v>1231</v>
      </c>
      <c r="W73" s="10" t="n">
        <f aca="false">V73*SQRT((U73/T73)^2+($E$55/S73)^2)</f>
        <v>62.5420058840457</v>
      </c>
      <c r="AA73" s="10"/>
      <c r="AB73" s="0" t="n">
        <v>-20.25</v>
      </c>
      <c r="AC73" s="10" t="n">
        <v>-71</v>
      </c>
      <c r="AD73" s="0" t="n">
        <v>60.75</v>
      </c>
      <c r="AE73" s="6" t="n">
        <f aca="false">SQRT((AB73)^2+(AD73)^2+(AC73)^2)</f>
        <v>95.61184550044</v>
      </c>
      <c r="AF73" s="0" t="n">
        <v>10</v>
      </c>
      <c r="AG73" s="10" t="n">
        <f aca="false">AG19-AR19</f>
        <v>11194</v>
      </c>
      <c r="AH73" s="10" t="n">
        <f aca="false">SQRT(AG73)</f>
        <v>105.801701309573</v>
      </c>
      <c r="AI73" s="10" t="n">
        <f aca="false">AG73/AF73</f>
        <v>1119.4</v>
      </c>
      <c r="AJ73" s="10" t="n">
        <f aca="false">AI73*SQRT((AH73/AG73)^2+($E$55/AF73)^2)</f>
        <v>56.9612227747966</v>
      </c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</row>
    <row r="74" customFormat="false" ht="13.8" hidden="false" customHeight="false" outlineLevel="0" collapsed="false">
      <c r="B74" s="10" t="n">
        <v>0</v>
      </c>
      <c r="C74" s="0" t="n">
        <v>0</v>
      </c>
      <c r="D74" s="10" t="n">
        <v>60.75</v>
      </c>
      <c r="E74" s="6" t="n">
        <f aca="false">SQRT((B74)^2+(D74)^2+(C74)^2)</f>
        <v>60.75</v>
      </c>
      <c r="F74" s="10" t="n">
        <v>10</v>
      </c>
      <c r="G74" s="10" t="n">
        <f aca="false">G20-BN20</f>
        <v>43001</v>
      </c>
      <c r="H74" s="10" t="n">
        <f aca="false">SQRT(G74)</f>
        <v>207.36682473337</v>
      </c>
      <c r="I74" s="10" t="n">
        <f aca="false">H20-BO20</f>
        <v>4329.5</v>
      </c>
      <c r="J74" s="10" t="n">
        <f aca="false">I74*SQRT((H74/G74)^2+($E$55/F74)^2)</f>
        <v>217.479506450442</v>
      </c>
      <c r="O74" s="10" t="n">
        <v>0</v>
      </c>
      <c r="P74" s="0" t="n">
        <v>71</v>
      </c>
      <c r="Q74" s="10" t="n">
        <v>60.75</v>
      </c>
      <c r="R74" s="6" t="n">
        <f aca="false">SQRT((O74)^2+(Q74)^2+(P74)^2)</f>
        <v>93.4428301155311</v>
      </c>
      <c r="S74" s="10" t="n">
        <v>10</v>
      </c>
      <c r="T74" s="10" t="n">
        <f aca="false">T20-BC20</f>
        <v>13666</v>
      </c>
      <c r="U74" s="10" t="n">
        <f aca="false">SQRT(T74)</f>
        <v>116.901668080486</v>
      </c>
      <c r="V74" s="10" t="n">
        <f aca="false">T74/S74</f>
        <v>1366.6</v>
      </c>
      <c r="W74" s="10" t="n">
        <f aca="false">V74*SQRT((U74/T74)^2+($E$55/S74)^2)</f>
        <v>69.3227877396748</v>
      </c>
      <c r="AA74" s="10"/>
      <c r="AB74" s="10" t="n">
        <v>0</v>
      </c>
      <c r="AC74" s="10" t="n">
        <v>-71</v>
      </c>
      <c r="AD74" s="10" t="n">
        <v>60.75</v>
      </c>
      <c r="AE74" s="6" t="n">
        <f aca="false">SQRT((AB74)^2+(AD74)^2+(AC74)^2)</f>
        <v>93.4428301155311</v>
      </c>
      <c r="AF74" s="10" t="n">
        <v>10</v>
      </c>
      <c r="AG74" s="10" t="n">
        <f aca="false">AG20-AR20</f>
        <v>12386</v>
      </c>
      <c r="AH74" s="10" t="n">
        <f aca="false">SQRT(AG74)</f>
        <v>111.292407647602</v>
      </c>
      <c r="AI74" s="10" t="n">
        <f aca="false">AG74/AF74</f>
        <v>1238.6</v>
      </c>
      <c r="AJ74" s="10" t="n">
        <f aca="false">AI74*SQRT((AH74/AG74)^2+($E$55/AF74)^2)</f>
        <v>62.9220541622729</v>
      </c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</row>
    <row r="75" customFormat="false" ht="13.8" hidden="false" customHeight="false" outlineLevel="0" collapsed="false">
      <c r="B75" s="0" t="n">
        <v>20.25</v>
      </c>
      <c r="C75" s="0" t="n">
        <v>0</v>
      </c>
      <c r="D75" s="0" t="n">
        <v>60.75</v>
      </c>
      <c r="E75" s="6" t="n">
        <f aca="false">SQRT((B75)^2+(D75)^2+(C75)^2)</f>
        <v>64.0361226184097</v>
      </c>
      <c r="F75" s="0" t="n">
        <v>10</v>
      </c>
      <c r="G75" s="10" t="n">
        <f aca="false">G21-BN21</f>
        <v>41995</v>
      </c>
      <c r="H75" s="10" t="n">
        <f aca="false">SQRT(G75)</f>
        <v>204.9268162052</v>
      </c>
      <c r="I75" s="10" t="n">
        <f aca="false">H21-BO21</f>
        <v>4225.7</v>
      </c>
      <c r="J75" s="10" t="n">
        <f aca="false">I75*SQRT((H75/G75)^2+($E$55/F75)^2)</f>
        <v>212.288854089788</v>
      </c>
      <c r="O75" s="0" t="n">
        <v>20.25</v>
      </c>
      <c r="P75" s="0" t="n">
        <v>71</v>
      </c>
      <c r="Q75" s="0" t="n">
        <v>60.75</v>
      </c>
      <c r="R75" s="6" t="n">
        <f aca="false">SQRT((O75)^2+(Q75)^2+(P75)^2)</f>
        <v>95.61184550044</v>
      </c>
      <c r="S75" s="0" t="n">
        <v>10</v>
      </c>
      <c r="T75" s="10" t="n">
        <f aca="false">T21-BC21</f>
        <v>12116</v>
      </c>
      <c r="U75" s="10" t="n">
        <f aca="false">SQRT(T75)</f>
        <v>110.072703246536</v>
      </c>
      <c r="V75" s="10" t="n">
        <f aca="false">T75/S75</f>
        <v>1211.6</v>
      </c>
      <c r="W75" s="10" t="n">
        <f aca="false">V75*SQRT((U75/T75)^2+($E$55/S75)^2)</f>
        <v>61.5718799453127</v>
      </c>
      <c r="AA75" s="10"/>
      <c r="AB75" s="0" t="n">
        <v>20.25</v>
      </c>
      <c r="AC75" s="10" t="n">
        <v>-71</v>
      </c>
      <c r="AD75" s="0" t="n">
        <v>60.75</v>
      </c>
      <c r="AE75" s="6" t="n">
        <f aca="false">SQRT((AB75)^2+(AD75)^2+(AC75)^2)</f>
        <v>95.61184550044</v>
      </c>
      <c r="AF75" s="0" t="n">
        <v>10</v>
      </c>
      <c r="AG75" s="10" t="n">
        <f aca="false">AG21-AR21</f>
        <v>10941</v>
      </c>
      <c r="AH75" s="10" t="n">
        <f aca="false">SQRT(AG75)</f>
        <v>104.599235178848</v>
      </c>
      <c r="AI75" s="10" t="n">
        <f aca="false">AG75/AF75</f>
        <v>1094.1</v>
      </c>
      <c r="AJ75" s="10" t="n">
        <f aca="false">AI75*SQRT((AH75/AG75)^2+($E$55/AF75)^2)</f>
        <v>55.6960234217848</v>
      </c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</row>
    <row r="76" customFormat="false" ht="13.8" hidden="false" customHeight="false" outlineLevel="0" collapsed="false">
      <c r="B76" s="0" t="n">
        <v>40.5</v>
      </c>
      <c r="C76" s="0" t="n">
        <v>0</v>
      </c>
      <c r="D76" s="0" t="n">
        <v>60.75</v>
      </c>
      <c r="E76" s="6" t="n">
        <f aca="false">SQRT((B76)^2+(D76)^2+(C76)^2)</f>
        <v>73.0124133281458</v>
      </c>
      <c r="F76" s="0" t="n">
        <v>10</v>
      </c>
      <c r="G76" s="10" t="n">
        <f aca="false">G22-BN22</f>
        <v>25619</v>
      </c>
      <c r="H76" s="10" t="n">
        <f aca="false">SQRT(G76)</f>
        <v>160.059363987241</v>
      </c>
      <c r="I76" s="10" t="n">
        <f aca="false">H22-BO22</f>
        <v>2574.4</v>
      </c>
      <c r="J76" s="10" t="n">
        <f aca="false">I76*SQRT((H76/G76)^2+($E$55/F76)^2)</f>
        <v>129.720987118465</v>
      </c>
      <c r="O76" s="0" t="n">
        <v>40.5</v>
      </c>
      <c r="P76" s="0" t="n">
        <v>71</v>
      </c>
      <c r="Q76" s="0" t="n">
        <v>60.75</v>
      </c>
      <c r="R76" s="6" t="n">
        <f aca="false">SQRT((O76)^2+(Q76)^2+(P76)^2)</f>
        <v>101.842095913232</v>
      </c>
      <c r="S76" s="0" t="n">
        <v>10</v>
      </c>
      <c r="T76" s="10" t="n">
        <f aca="false">T22-BC22</f>
        <v>8765</v>
      </c>
      <c r="U76" s="10" t="n">
        <f aca="false">SQRT(T76)</f>
        <v>93.6215787091843</v>
      </c>
      <c r="V76" s="10" t="n">
        <f aca="false">T76/S76</f>
        <v>876.5</v>
      </c>
      <c r="W76" s="10" t="n">
        <f aca="false">V76*SQRT((U76/T76)^2+($E$55/S76)^2)</f>
        <v>44.8138441221014</v>
      </c>
      <c r="AA76" s="10"/>
      <c r="AB76" s="0" t="n">
        <v>40.5</v>
      </c>
      <c r="AC76" s="10" t="n">
        <v>-71</v>
      </c>
      <c r="AD76" s="0" t="n">
        <v>60.75</v>
      </c>
      <c r="AE76" s="6" t="n">
        <f aca="false">SQRT((AB76)^2+(AD76)^2+(AC76)^2)</f>
        <v>101.842095913232</v>
      </c>
      <c r="AF76" s="0" t="n">
        <v>10</v>
      </c>
      <c r="AG76" s="10" t="n">
        <f aca="false">AG22-AR22</f>
        <v>7951</v>
      </c>
      <c r="AH76" s="10" t="n">
        <f aca="false">SQRT(AG76)</f>
        <v>89.1683800458436</v>
      </c>
      <c r="AI76" s="10" t="n">
        <f aca="false">AG76/AF76</f>
        <v>795.1</v>
      </c>
      <c r="AJ76" s="10" t="n">
        <f aca="false">AI76*SQRT((AH76/AG76)^2+($E$55/AF76)^2)</f>
        <v>40.7427297195463</v>
      </c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</row>
    <row r="77" customFormat="false" ht="13.8" hidden="false" customHeight="false" outlineLevel="0" collapsed="false">
      <c r="B77" s="0" t="n">
        <v>60.75</v>
      </c>
      <c r="C77" s="0" t="n">
        <v>0</v>
      </c>
      <c r="D77" s="0" t="n">
        <v>60.75</v>
      </c>
      <c r="E77" s="6" t="n">
        <f aca="false">SQRT((B77)^2+(D77)^2+(C77)^2)</f>
        <v>85.9134739141655</v>
      </c>
      <c r="F77" s="0" t="n">
        <v>10</v>
      </c>
      <c r="G77" s="10" t="n">
        <f aca="false">G23-BN23</f>
        <v>12626</v>
      </c>
      <c r="H77" s="10" t="n">
        <f aca="false">SQRT(G77)</f>
        <v>112.365475124702</v>
      </c>
      <c r="I77" s="10" t="n">
        <f aca="false">H23-BO23</f>
        <v>1268.8</v>
      </c>
      <c r="J77" s="10" t="n">
        <f aca="false">I77*SQRT((H77/G77)^2+($E$55/F77)^2)</f>
        <v>64.4370750772514</v>
      </c>
      <c r="O77" s="0" t="n">
        <v>60.75</v>
      </c>
      <c r="P77" s="0" t="n">
        <v>71</v>
      </c>
      <c r="Q77" s="0" t="n">
        <v>60.75</v>
      </c>
      <c r="R77" s="6" t="n">
        <f aca="false">SQRT((O77)^2+(Q77)^2+(P77)^2)</f>
        <v>111.454587164459</v>
      </c>
      <c r="S77" s="0" t="n">
        <v>10</v>
      </c>
      <c r="T77" s="10" t="n">
        <f aca="false">T23-BC23</f>
        <v>4301</v>
      </c>
      <c r="U77" s="10" t="n">
        <f aca="false">SQRT(T77)</f>
        <v>65.5820097282784</v>
      </c>
      <c r="V77" s="10" t="n">
        <f aca="false">T77/S77</f>
        <v>430.1</v>
      </c>
      <c r="W77" s="10" t="n">
        <f aca="false">V77*SQRT((U77/T77)^2+($E$55/S77)^2)</f>
        <v>22.4827717374882</v>
      </c>
      <c r="AA77" s="10"/>
      <c r="AB77" s="0" t="n">
        <v>60.75</v>
      </c>
      <c r="AC77" s="10" t="n">
        <v>-71</v>
      </c>
      <c r="AD77" s="0" t="n">
        <v>60.75</v>
      </c>
      <c r="AE77" s="6" t="n">
        <f aca="false">SQRT((AB77)^2+(AD77)^2+(AC77)^2)</f>
        <v>111.454587164459</v>
      </c>
      <c r="AF77" s="0" t="n">
        <v>10</v>
      </c>
      <c r="AG77" s="10" t="n">
        <f aca="false">AG23-AR23</f>
        <v>3891</v>
      </c>
      <c r="AH77" s="10" t="n">
        <f aca="false">SQRT(AG77)</f>
        <v>62.3778806950028</v>
      </c>
      <c r="AI77" s="10" t="n">
        <f aca="false">AG77/AF77</f>
        <v>389.1</v>
      </c>
      <c r="AJ77" s="10" t="n">
        <f aca="false">AI77*SQRT((AH77/AG77)^2+($E$55/AF77)^2)</f>
        <v>20.4305414759374</v>
      </c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</row>
    <row r="78" customFormat="false" ht="13.8" hidden="false" customHeight="false" outlineLevel="0" collapsed="false">
      <c r="B78" s="6" t="n">
        <v>-60.75</v>
      </c>
      <c r="C78" s="6" t="n">
        <v>0</v>
      </c>
      <c r="D78" s="6" t="n">
        <v>81</v>
      </c>
      <c r="E78" s="6" t="n">
        <f aca="false">SQRT((B78)^2+(D78)^2+(C78)^2)</f>
        <v>101.25</v>
      </c>
      <c r="F78" s="6" t="n">
        <v>10</v>
      </c>
      <c r="G78" s="6" t="n">
        <f aca="false">G24-BN24</f>
        <v>8010</v>
      </c>
      <c r="H78" s="6" t="n">
        <f aca="false">SQRT(G78)</f>
        <v>89.4986033410578</v>
      </c>
      <c r="I78" s="10" t="n">
        <f aca="false">H24-BO24</f>
        <v>804.6</v>
      </c>
      <c r="J78" s="6" t="n">
        <f aca="false">I78*SQRT((H78/G78)^2+($E$55/F78)^2)</f>
        <v>41.2222575555673</v>
      </c>
      <c r="O78" s="6" t="n">
        <v>-60.75</v>
      </c>
      <c r="P78" s="6" t="n">
        <v>71</v>
      </c>
      <c r="Q78" s="6" t="n">
        <v>81</v>
      </c>
      <c r="R78" s="6" t="n">
        <f aca="false">SQRT((O78)^2+(Q78)^2+(P78)^2)</f>
        <v>123.663100802139</v>
      </c>
      <c r="S78" s="6" t="n">
        <v>10</v>
      </c>
      <c r="T78" s="6" t="n">
        <f aca="false">T24-BC24</f>
        <v>2649</v>
      </c>
      <c r="U78" s="6" t="n">
        <f aca="false">SQRT(T78)</f>
        <v>51.4684369298311</v>
      </c>
      <c r="V78" s="6" t="n">
        <f aca="false">T78/S78</f>
        <v>264.9</v>
      </c>
      <c r="W78" s="6" t="n">
        <f aca="false">V78*SQRT((U78/T78)^2+($E$55/S78)^2)</f>
        <v>14.2098566143364</v>
      </c>
      <c r="AA78" s="10"/>
      <c r="AB78" s="6" t="n">
        <v>-60.75</v>
      </c>
      <c r="AC78" s="6" t="n">
        <v>-71</v>
      </c>
      <c r="AD78" s="6" t="n">
        <v>81</v>
      </c>
      <c r="AE78" s="6" t="n">
        <f aca="false">SQRT((AB78)^2+(AD78)^2+(AC78)^2)</f>
        <v>123.663100802139</v>
      </c>
      <c r="AF78" s="6" t="n">
        <v>10</v>
      </c>
      <c r="AG78" s="6" t="n">
        <f aca="false">AG24-AR24</f>
        <v>2379</v>
      </c>
      <c r="AH78" s="6" t="n">
        <f aca="false">SQRT(AG78)</f>
        <v>48.7749935930288</v>
      </c>
      <c r="AI78" s="6" t="n">
        <f aca="false">AG78/AF78</f>
        <v>237.9</v>
      </c>
      <c r="AJ78" s="6" t="n">
        <f aca="false">AI78*SQRT((AH78/AG78)^2+($E$55/AF78)^2)</f>
        <v>12.8561668081898</v>
      </c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</row>
    <row r="79" customFormat="false" ht="13.8" hidden="false" customHeight="false" outlineLevel="0" collapsed="false">
      <c r="B79" s="0" t="n">
        <v>-40.5</v>
      </c>
      <c r="C79" s="0" t="n">
        <v>0</v>
      </c>
      <c r="D79" s="0" t="n">
        <v>81</v>
      </c>
      <c r="E79" s="6" t="n">
        <f aca="false">SQRT((B79)^2+(D79)^2+(C79)^2)</f>
        <v>90.5607530887415</v>
      </c>
      <c r="F79" s="0" t="n">
        <v>10</v>
      </c>
      <c r="G79" s="10" t="n">
        <f aca="false">G25-BN25</f>
        <v>16179</v>
      </c>
      <c r="H79" s="10" t="n">
        <f aca="false">SQRT(G79)</f>
        <v>127.196698070351</v>
      </c>
      <c r="I79" s="10" t="n">
        <f aca="false">H25-BO25</f>
        <v>1622.8</v>
      </c>
      <c r="J79" s="10" t="n">
        <f aca="false">I79*SQRT((H79/G79)^2+($E$55/F79)^2)</f>
        <v>82.1369045193602</v>
      </c>
      <c r="O79" s="0" t="n">
        <v>-40.5</v>
      </c>
      <c r="P79" s="0" t="n">
        <v>71</v>
      </c>
      <c r="Q79" s="0" t="n">
        <v>81</v>
      </c>
      <c r="R79" s="6" t="n">
        <f aca="false">SQRT((O79)^2+(Q79)^2+(P79)^2)</f>
        <v>115.074975559415</v>
      </c>
      <c r="S79" s="0" t="n">
        <v>10</v>
      </c>
      <c r="T79" s="10" t="n">
        <f aca="false">T25-BC25</f>
        <v>4966</v>
      </c>
      <c r="U79" s="10" t="n">
        <f aca="false">SQRT(T79)</f>
        <v>70.4698517097915</v>
      </c>
      <c r="V79" s="10" t="n">
        <f aca="false">T79/S79</f>
        <v>496.6</v>
      </c>
      <c r="W79" s="10" t="n">
        <f aca="false">V79*SQRT((U79/T79)^2+($E$55/S79)^2)</f>
        <v>25.8106354048094</v>
      </c>
      <c r="AA79" s="10"/>
      <c r="AB79" s="0" t="n">
        <v>-40.5</v>
      </c>
      <c r="AC79" s="10" t="n">
        <v>-71</v>
      </c>
      <c r="AD79" s="0" t="n">
        <v>81</v>
      </c>
      <c r="AE79" s="6" t="n">
        <f aca="false">SQRT((AB79)^2+(AD79)^2+(AC79)^2)</f>
        <v>115.074975559415</v>
      </c>
      <c r="AF79" s="0" t="n">
        <v>10</v>
      </c>
      <c r="AG79" s="10" t="n">
        <f aca="false">AG25-AR25</f>
        <v>4499</v>
      </c>
      <c r="AH79" s="10" t="n">
        <f aca="false">SQRT(AG79)</f>
        <v>67.074585350936</v>
      </c>
      <c r="AI79" s="10" t="n">
        <f aca="false">AG79/AF79</f>
        <v>449.9</v>
      </c>
      <c r="AJ79" s="10" t="n">
        <f aca="false">AI79*SQRT((AH79/AG79)^2+($E$55/AF79)^2)</f>
        <v>23.4737092296893</v>
      </c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</row>
    <row r="80" customFormat="false" ht="13.8" hidden="false" customHeight="false" outlineLevel="0" collapsed="false">
      <c r="B80" s="0" t="n">
        <v>-20.25</v>
      </c>
      <c r="C80" s="0" t="n">
        <v>0</v>
      </c>
      <c r="D80" s="0" t="n">
        <v>81</v>
      </c>
      <c r="E80" s="6" t="n">
        <f aca="false">SQRT((B80)^2+(D80)^2+(C80)^2)</f>
        <v>83.4928889187576</v>
      </c>
      <c r="F80" s="0" t="n">
        <v>10</v>
      </c>
      <c r="G80" s="10" t="n">
        <f aca="false">G26-BN26</f>
        <v>19562</v>
      </c>
      <c r="H80" s="10" t="n">
        <f aca="false">SQRT(G80)</f>
        <v>139.864219870559</v>
      </c>
      <c r="I80" s="10" t="n">
        <f aca="false">H26-BO26</f>
        <v>1963.4</v>
      </c>
      <c r="J80" s="10" t="n">
        <f aca="false">I80*SQRT((H80/G80)^2+($E$55/F80)^2)</f>
        <v>99.1686016339637</v>
      </c>
      <c r="O80" s="0" t="n">
        <v>-20.25</v>
      </c>
      <c r="P80" s="0" t="n">
        <v>71</v>
      </c>
      <c r="Q80" s="0" t="n">
        <v>81</v>
      </c>
      <c r="R80" s="6" t="n">
        <f aca="false">SQRT((O80)^2+(Q80)^2+(P80)^2)</f>
        <v>109.599555199827</v>
      </c>
      <c r="S80" s="0" t="n">
        <v>10</v>
      </c>
      <c r="T80" s="10" t="n">
        <f aca="false">T26-BC26</f>
        <v>6910</v>
      </c>
      <c r="U80" s="10" t="n">
        <f aca="false">SQRT(T80)</f>
        <v>83.1264097624816</v>
      </c>
      <c r="V80" s="10" t="n">
        <f aca="false">T80/S80</f>
        <v>691</v>
      </c>
      <c r="W80" s="10" t="n">
        <f aca="false">V80*SQRT((U80/T80)^2+($E$55/S80)^2)</f>
        <v>35.5359325190715</v>
      </c>
      <c r="AA80" s="10"/>
      <c r="AB80" s="0" t="n">
        <v>-20.25</v>
      </c>
      <c r="AC80" s="10" t="n">
        <v>-71</v>
      </c>
      <c r="AD80" s="0" t="n">
        <v>81</v>
      </c>
      <c r="AE80" s="6" t="n">
        <f aca="false">SQRT((AB80)^2+(AD80)^2+(AC80)^2)</f>
        <v>109.599555199827</v>
      </c>
      <c r="AF80" s="0" t="n">
        <v>10</v>
      </c>
      <c r="AG80" s="10" t="n">
        <f aca="false">AG26-AR26</f>
        <v>6295</v>
      </c>
      <c r="AH80" s="10" t="n">
        <f aca="false">SQRT(AG80)</f>
        <v>79.3410360406265</v>
      </c>
      <c r="AI80" s="10" t="n">
        <f aca="false">AG80/AF80</f>
        <v>629.5</v>
      </c>
      <c r="AJ80" s="10" t="n">
        <f aca="false">AI80*SQRT((AH80/AG80)^2+($E$55/AF80)^2)</f>
        <v>32.4595998897091</v>
      </c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</row>
    <row r="81" customFormat="false" ht="13.8" hidden="false" customHeight="false" outlineLevel="0" collapsed="false">
      <c r="B81" s="0" t="n">
        <v>0</v>
      </c>
      <c r="C81" s="0" t="n">
        <v>0</v>
      </c>
      <c r="D81" s="0" t="n">
        <v>81</v>
      </c>
      <c r="E81" s="6" t="n">
        <f aca="false">SQRT((B81)^2+(D81)^2+(C81)^2)</f>
        <v>81</v>
      </c>
      <c r="F81" s="0" t="n">
        <v>10</v>
      </c>
      <c r="G81" s="10" t="n">
        <f aca="false">G27-BN27</f>
        <v>21995</v>
      </c>
      <c r="H81" s="10" t="n">
        <f aca="false">SQRT(G81)</f>
        <v>148.307113787573</v>
      </c>
      <c r="I81" s="10" t="n">
        <f aca="false">H27-BO27</f>
        <v>2208.2</v>
      </c>
      <c r="J81" s="10" t="n">
        <f aca="false">I81*SQRT((H81/G81)^2+($E$55/F81)^2)</f>
        <v>111.409432012001</v>
      </c>
      <c r="O81" s="0" t="n">
        <v>0</v>
      </c>
      <c r="P81" s="0" t="n">
        <v>71</v>
      </c>
      <c r="Q81" s="0" t="n">
        <v>81</v>
      </c>
      <c r="R81" s="6" t="n">
        <f aca="false">SQRT((O81)^2+(Q81)^2+(P81)^2)</f>
        <v>107.712580509428</v>
      </c>
      <c r="S81" s="0" t="n">
        <v>10</v>
      </c>
      <c r="T81" s="10" t="n">
        <f aca="false">T27-BC27</f>
        <v>7416</v>
      </c>
      <c r="U81" s="10" t="n">
        <f aca="false">SQRT(T81)</f>
        <v>86.1162005664439</v>
      </c>
      <c r="V81" s="10" t="n">
        <f aca="false">T81/S81</f>
        <v>741.6</v>
      </c>
      <c r="W81" s="10" t="n">
        <f aca="false">V81*SQRT((U81/T81)^2+($E$55/S81)^2)</f>
        <v>38.0668674834166</v>
      </c>
      <c r="AA81" s="10"/>
      <c r="AB81" s="0" t="n">
        <v>0</v>
      </c>
      <c r="AC81" s="10" t="n">
        <v>-71</v>
      </c>
      <c r="AD81" s="0" t="n">
        <v>81</v>
      </c>
      <c r="AE81" s="6" t="n">
        <f aca="false">SQRT((AB81)^2+(AD81)^2+(AC81)^2)</f>
        <v>107.712580509428</v>
      </c>
      <c r="AF81" s="0" t="n">
        <v>10</v>
      </c>
      <c r="AG81" s="10" t="n">
        <f aca="false">AG27-AR27</f>
        <v>6942</v>
      </c>
      <c r="AH81" s="10" t="n">
        <f aca="false">SQRT(AG81)</f>
        <v>83.3186653757728</v>
      </c>
      <c r="AI81" s="10" t="n">
        <f aca="false">AG81/AF81</f>
        <v>694.2</v>
      </c>
      <c r="AJ81" s="10" t="n">
        <f aca="false">AI81*SQRT((AH81/AG81)^2+($E$55/AF81)^2)</f>
        <v>35.6959955737335</v>
      </c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</row>
    <row r="82" customFormat="false" ht="13.8" hidden="false" customHeight="false" outlineLevel="0" collapsed="false">
      <c r="B82" s="0" t="n">
        <v>20.25</v>
      </c>
      <c r="C82" s="0" t="n">
        <v>0</v>
      </c>
      <c r="D82" s="0" t="n">
        <v>81</v>
      </c>
      <c r="E82" s="6" t="n">
        <f aca="false">SQRT((B82)^2+(D82)^2+(C82)^2)</f>
        <v>83.4928889187576</v>
      </c>
      <c r="F82" s="0" t="n">
        <v>10</v>
      </c>
      <c r="G82" s="10" t="n">
        <f aca="false">G28-BN28</f>
        <v>19646</v>
      </c>
      <c r="H82" s="10" t="n">
        <f aca="false">SQRT(G82)</f>
        <v>140.164189435105</v>
      </c>
      <c r="I82" s="10" t="n">
        <f aca="false">H28-BO28</f>
        <v>1972.25</v>
      </c>
      <c r="J82" s="10" t="n">
        <f aca="false">I82*SQRT((H82/G82)^2+($E$55/F82)^2)</f>
        <v>99.6113353745479</v>
      </c>
      <c r="O82" s="0" t="n">
        <v>20.25</v>
      </c>
      <c r="P82" s="0" t="n">
        <v>71</v>
      </c>
      <c r="Q82" s="0" t="n">
        <v>81</v>
      </c>
      <c r="R82" s="6" t="n">
        <f aca="false">SQRT((O82)^2+(Q82)^2+(P82)^2)</f>
        <v>109.599555199827</v>
      </c>
      <c r="S82" s="0" t="n">
        <v>10</v>
      </c>
      <c r="T82" s="10" t="n">
        <f aca="false">T28-BC28</f>
        <v>7149</v>
      </c>
      <c r="U82" s="10" t="n">
        <f aca="false">SQRT(T82)</f>
        <v>84.5517592957119</v>
      </c>
      <c r="V82" s="10" t="n">
        <f aca="false">T82/S82</f>
        <v>714.9</v>
      </c>
      <c r="W82" s="10" t="n">
        <f aca="false">V82*SQRT((U82/T82)^2+($E$55/S82)^2)</f>
        <v>36.731390186052</v>
      </c>
      <c r="AA82" s="10"/>
      <c r="AB82" s="0" t="n">
        <v>20.25</v>
      </c>
      <c r="AC82" s="10" t="n">
        <v>-71</v>
      </c>
      <c r="AD82" s="0" t="n">
        <v>81</v>
      </c>
      <c r="AE82" s="6" t="n">
        <f aca="false">SQRT((AB82)^2+(AD82)^2+(AC82)^2)</f>
        <v>109.599555199827</v>
      </c>
      <c r="AF82" s="0" t="n">
        <v>10</v>
      </c>
      <c r="AG82" s="10" t="n">
        <f aca="false">AG28-AR28</f>
        <v>6296</v>
      </c>
      <c r="AH82" s="10" t="n">
        <f aca="false">SQRT(AG82)</f>
        <v>79.3473376995095</v>
      </c>
      <c r="AI82" s="10" t="n">
        <f aca="false">AG82/AF82</f>
        <v>629.6</v>
      </c>
      <c r="AJ82" s="10" t="n">
        <f aca="false">AI82*SQRT((AH82/AG82)^2+($E$55/AF82)^2)</f>
        <v>32.4646022615402</v>
      </c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</row>
    <row r="83" customFormat="false" ht="13.8" hidden="false" customHeight="false" outlineLevel="0" collapsed="false">
      <c r="B83" s="0" t="n">
        <v>40.5</v>
      </c>
      <c r="C83" s="0" t="n">
        <v>0</v>
      </c>
      <c r="D83" s="0" t="n">
        <v>81</v>
      </c>
      <c r="E83" s="6" t="n">
        <f aca="false">SQRT((B83)^2+(D83)^2+(C83)^2)</f>
        <v>90.5607530887415</v>
      </c>
      <c r="F83" s="0" t="n">
        <v>10</v>
      </c>
      <c r="G83" s="10" t="n">
        <f aca="false">G29-BN29</f>
        <v>14311</v>
      </c>
      <c r="H83" s="10" t="n">
        <f aca="false">SQRT(G83)</f>
        <v>119.628591900097</v>
      </c>
      <c r="I83" s="10" t="n">
        <f aca="false">H29-BO29</f>
        <v>1436.1</v>
      </c>
      <c r="J83" s="10" t="n">
        <f aca="false">I83*SQRT((H83/G83)^2+($E$55/F83)^2)</f>
        <v>72.8015780866595</v>
      </c>
      <c r="O83" s="0" t="n">
        <v>40.5</v>
      </c>
      <c r="P83" s="0" t="n">
        <v>71</v>
      </c>
      <c r="Q83" s="0" t="n">
        <v>81</v>
      </c>
      <c r="R83" s="6" t="n">
        <f aca="false">SQRT((O83)^2+(Q83)^2+(P83)^2)</f>
        <v>115.074975559415</v>
      </c>
      <c r="S83" s="0" t="n">
        <v>10</v>
      </c>
      <c r="T83" s="10" t="n">
        <f aca="false">T29-BC29</f>
        <v>5181</v>
      </c>
      <c r="U83" s="10" t="n">
        <f aca="false">SQRT(T83)</f>
        <v>71.9791636517124</v>
      </c>
      <c r="V83" s="10" t="n">
        <f aca="false">T83/S83</f>
        <v>518.1</v>
      </c>
      <c r="W83" s="10" t="n">
        <f aca="false">V83*SQRT((U83/T83)^2+($E$55/S83)^2)</f>
        <v>26.8864096710587</v>
      </c>
      <c r="AA83" s="10"/>
      <c r="AB83" s="0" t="n">
        <v>40.5</v>
      </c>
      <c r="AC83" s="10" t="n">
        <v>-71</v>
      </c>
      <c r="AD83" s="0" t="n">
        <v>81</v>
      </c>
      <c r="AE83" s="6" t="n">
        <f aca="false">SQRT((AB83)^2+(AD83)^2+(AC83)^2)</f>
        <v>115.074975559415</v>
      </c>
      <c r="AF83" s="0" t="n">
        <v>10</v>
      </c>
      <c r="AG83" s="10" t="n">
        <f aca="false">AG29-AR29</f>
        <v>4603</v>
      </c>
      <c r="AH83" s="10" t="n">
        <f aca="false">SQRT(AG83)</f>
        <v>67.8454125199339</v>
      </c>
      <c r="AI83" s="10" t="n">
        <f aca="false">AG83/AF83</f>
        <v>460.3</v>
      </c>
      <c r="AJ83" s="10" t="n">
        <f aca="false">AI83*SQRT((AH83/AG83)^2+($E$55/AF83)^2)</f>
        <v>23.9941706462216</v>
      </c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</row>
    <row r="84" customFormat="false" ht="13.8" hidden="false" customHeight="false" outlineLevel="0" collapsed="false">
      <c r="B84" s="0" t="n">
        <v>60.75</v>
      </c>
      <c r="C84" s="0" t="n">
        <v>0</v>
      </c>
      <c r="D84" s="0" t="n">
        <v>81</v>
      </c>
      <c r="E84" s="6" t="n">
        <f aca="false">SQRT((B84)^2+(D84)^2+(C84)^2)</f>
        <v>101.25</v>
      </c>
      <c r="F84" s="31" t="n">
        <v>10</v>
      </c>
      <c r="G84" s="32" t="n">
        <f aca="false">G30-BN30</f>
        <v>7082</v>
      </c>
      <c r="H84" s="10" t="n">
        <f aca="false">SQRT(G84)</f>
        <v>84.154619599877</v>
      </c>
      <c r="I84" s="10" t="n">
        <f aca="false">H30-BO30</f>
        <v>710.35</v>
      </c>
      <c r="J84" s="10" t="n">
        <f aca="false">I84*SQRT((H84/G84)^2+($E$55/F84)^2)</f>
        <v>36.5067590859706</v>
      </c>
      <c r="O84" s="0" t="n">
        <v>60.75</v>
      </c>
      <c r="P84" s="0" t="n">
        <v>71</v>
      </c>
      <c r="Q84" s="0" t="n">
        <v>81</v>
      </c>
      <c r="R84" s="6" t="n">
        <f aca="false">SQRT((O84)^2+(Q84)^2+(P84)^2)</f>
        <v>123.663100802139</v>
      </c>
      <c r="S84" s="17" t="n">
        <v>10</v>
      </c>
      <c r="T84" s="10" t="n">
        <f aca="false">T30-BC30</f>
        <v>2619</v>
      </c>
      <c r="U84" s="10" t="n">
        <f aca="false">SQRT(T84)</f>
        <v>51.176166327696</v>
      </c>
      <c r="V84" s="10" t="n">
        <f aca="false">T84/S84</f>
        <v>261.9</v>
      </c>
      <c r="W84" s="10" t="n">
        <f aca="false">V84*SQRT((U84/T84)^2+($E$55/S84)^2)</f>
        <v>14.059481676079</v>
      </c>
      <c r="AA84" s="10"/>
      <c r="AB84" s="0" t="n">
        <v>60.75</v>
      </c>
      <c r="AC84" s="10" t="n">
        <v>-71</v>
      </c>
      <c r="AD84" s="0" t="n">
        <v>81</v>
      </c>
      <c r="AE84" s="6" t="n">
        <f aca="false">SQRT((AB84)^2+(AD84)^2+(AC84)^2)</f>
        <v>123.663100802139</v>
      </c>
      <c r="AF84" s="11" t="n">
        <v>10</v>
      </c>
      <c r="AG84" s="10" t="n">
        <f aca="false">AG30-AR30</f>
        <v>2609</v>
      </c>
      <c r="AH84" s="10" t="n">
        <f aca="false">SQRT(AG84)</f>
        <v>51.0783711564885</v>
      </c>
      <c r="AI84" s="10" t="n">
        <f aca="false">AG84/AF84</f>
        <v>260.9</v>
      </c>
      <c r="AJ84" s="10" t="n">
        <f aca="false">AI84*SQRT((AH84/AG84)^2+($E$55/AF84)^2)</f>
        <v>14.009354910202</v>
      </c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</row>
    <row r="85" customFormat="false" ht="13.8" hidden="false" customHeight="false" outlineLevel="0" collapsed="false">
      <c r="B85" s="6" t="n">
        <v>-60.75</v>
      </c>
      <c r="C85" s="6" t="n">
        <v>0</v>
      </c>
      <c r="D85" s="6" t="n">
        <v>101.25</v>
      </c>
      <c r="E85" s="6" t="n">
        <f aca="false">SQRT((B85)^2+(D85)^2+(C85)^2)</f>
        <v>118.076775870617</v>
      </c>
      <c r="F85" s="10" t="n">
        <v>10</v>
      </c>
      <c r="G85" s="10" t="n">
        <f aca="false">G31-BN31</f>
        <v>5304</v>
      </c>
      <c r="H85" s="6" t="n">
        <f aca="false">SQRT(G85)</f>
        <v>72.8285658241325</v>
      </c>
      <c r="I85" s="10" t="n">
        <f aca="false">H31-BO31</f>
        <v>531.2</v>
      </c>
      <c r="J85" s="6" t="n">
        <f aca="false">I85*SQRT((H85/G85)^2+($E$55/F85)^2)</f>
        <v>27.5433062769096</v>
      </c>
      <c r="O85" s="6" t="n">
        <v>-60.75</v>
      </c>
      <c r="P85" s="6" t="n">
        <v>71</v>
      </c>
      <c r="Q85" s="6" t="n">
        <v>101.25</v>
      </c>
      <c r="R85" s="6" t="n">
        <f aca="false">SQRT((O85)^2+(Q85)^2+(P85)^2)</f>
        <v>137.779261864767</v>
      </c>
      <c r="S85" s="10" t="n">
        <v>10</v>
      </c>
      <c r="T85" s="6" t="n">
        <f aca="false">T31-BC31</f>
        <v>1519</v>
      </c>
      <c r="U85" s="6" t="n">
        <f aca="false">SQRT(T85)</f>
        <v>38.9743505398102</v>
      </c>
      <c r="V85" s="6" t="n">
        <f aca="false">T85/S85</f>
        <v>151.9</v>
      </c>
      <c r="W85" s="6" t="n">
        <f aca="false">V85*SQRT((U85/T85)^2+($E$55/S85)^2)</f>
        <v>8.53662843281819</v>
      </c>
      <c r="AA85" s="10"/>
      <c r="AB85" s="6" t="n">
        <v>-60.75</v>
      </c>
      <c r="AC85" s="6" t="n">
        <v>-71</v>
      </c>
      <c r="AD85" s="6" t="n">
        <v>101.25</v>
      </c>
      <c r="AE85" s="6" t="n">
        <f aca="false">SQRT((AB85)^2+(AD85)^2+(AC85)^2)</f>
        <v>137.779261864767</v>
      </c>
      <c r="AF85" s="6" t="n">
        <v>10</v>
      </c>
      <c r="AG85" s="6" t="n">
        <f aca="false">AG31-AR31</f>
        <v>867</v>
      </c>
      <c r="AH85" s="6" t="n">
        <f aca="false">SQRT(AG85)</f>
        <v>29.4448637286709</v>
      </c>
      <c r="AI85" s="6" t="n">
        <f aca="false">AG85/AF85</f>
        <v>86.7</v>
      </c>
      <c r="AJ85" s="6" t="n">
        <f aca="false">AI85*SQRT((AH85/AG85)^2+($E$55/AF85)^2)</f>
        <v>5.24044129821144</v>
      </c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</row>
    <row r="86" customFormat="false" ht="13.8" hidden="false" customHeight="false" outlineLevel="0" collapsed="false">
      <c r="B86" s="0" t="n">
        <v>-40.5</v>
      </c>
      <c r="C86" s="0" t="n">
        <v>0</v>
      </c>
      <c r="D86" s="0" t="n">
        <v>101.25</v>
      </c>
      <c r="E86" s="6" t="n">
        <f aca="false">SQRT((B86)^2+(D86)^2+(C86)^2)</f>
        <v>109.049587344474</v>
      </c>
      <c r="F86" s="0" t="n">
        <v>10</v>
      </c>
      <c r="G86" s="10" t="n">
        <f aca="false">G32-BN32</f>
        <v>8607</v>
      </c>
      <c r="H86" s="10" t="n">
        <f aca="false">SQRT(G86)</f>
        <v>92.7739187487518</v>
      </c>
      <c r="I86" s="10" t="n">
        <f aca="false">H32-BO32</f>
        <v>863.55</v>
      </c>
      <c r="J86" s="10" t="n">
        <f aca="false">I86*SQRT((H86/G86)^2+($E$55/F86)^2)</f>
        <v>44.1694175868169</v>
      </c>
      <c r="O86" s="0" t="n">
        <v>-40.5</v>
      </c>
      <c r="P86" s="0" t="n">
        <v>71</v>
      </c>
      <c r="Q86" s="0" t="n">
        <v>101.25</v>
      </c>
      <c r="R86" s="6" t="n">
        <f aca="false">SQRT((O86)^2+(Q86)^2+(P86)^2)</f>
        <v>130.126140725067</v>
      </c>
      <c r="S86" s="0" t="n">
        <v>10</v>
      </c>
      <c r="T86" s="10" t="n">
        <f aca="false">T32-BC32</f>
        <v>3320</v>
      </c>
      <c r="U86" s="10" t="n">
        <f aca="false">SQRT(T86)</f>
        <v>57.6194411635517</v>
      </c>
      <c r="V86" s="10" t="n">
        <f aca="false">T86/S86</f>
        <v>332</v>
      </c>
      <c r="W86" s="10" t="n">
        <f aca="false">V86*SQRT((U86/T86)^2+($E$55/S86)^2)</f>
        <v>17.5715679436981</v>
      </c>
      <c r="AA86" s="10"/>
      <c r="AB86" s="0" t="n">
        <v>-40.5</v>
      </c>
      <c r="AC86" s="10" t="n">
        <v>-71</v>
      </c>
      <c r="AD86" s="0" t="n">
        <v>101.25</v>
      </c>
      <c r="AE86" s="6" t="n">
        <f aca="false">SQRT((AB86)^2+(AD86)^2+(AC86)^2)</f>
        <v>130.126140725067</v>
      </c>
      <c r="AF86" s="0" t="n">
        <v>10</v>
      </c>
      <c r="AG86" s="10" t="n">
        <f aca="false">AG32-AR32</f>
        <v>1418</v>
      </c>
      <c r="AH86" s="10" t="n">
        <f aca="false">SQRT(AG86)</f>
        <v>37.6563407675255</v>
      </c>
      <c r="AI86" s="10" t="n">
        <f aca="false">AG86/AF86</f>
        <v>141.8</v>
      </c>
      <c r="AJ86" s="10" t="n">
        <f aca="false">AI86*SQRT((AH86/AG86)^2+($E$55/AF86)^2)</f>
        <v>8.02795739899011</v>
      </c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</row>
    <row r="87" customFormat="false" ht="13.8" hidden="false" customHeight="false" outlineLevel="0" collapsed="false">
      <c r="B87" s="0" t="n">
        <v>-20.25</v>
      </c>
      <c r="C87" s="0" t="n">
        <v>0</v>
      </c>
      <c r="D87" s="0" t="n">
        <v>101.25</v>
      </c>
      <c r="E87" s="6" t="n">
        <f aca="false">SQRT((B87)^2+(D87)^2+(C87)^2)</f>
        <v>103.255145150254</v>
      </c>
      <c r="F87" s="0" t="n">
        <v>10</v>
      </c>
      <c r="G87" s="10" t="n">
        <f aca="false">G33-BN33</f>
        <v>10629</v>
      </c>
      <c r="H87" s="10" t="n">
        <f aca="false">SQRT(G87)</f>
        <v>103.097041664638</v>
      </c>
      <c r="I87" s="10" t="n">
        <f aca="false">H33-BO33</f>
        <v>1066.2</v>
      </c>
      <c r="J87" s="10" t="n">
        <f aca="false">I87*SQRT((H87/G87)^2+($E$55/F87)^2)</f>
        <v>54.3038407900902</v>
      </c>
      <c r="O87" s="0" t="n">
        <v>-20.25</v>
      </c>
      <c r="P87" s="0" t="n">
        <v>71</v>
      </c>
      <c r="Q87" s="0" t="n">
        <v>101.25</v>
      </c>
      <c r="R87" s="6" t="n">
        <f aca="false">SQRT((O87)^2+(Q87)^2+(P87)^2)</f>
        <v>125.310115313968</v>
      </c>
      <c r="S87" s="0" t="n">
        <v>10</v>
      </c>
      <c r="T87" s="10" t="n">
        <f aca="false">T33-BC33</f>
        <v>3682</v>
      </c>
      <c r="U87" s="10" t="n">
        <f aca="false">SQRT(T87)</f>
        <v>60.6794858251123</v>
      </c>
      <c r="V87" s="10" t="n">
        <f aca="false">T87/S87</f>
        <v>368.2</v>
      </c>
      <c r="W87" s="10" t="n">
        <f aca="false">V87*SQRT((U87/T87)^2+($E$55/S87)^2)</f>
        <v>19.3842229661134</v>
      </c>
      <c r="AA87" s="10"/>
      <c r="AB87" s="0" t="n">
        <v>-20.25</v>
      </c>
      <c r="AC87" s="10" t="n">
        <v>-71</v>
      </c>
      <c r="AD87" s="0" t="n">
        <v>101.25</v>
      </c>
      <c r="AE87" s="6" t="n">
        <f aca="false">SQRT((AB87)^2+(AD87)^2+(AC87)^2)</f>
        <v>125.310115313968</v>
      </c>
      <c r="AF87" s="0" t="n">
        <v>10</v>
      </c>
      <c r="AG87" s="10" t="n">
        <f aca="false">AG33-AR33</f>
        <v>1729</v>
      </c>
      <c r="AH87" s="10" t="n">
        <f aca="false">SQRT(AG87)</f>
        <v>41.5812457725836</v>
      </c>
      <c r="AI87" s="10" t="n">
        <f aca="false">AG87/AF87</f>
        <v>172.9</v>
      </c>
      <c r="AJ87" s="10" t="n">
        <f aca="false">AI87*SQRT((AH87/AG87)^2+($E$55/AF87)^2)</f>
        <v>9.59301959760325</v>
      </c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</row>
    <row r="88" customFormat="false" ht="13.8" hidden="false" customHeight="false" outlineLevel="0" collapsed="false">
      <c r="B88" s="0" t="n">
        <v>0</v>
      </c>
      <c r="C88" s="0" t="n">
        <v>0</v>
      </c>
      <c r="D88" s="0" t="n">
        <v>101.25</v>
      </c>
      <c r="E88" s="6" t="n">
        <f aca="false">SQRT((B88)^2+(D88)^2+(C88)^2)</f>
        <v>101.25</v>
      </c>
      <c r="F88" s="0" t="n">
        <v>10</v>
      </c>
      <c r="G88" s="10" t="n">
        <f aca="false">G34-BN34</f>
        <v>11626</v>
      </c>
      <c r="H88" s="10" t="n">
        <f aca="false">SQRT(G88)</f>
        <v>107.823930553472</v>
      </c>
      <c r="I88" s="10" t="n">
        <f aca="false">H34-BO34</f>
        <v>1165.5</v>
      </c>
      <c r="J88" s="10" t="n">
        <f aca="false">I88*SQRT((H88/G88)^2+($E$55/F88)^2)</f>
        <v>59.269016765749</v>
      </c>
      <c r="O88" s="0" t="n">
        <v>0</v>
      </c>
      <c r="P88" s="0" t="n">
        <v>71</v>
      </c>
      <c r="Q88" s="0" t="n">
        <v>101.25</v>
      </c>
      <c r="R88" s="6" t="n">
        <f aca="false">SQRT((O88)^2+(Q88)^2+(P88)^2)</f>
        <v>123.663100802139</v>
      </c>
      <c r="S88" s="0" t="n">
        <v>10</v>
      </c>
      <c r="T88" s="10" t="n">
        <f aca="false">T34-BC34</f>
        <v>4327</v>
      </c>
      <c r="U88" s="10" t="n">
        <f aca="false">SQRT(T88)</f>
        <v>65.7799361507747</v>
      </c>
      <c r="V88" s="10" t="n">
        <f aca="false">T88/S88</f>
        <v>432.7</v>
      </c>
      <c r="W88" s="10" t="n">
        <f aca="false">V88*SQRT((U88/T88)^2+($E$55/S88)^2)</f>
        <v>22.6128995265976</v>
      </c>
      <c r="AA88" s="10"/>
      <c r="AB88" s="0" t="n">
        <v>0</v>
      </c>
      <c r="AC88" s="10" t="n">
        <v>-71</v>
      </c>
      <c r="AD88" s="0" t="n">
        <v>101.25</v>
      </c>
      <c r="AE88" s="6" t="n">
        <f aca="false">SQRT((AB88)^2+(AD88)^2+(AC88)^2)</f>
        <v>123.663100802139</v>
      </c>
      <c r="AF88" s="0" t="n">
        <v>10</v>
      </c>
      <c r="AG88" s="10" t="n">
        <f aca="false">AG34-AR34</f>
        <v>1814</v>
      </c>
      <c r="AH88" s="10" t="n">
        <f aca="false">SQRT(AG88)</f>
        <v>42.5910788780937</v>
      </c>
      <c r="AI88" s="10" t="n">
        <f aca="false">AG88/AF88</f>
        <v>181.4</v>
      </c>
      <c r="AJ88" s="10" t="n">
        <f aca="false">AI88*SQRT((AH88/AG88)^2+($E$55/AF88)^2)</f>
        <v>10.0202245483821</v>
      </c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</row>
    <row r="89" customFormat="false" ht="13.8" hidden="false" customHeight="false" outlineLevel="0" collapsed="false">
      <c r="B89" s="0" t="n">
        <v>20.25</v>
      </c>
      <c r="C89" s="0" t="n">
        <v>0</v>
      </c>
      <c r="D89" s="0" t="n">
        <v>101.25</v>
      </c>
      <c r="E89" s="6" t="n">
        <f aca="false">SQRT((B89)^2+(D89)^2+(C89)^2)</f>
        <v>103.255145150254</v>
      </c>
      <c r="F89" s="0" t="n">
        <v>10</v>
      </c>
      <c r="G89" s="10" t="n">
        <f aca="false">G35-BN35</f>
        <v>10784</v>
      </c>
      <c r="H89" s="10" t="n">
        <f aca="false">SQRT(G89)</f>
        <v>103.846039885977</v>
      </c>
      <c r="I89" s="10" t="n">
        <f aca="false">H35-BO35</f>
        <v>1080.95</v>
      </c>
      <c r="J89" s="10" t="n">
        <f aca="false">I89*SQRT((H89/G89)^2+($E$55/F89)^2)</f>
        <v>55.0407381784314</v>
      </c>
      <c r="O89" s="0" t="n">
        <v>20.25</v>
      </c>
      <c r="P89" s="0" t="n">
        <v>71</v>
      </c>
      <c r="Q89" s="0" t="n">
        <v>101.25</v>
      </c>
      <c r="R89" s="6" t="n">
        <f aca="false">SQRT((O89)^2+(Q89)^2+(P89)^2)</f>
        <v>125.310115313968</v>
      </c>
      <c r="S89" s="0" t="n">
        <v>10</v>
      </c>
      <c r="T89" s="10" t="n">
        <f aca="false">T35-BC35</f>
        <v>4052</v>
      </c>
      <c r="U89" s="10" t="n">
        <f aca="false">SQRT(T89)</f>
        <v>63.6553218513582</v>
      </c>
      <c r="V89" s="10" t="n">
        <f aca="false">T89/S89</f>
        <v>405.2</v>
      </c>
      <c r="W89" s="10" t="n">
        <f aca="false">V89*SQRT((U89/T89)^2+($E$55/S89)^2)</f>
        <v>21.2364686329907</v>
      </c>
      <c r="AA89" s="10"/>
      <c r="AB89" s="0" t="n">
        <v>20.25</v>
      </c>
      <c r="AC89" s="10" t="n">
        <v>-71</v>
      </c>
      <c r="AD89" s="0" t="n">
        <v>101.25</v>
      </c>
      <c r="AE89" s="6" t="n">
        <f aca="false">SQRT((AB89)^2+(AD89)^2+(AC89)^2)</f>
        <v>125.310115313968</v>
      </c>
      <c r="AF89" s="0" t="n">
        <v>10</v>
      </c>
      <c r="AG89" s="10" t="n">
        <f aca="false">AG35-AR35</f>
        <v>1701</v>
      </c>
      <c r="AH89" s="10" t="n">
        <f aca="false">SQRT(AG89)</f>
        <v>41.2431812546026</v>
      </c>
      <c r="AI89" s="10" t="n">
        <f aca="false">AG89/AF89</f>
        <v>170.1</v>
      </c>
      <c r="AJ89" s="10" t="n">
        <f aca="false">AI89*SQRT((AH89/AG89)^2+($E$55/AF89)^2)</f>
        <v>9.45224973220661</v>
      </c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</row>
    <row r="90" customFormat="false" ht="13.8" hidden="false" customHeight="false" outlineLevel="0" collapsed="false">
      <c r="B90" s="0" t="n">
        <v>40.5</v>
      </c>
      <c r="C90" s="0" t="n">
        <v>0</v>
      </c>
      <c r="D90" s="0" t="n">
        <v>101.25</v>
      </c>
      <c r="E90" s="6" t="n">
        <f aca="false">SQRT((B90)^2+(D90)^2+(C90)^2)</f>
        <v>109.049587344474</v>
      </c>
      <c r="F90" s="0" t="n">
        <v>10</v>
      </c>
      <c r="G90" s="10" t="n">
        <f aca="false">G36-BN36</f>
        <v>7252</v>
      </c>
      <c r="H90" s="10" t="n">
        <f aca="false">SQRT(G90)</f>
        <v>85.1586754241751</v>
      </c>
      <c r="I90" s="10" t="n">
        <f aca="false">H36-BO36</f>
        <v>726.45</v>
      </c>
      <c r="J90" s="10" t="n">
        <f aca="false">I90*SQRT((H90/G90)^2+($E$55/F90)^2)</f>
        <v>37.3107788944134</v>
      </c>
      <c r="O90" s="0" t="n">
        <v>40.5</v>
      </c>
      <c r="P90" s="0" t="n">
        <v>71</v>
      </c>
      <c r="Q90" s="0" t="n">
        <v>101.25</v>
      </c>
      <c r="R90" s="6" t="n">
        <f aca="false">SQRT((O90)^2+(Q90)^2+(P90)^2)</f>
        <v>130.126140725067</v>
      </c>
      <c r="S90" s="0" t="n">
        <v>10</v>
      </c>
      <c r="T90" s="10" t="n">
        <f aca="false">T36-BC36</f>
        <v>3332</v>
      </c>
      <c r="U90" s="10" t="n">
        <f aca="false">SQRT(T90)</f>
        <v>57.7234787586472</v>
      </c>
      <c r="V90" s="10" t="n">
        <f aca="false">T90/S90</f>
        <v>333.2</v>
      </c>
      <c r="W90" s="10" t="n">
        <f aca="false">V90*SQRT((U90/T90)^2+($E$55/S90)^2)</f>
        <v>17.6316646973563</v>
      </c>
      <c r="AA90" s="10"/>
      <c r="AB90" s="0" t="n">
        <v>40.5</v>
      </c>
      <c r="AC90" s="10" t="n">
        <v>-71</v>
      </c>
      <c r="AD90" s="0" t="n">
        <v>101.25</v>
      </c>
      <c r="AE90" s="6" t="n">
        <f aca="false">SQRT((AB90)^2+(AD90)^2+(AC90)^2)</f>
        <v>130.126140725067</v>
      </c>
      <c r="AF90" s="0" t="n">
        <v>10</v>
      </c>
      <c r="AG90" s="10" t="n">
        <f aca="false">AG36-AR36</f>
        <v>1360</v>
      </c>
      <c r="AH90" s="10" t="n">
        <f aca="false">SQRT(AG90)</f>
        <v>36.8781778291715</v>
      </c>
      <c r="AI90" s="10" t="n">
        <f aca="false">AG90/AF90</f>
        <v>136</v>
      </c>
      <c r="AJ90" s="10" t="n">
        <f aca="false">AI90*SQRT((AH90/AG90)^2+($E$55/AF90)^2)</f>
        <v>7.73563184232549</v>
      </c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</row>
    <row r="91" customFormat="false" ht="13.8" hidden="false" customHeight="false" outlineLevel="0" collapsed="false">
      <c r="B91" s="0" t="n">
        <v>60.75</v>
      </c>
      <c r="C91" s="0" t="n">
        <v>0</v>
      </c>
      <c r="D91" s="0" t="n">
        <v>101.25</v>
      </c>
      <c r="E91" s="6" t="n">
        <f aca="false">SQRT((B91)^2+(D91)^2+(C91)^2)</f>
        <v>118.076775870617</v>
      </c>
      <c r="F91" s="0" t="n">
        <v>10</v>
      </c>
      <c r="G91" s="10" t="n">
        <f aca="false">G37-BN37</f>
        <v>6200</v>
      </c>
      <c r="H91" s="10" t="n">
        <f aca="false">SQRT(G91)</f>
        <v>78.7400787401181</v>
      </c>
      <c r="I91" s="10" t="n">
        <f aca="false">H37-BO37</f>
        <v>620.9</v>
      </c>
      <c r="J91" s="10" t="n">
        <f aca="false">I91*SQRT((H91/G91)^2+($E$55/F91)^2)</f>
        <v>32.0308001093504</v>
      </c>
      <c r="O91" s="0" t="n">
        <v>60.75</v>
      </c>
      <c r="P91" s="0" t="n">
        <v>71</v>
      </c>
      <c r="Q91" s="0" t="n">
        <v>101.25</v>
      </c>
      <c r="R91" s="6" t="n">
        <f aca="false">SQRT((O91)^2+(Q91)^2+(P91)^2)</f>
        <v>137.779261864767</v>
      </c>
      <c r="S91" s="0" t="n">
        <v>10</v>
      </c>
      <c r="T91" s="10" t="n">
        <f aca="false">T37-BC37</f>
        <v>2329</v>
      </c>
      <c r="U91" s="10" t="n">
        <f aca="false">SQRT(T91)</f>
        <v>48.2597140480546</v>
      </c>
      <c r="V91" s="10" t="n">
        <f aca="false">T91/S91</f>
        <v>232.9</v>
      </c>
      <c r="W91" s="10" t="n">
        <f aca="false">V91*SQRT((U91/T91)^2+($E$55/S91)^2)</f>
        <v>12.6053966617477</v>
      </c>
      <c r="AA91" s="10"/>
      <c r="AB91" s="0" t="n">
        <v>60.75</v>
      </c>
      <c r="AC91" s="10" t="n">
        <v>-71</v>
      </c>
      <c r="AD91" s="0" t="n">
        <v>101.25</v>
      </c>
      <c r="AE91" s="6" t="n">
        <f aca="false">SQRT((AB91)^2+(AD91)^2+(AC91)^2)</f>
        <v>137.779261864767</v>
      </c>
      <c r="AF91" s="0" t="n">
        <v>10</v>
      </c>
      <c r="AG91" s="10" t="n">
        <f aca="false">AG37-AR37</f>
        <v>846</v>
      </c>
      <c r="AH91" s="10" t="n">
        <f aca="false">SQRT(AG91)</f>
        <v>29.086079144498</v>
      </c>
      <c r="AI91" s="10" t="n">
        <f aca="false">AG91/AF91</f>
        <v>84.6</v>
      </c>
      <c r="AJ91" s="10" t="n">
        <f aca="false">AI91*SQRT((AH91/AG91)^2+($E$55/AF91)^2)</f>
        <v>5.13350757280049</v>
      </c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</row>
    <row r="92" customFormat="false" ht="13.8" hidden="false" customHeight="false" outlineLevel="0" collapsed="false">
      <c r="B92" s="6" t="n">
        <v>-60.75</v>
      </c>
      <c r="C92" s="6" t="n">
        <v>0</v>
      </c>
      <c r="D92" s="6" t="n">
        <v>141.75</v>
      </c>
      <c r="E92" s="6" t="n">
        <f aca="false">SQRT((B92)^2+(D92)^2+(C92)^2)</f>
        <v>154.219405393744</v>
      </c>
      <c r="F92" s="33" t="n">
        <v>10</v>
      </c>
      <c r="G92" s="34" t="n">
        <f aca="false">G38-BN38</f>
        <v>1107</v>
      </c>
      <c r="H92" s="6" t="n">
        <f aca="false">SQRT(G92)</f>
        <v>33.2716095192283</v>
      </c>
      <c r="I92" s="10" t="n">
        <f aca="false">H38-BO38</f>
        <v>110.7</v>
      </c>
      <c r="J92" s="6" t="n">
        <f aca="false">I92*SQRT((H92/G92)^2+($E$55/F92)^2)</f>
        <v>6.45803569206613</v>
      </c>
      <c r="O92" s="6" t="n">
        <v>-60.75</v>
      </c>
      <c r="P92" s="6" t="n">
        <v>71</v>
      </c>
      <c r="Q92" s="6" t="n">
        <v>141.75</v>
      </c>
      <c r="R92" s="6" t="n">
        <f aca="false">SQRT((O92)^2+(Q92)^2+(P92)^2)</f>
        <v>169.778164084784</v>
      </c>
      <c r="S92" s="33" t="n">
        <v>10</v>
      </c>
      <c r="T92" s="34" t="n">
        <f aca="false">T38-BC38</f>
        <v>472</v>
      </c>
      <c r="U92" s="6" t="n">
        <f aca="false">SQRT(T92)</f>
        <v>21.7255609824004</v>
      </c>
      <c r="V92" s="6" t="n">
        <f aca="false">T92/S92</f>
        <v>47.2</v>
      </c>
      <c r="W92" s="6" t="n">
        <f aca="false">V92*SQRT((U92/T92)^2+($E$55/S92)^2)</f>
        <v>3.20774063789453</v>
      </c>
      <c r="AA92" s="10"/>
      <c r="AB92" s="6" t="n">
        <v>-60.75</v>
      </c>
      <c r="AC92" s="6" t="n">
        <v>-71</v>
      </c>
      <c r="AD92" s="6" t="n">
        <v>141.75</v>
      </c>
      <c r="AE92" s="6" t="n">
        <f aca="false">SQRT((AB92)^2+(AD92)^2+(AC92)^2)</f>
        <v>169.778164084784</v>
      </c>
      <c r="AF92" s="7" t="n">
        <v>10</v>
      </c>
      <c r="AG92" s="35" t="n">
        <f aca="false">AG38-AR38</f>
        <v>484</v>
      </c>
      <c r="AH92" s="6" t="n">
        <f aca="false">SQRT(AG92)</f>
        <v>22</v>
      </c>
      <c r="AI92" s="6" t="n">
        <f aca="false">AG92/AF92</f>
        <v>48.4</v>
      </c>
      <c r="AJ92" s="6" t="n">
        <f aca="false">AI92*SQRT((AH92/AG92)^2+($E$55/AF92)^2)</f>
        <v>3.27053512441007</v>
      </c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</row>
    <row r="93" customFormat="false" ht="13.8" hidden="false" customHeight="false" outlineLevel="0" collapsed="false">
      <c r="B93" s="0" t="n">
        <v>-40.5</v>
      </c>
      <c r="C93" s="0" t="n">
        <v>0</v>
      </c>
      <c r="D93" s="10" t="n">
        <v>141.75</v>
      </c>
      <c r="E93" s="6" t="n">
        <f aca="false">SQRT((B93)^2+(D93)^2+(C93)^2)</f>
        <v>147.422225257931</v>
      </c>
      <c r="F93" s="36" t="n">
        <v>10</v>
      </c>
      <c r="G93" s="37" t="n">
        <f aca="false">G39-BN39</f>
        <v>1869</v>
      </c>
      <c r="H93" s="10" t="n">
        <f aca="false">SQRT(G93)</f>
        <v>43.2319326424346</v>
      </c>
      <c r="I93" s="10" t="n">
        <f aca="false">H39-BO39</f>
        <v>186.9</v>
      </c>
      <c r="J93" s="10" t="n">
        <f aca="false">I93*SQRT((H93/G93)^2+($E$55/F93)^2)</f>
        <v>10.29655403521</v>
      </c>
      <c r="O93" s="0" t="n">
        <v>-40.5</v>
      </c>
      <c r="P93" s="0" t="n">
        <v>71</v>
      </c>
      <c r="Q93" s="10" t="n">
        <v>141.75</v>
      </c>
      <c r="R93" s="6" t="n">
        <f aca="false">SQRT((O93)^2+(Q93)^2+(P93)^2)</f>
        <v>163.628580938661</v>
      </c>
      <c r="S93" s="38" t="n">
        <v>10</v>
      </c>
      <c r="T93" s="39" t="n">
        <f aca="false">T39-BC39</f>
        <v>781</v>
      </c>
      <c r="U93" s="10" t="n">
        <f aca="false">SQRT(T93)</f>
        <v>27.9463772249642</v>
      </c>
      <c r="V93" s="10" t="n">
        <f aca="false">T93/S93</f>
        <v>78.1</v>
      </c>
      <c r="W93" s="10" t="n">
        <f aca="false">V93*SQRT((U93/T93)^2+($E$55/S93)^2)</f>
        <v>4.80198136189636</v>
      </c>
      <c r="AA93" s="10"/>
      <c r="AB93" s="0" t="n">
        <v>-40.5</v>
      </c>
      <c r="AC93" s="10" t="n">
        <v>-71</v>
      </c>
      <c r="AD93" s="10" t="n">
        <v>141.75</v>
      </c>
      <c r="AE93" s="6" t="n">
        <f aca="false">SQRT((AB93)^2+(AD93)^2+(AC93)^2)</f>
        <v>163.628580938661</v>
      </c>
      <c r="AF93" s="11" t="n">
        <v>10</v>
      </c>
      <c r="AG93" s="40" t="n">
        <f aca="false">AG39-AR39</f>
        <v>757</v>
      </c>
      <c r="AH93" s="10" t="n">
        <f aca="false">SQRT(AG93)</f>
        <v>27.5136329843952</v>
      </c>
      <c r="AI93" s="10" t="n">
        <f aca="false">AG93/AF93</f>
        <v>75.7</v>
      </c>
      <c r="AJ93" s="10" t="n">
        <f aca="false">AI93*SQRT((AH93/AG93)^2+($E$55/AF93)^2)</f>
        <v>4.67934023127193</v>
      </c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</row>
    <row r="94" customFormat="false" ht="13.8" hidden="false" customHeight="false" outlineLevel="0" collapsed="false">
      <c r="B94" s="0" t="n">
        <v>-20.25</v>
      </c>
      <c r="C94" s="0" t="n">
        <v>0</v>
      </c>
      <c r="D94" s="10" t="n">
        <v>141.75</v>
      </c>
      <c r="E94" s="6" t="n">
        <f aca="false">SQRT((B94)^2+(D94)^2+(C94)^2)</f>
        <v>143.189123190276</v>
      </c>
      <c r="F94" s="11" t="n">
        <v>10</v>
      </c>
      <c r="G94" s="40" t="n">
        <f aca="false">G40-BN40</f>
        <v>2460</v>
      </c>
      <c r="H94" s="10" t="n">
        <f aca="false">SQRT(G94)</f>
        <v>49.598387070549</v>
      </c>
      <c r="I94" s="10" t="n">
        <f aca="false">H40-BO40</f>
        <v>246</v>
      </c>
      <c r="J94" s="10" t="n">
        <f aca="false">I94*SQRT((H94/G94)^2+($E$55/F94)^2)</f>
        <v>13.2623527324529</v>
      </c>
      <c r="O94" s="0" t="n">
        <v>-20.25</v>
      </c>
      <c r="P94" s="0" t="n">
        <v>71</v>
      </c>
      <c r="Q94" s="10" t="n">
        <v>141.75</v>
      </c>
      <c r="R94" s="6" t="n">
        <f aca="false">SQRT((O94)^2+(Q94)^2+(P94)^2)</f>
        <v>159.825295244526</v>
      </c>
      <c r="S94" s="38" t="n">
        <v>10</v>
      </c>
      <c r="T94" s="39" t="n">
        <f aca="false">T40-BC40</f>
        <v>936</v>
      </c>
      <c r="U94" s="10" t="n">
        <f aca="false">SQRT(T94)</f>
        <v>30.5941170815567</v>
      </c>
      <c r="V94" s="10" t="n">
        <f aca="false">T94/S94</f>
        <v>93.6</v>
      </c>
      <c r="W94" s="10" t="n">
        <f aca="false">V94*SQRT((U94/T94)^2+($E$55/S94)^2)</f>
        <v>5.59127892346644</v>
      </c>
      <c r="AA94" s="10"/>
      <c r="AB94" s="0" t="n">
        <v>-20.25</v>
      </c>
      <c r="AC94" s="10" t="n">
        <v>-71</v>
      </c>
      <c r="AD94" s="10" t="n">
        <v>141.75</v>
      </c>
      <c r="AE94" s="6" t="n">
        <f aca="false">SQRT((AB94)^2+(AD94)^2+(AC94)^2)</f>
        <v>159.825295244526</v>
      </c>
      <c r="AF94" s="11" t="n">
        <v>10</v>
      </c>
      <c r="AG94" s="40" t="n">
        <f aca="false">AG40-AR40</f>
        <v>967</v>
      </c>
      <c r="AH94" s="10" t="n">
        <f aca="false">SQRT(AG94)</f>
        <v>31.0966236109324</v>
      </c>
      <c r="AI94" s="10" t="n">
        <f aca="false">AG94/AF94</f>
        <v>96.7</v>
      </c>
      <c r="AJ94" s="10" t="n">
        <f aca="false">AI94*SQRT((AH94/AG94)^2+($E$55/AF94)^2)</f>
        <v>5.7486715856796</v>
      </c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</row>
    <row r="95" customFormat="false" ht="13.8" hidden="false" customHeight="false" outlineLevel="0" collapsed="false">
      <c r="B95" s="0" t="n">
        <v>0</v>
      </c>
      <c r="C95" s="0" t="n">
        <v>0</v>
      </c>
      <c r="D95" s="10" t="n">
        <v>141.75</v>
      </c>
      <c r="E95" s="6" t="n">
        <f aca="false">SQRT((B95)^2+(D95)^2+(C95)^2)</f>
        <v>141.75</v>
      </c>
      <c r="F95" s="11" t="n">
        <v>10</v>
      </c>
      <c r="G95" s="10" t="n">
        <f aca="false">G41-BN41</f>
        <v>2703</v>
      </c>
      <c r="H95" s="10" t="n">
        <f aca="false">SQRT(G95)</f>
        <v>51.9903837262238</v>
      </c>
      <c r="I95" s="10" t="n">
        <f aca="false">H41-BO41</f>
        <v>270.85</v>
      </c>
      <c r="J95" s="10" t="n">
        <f aca="false">I95*SQRT((H95/G95)^2+($E$55/F95)^2)</f>
        <v>14.5099765045533</v>
      </c>
      <c r="O95" s="0" t="n">
        <v>0</v>
      </c>
      <c r="P95" s="0" t="n">
        <v>71</v>
      </c>
      <c r="Q95" s="10" t="n">
        <v>141.75</v>
      </c>
      <c r="R95" s="6" t="n">
        <f aca="false">SQRT((O95)^2+(Q95)^2+(P95)^2)</f>
        <v>158.537259027649</v>
      </c>
      <c r="S95" s="38" t="n">
        <v>10</v>
      </c>
      <c r="T95" s="9" t="n">
        <f aca="false">T41-BC41</f>
        <v>1041</v>
      </c>
      <c r="U95" s="10" t="n">
        <f aca="false">SQRT(T95)</f>
        <v>32.2645316098034</v>
      </c>
      <c r="V95" s="10" t="n">
        <f aca="false">T95/S95</f>
        <v>104.1</v>
      </c>
      <c r="W95" s="10" t="n">
        <f aca="false">V95*SQRT((U95/T95)^2+($E$55/S95)^2)</f>
        <v>6.12388969528355</v>
      </c>
      <c r="AA95" s="10"/>
      <c r="AB95" s="0" t="n">
        <v>0</v>
      </c>
      <c r="AC95" s="10" t="n">
        <v>-71</v>
      </c>
      <c r="AD95" s="10" t="n">
        <v>141.75</v>
      </c>
      <c r="AE95" s="6" t="n">
        <f aca="false">SQRT((AB95)^2+(AD95)^2+(AC95)^2)</f>
        <v>158.537259027649</v>
      </c>
      <c r="AF95" s="11" t="n">
        <v>10</v>
      </c>
      <c r="AG95" s="10" t="n">
        <f aca="false">AG41-AR41</f>
        <v>920</v>
      </c>
      <c r="AH95" s="10" t="n">
        <f aca="false">SQRT(AG95)</f>
        <v>30.3315017762062</v>
      </c>
      <c r="AI95" s="10" t="n">
        <f aca="false">AG95/AF95</f>
        <v>92</v>
      </c>
      <c r="AJ95" s="10" t="n">
        <f aca="false">AI95*SQRT((AH95/AG95)^2+($E$55/AF95)^2)</f>
        <v>5.50999092558237</v>
      </c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</row>
    <row r="96" customFormat="false" ht="13.8" hidden="false" customHeight="false" outlineLevel="0" collapsed="false">
      <c r="B96" s="0" t="n">
        <v>20.25</v>
      </c>
      <c r="C96" s="0" t="n">
        <v>0</v>
      </c>
      <c r="D96" s="10" t="n">
        <v>141.75</v>
      </c>
      <c r="E96" s="6" t="n">
        <f aca="false">SQRT((B96)^2+(D96)^2+(C96)^2)</f>
        <v>143.189123190276</v>
      </c>
      <c r="F96" s="11" t="n">
        <v>10</v>
      </c>
      <c r="G96" s="40" t="n">
        <f aca="false">G42-BN42</f>
        <v>2398</v>
      </c>
      <c r="H96" s="10" t="n">
        <f aca="false">SQRT(G96)</f>
        <v>48.9693781867812</v>
      </c>
      <c r="I96" s="10" t="n">
        <f aca="false">H42-BO42</f>
        <v>239.8</v>
      </c>
      <c r="J96" s="10" t="n">
        <f aca="false">I96*SQRT((H96/G96)^2+($E$55/F96)^2)</f>
        <v>12.9514516560886</v>
      </c>
      <c r="O96" s="0" t="n">
        <v>20.25</v>
      </c>
      <c r="P96" s="0" t="n">
        <v>71</v>
      </c>
      <c r="Q96" s="10" t="n">
        <v>141.75</v>
      </c>
      <c r="R96" s="6" t="n">
        <f aca="false">SQRT((O96)^2+(Q96)^2+(P96)^2)</f>
        <v>159.825295244526</v>
      </c>
      <c r="S96" s="38" t="n">
        <v>10</v>
      </c>
      <c r="T96" s="39" t="n">
        <f aca="false">T42-BC42</f>
        <v>947</v>
      </c>
      <c r="U96" s="10" t="n">
        <f aca="false">SQRT(T96)</f>
        <v>30.7733651068582</v>
      </c>
      <c r="V96" s="10" t="n">
        <f aca="false">T96/S96</f>
        <v>94.7</v>
      </c>
      <c r="W96" s="10" t="n">
        <f aca="false">V96*SQRT((U96/T96)^2+($E$55/S96)^2)</f>
        <v>5.64714308301109</v>
      </c>
      <c r="AA96" s="10"/>
      <c r="AB96" s="0" t="n">
        <v>20.25</v>
      </c>
      <c r="AC96" s="10" t="n">
        <v>-71</v>
      </c>
      <c r="AD96" s="10" t="n">
        <v>141.75</v>
      </c>
      <c r="AE96" s="6" t="n">
        <f aca="false">SQRT((AB96)^2+(AD96)^2+(AC96)^2)</f>
        <v>159.825295244526</v>
      </c>
      <c r="AF96" s="11" t="n">
        <v>10</v>
      </c>
      <c r="AG96" s="40" t="n">
        <f aca="false">AG42-AR42</f>
        <v>856</v>
      </c>
      <c r="AH96" s="10" t="n">
        <f aca="false">SQRT(AG96)</f>
        <v>29.2574776766556</v>
      </c>
      <c r="AI96" s="10" t="n">
        <f aca="false">AG96/AF96</f>
        <v>85.6</v>
      </c>
      <c r="AJ96" s="10" t="n">
        <f aca="false">AI96*SQRT((AH96/AG96)^2+($E$55/AF96)^2)</f>
        <v>5.18443825308008</v>
      </c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</row>
    <row r="97" customFormat="false" ht="13.8" hidden="false" customHeight="false" outlineLevel="0" collapsed="false">
      <c r="B97" s="0" t="n">
        <v>40.5</v>
      </c>
      <c r="C97" s="0" t="n">
        <v>0</v>
      </c>
      <c r="D97" s="10" t="n">
        <v>141.75</v>
      </c>
      <c r="E97" s="6" t="n">
        <f aca="false">SQRT((B97)^2+(D97)^2+(C97)^2)</f>
        <v>147.422225257931</v>
      </c>
      <c r="F97" s="11" t="n">
        <v>10</v>
      </c>
      <c r="G97" s="40" t="n">
        <f aca="false">G43-BN43</f>
        <v>2003</v>
      </c>
      <c r="H97" s="10" t="n">
        <f aca="false">SQRT(G97)</f>
        <v>44.7548880012005</v>
      </c>
      <c r="I97" s="10" t="n">
        <f aca="false">H43-BO43</f>
        <v>200.3</v>
      </c>
      <c r="J97" s="10" t="n">
        <f aca="false">I97*SQRT((H97/G97)^2+($E$55/F97)^2)</f>
        <v>10.9695134349706</v>
      </c>
      <c r="O97" s="0" t="n">
        <v>40.5</v>
      </c>
      <c r="P97" s="0" t="n">
        <v>71</v>
      </c>
      <c r="Q97" s="10" t="n">
        <v>141.75</v>
      </c>
      <c r="R97" s="6" t="n">
        <f aca="false">SQRT((O97)^2+(Q97)^2+(P97)^2)</f>
        <v>163.628580938661</v>
      </c>
      <c r="S97" s="38" t="n">
        <v>10</v>
      </c>
      <c r="T97" s="39" t="n">
        <f aca="false">T43-BC43</f>
        <v>795</v>
      </c>
      <c r="U97" s="10" t="n">
        <f aca="false">SQRT(T97)</f>
        <v>28.1957443597434</v>
      </c>
      <c r="V97" s="10" t="n">
        <f aca="false">T97/S97</f>
        <v>79.5</v>
      </c>
      <c r="W97" s="10" t="n">
        <f aca="false">V97*SQRT((U97/T97)^2+($E$55/S97)^2)</f>
        <v>4.87346129562963</v>
      </c>
      <c r="AA97" s="10"/>
      <c r="AB97" s="0" t="n">
        <v>40.5</v>
      </c>
      <c r="AC97" s="10" t="n">
        <v>-71</v>
      </c>
      <c r="AD97" s="10" t="n">
        <v>141.75</v>
      </c>
      <c r="AE97" s="6" t="n">
        <f aca="false">SQRT((AB97)^2+(AD97)^2+(AC97)^2)</f>
        <v>163.628580938661</v>
      </c>
      <c r="AF97" s="11" t="n">
        <v>10</v>
      </c>
      <c r="AG97" s="40" t="n">
        <f aca="false">AG43-AR43</f>
        <v>716</v>
      </c>
      <c r="AH97" s="10" t="n">
        <f aca="false">SQRT(AG97)</f>
        <v>26.7581763205193</v>
      </c>
      <c r="AI97" s="10" t="n">
        <f aca="false">AG97/AF97</f>
        <v>71.6</v>
      </c>
      <c r="AJ97" s="10" t="n">
        <f aca="false">AI97*SQRT((AH97/AG97)^2+($E$55/AF97)^2)</f>
        <v>4.46949661595129</v>
      </c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</row>
    <row r="98" customFormat="false" ht="13.8" hidden="false" customHeight="false" outlineLevel="0" collapsed="false">
      <c r="B98" s="0" t="n">
        <v>60.75</v>
      </c>
      <c r="C98" s="0" t="n">
        <v>0</v>
      </c>
      <c r="D98" s="10" t="n">
        <v>141.75</v>
      </c>
      <c r="E98" s="6" t="n">
        <f aca="false">SQRT((B98)^2+(D98)^2+(C98)^2)</f>
        <v>154.219405393744</v>
      </c>
      <c r="F98" s="11" t="n">
        <v>10</v>
      </c>
      <c r="G98" s="40" t="n">
        <f aca="false">G44-BN44</f>
        <v>1228</v>
      </c>
      <c r="H98" s="10" t="n">
        <f aca="false">SQRT(G98)</f>
        <v>35.0428309358705</v>
      </c>
      <c r="I98" s="10" t="n">
        <f aca="false">H44-BO44</f>
        <v>122.8</v>
      </c>
      <c r="J98" s="10" t="n">
        <f aca="false">I98*SQRT((H98/G98)^2+($E$55/F98)^2)</f>
        <v>7.06962516686705</v>
      </c>
      <c r="O98" s="0" t="n">
        <v>60.75</v>
      </c>
      <c r="P98" s="0" t="n">
        <v>71</v>
      </c>
      <c r="Q98" s="10" t="n">
        <v>141.75</v>
      </c>
      <c r="R98" s="6" t="n">
        <f aca="false">SQRT((O98)^2+(Q98)^2+(P98)^2)</f>
        <v>169.778164084784</v>
      </c>
      <c r="S98" s="36" t="n">
        <v>10</v>
      </c>
      <c r="T98" s="37" t="n">
        <f aca="false">T44-BC44</f>
        <v>499</v>
      </c>
      <c r="U98" s="10" t="n">
        <f aca="false">SQRT(T98)</f>
        <v>22.3383079036887</v>
      </c>
      <c r="V98" s="10" t="n">
        <f aca="false">T98/S98</f>
        <v>49.9</v>
      </c>
      <c r="W98" s="10" t="n">
        <f aca="false">V98*SQRT((U98/T98)^2+($E$55/S98)^2)</f>
        <v>3.34888414251673</v>
      </c>
      <c r="AA98" s="10"/>
      <c r="AB98" s="0" t="n">
        <v>60.75</v>
      </c>
      <c r="AC98" s="10" t="n">
        <v>-71</v>
      </c>
      <c r="AD98" s="10" t="n">
        <v>141.75</v>
      </c>
      <c r="AE98" s="6" t="n">
        <f aca="false">SQRT((AB98)^2+(AD98)^2+(AC98)^2)</f>
        <v>169.778164084784</v>
      </c>
      <c r="AF98" s="11" t="n">
        <v>10</v>
      </c>
      <c r="AG98" s="40" t="n">
        <f aca="false">AG44-AR44</f>
        <v>344</v>
      </c>
      <c r="AH98" s="10" t="n">
        <f aca="false">SQRT(AG98)</f>
        <v>18.5472369909914</v>
      </c>
      <c r="AI98" s="10" t="n">
        <f aca="false">AG98/AF98</f>
        <v>34.4</v>
      </c>
      <c r="AJ98" s="10" t="n">
        <f aca="false">AI98*SQRT((AH98/AG98)^2+($E$55/AF98)^2)</f>
        <v>2.52950588060198</v>
      </c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</row>
    <row r="99" customFormat="false" ht="13.8" hidden="false" customHeight="false" outlineLevel="0" collapsed="false">
      <c r="B99" s="6" t="n">
        <v>-60.75</v>
      </c>
      <c r="C99" s="6" t="n">
        <v>0</v>
      </c>
      <c r="D99" s="7" t="n">
        <v>182.25</v>
      </c>
      <c r="E99" s="6" t="n">
        <f aca="false">SQRT((B99)^2+(D99)^2+(C99)^2)</f>
        <v>192.108367855229</v>
      </c>
      <c r="F99" s="7" t="n">
        <v>20</v>
      </c>
      <c r="G99" s="35" t="n">
        <f aca="false">G45-BN45</f>
        <v>724</v>
      </c>
      <c r="H99" s="6" t="n">
        <f aca="false">SQRT(G99)</f>
        <v>26.9072480941474</v>
      </c>
      <c r="I99" s="10" t="n">
        <f aca="false">H45-BO45</f>
        <v>36.2</v>
      </c>
      <c r="J99" s="6" t="n">
        <f aca="false">I99*SQRT((H99/G99)^2+($E$55/F99)^2)</f>
        <v>1.62142684077944</v>
      </c>
      <c r="O99" s="6" t="n">
        <v>-60.75</v>
      </c>
      <c r="P99" s="6" t="n">
        <v>71</v>
      </c>
      <c r="Q99" s="7" t="n">
        <v>182.25</v>
      </c>
      <c r="R99" s="6" t="n">
        <f aca="false">SQRT((O99)^2+(Q99)^2+(P99)^2)</f>
        <v>204.80875225439</v>
      </c>
      <c r="S99" s="11" t="n">
        <v>20</v>
      </c>
      <c r="T99" s="40" t="n">
        <f aca="false">T45-BC45</f>
        <v>508</v>
      </c>
      <c r="U99" s="6" t="n">
        <f aca="false">SQRT(T99)</f>
        <v>22.5388553391693</v>
      </c>
      <c r="V99" s="6" t="n">
        <f aca="false">T99/S99</f>
        <v>25.4</v>
      </c>
      <c r="W99" s="6" t="n">
        <f aca="false">V99*SQRT((U99/T99)^2+($E$55/S99)^2)</f>
        <v>1.29353198646187</v>
      </c>
      <c r="AA99" s="10"/>
      <c r="AB99" s="6" t="n">
        <v>-60.75</v>
      </c>
      <c r="AC99" s="6" t="n">
        <v>-71</v>
      </c>
      <c r="AD99" s="7" t="n">
        <v>182.25</v>
      </c>
      <c r="AE99" s="6" t="n">
        <f aca="false">SQRT((AB99)^2+(AD99)^2+(AC99)^2)</f>
        <v>204.80875225439</v>
      </c>
      <c r="AF99" s="7" t="n">
        <v>20</v>
      </c>
      <c r="AG99" s="35" t="n">
        <f aca="false">AG45-AR45</f>
        <v>304</v>
      </c>
      <c r="AH99" s="6" t="n">
        <f aca="false">SQRT(AG99)</f>
        <v>17.4355957741627</v>
      </c>
      <c r="AI99" s="6" t="n">
        <f aca="false">AG99/AF99</f>
        <v>15.2</v>
      </c>
      <c r="AJ99" s="6" t="n">
        <f aca="false">AI99*SQRT((AH99/AG99)^2+($E$55/AF99)^2)</f>
        <v>0.950999474237499</v>
      </c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</row>
    <row r="100" customFormat="false" ht="13.8" hidden="false" customHeight="false" outlineLevel="0" collapsed="false">
      <c r="B100" s="0" t="n">
        <v>-40.5</v>
      </c>
      <c r="C100" s="0" t="n">
        <v>0</v>
      </c>
      <c r="D100" s="11" t="n">
        <v>182.25</v>
      </c>
      <c r="E100" s="6" t="n">
        <f aca="false">SQRT((B100)^2+(D100)^2+(C100)^2)</f>
        <v>186.695775260181</v>
      </c>
      <c r="F100" s="11" t="n">
        <v>20</v>
      </c>
      <c r="G100" s="40" t="n">
        <f aca="false">G46-BN46</f>
        <v>1061</v>
      </c>
      <c r="H100" s="10" t="n">
        <f aca="false">SQRT(G100)</f>
        <v>32.5729949498047</v>
      </c>
      <c r="I100" s="10" t="n">
        <f aca="false">H46-BO46</f>
        <v>53.05</v>
      </c>
      <c r="J100" s="10" t="n">
        <f aca="false">I100*SQRT((H100/G100)^2+($E$55/F100)^2)</f>
        <v>2.10034260598122</v>
      </c>
      <c r="O100" s="0" t="n">
        <v>-40.5</v>
      </c>
      <c r="P100" s="0" t="n">
        <v>71</v>
      </c>
      <c r="Q100" s="11" t="n">
        <v>182.25</v>
      </c>
      <c r="R100" s="6" t="n">
        <f aca="false">SQRT((O100)^2+(Q100)^2+(P100)^2)</f>
        <v>199.74061304602</v>
      </c>
      <c r="S100" s="11" t="n">
        <v>20</v>
      </c>
      <c r="T100" s="40" t="n">
        <f aca="false">T46-BC46</f>
        <v>568</v>
      </c>
      <c r="U100" s="10" t="n">
        <f aca="false">SQRT(T100)</f>
        <v>23.832750575626</v>
      </c>
      <c r="V100" s="10" t="n">
        <f aca="false">T100/S100</f>
        <v>28.4</v>
      </c>
      <c r="W100" s="10" t="n">
        <f aca="false">V100*SQRT((U100/T100)^2+($E$55/S100)^2)</f>
        <v>1.38711931714615</v>
      </c>
      <c r="AA100" s="10"/>
      <c r="AB100" s="0" t="n">
        <v>-40.5</v>
      </c>
      <c r="AC100" s="10" t="n">
        <v>-71</v>
      </c>
      <c r="AD100" s="11" t="n">
        <v>182.25</v>
      </c>
      <c r="AE100" s="6" t="n">
        <f aca="false">SQRT((AB100)^2+(AD100)^2+(AC100)^2)</f>
        <v>199.74061304602</v>
      </c>
      <c r="AF100" s="11" t="n">
        <v>20</v>
      </c>
      <c r="AG100" s="40" t="n">
        <f aca="false">AG46-AR46</f>
        <v>391</v>
      </c>
      <c r="AH100" s="10" t="n">
        <f aca="false">SQRT(AG100)</f>
        <v>19.7737199332852</v>
      </c>
      <c r="AI100" s="10" t="n">
        <f aca="false">AG100/AF100</f>
        <v>19.55</v>
      </c>
      <c r="AJ100" s="10" t="n">
        <f aca="false">AI100*SQRT((AH100/AG100)^2+($E$55/AF100)^2)</f>
        <v>1.10289462891974</v>
      </c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</row>
    <row r="101" customFormat="false" ht="13.8" hidden="false" customHeight="false" outlineLevel="0" collapsed="false">
      <c r="B101" s="0" t="n">
        <v>-20.25</v>
      </c>
      <c r="C101" s="0" t="n">
        <v>0</v>
      </c>
      <c r="D101" s="11" t="n">
        <v>182.25</v>
      </c>
      <c r="E101" s="6" t="n">
        <f aca="false">SQRT((B101)^2+(D101)^2+(C101)^2)</f>
        <v>183.371549047283</v>
      </c>
      <c r="F101" s="11" t="n">
        <v>20</v>
      </c>
      <c r="G101" s="40" t="n">
        <f aca="false">G47-BN47</f>
        <v>1596</v>
      </c>
      <c r="H101" s="10" t="n">
        <f aca="false">SQRT(G101)</f>
        <v>39.9499687108764</v>
      </c>
      <c r="I101" s="10" t="n">
        <f aca="false">H47-BO47</f>
        <v>79.8</v>
      </c>
      <c r="J101" s="10" t="n">
        <f aca="false">I101*SQRT((H101/G101)^2+($E$55/F101)^2)</f>
        <v>2.82312327042232</v>
      </c>
      <c r="O101" s="0" t="n">
        <v>-20.25</v>
      </c>
      <c r="P101" s="0" t="n">
        <v>71</v>
      </c>
      <c r="Q101" s="11" t="n">
        <v>182.25</v>
      </c>
      <c r="R101" s="6" t="n">
        <f aca="false">SQRT((O101)^2+(Q101)^2+(P101)^2)</f>
        <v>196.63703872872</v>
      </c>
      <c r="S101" s="11" t="n">
        <v>20</v>
      </c>
      <c r="T101" s="40" t="n">
        <f aca="false">T47-BC47</f>
        <v>649</v>
      </c>
      <c r="U101" s="10" t="n">
        <f aca="false">SQRT(T101)</f>
        <v>25.475478405714</v>
      </c>
      <c r="V101" s="10" t="n">
        <f aca="false">T101/S101</f>
        <v>32.45</v>
      </c>
      <c r="W101" s="10" t="n">
        <f aca="false">V101*SQRT((U101/T101)^2+($E$55/S101)^2)</f>
        <v>1.51017434837836</v>
      </c>
      <c r="AA101" s="10"/>
      <c r="AB101" s="0" t="n">
        <v>-20.25</v>
      </c>
      <c r="AC101" s="10" t="n">
        <v>-71</v>
      </c>
      <c r="AD101" s="11" t="n">
        <v>182.25</v>
      </c>
      <c r="AE101" s="6" t="n">
        <f aca="false">SQRT((AB101)^2+(AD101)^2+(AC101)^2)</f>
        <v>196.63703872872</v>
      </c>
      <c r="AF101" s="11" t="n">
        <v>20</v>
      </c>
      <c r="AG101" s="40" t="n">
        <f aca="false">AG47-AR47</f>
        <v>521</v>
      </c>
      <c r="AH101" s="10" t="n">
        <f aca="false">SQRT(AG101)</f>
        <v>22.8254244210267</v>
      </c>
      <c r="AI101" s="10" t="n">
        <f aca="false">AG101/AF101</f>
        <v>26.05</v>
      </c>
      <c r="AJ101" s="10" t="n">
        <f aca="false">AI101*SQRT((AH101/AG101)^2+($E$55/AF101)^2)</f>
        <v>1.31401162951475</v>
      </c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</row>
    <row r="102" customFormat="false" ht="13.8" hidden="false" customHeight="false" outlineLevel="0" collapsed="false">
      <c r="B102" s="0" t="n">
        <v>0</v>
      </c>
      <c r="C102" s="0" t="n">
        <v>0</v>
      </c>
      <c r="D102" s="11" t="n">
        <v>182.25</v>
      </c>
      <c r="E102" s="6" t="n">
        <f aca="false">SQRT((B102)^2+(D102)^2+(C102)^2)</f>
        <v>182.25</v>
      </c>
      <c r="F102" s="11" t="n">
        <v>20</v>
      </c>
      <c r="G102" s="40" t="n">
        <f aca="false">G48-BN48</f>
        <v>1296</v>
      </c>
      <c r="H102" s="10" t="n">
        <f aca="false">SQRT(G102)</f>
        <v>36</v>
      </c>
      <c r="I102" s="10" t="n">
        <f aca="false">H48-BO48</f>
        <v>64.8</v>
      </c>
      <c r="J102" s="10" t="n">
        <f aca="false">I102*SQRT((H102/G102)^2+($E$55/F102)^2)</f>
        <v>2.42165232847327</v>
      </c>
      <c r="O102" s="0" t="n">
        <v>0</v>
      </c>
      <c r="P102" s="0" t="n">
        <v>71</v>
      </c>
      <c r="Q102" s="11" t="n">
        <v>182.25</v>
      </c>
      <c r="R102" s="6" t="n">
        <f aca="false">SQRT((O102)^2+(Q102)^2+(P102)^2)</f>
        <v>195.591570626139</v>
      </c>
      <c r="S102" s="11" t="n">
        <v>20</v>
      </c>
      <c r="T102" s="40" t="n">
        <f aca="false">T48-BC48</f>
        <v>674</v>
      </c>
      <c r="U102" s="10" t="n">
        <f aca="false">SQRT(T102)</f>
        <v>25.9615099714943</v>
      </c>
      <c r="V102" s="10" t="n">
        <f aca="false">T102/S102</f>
        <v>33.7</v>
      </c>
      <c r="W102" s="10" t="n">
        <f aca="false">V102*SQRT((U102/T102)^2+($E$55/S102)^2)</f>
        <v>1.54751615500453</v>
      </c>
      <c r="AA102" s="10"/>
      <c r="AB102" s="0" t="n">
        <v>0</v>
      </c>
      <c r="AC102" s="10" t="n">
        <v>-71</v>
      </c>
      <c r="AD102" s="11" t="n">
        <v>182.25</v>
      </c>
      <c r="AE102" s="6" t="n">
        <f aca="false">SQRT((AB102)^2+(AD102)^2+(AC102)^2)</f>
        <v>195.591570626139</v>
      </c>
      <c r="AF102" s="11" t="n">
        <v>20</v>
      </c>
      <c r="AG102" s="40" t="n">
        <f aca="false">AG48-AR48</f>
        <v>629</v>
      </c>
      <c r="AH102" s="10" t="n">
        <f aca="false">SQRT(AG102)</f>
        <v>25.0798724079689</v>
      </c>
      <c r="AI102" s="10" t="n">
        <f aca="false">AG102/AF102</f>
        <v>31.45</v>
      </c>
      <c r="AJ102" s="10" t="n">
        <f aca="false">AI102*SQRT((AH102/AG102)^2+($E$55/AF102)^2)</f>
        <v>1.48009765302834</v>
      </c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</row>
    <row r="103" customFormat="false" ht="13.8" hidden="false" customHeight="false" outlineLevel="0" collapsed="false">
      <c r="B103" s="0" t="n">
        <v>20.25</v>
      </c>
      <c r="C103" s="0" t="n">
        <v>0</v>
      </c>
      <c r="D103" s="11" t="n">
        <v>182.25</v>
      </c>
      <c r="E103" s="6" t="n">
        <f aca="false">SQRT((B103)^2+(D103)^2+(C103)^2)</f>
        <v>183.371549047283</v>
      </c>
      <c r="F103" s="11" t="n">
        <v>20</v>
      </c>
      <c r="G103" s="40" t="n">
        <f aca="false">G49-BN49</f>
        <v>1232</v>
      </c>
      <c r="H103" s="10" t="n">
        <f aca="false">SQRT(G103)</f>
        <v>35.0998575495685</v>
      </c>
      <c r="I103" s="10" t="n">
        <f aca="false">H49-BO49</f>
        <v>61.6</v>
      </c>
      <c r="J103" s="10" t="n">
        <f aca="false">I103*SQRT((H103/G103)^2+($E$55/F103)^2)</f>
        <v>2.33486616318795</v>
      </c>
      <c r="O103" s="0" t="n">
        <v>20.25</v>
      </c>
      <c r="P103" s="0" t="n">
        <v>71</v>
      </c>
      <c r="Q103" s="11" t="n">
        <v>182.25</v>
      </c>
      <c r="R103" s="6" t="n">
        <f aca="false">SQRT((O103)^2+(Q103)^2+(P103)^2)</f>
        <v>196.63703872872</v>
      </c>
      <c r="S103" s="11" t="n">
        <v>20</v>
      </c>
      <c r="T103" s="40" t="n">
        <f aca="false">T49-BC49</f>
        <v>654</v>
      </c>
      <c r="U103" s="10" t="n">
        <f aca="false">SQRT(T103)</f>
        <v>25.5734237050888</v>
      </c>
      <c r="V103" s="10" t="n">
        <f aca="false">T103/S103</f>
        <v>32.7</v>
      </c>
      <c r="W103" s="10" t="n">
        <f aca="false">V103*SQRT((U103/T103)^2+($E$55/S103)^2)</f>
        <v>1.51766473570417</v>
      </c>
      <c r="AA103" s="10"/>
      <c r="AB103" s="0" t="n">
        <v>20.25</v>
      </c>
      <c r="AC103" s="10" t="n">
        <v>-71</v>
      </c>
      <c r="AD103" s="11" t="n">
        <v>182.25</v>
      </c>
      <c r="AE103" s="6" t="n">
        <f aca="false">SQRT((AB103)^2+(AD103)^2+(AC103)^2)</f>
        <v>196.63703872872</v>
      </c>
      <c r="AF103" s="11" t="n">
        <v>20</v>
      </c>
      <c r="AG103" s="40" t="n">
        <f aca="false">AG49-AR49</f>
        <v>580</v>
      </c>
      <c r="AH103" s="10" t="n">
        <f aca="false">SQRT(AG103)</f>
        <v>24.0831891575846</v>
      </c>
      <c r="AI103" s="10" t="n">
        <f aca="false">AG103/AF103</f>
        <v>29</v>
      </c>
      <c r="AJ103" s="10" t="n">
        <f aca="false">AI103*SQRT((AH103/AG103)^2+($E$55/AF103)^2)</f>
        <v>1.40556927968706</v>
      </c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</row>
    <row r="104" customFormat="false" ht="13.8" hidden="false" customHeight="false" outlineLevel="0" collapsed="false">
      <c r="B104" s="0" t="n">
        <v>40.5</v>
      </c>
      <c r="C104" s="0" t="n">
        <v>0</v>
      </c>
      <c r="D104" s="11" t="n">
        <v>182.25</v>
      </c>
      <c r="E104" s="6" t="n">
        <f aca="false">SQRT((B104)^2+(D104)^2+(C104)^2)</f>
        <v>186.695775260181</v>
      </c>
      <c r="F104" s="11" t="n">
        <v>20</v>
      </c>
      <c r="G104" s="40" t="n">
        <f aca="false">G50-BN50</f>
        <v>1425</v>
      </c>
      <c r="H104" s="10" t="n">
        <f aca="false">SQRT(G104)</f>
        <v>37.7491721763537</v>
      </c>
      <c r="I104" s="10" t="n">
        <f aca="false">H50-BO50</f>
        <v>71.25</v>
      </c>
      <c r="J104" s="10" t="n">
        <f aca="false">I104*SQRT((H104/G104)^2+($E$55/F104)^2)</f>
        <v>2.59525558712432</v>
      </c>
      <c r="O104" s="0" t="n">
        <v>40.5</v>
      </c>
      <c r="P104" s="0" t="n">
        <v>71</v>
      </c>
      <c r="Q104" s="11" t="n">
        <v>182.25</v>
      </c>
      <c r="R104" s="6" t="n">
        <f aca="false">SQRT((O104)^2+(Q104)^2+(P104)^2)</f>
        <v>199.74061304602</v>
      </c>
      <c r="S104" s="11" t="n">
        <v>20</v>
      </c>
      <c r="T104" s="40" t="n">
        <f aca="false">T50-BC50</f>
        <v>583</v>
      </c>
      <c r="U104" s="10" t="n">
        <f aca="false">SQRT(T104)</f>
        <v>24.1453929352993</v>
      </c>
      <c r="V104" s="10" t="n">
        <f aca="false">T104/S104</f>
        <v>29.15</v>
      </c>
      <c r="W104" s="10" t="n">
        <f aca="false">V104*SQRT((U104/T104)^2+($E$55/S104)^2)</f>
        <v>1.41016898366827</v>
      </c>
      <c r="AB104" s="0" t="n">
        <v>40.5</v>
      </c>
      <c r="AC104" s="10" t="n">
        <v>-71</v>
      </c>
      <c r="AD104" s="11" t="n">
        <v>182.25</v>
      </c>
      <c r="AE104" s="6" t="n">
        <f aca="false">SQRT((AB104)^2+(AD104)^2+(AC104)^2)</f>
        <v>199.74061304602</v>
      </c>
      <c r="AF104" s="11" t="n">
        <v>20</v>
      </c>
      <c r="AG104" s="40" t="n">
        <f aca="false">AG50-AR50</f>
        <v>545</v>
      </c>
      <c r="AH104" s="10" t="n">
        <f aca="false">SQRT(AG104)</f>
        <v>23.3452350598575</v>
      </c>
      <c r="AI104" s="10" t="n">
        <f aca="false">AG104/AF104</f>
        <v>27.25</v>
      </c>
      <c r="AJ104" s="10" t="n">
        <f aca="false">AI104*SQRT((AH104/AG104)^2+($E$55/AF104)^2)</f>
        <v>1.35151824349507</v>
      </c>
    </row>
    <row r="105" customFormat="false" ht="13.8" hidden="false" customHeight="false" outlineLevel="0" collapsed="false">
      <c r="B105" s="0" t="n">
        <v>60.75</v>
      </c>
      <c r="C105" s="0" t="n">
        <v>0</v>
      </c>
      <c r="D105" s="11" t="n">
        <v>182.25</v>
      </c>
      <c r="E105" s="6" t="n">
        <f aca="false">SQRT((B105)^2+(D105)^2+(C105)^2)</f>
        <v>192.108367855229</v>
      </c>
      <c r="F105" s="11" t="n">
        <v>20</v>
      </c>
      <c r="G105" s="40" t="n">
        <f aca="false">G51-BN51</f>
        <v>953</v>
      </c>
      <c r="H105" s="10" t="n">
        <f aca="false">SQRT(G105)</f>
        <v>30.8706980808663</v>
      </c>
      <c r="I105" s="10" t="n">
        <f aca="false">H51-BO51</f>
        <v>47.65</v>
      </c>
      <c r="J105" s="10" t="n">
        <f aca="false">I105*SQRT((H105/G105)^2+($E$55/F105)^2)</f>
        <v>1.94976320677666</v>
      </c>
      <c r="O105" s="0" t="n">
        <v>60.75</v>
      </c>
      <c r="P105" s="0" t="n">
        <v>71</v>
      </c>
      <c r="Q105" s="11" t="n">
        <v>182.25</v>
      </c>
      <c r="R105" s="6" t="n">
        <f aca="false">SQRT((O105)^2+(Q105)^2+(P105)^2)</f>
        <v>204.80875225439</v>
      </c>
      <c r="S105" s="11" t="n">
        <v>20</v>
      </c>
      <c r="T105" s="40" t="n">
        <f aca="false">T51-BC51</f>
        <v>500</v>
      </c>
      <c r="U105" s="10" t="n">
        <f aca="false">SQRT(T105)</f>
        <v>22.3606797749979</v>
      </c>
      <c r="V105" s="10" t="n">
        <f aca="false">T105/S105</f>
        <v>25</v>
      </c>
      <c r="W105" s="10" t="n">
        <f aca="false">V105*SQRT((U105/T105)^2+($E$55/S105)^2)</f>
        <v>1.28086884574495</v>
      </c>
      <c r="AB105" s="0" t="n">
        <v>60.75</v>
      </c>
      <c r="AC105" s="10" t="n">
        <v>-71</v>
      </c>
      <c r="AD105" s="11" t="n">
        <v>182.25</v>
      </c>
      <c r="AE105" s="6" t="n">
        <f aca="false">SQRT((AB105)^2+(AD105)^2+(AC105)^2)</f>
        <v>204.80875225439</v>
      </c>
      <c r="AF105" s="11" t="n">
        <v>20</v>
      </c>
      <c r="AG105" s="40" t="n">
        <f aca="false">AG51-AR51</f>
        <v>442</v>
      </c>
      <c r="AH105" s="10" t="n">
        <f aca="false">SQRT(AG105)</f>
        <v>21.0237960416286</v>
      </c>
      <c r="AI105" s="10" t="n">
        <f aca="false">AG105/AF105</f>
        <v>22.1</v>
      </c>
      <c r="AJ105" s="10" t="n">
        <f aca="false">AI105*SQRT((AH105/AG105)^2+($E$55/AF105)^2)</f>
        <v>1.18754210451672</v>
      </c>
    </row>
    <row r="107" customFormat="false" ht="15" hidden="false" customHeight="false" outlineLevel="0" collapsed="false">
      <c r="A107" s="41"/>
      <c r="B107" s="0" t="s">
        <v>59</v>
      </c>
    </row>
    <row r="108" customFormat="false" ht="15" hidden="false" customHeight="false" outlineLevel="0" collapsed="false">
      <c r="A108" s="2"/>
      <c r="B108" s="0" t="s">
        <v>60</v>
      </c>
    </row>
    <row r="110" s="26" customFormat="true" ht="15" hidden="false" customHeight="false" outlineLevel="0" collapsed="false"/>
    <row r="112" customFormat="false" ht="14.4" hidden="false" customHeight="false" outlineLevel="0" collapsed="false">
      <c r="A112" s="0" t="s">
        <v>61</v>
      </c>
    </row>
    <row r="113" customFormat="false" ht="14.4" hidden="false" customHeight="false" outlineLevel="0" collapsed="false">
      <c r="B113" s="0" t="s">
        <v>13</v>
      </c>
      <c r="C113" s="0" t="s">
        <v>14</v>
      </c>
      <c r="D113" s="0" t="s">
        <v>15</v>
      </c>
      <c r="E113" s="0" t="s">
        <v>16</v>
      </c>
      <c r="F113" s="0" t="s">
        <v>17</v>
      </c>
      <c r="G113" s="0" t="s">
        <v>18</v>
      </c>
      <c r="H113" s="0" t="s">
        <v>1</v>
      </c>
      <c r="I113" s="0" t="s">
        <v>19</v>
      </c>
      <c r="J113" s="0" t="s">
        <v>1</v>
      </c>
    </row>
    <row r="114" customFormat="false" ht="14.4" hidden="false" customHeight="false" outlineLevel="0" collapsed="false">
      <c r="A114" s="6"/>
      <c r="B114" s="6" t="n">
        <v>0</v>
      </c>
      <c r="C114" s="6" t="n">
        <v>0</v>
      </c>
      <c r="D114" s="6" t="n">
        <v>20.25</v>
      </c>
      <c r="E114" s="6" t="n">
        <v>20.25</v>
      </c>
      <c r="F114" s="6" t="n">
        <v>10</v>
      </c>
      <c r="G114" s="6" t="n">
        <v>478534</v>
      </c>
      <c r="H114" s="6" t="n">
        <v>691.761519600505</v>
      </c>
      <c r="I114" s="6" t="n">
        <v>47853.4</v>
      </c>
      <c r="J114" s="6" t="n">
        <v>2393.66979111573</v>
      </c>
      <c r="K114" s="6"/>
    </row>
    <row r="115" customFormat="false" ht="14.4" hidden="false" customHeight="false" outlineLevel="0" collapsed="false">
      <c r="B115" s="0" t="n">
        <v>0</v>
      </c>
      <c r="C115" s="0" t="n">
        <v>0</v>
      </c>
      <c r="D115" s="0" t="n">
        <v>40.5</v>
      </c>
      <c r="E115" s="0" t="n">
        <v>40.5</v>
      </c>
      <c r="F115" s="0" t="n">
        <v>10</v>
      </c>
      <c r="G115" s="0" t="n">
        <v>79101</v>
      </c>
      <c r="H115" s="0" t="n">
        <v>281.248999998222</v>
      </c>
      <c r="I115" s="0" t="n">
        <v>7910.1</v>
      </c>
      <c r="J115" s="0" t="n">
        <v>396.503738979849</v>
      </c>
    </row>
    <row r="116" customFormat="false" ht="14.4" hidden="false" customHeight="false" outlineLevel="0" collapsed="false">
      <c r="B116" s="0" t="n">
        <v>0</v>
      </c>
      <c r="C116" s="0" t="n">
        <v>0</v>
      </c>
      <c r="D116" s="0" t="n">
        <v>60.75</v>
      </c>
      <c r="E116" s="0" t="n">
        <v>60.75</v>
      </c>
      <c r="F116" s="0" t="n">
        <v>10</v>
      </c>
      <c r="G116" s="0" t="n">
        <v>43001</v>
      </c>
      <c r="H116" s="0" t="n">
        <v>207.36682473337</v>
      </c>
      <c r="I116" s="0" t="n">
        <v>4300.1</v>
      </c>
      <c r="J116" s="0" t="n">
        <v>216.002685226365</v>
      </c>
    </row>
    <row r="117" customFormat="false" ht="14.4" hidden="false" customHeight="false" outlineLevel="0" collapsed="false">
      <c r="B117" s="0" t="n">
        <v>0</v>
      </c>
      <c r="C117" s="0" t="n">
        <v>0</v>
      </c>
      <c r="D117" s="0" t="n">
        <v>81</v>
      </c>
      <c r="E117" s="0" t="n">
        <v>81</v>
      </c>
      <c r="F117" s="0" t="n">
        <v>10</v>
      </c>
      <c r="G117" s="0" t="n">
        <v>21995</v>
      </c>
      <c r="H117" s="0" t="n">
        <v>148.307113787573</v>
      </c>
      <c r="I117" s="0" t="n">
        <v>2199.5</v>
      </c>
      <c r="J117" s="0" t="n">
        <v>110.970494389274</v>
      </c>
    </row>
    <row r="118" customFormat="false" ht="14.4" hidden="false" customHeight="false" outlineLevel="0" collapsed="false">
      <c r="B118" s="0" t="n">
        <v>0</v>
      </c>
      <c r="C118" s="0" t="n">
        <v>0</v>
      </c>
      <c r="D118" s="0" t="n">
        <v>101.25</v>
      </c>
      <c r="E118" s="0" t="n">
        <v>101.25</v>
      </c>
      <c r="F118" s="0" t="n">
        <v>10</v>
      </c>
      <c r="G118" s="0" t="n">
        <v>11626</v>
      </c>
      <c r="H118" s="0" t="n">
        <v>107.823930553472</v>
      </c>
      <c r="I118" s="0" t="n">
        <v>1162.6</v>
      </c>
      <c r="J118" s="0" t="n">
        <v>59.1215434507591</v>
      </c>
    </row>
    <row r="119" customFormat="false" ht="14.4" hidden="false" customHeight="false" outlineLevel="0" collapsed="false">
      <c r="B119" s="0" t="n">
        <v>0</v>
      </c>
      <c r="C119" s="0" t="n">
        <v>0</v>
      </c>
      <c r="D119" s="0" t="n">
        <v>141.75</v>
      </c>
      <c r="E119" s="0" t="n">
        <v>141.75</v>
      </c>
      <c r="F119" s="0" t="n">
        <v>10</v>
      </c>
      <c r="G119" s="0" t="n">
        <v>2703</v>
      </c>
      <c r="H119" s="0" t="n">
        <v>51.9903837262238</v>
      </c>
      <c r="I119" s="0" t="n">
        <v>270.3</v>
      </c>
      <c r="J119" s="0" t="n">
        <v>14.4805119039349</v>
      </c>
    </row>
    <row r="120" customFormat="false" ht="14.4" hidden="false" customHeight="false" outlineLevel="0" collapsed="false">
      <c r="B120" s="0" t="n">
        <v>0</v>
      </c>
      <c r="C120" s="0" t="n">
        <v>0</v>
      </c>
      <c r="D120" s="0" t="n">
        <v>182.25</v>
      </c>
      <c r="E120" s="0" t="n">
        <v>182.25</v>
      </c>
      <c r="F120" s="0" t="n">
        <v>20</v>
      </c>
      <c r="G120" s="41" t="n">
        <v>1296</v>
      </c>
      <c r="H120" s="15" t="n">
        <v>36</v>
      </c>
      <c r="I120" s="0" t="n">
        <v>64.8</v>
      </c>
      <c r="J120" s="0" t="n">
        <v>2.42165232847327</v>
      </c>
    </row>
    <row r="144" customFormat="false" ht="14.4" hidden="false" customHeight="false" outlineLevel="0" collapsed="false">
      <c r="A144" s="0" t="s">
        <v>62</v>
      </c>
    </row>
    <row r="145" customFormat="false" ht="14.4" hidden="false" customHeight="false" outlineLevel="0" collapsed="false">
      <c r="B145" s="0" t="s">
        <v>63</v>
      </c>
      <c r="K145" s="0" t="s">
        <v>64</v>
      </c>
    </row>
    <row r="146" customFormat="false" ht="14.4" hidden="false" customHeight="false" outlineLevel="0" collapsed="false">
      <c r="B146" s="0" t="s">
        <v>65</v>
      </c>
      <c r="F146" s="10"/>
      <c r="G146" s="10"/>
      <c r="H146" s="10"/>
      <c r="K146" s="0" t="s">
        <v>65</v>
      </c>
    </row>
    <row r="147" customFormat="false" ht="14.4" hidden="false" customHeight="false" outlineLevel="0" collapsed="false">
      <c r="B147" s="0" t="s">
        <v>66</v>
      </c>
      <c r="K147" s="0" t="s">
        <v>67</v>
      </c>
    </row>
    <row r="148" customFormat="false" ht="14.4" hidden="false" customHeight="false" outlineLevel="0" collapsed="false">
      <c r="B148" s="0" t="s">
        <v>68</v>
      </c>
      <c r="K148" s="0" t="s">
        <v>69</v>
      </c>
    </row>
    <row r="157" customFormat="false" ht="14.4" hidden="false" customHeight="false" outlineLevel="0" collapsed="false">
      <c r="H157" s="0" t="n">
        <v>60.75</v>
      </c>
      <c r="I157" s="0" t="n">
        <v>4300.1</v>
      </c>
      <c r="J157" s="0" t="n">
        <v>216.002685226365</v>
      </c>
    </row>
    <row r="158" customFormat="false" ht="14.4" hidden="false" customHeight="false" outlineLevel="0" collapsed="false">
      <c r="H158" s="0" t="n">
        <v>81</v>
      </c>
      <c r="I158" s="0" t="n">
        <v>2199.5</v>
      </c>
      <c r="J158" s="0" t="n">
        <v>110.970494389274</v>
      </c>
    </row>
    <row r="159" customFormat="false" ht="14.4" hidden="false" customHeight="false" outlineLevel="0" collapsed="false">
      <c r="H159" s="0" t="n">
        <v>101.25</v>
      </c>
      <c r="I159" s="0" t="n">
        <v>1162.6</v>
      </c>
      <c r="J159" s="0" t="n">
        <v>59.1215434507591</v>
      </c>
    </row>
    <row r="160" customFormat="false" ht="14.4" hidden="false" customHeight="false" outlineLevel="0" collapsed="false">
      <c r="H160" s="0" t="n">
        <v>141.75</v>
      </c>
      <c r="I160" s="0" t="n">
        <v>270.3</v>
      </c>
      <c r="J160" s="0" t="n">
        <v>14.4805119039349</v>
      </c>
    </row>
    <row r="161" customFormat="false" ht="14.4" hidden="false" customHeight="false" outlineLevel="0" collapsed="false">
      <c r="H161" s="0" t="n">
        <v>182.25</v>
      </c>
      <c r="I161" s="0" t="n">
        <v>64.8</v>
      </c>
      <c r="J161" s="0" t="n">
        <v>2.42165232847327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LibreOffice/6.0.6.2$Linux_X86_64 LibreOffice_project/00m0$Build-2</Application>
  <Company>UoB IT Services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2018-10-05T10:44:57Z</dcterms:created>
  <dc:creator>Jack McKinney (MSc Phys + Tech Nuc React FT)</dc:creator>
  <dc:description/>
  <dc:language>en-GB</dc:language>
  <cp:lastModifiedBy/>
  <dcterms:modified xsi:type="dcterms:W3CDTF">2018-10-26T10:38:12Z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UoB IT Services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