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4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5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6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L\Desktop\"/>
    </mc:Choice>
  </mc:AlternateContent>
  <bookViews>
    <workbookView xWindow="0" yWindow="0" windowWidth="12675" windowHeight="9705" firstSheet="1" activeTab="3"/>
  </bookViews>
  <sheets>
    <sheet name="16.10.14" sheetId="1" r:id="rId1"/>
    <sheet name="30.10.14" sheetId="2" r:id="rId2"/>
    <sheet name="7.11.14" sheetId="3" r:id="rId3"/>
    <sheet name="14.11.14 AfterRegression" sheetId="7" r:id="rId4"/>
    <sheet name="14.11.14" sheetId="5" r:id="rId5"/>
    <sheet name="AllWorkDone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2" i="5" l="1"/>
  <c r="E102" i="5"/>
  <c r="C108" i="5" s="1"/>
  <c r="F102" i="5"/>
  <c r="G102" i="5"/>
  <c r="C110" i="5"/>
  <c r="C109" i="5"/>
  <c r="C107" i="5"/>
  <c r="F100" i="5"/>
  <c r="D101" i="5"/>
  <c r="F101" i="5"/>
  <c r="G101" i="5"/>
  <c r="F98" i="7"/>
  <c r="D99" i="7"/>
  <c r="F99" i="7"/>
  <c r="F100" i="7" s="1"/>
  <c r="C107" i="7" s="1"/>
  <c r="G99" i="7"/>
  <c r="E100" i="7"/>
  <c r="C106" i="7" s="1"/>
  <c r="G100" i="7"/>
  <c r="C108" i="7" s="1"/>
  <c r="E88" i="7"/>
  <c r="D98" i="7" l="1"/>
  <c r="D100" i="7" s="1"/>
  <c r="C105" i="7" s="1"/>
  <c r="C14" i="7" l="1"/>
  <c r="D85" i="7"/>
  <c r="C85" i="7"/>
  <c r="V105" i="7"/>
  <c r="U105" i="7"/>
  <c r="T105" i="7"/>
  <c r="S105" i="7"/>
  <c r="R105" i="7"/>
  <c r="Q105" i="7"/>
  <c r="P105" i="7"/>
  <c r="O105" i="7"/>
  <c r="W103" i="7"/>
  <c r="W102" i="7"/>
  <c r="W101" i="7"/>
  <c r="W100" i="7"/>
  <c r="W99" i="7"/>
  <c r="H98" i="7"/>
  <c r="W96" i="7"/>
  <c r="W95" i="7"/>
  <c r="W94" i="7"/>
  <c r="W93" i="7"/>
  <c r="D93" i="7"/>
  <c r="C93" i="7"/>
  <c r="W92" i="7"/>
  <c r="I85" i="7"/>
  <c r="H85" i="7"/>
  <c r="G85" i="7"/>
  <c r="F85" i="7"/>
  <c r="E85" i="7"/>
  <c r="J43" i="7"/>
  <c r="I43" i="7"/>
  <c r="F49" i="7" s="1"/>
  <c r="H43" i="7"/>
  <c r="E49" i="7" s="1"/>
  <c r="G43" i="7"/>
  <c r="F43" i="7"/>
  <c r="D49" i="7" s="1"/>
  <c r="E43" i="7"/>
  <c r="D43" i="7"/>
  <c r="C43" i="7"/>
  <c r="J42" i="7"/>
  <c r="I42" i="7"/>
  <c r="F48" i="7" s="1"/>
  <c r="H42" i="7"/>
  <c r="E48" i="7" s="1"/>
  <c r="G42" i="7"/>
  <c r="F42" i="7"/>
  <c r="D48" i="7" s="1"/>
  <c r="E42" i="7"/>
  <c r="D42" i="7"/>
  <c r="C42" i="7"/>
  <c r="J41" i="7"/>
  <c r="I41" i="7"/>
  <c r="F47" i="7" s="1"/>
  <c r="H41" i="7"/>
  <c r="E47" i="7" s="1"/>
  <c r="G41" i="7"/>
  <c r="F41" i="7"/>
  <c r="D47" i="7" s="1"/>
  <c r="E41" i="7"/>
  <c r="D41" i="7"/>
  <c r="C41" i="7"/>
  <c r="J28" i="7"/>
  <c r="I28" i="7"/>
  <c r="F34" i="7" s="1"/>
  <c r="H28" i="7"/>
  <c r="E34" i="7" s="1"/>
  <c r="G28" i="7"/>
  <c r="F28" i="7"/>
  <c r="D34" i="7" s="1"/>
  <c r="E28" i="7"/>
  <c r="D28" i="7"/>
  <c r="C28" i="7"/>
  <c r="J27" i="7"/>
  <c r="I27" i="7"/>
  <c r="F33" i="7" s="1"/>
  <c r="H27" i="7"/>
  <c r="E33" i="7" s="1"/>
  <c r="G27" i="7"/>
  <c r="F27" i="7"/>
  <c r="D33" i="7" s="1"/>
  <c r="E27" i="7"/>
  <c r="D27" i="7"/>
  <c r="C27" i="7"/>
  <c r="J26" i="7"/>
  <c r="I26" i="7"/>
  <c r="F32" i="7" s="1"/>
  <c r="H26" i="7"/>
  <c r="E32" i="7" s="1"/>
  <c r="G26" i="7"/>
  <c r="F26" i="7"/>
  <c r="D32" i="7" s="1"/>
  <c r="E26" i="7"/>
  <c r="D26" i="7"/>
  <c r="C26" i="7"/>
  <c r="G20" i="7"/>
  <c r="E20" i="7"/>
  <c r="C20" i="7"/>
  <c r="G19" i="7"/>
  <c r="E19" i="7"/>
  <c r="C19" i="7"/>
  <c r="G15" i="7"/>
  <c r="E15" i="7"/>
  <c r="C15" i="7"/>
  <c r="G14" i="7"/>
  <c r="E14" i="7"/>
  <c r="C95" i="5"/>
  <c r="D96" i="5"/>
  <c r="C96" i="5"/>
  <c r="D95" i="5"/>
  <c r="O107" i="5"/>
  <c r="W95" i="5"/>
  <c r="W96" i="5"/>
  <c r="W97" i="5"/>
  <c r="W98" i="5"/>
  <c r="W99" i="5"/>
  <c r="W100" i="5"/>
  <c r="W101" i="5"/>
  <c r="W102" i="5"/>
  <c r="W103" i="5"/>
  <c r="W104" i="5"/>
  <c r="W105" i="5"/>
  <c r="W106" i="5"/>
  <c r="W94" i="5"/>
  <c r="C102" i="5"/>
  <c r="C106" i="5" s="1"/>
  <c r="D100" i="5"/>
  <c r="V107" i="5"/>
  <c r="U107" i="5"/>
  <c r="T107" i="5"/>
  <c r="S107" i="5"/>
  <c r="R107" i="5"/>
  <c r="Q107" i="5"/>
  <c r="P107" i="5"/>
  <c r="D88" i="7" l="1"/>
  <c r="E16" i="7"/>
  <c r="C88" i="7"/>
  <c r="C21" i="7"/>
  <c r="D19" i="7" s="1"/>
  <c r="H99" i="7"/>
  <c r="H100" i="7" s="1"/>
  <c r="F15" i="7"/>
  <c r="G21" i="7"/>
  <c r="H20" i="7" s="1"/>
  <c r="C32" i="7"/>
  <c r="C33" i="7"/>
  <c r="C34" i="7"/>
  <c r="C47" i="7"/>
  <c r="C48" i="7"/>
  <c r="C49" i="7"/>
  <c r="W105" i="7"/>
  <c r="C16" i="7"/>
  <c r="D15" i="7" s="1"/>
  <c r="E21" i="7"/>
  <c r="F19" i="7" s="1"/>
  <c r="F14" i="7"/>
  <c r="H19" i="7"/>
  <c r="C100" i="7"/>
  <c r="C104" i="7" s="1"/>
  <c r="G16" i="7"/>
  <c r="H14" i="7" s="1"/>
  <c r="H100" i="5"/>
  <c r="W107" i="5"/>
  <c r="H101" i="5"/>
  <c r="H102" i="5" s="1"/>
  <c r="D43" i="5"/>
  <c r="E43" i="5"/>
  <c r="F43" i="5"/>
  <c r="G43" i="5"/>
  <c r="H43" i="5"/>
  <c r="E49" i="5" s="1"/>
  <c r="I43" i="5"/>
  <c r="J43" i="5"/>
  <c r="C43" i="5"/>
  <c r="D42" i="5"/>
  <c r="E42" i="5"/>
  <c r="F42" i="5"/>
  <c r="G42" i="5"/>
  <c r="H42" i="5"/>
  <c r="E48" i="5" s="1"/>
  <c r="I42" i="5"/>
  <c r="F48" i="5" s="1"/>
  <c r="J42" i="5"/>
  <c r="C42" i="5"/>
  <c r="D41" i="5"/>
  <c r="E41" i="5"/>
  <c r="F41" i="5"/>
  <c r="G41" i="5"/>
  <c r="H41" i="5"/>
  <c r="E47" i="5" s="1"/>
  <c r="I41" i="5"/>
  <c r="F47" i="5" s="1"/>
  <c r="J41" i="5"/>
  <c r="C41" i="5"/>
  <c r="E85" i="5"/>
  <c r="F49" i="5"/>
  <c r="J28" i="5"/>
  <c r="I28" i="5"/>
  <c r="F34" i="5" s="1"/>
  <c r="G28" i="5"/>
  <c r="F28" i="5"/>
  <c r="E28" i="5"/>
  <c r="D28" i="5"/>
  <c r="C28" i="5"/>
  <c r="C26" i="5"/>
  <c r="E33" i="5"/>
  <c r="E32" i="5"/>
  <c r="H28" i="5"/>
  <c r="E34" i="5" s="1"/>
  <c r="H27" i="5"/>
  <c r="H26" i="5"/>
  <c r="F20" i="7" l="1"/>
  <c r="F21" i="7" s="1"/>
  <c r="D20" i="7"/>
  <c r="D21" i="7" s="1"/>
  <c r="F16" i="7"/>
  <c r="H21" i="7"/>
  <c r="D14" i="7"/>
  <c r="D16" i="7" s="1"/>
  <c r="H15" i="7"/>
  <c r="H16" i="7" s="1"/>
  <c r="C48" i="5"/>
  <c r="C47" i="5"/>
  <c r="D49" i="5"/>
  <c r="C49" i="5"/>
  <c r="D48" i="5"/>
  <c r="D47" i="5"/>
  <c r="D34" i="5"/>
  <c r="C34" i="5"/>
  <c r="D27" i="5"/>
  <c r="E27" i="5"/>
  <c r="F27" i="5"/>
  <c r="G27" i="5"/>
  <c r="I27" i="5"/>
  <c r="F33" i="5" s="1"/>
  <c r="J27" i="5"/>
  <c r="C27" i="5"/>
  <c r="D26" i="5"/>
  <c r="C32" i="5" s="1"/>
  <c r="E26" i="5"/>
  <c r="F26" i="5"/>
  <c r="G26" i="5"/>
  <c r="I26" i="5"/>
  <c r="F32" i="5" s="1"/>
  <c r="J26" i="5"/>
  <c r="E20" i="5"/>
  <c r="G20" i="5"/>
  <c r="G21" i="5" s="1"/>
  <c r="C20" i="5"/>
  <c r="E19" i="5"/>
  <c r="G19" i="5"/>
  <c r="C19" i="5"/>
  <c r="C14" i="5"/>
  <c r="G14" i="5"/>
  <c r="G15" i="5"/>
  <c r="E15" i="5"/>
  <c r="E14" i="5"/>
  <c r="C15" i="5"/>
  <c r="J85" i="5"/>
  <c r="E88" i="5" s="1"/>
  <c r="I85" i="5"/>
  <c r="H85" i="5"/>
  <c r="G85" i="5"/>
  <c r="F85" i="5"/>
  <c r="D85" i="5"/>
  <c r="C85" i="5"/>
  <c r="C33" i="5" l="1"/>
  <c r="D33" i="5"/>
  <c r="E21" i="5"/>
  <c r="F20" i="5" s="1"/>
  <c r="C16" i="5"/>
  <c r="D15" i="5" s="1"/>
  <c r="D32" i="5"/>
  <c r="E16" i="5"/>
  <c r="F15" i="5" s="1"/>
  <c r="G16" i="5"/>
  <c r="H15" i="5" s="1"/>
  <c r="H20" i="5"/>
  <c r="C21" i="5"/>
  <c r="D20" i="5" s="1"/>
  <c r="D88" i="5"/>
  <c r="H19" i="5"/>
  <c r="C88" i="5"/>
  <c r="I46" i="4"/>
  <c r="D49" i="4" s="1"/>
  <c r="H46" i="4"/>
  <c r="G46" i="4"/>
  <c r="F46" i="4"/>
  <c r="E46" i="4"/>
  <c r="D46" i="4"/>
  <c r="C46" i="4"/>
  <c r="B46" i="4"/>
  <c r="D14" i="5" l="1"/>
  <c r="D16" i="5" s="1"/>
  <c r="F14" i="5"/>
  <c r="F16" i="5" s="1"/>
  <c r="H21" i="5"/>
  <c r="H14" i="5"/>
  <c r="H16" i="5" s="1"/>
  <c r="D19" i="5"/>
  <c r="D21" i="5" s="1"/>
  <c r="F19" i="5"/>
  <c r="F21" i="5" s="1"/>
  <c r="B49" i="4"/>
  <c r="C49" i="4"/>
  <c r="C33" i="2"/>
  <c r="D33" i="2"/>
  <c r="E33" i="2"/>
  <c r="F33" i="2"/>
  <c r="G33" i="2"/>
  <c r="H33" i="2"/>
  <c r="I33" i="2"/>
  <c r="B33" i="2"/>
  <c r="B36" i="2" s="1"/>
  <c r="I25" i="3"/>
  <c r="D28" i="3" s="1"/>
  <c r="H25" i="3"/>
  <c r="G25" i="3"/>
  <c r="F25" i="3"/>
  <c r="E25" i="3"/>
  <c r="D25" i="3"/>
  <c r="C25" i="3"/>
  <c r="B25" i="3"/>
  <c r="D36" i="2"/>
  <c r="B28" i="3" l="1"/>
  <c r="C28" i="3"/>
  <c r="C36" i="2"/>
  <c r="D49" i="1"/>
  <c r="C54" i="1" s="1"/>
  <c r="E49" i="1"/>
  <c r="F49" i="1"/>
  <c r="G49" i="1"/>
  <c r="H49" i="1"/>
  <c r="I49" i="1"/>
  <c r="J49" i="1"/>
  <c r="K49" i="1"/>
  <c r="L49" i="1"/>
  <c r="C49" i="1"/>
</calcChain>
</file>

<file path=xl/sharedStrings.xml><?xml version="1.0" encoding="utf-8"?>
<sst xmlns="http://schemas.openxmlformats.org/spreadsheetml/2006/main" count="764" uniqueCount="133">
  <si>
    <t>Cases</t>
  </si>
  <si>
    <t xml:space="preserve">Tests </t>
  </si>
  <si>
    <t>Bugs</t>
  </si>
  <si>
    <t>Кандидатстване</t>
  </si>
  <si>
    <t>Входен Изпит</t>
  </si>
  <si>
    <t>Настройки</t>
  </si>
  <si>
    <t>Pass</t>
  </si>
  <si>
    <t>Качени файлове</t>
  </si>
  <si>
    <t>Студенти в академията</t>
  </si>
  <si>
    <t xml:space="preserve">Зали </t>
  </si>
  <si>
    <t>Automation</t>
  </si>
  <si>
    <t>Fail</t>
  </si>
  <si>
    <t>Навигация</t>
  </si>
  <si>
    <t>User</t>
  </si>
  <si>
    <t>Administrator</t>
  </si>
  <si>
    <t>Priority</t>
  </si>
  <si>
    <t>Testing</t>
  </si>
  <si>
    <t xml:space="preserve">High </t>
  </si>
  <si>
    <t>Medium</t>
  </si>
  <si>
    <t>Модул</t>
  </si>
  <si>
    <t>Low</t>
  </si>
  <si>
    <t>No Runned</t>
  </si>
  <si>
    <t>Runned</t>
  </si>
  <si>
    <t>За обобщение</t>
  </si>
  <si>
    <t>Cases Count</t>
  </si>
  <si>
    <t>Tests  Count</t>
  </si>
  <si>
    <t>Общо</t>
  </si>
  <si>
    <t>Обобщение бр.</t>
  </si>
  <si>
    <t>Tests</t>
  </si>
  <si>
    <t>Manual</t>
  </si>
  <si>
    <t>User/Кандидатстване</t>
  </si>
  <si>
    <t>User/Настройки</t>
  </si>
  <si>
    <t>User/Входен Изпит</t>
  </si>
  <si>
    <t>User/Навигация</t>
  </si>
  <si>
    <t>Admin/Настройки</t>
  </si>
  <si>
    <t>Admin/Качени файлове</t>
  </si>
  <si>
    <t>Admin/Входен Изпит</t>
  </si>
  <si>
    <t>Admin/Студенти в академията</t>
  </si>
  <si>
    <t xml:space="preserve">Admin/Зали </t>
  </si>
  <si>
    <t>Module</t>
  </si>
  <si>
    <t>Bugs found</t>
  </si>
  <si>
    <t>High</t>
  </si>
  <si>
    <t>Automated</t>
  </si>
  <si>
    <t xml:space="preserve">Настройки </t>
  </si>
  <si>
    <t>Cпециалности</t>
  </si>
  <si>
    <t>Търсене</t>
  </si>
  <si>
    <t>Устройства присъствия</t>
  </si>
  <si>
    <t xml:space="preserve">Списък на грешките  </t>
  </si>
  <si>
    <t>Динамични страници</t>
  </si>
  <si>
    <t>Обратна връзка</t>
  </si>
  <si>
    <t>Зали</t>
  </si>
  <si>
    <t>Шаблони</t>
  </si>
  <si>
    <t>Сертификати</t>
  </si>
  <si>
    <t>Търсени думи</t>
  </si>
  <si>
    <t>Анкети</t>
  </si>
  <si>
    <t>Кандидатури за сертификати</t>
  </si>
  <si>
    <t>Видове сертификати</t>
  </si>
  <si>
    <t>Кандидати</t>
  </si>
  <si>
    <t>Статистика кандидати</t>
  </si>
  <si>
    <t>Статистика въпроси</t>
  </si>
  <si>
    <t>Корелация входни изпити</t>
  </si>
  <si>
    <t>Всички кандидати</t>
  </si>
  <si>
    <t>Приети участници</t>
  </si>
  <si>
    <t>Сезони</t>
  </si>
  <si>
    <t>Modules in Administrator Part</t>
  </si>
  <si>
    <t>Modules in User Part</t>
  </si>
  <si>
    <t>Да получава информация</t>
  </si>
  <si>
    <t>Допълнителни документи</t>
  </si>
  <si>
    <t>Total</t>
  </si>
  <si>
    <t>Професии (тракове)</t>
  </si>
  <si>
    <t xml:space="preserve">User </t>
  </si>
  <si>
    <t>Admin</t>
  </si>
  <si>
    <t>All</t>
  </si>
  <si>
    <t>High 
(count)</t>
  </si>
  <si>
    <t>Middle
(count)</t>
  </si>
  <si>
    <t>Low
(count)</t>
  </si>
  <si>
    <t>High %</t>
  </si>
  <si>
    <t>Middle %</t>
  </si>
  <si>
    <t>Low %</t>
  </si>
  <si>
    <t>Cases %</t>
  </si>
  <si>
    <t>Cases
(count)</t>
  </si>
  <si>
    <t>Basic Modules</t>
  </si>
  <si>
    <t>basic modules</t>
  </si>
  <si>
    <t>Software Academy</t>
  </si>
  <si>
    <t>certificates</t>
  </si>
  <si>
    <t>Bugs 
found</t>
  </si>
  <si>
    <t>Automated %</t>
  </si>
  <si>
    <t>Automated
(count)</t>
  </si>
  <si>
    <t>User part 
one coverage</t>
  </si>
  <si>
    <t>Administrator part 
zone coverage</t>
  </si>
  <si>
    <t>Priority Cases 
Statistic</t>
  </si>
  <si>
    <t>Manual
(count)</t>
  </si>
  <si>
    <t>Manual %</t>
  </si>
  <si>
    <t>User part 
zone coverage</t>
  </si>
  <si>
    <t>soft academy</t>
  </si>
  <si>
    <t>Specialty and Certificates</t>
  </si>
  <si>
    <t>Auto/Manual 
Tests Statistic</t>
  </si>
  <si>
    <t>Wrong data in tables</t>
  </si>
  <si>
    <t>bugs</t>
  </si>
  <si>
    <t>bl</t>
  </si>
  <si>
    <t>1c</t>
  </si>
  <si>
    <t>2h</t>
  </si>
  <si>
    <t>3m</t>
  </si>
  <si>
    <t>4l</t>
  </si>
  <si>
    <t>on</t>
  </si>
  <si>
    <t>done</t>
  </si>
  <si>
    <t>Main</t>
  </si>
  <si>
    <t>user</t>
  </si>
  <si>
    <t xml:space="preserve">Apply </t>
  </si>
  <si>
    <t>Registration</t>
  </si>
  <si>
    <t>Settings</t>
  </si>
  <si>
    <t>Search</t>
  </si>
  <si>
    <t>ApplySoftAcademy</t>
  </si>
  <si>
    <t>admin</t>
  </si>
  <si>
    <t>bm</t>
  </si>
  <si>
    <t>s/c</t>
  </si>
  <si>
    <t>Certificate</t>
  </si>
  <si>
    <t>CourseTracks</t>
  </si>
  <si>
    <t>DynamicPages</t>
  </si>
  <si>
    <t>sa</t>
  </si>
  <si>
    <t>Seasons</t>
  </si>
  <si>
    <t>EntranceExam</t>
  </si>
  <si>
    <t>StudentsInAcademy</t>
  </si>
  <si>
    <t>общо</t>
  </si>
  <si>
    <t>Done</t>
  </si>
  <si>
    <t>Blocking</t>
  </si>
  <si>
    <t>Critical</t>
  </si>
  <si>
    <t>User part</t>
  </si>
  <si>
    <t>Bugs by status</t>
  </si>
  <si>
    <t>In Progress</t>
  </si>
  <si>
    <t xml:space="preserve">Active bugs </t>
  </si>
  <si>
    <t>Administrator part</t>
  </si>
  <si>
    <t>Active bugs  by severity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</si>
</sst>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Times New Roman"/>
      <family val="1"/>
    </font>
    <font>
      <b/>
      <sz val="14"/>
      <color theme="1"/>
      <name val="Calibri"/>
      <family val="2"/>
      <scheme val="minor"/>
    </font>
    <font>
      <sz val="10"/>
      <name val="Times New Roman"/>
      <family val="1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A9D08E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9">
    <xf numFmtId="0" fontId="0" fillId="0" borderId="0" xfId="0"/>
    <xf numFmtId="1" fontId="0" fillId="0" borderId="0" xfId="0" applyNumberFormat="1"/>
    <xf numFmtId="1" fontId="0" fillId="0" borderId="1" xfId="0" applyNumberFormat="1" applyBorder="1"/>
    <xf numFmtId="1" fontId="0" fillId="0" borderId="1" xfId="0" applyNumberFormat="1" applyBorder="1" applyAlignment="1">
      <alignment horizontal="center"/>
    </xf>
    <xf numFmtId="1" fontId="0" fillId="0" borderId="1" xfId="0" quotePrefix="1" applyNumberFormat="1" applyBorder="1" applyAlignment="1">
      <alignment horizontal="center"/>
    </xf>
    <xf numFmtId="1" fontId="0" fillId="0" borderId="1" xfId="0" applyNumberFormat="1" applyBorder="1" applyAlignment="1">
      <alignment horizontal="left"/>
    </xf>
    <xf numFmtId="1" fontId="0" fillId="0" borderId="5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left"/>
    </xf>
    <xf numFmtId="1" fontId="0" fillId="0" borderId="4" xfId="0" quotePrefix="1" applyNumberFormat="1" applyBorder="1" applyAlignment="1">
      <alignment horizontal="center"/>
    </xf>
    <xf numFmtId="1" fontId="0" fillId="0" borderId="5" xfId="0" applyNumberFormat="1" applyBorder="1"/>
    <xf numFmtId="1" fontId="0" fillId="0" borderId="0" xfId="0" applyNumberFormat="1" applyBorder="1" applyAlignment="1">
      <alignment horizontal="left"/>
    </xf>
    <xf numFmtId="1" fontId="0" fillId="0" borderId="0" xfId="0" applyNumberFormat="1" applyBorder="1" applyAlignment="1">
      <alignment horizontal="center"/>
    </xf>
    <xf numFmtId="1" fontId="0" fillId="0" borderId="0" xfId="0" quotePrefix="1" applyNumberFormat="1" applyBorder="1" applyAlignment="1">
      <alignment horizontal="center"/>
    </xf>
    <xf numFmtId="1" fontId="0" fillId="0" borderId="6" xfId="0" applyNumberFormat="1" applyBorder="1" applyAlignment="1">
      <alignment horizontal="left"/>
    </xf>
    <xf numFmtId="1" fontId="0" fillId="0" borderId="5" xfId="0" applyNumberFormat="1" applyBorder="1" applyAlignment="1">
      <alignment horizontal="left"/>
    </xf>
    <xf numFmtId="1" fontId="0" fillId="0" borderId="0" xfId="0" applyNumberFormat="1" applyBorder="1"/>
    <xf numFmtId="0" fontId="2" fillId="0" borderId="11" xfId="0" applyFont="1" applyBorder="1" applyAlignment="1">
      <alignment horizontal="justify" vertical="center"/>
    </xf>
    <xf numFmtId="0" fontId="0" fillId="0" borderId="14" xfId="0" applyBorder="1" applyAlignment="1">
      <alignment vertical="center"/>
    </xf>
    <xf numFmtId="0" fontId="2" fillId="3" borderId="11" xfId="0" applyFont="1" applyFill="1" applyBorder="1" applyAlignment="1">
      <alignment horizontal="justify" vertical="center"/>
    </xf>
    <xf numFmtId="0" fontId="0" fillId="3" borderId="14" xfId="0" applyFill="1" applyBorder="1" applyAlignment="1">
      <alignment vertical="center"/>
    </xf>
    <xf numFmtId="0" fontId="2" fillId="4" borderId="11" xfId="0" applyFont="1" applyFill="1" applyBorder="1" applyAlignment="1">
      <alignment horizontal="justify" vertical="center"/>
    </xf>
    <xf numFmtId="0" fontId="3" fillId="0" borderId="0" xfId="0" applyFont="1" applyAlignment="1">
      <alignment horizontal="left" vertical="top"/>
    </xf>
    <xf numFmtId="0" fontId="1" fillId="0" borderId="11" xfId="0" applyFont="1" applyBorder="1" applyAlignment="1">
      <alignment vertical="center"/>
    </xf>
    <xf numFmtId="0" fontId="1" fillId="0" borderId="14" xfId="0" applyFont="1" applyBorder="1" applyAlignment="1">
      <alignment horizontal="center" vertical="center"/>
    </xf>
    <xf numFmtId="0" fontId="4" fillId="0" borderId="11" xfId="0" applyFont="1" applyBorder="1" applyAlignment="1">
      <alignment horizontal="justify" vertical="center"/>
    </xf>
    <xf numFmtId="0" fontId="4" fillId="4" borderId="8" xfId="0" applyFont="1" applyFill="1" applyBorder="1" applyAlignment="1">
      <alignment horizontal="justify" vertical="center"/>
    </xf>
    <xf numFmtId="0" fontId="4" fillId="0" borderId="11" xfId="0" applyFont="1" applyBorder="1" applyAlignment="1">
      <alignment vertical="center"/>
    </xf>
    <xf numFmtId="0" fontId="2" fillId="0" borderId="11" xfId="0" applyFont="1" applyFill="1" applyBorder="1" applyAlignment="1">
      <alignment horizontal="justify" vertical="center"/>
    </xf>
    <xf numFmtId="0" fontId="0" fillId="0" borderId="14" xfId="0" applyFill="1" applyBorder="1" applyAlignment="1">
      <alignment vertical="center"/>
    </xf>
    <xf numFmtId="0" fontId="4" fillId="0" borderId="11" xfId="0" applyFont="1" applyFill="1" applyBorder="1" applyAlignment="1">
      <alignment horizontal="justify" vertical="center"/>
    </xf>
    <xf numFmtId="0" fontId="4" fillId="6" borderId="11" xfId="0" applyFont="1" applyFill="1" applyBorder="1" applyAlignment="1">
      <alignment horizontal="justify" vertical="center"/>
    </xf>
    <xf numFmtId="0" fontId="0" fillId="6" borderId="14" xfId="0" applyFill="1" applyBorder="1" applyAlignment="1">
      <alignment vertical="center"/>
    </xf>
    <xf numFmtId="0" fontId="0" fillId="0" borderId="0" xfId="0" applyAlignment="1">
      <alignment wrapText="1"/>
    </xf>
    <xf numFmtId="0" fontId="0" fillId="0" borderId="14" xfId="0" applyBorder="1" applyAlignment="1">
      <alignment vertical="center" wrapText="1"/>
    </xf>
    <xf numFmtId="0" fontId="0" fillId="3" borderId="14" xfId="0" applyFill="1" applyBorder="1" applyAlignment="1">
      <alignment vertical="center" wrapText="1"/>
    </xf>
    <xf numFmtId="0" fontId="0" fillId="0" borderId="14" xfId="0" applyFill="1" applyBorder="1" applyAlignment="1">
      <alignment vertical="center" wrapText="1"/>
    </xf>
    <xf numFmtId="0" fontId="0" fillId="6" borderId="14" xfId="0" applyFill="1" applyBorder="1" applyAlignment="1">
      <alignment vertical="center" wrapText="1"/>
    </xf>
    <xf numFmtId="0" fontId="5" fillId="0" borderId="14" xfId="0" applyFont="1" applyBorder="1" applyAlignment="1">
      <alignment vertical="center"/>
    </xf>
    <xf numFmtId="0" fontId="6" fillId="2" borderId="14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0" fillId="0" borderId="8" xfId="0" applyBorder="1"/>
    <xf numFmtId="0" fontId="0" fillId="0" borderId="13" xfId="0" applyBorder="1"/>
    <xf numFmtId="0" fontId="0" fillId="0" borderId="15" xfId="0" applyBorder="1"/>
    <xf numFmtId="0" fontId="0" fillId="0" borderId="12" xfId="0" applyBorder="1"/>
    <xf numFmtId="0" fontId="0" fillId="0" borderId="12" xfId="0" applyBorder="1" applyAlignment="1">
      <alignment wrapText="1"/>
    </xf>
    <xf numFmtId="0" fontId="0" fillId="7" borderId="12" xfId="0" applyFill="1" applyBorder="1" applyAlignment="1">
      <alignment vertical="center"/>
    </xf>
    <xf numFmtId="0" fontId="2" fillId="6" borderId="11" xfId="0" applyFont="1" applyFill="1" applyBorder="1" applyAlignment="1">
      <alignment horizontal="justify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vertical="center"/>
    </xf>
    <xf numFmtId="0" fontId="0" fillId="0" borderId="0" xfId="0" applyFill="1"/>
    <xf numFmtId="0" fontId="2" fillId="0" borderId="0" xfId="0" applyFont="1" applyFill="1" applyBorder="1" applyAlignment="1">
      <alignment horizontal="justify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2" fontId="0" fillId="0" borderId="0" xfId="0" applyNumberFormat="1" applyFill="1" applyBorder="1" applyAlignment="1">
      <alignment vertical="center"/>
    </xf>
    <xf numFmtId="0" fontId="2" fillId="0" borderId="1" xfId="0" applyFont="1" applyFill="1" applyBorder="1" applyAlignment="1">
      <alignment horizontal="justify" vertical="center"/>
    </xf>
    <xf numFmtId="0" fontId="0" fillId="0" borderId="1" xfId="0" applyFill="1" applyBorder="1" applyAlignment="1">
      <alignment vertical="center"/>
    </xf>
    <xf numFmtId="2" fontId="0" fillId="0" borderId="1" xfId="0" applyNumberFormat="1" applyFill="1" applyBorder="1" applyAlignment="1">
      <alignment vertical="center"/>
    </xf>
    <xf numFmtId="0" fontId="2" fillId="0" borderId="1" xfId="0" applyFont="1" applyBorder="1" applyAlignment="1">
      <alignment horizontal="justify" vertical="center"/>
    </xf>
    <xf numFmtId="0" fontId="2" fillId="0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horizontal="justify" vertical="center"/>
    </xf>
    <xf numFmtId="0" fontId="0" fillId="6" borderId="1" xfId="0" applyFill="1" applyBorder="1" applyAlignment="1">
      <alignment vertical="center"/>
    </xf>
    <xf numFmtId="2" fontId="0" fillId="6" borderId="1" xfId="0" applyNumberFormat="1" applyFill="1" applyBorder="1" applyAlignment="1">
      <alignment vertical="center"/>
    </xf>
    <xf numFmtId="2" fontId="0" fillId="0" borderId="1" xfId="0" applyNumberFormat="1" applyBorder="1"/>
    <xf numFmtId="2" fontId="0" fillId="6" borderId="1" xfId="0" applyNumberFormat="1" applyFill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 wrapText="1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 wrapText="1"/>
    </xf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vertical="center" wrapText="1"/>
    </xf>
    <xf numFmtId="0" fontId="6" fillId="8" borderId="1" xfId="0" applyFont="1" applyFill="1" applyBorder="1" applyAlignment="1">
      <alignment vertical="center"/>
    </xf>
    <xf numFmtId="0" fontId="8" fillId="8" borderId="1" xfId="0" applyFont="1" applyFill="1" applyBorder="1" applyAlignment="1">
      <alignment vertical="center" wrapText="1"/>
    </xf>
    <xf numFmtId="0" fontId="8" fillId="8" borderId="1" xfId="0" applyFont="1" applyFill="1" applyBorder="1" applyAlignment="1">
      <alignment vertical="center"/>
    </xf>
    <xf numFmtId="0" fontId="9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2" fontId="7" fillId="8" borderId="1" xfId="0" applyNumberFormat="1" applyFont="1" applyFill="1" applyBorder="1" applyAlignment="1">
      <alignment horizontal="center" vertical="center"/>
    </xf>
    <xf numFmtId="2" fontId="7" fillId="8" borderId="1" xfId="0" applyNumberFormat="1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0" xfId="0" applyFont="1" applyAlignment="1">
      <alignment horizontal="center" vertical="top"/>
    </xf>
    <xf numFmtId="0" fontId="7" fillId="0" borderId="0" xfId="0" applyFont="1"/>
    <xf numFmtId="0" fontId="0" fillId="0" borderId="0" xfId="0" applyFont="1"/>
    <xf numFmtId="0" fontId="0" fillId="0" borderId="16" xfId="0" applyBorder="1"/>
    <xf numFmtId="0" fontId="0" fillId="0" borderId="17" xfId="0" applyBorder="1"/>
    <xf numFmtId="0" fontId="0" fillId="0" borderId="17" xfId="0" applyFont="1" applyBorder="1"/>
    <xf numFmtId="0" fontId="0" fillId="0" borderId="18" xfId="0" applyBorder="1"/>
    <xf numFmtId="0" fontId="0" fillId="0" borderId="19" xfId="0" applyBorder="1"/>
    <xf numFmtId="0" fontId="0" fillId="0" borderId="0" xfId="0" applyBorder="1"/>
    <xf numFmtId="0" fontId="0" fillId="0" borderId="20" xfId="0" applyBorder="1"/>
    <xf numFmtId="0" fontId="0" fillId="0" borderId="0" xfId="0" applyFont="1" applyBorder="1"/>
    <xf numFmtId="0" fontId="0" fillId="0" borderId="21" xfId="0" applyBorder="1"/>
    <xf numFmtId="0" fontId="0" fillId="0" borderId="22" xfId="0" applyBorder="1"/>
    <xf numFmtId="0" fontId="0" fillId="0" borderId="22" xfId="0" applyFont="1" applyBorder="1"/>
    <xf numFmtId="0" fontId="0" fillId="0" borderId="23" xfId="0" applyBorder="1"/>
    <xf numFmtId="0" fontId="0" fillId="0" borderId="1" xfId="0" applyBorder="1"/>
    <xf numFmtId="0" fontId="0" fillId="0" borderId="1" xfId="0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justify" vertical="center"/>
    </xf>
    <xf numFmtId="0" fontId="0" fillId="3" borderId="1" xfId="0" applyFill="1" applyBorder="1" applyAlignment="1">
      <alignment vertical="center"/>
    </xf>
    <xf numFmtId="0" fontId="4" fillId="0" borderId="1" xfId="0" applyFont="1" applyBorder="1" applyAlignment="1">
      <alignment horizontal="justify" vertical="center"/>
    </xf>
    <xf numFmtId="0" fontId="4" fillId="3" borderId="1" xfId="0" applyFont="1" applyFill="1" applyBorder="1" applyAlignment="1">
      <alignment horizontal="justify" vertical="center"/>
    </xf>
    <xf numFmtId="0" fontId="2" fillId="4" borderId="1" xfId="0" applyFont="1" applyFill="1" applyBorder="1" applyAlignment="1">
      <alignment horizontal="justify" vertical="center"/>
    </xf>
    <xf numFmtId="0" fontId="4" fillId="4" borderId="1" xfId="0" applyFont="1" applyFill="1" applyBorder="1" applyAlignment="1">
      <alignment horizontal="justify" vertical="center"/>
    </xf>
    <xf numFmtId="0" fontId="0" fillId="3" borderId="1" xfId="0" applyFill="1" applyBorder="1" applyAlignment="1">
      <alignment vertical="center" wrapText="1"/>
    </xf>
    <xf numFmtId="0" fontId="4" fillId="0" borderId="1" xfId="0" applyFont="1" applyFill="1" applyBorder="1" applyAlignment="1">
      <alignment horizontal="justify" vertical="center"/>
    </xf>
    <xf numFmtId="0" fontId="4" fillId="6" borderId="1" xfId="0" applyFont="1" applyFill="1" applyBorder="1" applyAlignment="1">
      <alignment horizontal="justify" vertical="center"/>
    </xf>
    <xf numFmtId="0" fontId="0" fillId="6" borderId="1" xfId="0" applyFill="1" applyBorder="1"/>
    <xf numFmtId="0" fontId="0" fillId="6" borderId="1" xfId="0" applyFill="1" applyBorder="1" applyAlignment="1">
      <alignment wrapText="1"/>
    </xf>
    <xf numFmtId="0" fontId="0" fillId="0" borderId="0" xfId="0" applyFont="1" applyFill="1" applyBorder="1" applyAlignment="1">
      <alignment horizontal="left"/>
    </xf>
    <xf numFmtId="0" fontId="0" fillId="9" borderId="0" xfId="0" applyFill="1"/>
    <xf numFmtId="0" fontId="6" fillId="9" borderId="1" xfId="0" applyFont="1" applyFill="1" applyBorder="1" applyAlignment="1">
      <alignment horizontal="center" vertical="center"/>
    </xf>
    <xf numFmtId="0" fontId="0" fillId="9" borderId="1" xfId="0" applyFill="1" applyBorder="1"/>
    <xf numFmtId="0" fontId="7" fillId="9" borderId="0" xfId="0" applyFont="1" applyFill="1" applyAlignment="1">
      <alignment horizontal="center" vertical="top"/>
    </xf>
    <xf numFmtId="0" fontId="7" fillId="9" borderId="0" xfId="0" applyFont="1" applyFill="1" applyAlignment="1">
      <alignment horizontal="center"/>
    </xf>
    <xf numFmtId="0" fontId="0" fillId="9" borderId="1" xfId="0" applyFont="1" applyFill="1" applyBorder="1" applyAlignment="1">
      <alignment horizontal="left" vertical="top"/>
    </xf>
    <xf numFmtId="0" fontId="0" fillId="9" borderId="1" xfId="0" applyFont="1" applyFill="1" applyBorder="1" applyAlignment="1">
      <alignment horizontal="left"/>
    </xf>
    <xf numFmtId="0" fontId="0" fillId="9" borderId="0" xfId="0" applyFont="1" applyFill="1"/>
    <xf numFmtId="0" fontId="5" fillId="6" borderId="1" xfId="0" applyFont="1" applyFill="1" applyBorder="1" applyAlignment="1">
      <alignment vertical="center"/>
    </xf>
    <xf numFmtId="1" fontId="0" fillId="0" borderId="4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vertical="center"/>
    </xf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6318744531933508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125E-2"/>
          <c:y val="0.18684795031251719"/>
          <c:w val="0.90484087926509182"/>
          <c:h val="0.71793588864455005"/>
        </c:manualLayout>
      </c:layout>
      <c:pie3DChart>
        <c:varyColors val="1"/>
        <c:ser>
          <c:idx val="0"/>
          <c:order val="0"/>
          <c:tx>
            <c:v>Automated Tests User Part</c:v>
          </c:tx>
          <c:explosion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'16.10.14'!$B$5:$B$8</c:f>
              <c:strCache>
                <c:ptCount val="4"/>
                <c:pt idx="0">
                  <c:v>Навигация</c:v>
                </c:pt>
                <c:pt idx="1">
                  <c:v>Кандидатстване</c:v>
                </c:pt>
                <c:pt idx="2">
                  <c:v>Настройки</c:v>
                </c:pt>
                <c:pt idx="3">
                  <c:v>Входен Изпит</c:v>
                </c:pt>
              </c:strCache>
            </c:strRef>
          </c:cat>
          <c:val>
            <c:numRef>
              <c:f>'16.10.14'!$F$5:$F$8</c:f>
              <c:numCache>
                <c:formatCode>0</c:formatCode>
                <c:ptCount val="4"/>
                <c:pt idx="0">
                  <c:v>2</c:v>
                </c:pt>
                <c:pt idx="1">
                  <c:v>57</c:v>
                </c:pt>
                <c:pt idx="2">
                  <c:v>15</c:v>
                </c:pt>
                <c:pt idx="3">
                  <c:v>5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Manual Tests Admin Part</a:t>
            </a:r>
          </a:p>
        </c:rich>
      </c:tx>
      <c:layout>
        <c:manualLayout>
          <c:xMode val="edge"/>
          <c:yMode val="edge"/>
          <c:x val="0.1625369776672233"/>
          <c:y val="6.00600600600600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1531904433395979E-2"/>
          <c:y val="0.11905269533615991"/>
          <c:w val="0.86858719699312514"/>
          <c:h val="0.6871665657177467"/>
        </c:manualLayout>
      </c:layout>
      <c:pie3DChart>
        <c:varyColors val="1"/>
        <c:ser>
          <c:idx val="0"/>
          <c:order val="0"/>
          <c:explosion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'30.10.14'!$A$16:$A$27</c:f>
              <c:strCache>
                <c:ptCount val="12"/>
                <c:pt idx="0">
                  <c:v>Настройки </c:v>
                </c:pt>
                <c:pt idx="1">
                  <c:v>Качени файлове</c:v>
                </c:pt>
                <c:pt idx="2">
                  <c:v>Входен Изпит</c:v>
                </c:pt>
                <c:pt idx="3">
                  <c:v>Студенти в академията</c:v>
                </c:pt>
                <c:pt idx="4">
                  <c:v>Динамични страници</c:v>
                </c:pt>
                <c:pt idx="5">
                  <c:v>Обратна връзка</c:v>
                </c:pt>
                <c:pt idx="6">
                  <c:v>Зали</c:v>
                </c:pt>
                <c:pt idx="7">
                  <c:v>Професии (тракове)</c:v>
                </c:pt>
                <c:pt idx="8">
                  <c:v>Търсени думи</c:v>
                </c:pt>
                <c:pt idx="9">
                  <c:v>Кандидати</c:v>
                </c:pt>
                <c:pt idx="10">
                  <c:v>Всички кандидати</c:v>
                </c:pt>
                <c:pt idx="11">
                  <c:v>Приети участници</c:v>
                </c:pt>
              </c:strCache>
            </c:strRef>
          </c:cat>
          <c:val>
            <c:numRef>
              <c:f>'30.10.14'!$F$16:$F$27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16175432753686E-2"/>
          <c:y val="0.78261592300962379"/>
          <c:w val="0.9524231827517029"/>
          <c:h val="0.21542273124950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Passed Tests User Part</a:t>
            </a:r>
          </a:p>
        </c:rich>
      </c:tx>
      <c:layout>
        <c:manualLayout>
          <c:xMode val="edge"/>
          <c:yMode val="edge"/>
          <c:x val="0.19520151280158168"/>
          <c:y val="1.80180180180180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1531904433395979E-2"/>
          <c:y val="0.11905269533615991"/>
          <c:w val="0.86858719699312514"/>
          <c:h val="0.6871665657177467"/>
        </c:manualLayout>
      </c:layout>
      <c:pie3DChart>
        <c:varyColors val="1"/>
        <c:ser>
          <c:idx val="0"/>
          <c:order val="0"/>
          <c:explosion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'30.10.14'!$A$5:$A$9</c:f>
              <c:strCache>
                <c:ptCount val="5"/>
                <c:pt idx="0">
                  <c:v>Навигация</c:v>
                </c:pt>
                <c:pt idx="1">
                  <c:v>Кандидатстване</c:v>
                </c:pt>
                <c:pt idx="2">
                  <c:v>Cпециалности</c:v>
                </c:pt>
                <c:pt idx="3">
                  <c:v>Търсене</c:v>
                </c:pt>
                <c:pt idx="4">
                  <c:v>Да получава информация</c:v>
                </c:pt>
              </c:strCache>
            </c:strRef>
          </c:cat>
          <c:val>
            <c:numRef>
              <c:f>'30.10.14'!$H$5:$H$9</c:f>
              <c:numCache>
                <c:formatCode>General</c:formatCode>
                <c:ptCount val="5"/>
                <c:pt idx="0">
                  <c:v>1</c:v>
                </c:pt>
                <c:pt idx="1">
                  <c:v>35</c:v>
                </c:pt>
                <c:pt idx="2">
                  <c:v>1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16175432753686E-2"/>
          <c:y val="0.78261592300962379"/>
          <c:w val="0.9524231827517029"/>
          <c:h val="0.21542273124950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Passed Tests Admin Part</a:t>
            </a:r>
          </a:p>
        </c:rich>
      </c:tx>
      <c:layout>
        <c:manualLayout>
          <c:xMode val="edge"/>
          <c:yMode val="edge"/>
          <c:x val="0.17310720178781136"/>
          <c:y val="1.80180180180180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1531904433395979E-2"/>
          <c:y val="0.11905269533615991"/>
          <c:w val="0.86858719699312514"/>
          <c:h val="0.6871665657177467"/>
        </c:manualLayout>
      </c:layout>
      <c:pie3DChart>
        <c:varyColors val="1"/>
        <c:ser>
          <c:idx val="0"/>
          <c:order val="0"/>
          <c:explosion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'30.10.14'!$A$16:$A$27</c:f>
              <c:strCache>
                <c:ptCount val="12"/>
                <c:pt idx="0">
                  <c:v>Настройки </c:v>
                </c:pt>
                <c:pt idx="1">
                  <c:v>Качени файлове</c:v>
                </c:pt>
                <c:pt idx="2">
                  <c:v>Входен Изпит</c:v>
                </c:pt>
                <c:pt idx="3">
                  <c:v>Студенти в академията</c:v>
                </c:pt>
                <c:pt idx="4">
                  <c:v>Динамични страници</c:v>
                </c:pt>
                <c:pt idx="5">
                  <c:v>Обратна връзка</c:v>
                </c:pt>
                <c:pt idx="6">
                  <c:v>Зали</c:v>
                </c:pt>
                <c:pt idx="7">
                  <c:v>Професии (тракове)</c:v>
                </c:pt>
                <c:pt idx="8">
                  <c:v>Търсени думи</c:v>
                </c:pt>
                <c:pt idx="9">
                  <c:v>Кандидати</c:v>
                </c:pt>
                <c:pt idx="10">
                  <c:v>Всички кандидати</c:v>
                </c:pt>
                <c:pt idx="11">
                  <c:v>Приети участници</c:v>
                </c:pt>
              </c:strCache>
            </c:strRef>
          </c:cat>
          <c:val>
            <c:numRef>
              <c:f>'30.10.14'!$H$16:$H$27</c:f>
              <c:numCache>
                <c:formatCode>General</c:formatCode>
                <c:ptCount val="12"/>
                <c:pt idx="0">
                  <c:v>7</c:v>
                </c:pt>
                <c:pt idx="1">
                  <c:v>25</c:v>
                </c:pt>
                <c:pt idx="2">
                  <c:v>4</c:v>
                </c:pt>
                <c:pt idx="3">
                  <c:v>1</c:v>
                </c:pt>
                <c:pt idx="4">
                  <c:v>37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16175432753686E-2"/>
          <c:y val="0.78261592300962379"/>
          <c:w val="0.9524231827517029"/>
          <c:h val="0.21542273124950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Test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'30.10.14'!$B$32:$D$32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'30.10.14'!$B$33:$D$33</c:f>
              <c:numCache>
                <c:formatCode>General</c:formatCode>
                <c:ptCount val="3"/>
                <c:pt idx="0">
                  <c:v>1</c:v>
                </c:pt>
                <c:pt idx="1">
                  <c:v>29</c:v>
                </c:pt>
                <c:pt idx="2">
                  <c:v>11</c:v>
                </c:pt>
              </c:numCache>
            </c:numRef>
          </c:val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'30.10.14'!$E$32:$F$32</c:f>
              <c:strCache>
                <c:ptCount val="2"/>
                <c:pt idx="0">
                  <c:v>Automated</c:v>
                </c:pt>
                <c:pt idx="1">
                  <c:v>Manual</c:v>
                </c:pt>
              </c:strCache>
            </c:strRef>
          </c:cat>
          <c:val>
            <c:numRef>
              <c:f>'30.10.14'!$E$33:$F$33</c:f>
              <c:numCache>
                <c:formatCode>General</c:formatCode>
                <c:ptCount val="2"/>
                <c:pt idx="0">
                  <c:v>121</c:v>
                </c:pt>
                <c:pt idx="1">
                  <c:v>20</c:v>
                </c:pt>
              </c:numCache>
            </c:numRef>
          </c:val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'30.10.14'!$G$31:$H$32</c:f>
              <c:strCache>
                <c:ptCount val="2"/>
                <c:pt idx="0">
                  <c:v>Fail</c:v>
                </c:pt>
                <c:pt idx="1">
                  <c:v>Pass</c:v>
                </c:pt>
              </c:strCache>
            </c:strRef>
          </c:cat>
          <c:val>
            <c:numRef>
              <c:f>'30.10.14'!$G$33:$H$33</c:f>
              <c:numCache>
                <c:formatCode>General</c:formatCode>
                <c:ptCount val="2"/>
                <c:pt idx="0">
                  <c:v>4</c:v>
                </c:pt>
                <c:pt idx="1">
                  <c:v>137</c:v>
                </c:pt>
              </c:numCache>
            </c:numRef>
          </c:val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Automated Tests User Part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1531904433395979E-2"/>
          <c:y val="0.17215496722385931"/>
          <c:w val="0.80206504863133754"/>
          <c:h val="0.63406387558133104"/>
        </c:manualLayout>
      </c:layout>
      <c:pie3DChart>
        <c:varyColors val="1"/>
        <c:ser>
          <c:idx val="0"/>
          <c:order val="0"/>
          <c:explosion val="1"/>
          <c:dPt>
            <c:idx val="0"/>
            <c:bubble3D val="0"/>
            <c:explosion val="2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'7.11.14'!$A$5:$A$7</c:f>
              <c:strCache>
                <c:ptCount val="3"/>
                <c:pt idx="0">
                  <c:v>Кандидатстване</c:v>
                </c:pt>
                <c:pt idx="1">
                  <c:v>Търсене</c:v>
                </c:pt>
                <c:pt idx="2">
                  <c:v>Да получава информация</c:v>
                </c:pt>
              </c:strCache>
            </c:strRef>
          </c:cat>
          <c:val>
            <c:numRef>
              <c:f>'7.11.14'!$E$5:$E$7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3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16175432753686E-2"/>
          <c:y val="0.78261592300962379"/>
          <c:w val="0.9524231827517029"/>
          <c:h val="0.21542273124950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Manual Tests User Part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1531904433395979E-2"/>
          <c:y val="0.11905269533615991"/>
          <c:w val="0.86858719699312514"/>
          <c:h val="0.6871665657177467"/>
        </c:manualLayout>
      </c:layout>
      <c:pie3DChart>
        <c:varyColors val="1"/>
        <c:ser>
          <c:idx val="0"/>
          <c:order val="0"/>
          <c:explosion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'7.11.14'!$A$5:$A$7</c:f>
              <c:strCache>
                <c:ptCount val="3"/>
                <c:pt idx="0">
                  <c:v>Кандидатстване</c:v>
                </c:pt>
                <c:pt idx="1">
                  <c:v>Търсене</c:v>
                </c:pt>
                <c:pt idx="2">
                  <c:v>Да получава информация</c:v>
                </c:pt>
              </c:strCache>
            </c:strRef>
          </c:cat>
          <c:val>
            <c:numRef>
              <c:f>'7.11.14'!$F$5:$F$7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16175432753686E-2"/>
          <c:y val="0.78261592300962379"/>
          <c:w val="0.9524231827517029"/>
          <c:h val="0.21542273124950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Test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'7.11.14'!$B$24:$D$24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'7.11.14'!$B$25:$D$25</c:f>
              <c:numCache>
                <c:formatCode>General</c:formatCode>
                <c:ptCount val="3"/>
                <c:pt idx="0">
                  <c:v>30</c:v>
                </c:pt>
                <c:pt idx="1">
                  <c:v>14</c:v>
                </c:pt>
                <c:pt idx="2">
                  <c:v>1</c:v>
                </c:pt>
              </c:numCache>
            </c:numRef>
          </c:val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'7.11.14'!$E$24:$F$24</c:f>
              <c:strCache>
                <c:ptCount val="2"/>
                <c:pt idx="0">
                  <c:v>Automated</c:v>
                </c:pt>
                <c:pt idx="1">
                  <c:v>Manual</c:v>
                </c:pt>
              </c:strCache>
            </c:strRef>
          </c:cat>
          <c:val>
            <c:numRef>
              <c:f>'7.11.14'!$E$25:$F$25</c:f>
              <c:numCache>
                <c:formatCode>General</c:formatCode>
                <c:ptCount val="2"/>
                <c:pt idx="0">
                  <c:v>23</c:v>
                </c:pt>
                <c:pt idx="1">
                  <c:v>0</c:v>
                </c:pt>
              </c:numCache>
            </c:numRef>
          </c:val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6318744531933508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125E-2"/>
          <c:y val="0.18684795031251719"/>
          <c:w val="0.90484087926509182"/>
          <c:h val="0.71793588864455005"/>
        </c:manualLayout>
      </c:layout>
      <c:pie3DChart>
        <c:varyColors val="1"/>
        <c:ser>
          <c:idx val="1"/>
          <c:order val="0"/>
          <c:tx>
            <c:v>Manual Tests User Part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'16.10.14'!$B$5:$B$8</c:f>
              <c:strCache>
                <c:ptCount val="4"/>
                <c:pt idx="0">
                  <c:v>Навигация</c:v>
                </c:pt>
                <c:pt idx="1">
                  <c:v>Кандидатстване</c:v>
                </c:pt>
                <c:pt idx="2">
                  <c:v>Настройки</c:v>
                </c:pt>
                <c:pt idx="3">
                  <c:v>Входен Изпит</c:v>
                </c:pt>
              </c:strCache>
            </c:strRef>
          </c:cat>
          <c:val>
            <c:numRef>
              <c:f>'16.10.14'!$G$5:$G$8</c:f>
              <c:numCache>
                <c:formatCode>0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1"/>
                <c:tx>
                  <c:v>Manual Tests User Part</c:v>
                </c:tx>
                <c:explosion val="1"/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  <a:sp3d/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  <a:sp3d/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  <a:sp3d/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  <a:sp3d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2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'16.10.14'!$B$5:$B$8</c15:sqref>
                        </c15:formulaRef>
                      </c:ext>
                    </c:extLst>
                    <c:strCache>
                      <c:ptCount val="4"/>
                      <c:pt idx="0">
                        <c:v>Навигация</c:v>
                      </c:pt>
                      <c:pt idx="1">
                        <c:v>Кандидатстване</c:v>
                      </c:pt>
                      <c:pt idx="2">
                        <c:v>Настройки</c:v>
                      </c:pt>
                      <c:pt idx="3">
                        <c:v>Входен Изпит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'16.10.14'!$G$5:$G$8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>
                        <c:v>0</c:v>
                      </c:pt>
                      <c:pt idx="1">
                        <c:v>20</c:v>
                      </c:pt>
                      <c:pt idx="2">
                        <c:v>2</c:v>
                      </c:pt>
                      <c:pt idx="3">
                        <c:v>3</c:v>
                      </c:pt>
                    </c:numCache>
                  </c:numRef>
                </c:val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'7.11.14'!$G$23:$H$24</c:f>
              <c:strCache>
                <c:ptCount val="2"/>
                <c:pt idx="0">
                  <c:v>Fail</c:v>
                </c:pt>
                <c:pt idx="1">
                  <c:v>Pass</c:v>
                </c:pt>
              </c:strCache>
            </c:strRef>
          </c:cat>
          <c:val>
            <c:numRef>
              <c:f>'7.11.14'!$G$25:$H$25</c:f>
              <c:numCache>
                <c:formatCode>General</c:formatCode>
                <c:ptCount val="2"/>
                <c:pt idx="0">
                  <c:v>3</c:v>
                </c:pt>
                <c:pt idx="1">
                  <c:v>20</c:v>
                </c:pt>
              </c:numCache>
            </c:numRef>
          </c:val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Automated Tests Admin Part</a:t>
            </a:r>
          </a:p>
        </c:rich>
      </c:tx>
      <c:layout>
        <c:manualLayout>
          <c:xMode val="edge"/>
          <c:yMode val="edge"/>
          <c:x val="0.14292316750889913"/>
          <c:y val="7.407407407407407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5445049068860945E-2"/>
          <c:y val="0.18571945173519977"/>
          <c:w val="0.73442059158302508"/>
          <c:h val="0.58041551121649515"/>
        </c:manualLayout>
      </c:layout>
      <c:pie3DChart>
        <c:varyColors val="1"/>
        <c:ser>
          <c:idx val="0"/>
          <c:order val="0"/>
          <c:explosion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'7.11.14'!$A$14:$A$19</c:f>
              <c:strCache>
                <c:ptCount val="6"/>
                <c:pt idx="0">
                  <c:v>Настройки </c:v>
                </c:pt>
                <c:pt idx="1">
                  <c:v>Входен Изпит</c:v>
                </c:pt>
                <c:pt idx="2">
                  <c:v>Обратна връзка</c:v>
                </c:pt>
                <c:pt idx="3">
                  <c:v>Зали</c:v>
                </c:pt>
                <c:pt idx="4">
                  <c:v>Сертификати</c:v>
                </c:pt>
                <c:pt idx="5">
                  <c:v>Сезони</c:v>
                </c:pt>
              </c:strCache>
            </c:strRef>
          </c:cat>
          <c:val>
            <c:numRef>
              <c:f>'7.11.14'!$E$14:$E$19</c:f>
              <c:numCache>
                <c:formatCode>General</c:formatCode>
                <c:ptCount val="6"/>
                <c:pt idx="0">
                  <c:v>0</c:v>
                </c:pt>
                <c:pt idx="1">
                  <c:v>7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16073406559953E-2"/>
          <c:y val="0.78261592300962379"/>
          <c:w val="0.9524231827517029"/>
          <c:h val="0.21542273124950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Manual Tests Admin Part</a:t>
            </a:r>
          </a:p>
        </c:rich>
      </c:tx>
      <c:layout>
        <c:manualLayout>
          <c:xMode val="edge"/>
          <c:yMode val="edge"/>
          <c:x val="0.14292316750889913"/>
          <c:y val="7.407407407407407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5445049068860945E-2"/>
          <c:y val="0.18571945173519977"/>
          <c:w val="0.73442059158302508"/>
          <c:h val="0.58041551121649515"/>
        </c:manualLayout>
      </c:layout>
      <c:pie3DChart>
        <c:varyColors val="1"/>
        <c:ser>
          <c:idx val="0"/>
          <c:order val="0"/>
          <c:explosion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'7.11.14'!$A$14:$A$19</c:f>
              <c:strCache>
                <c:ptCount val="6"/>
                <c:pt idx="0">
                  <c:v>Настройки </c:v>
                </c:pt>
                <c:pt idx="1">
                  <c:v>Входен Изпит</c:v>
                </c:pt>
                <c:pt idx="2">
                  <c:v>Обратна връзка</c:v>
                </c:pt>
                <c:pt idx="3">
                  <c:v>Зали</c:v>
                </c:pt>
                <c:pt idx="4">
                  <c:v>Сертификати</c:v>
                </c:pt>
                <c:pt idx="5">
                  <c:v>Сезони</c:v>
                </c:pt>
              </c:strCache>
            </c:strRef>
          </c:cat>
          <c:val>
            <c:numRef>
              <c:f>'7.11.14'!$F$14:$F$19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16073406559953E-2"/>
          <c:y val="0.78261592300962379"/>
          <c:w val="0.9524231827517029"/>
          <c:h val="0.21542273124950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Test Cases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2370936266027712"/>
          <c:w val="1"/>
          <c:h val="0.55601285658431676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'14.11.14 AfterRegression'!$C$84:$E$84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'14.11.14 AfterRegression'!$C$85:$E$85</c:f>
              <c:numCache>
                <c:formatCode>General</c:formatCode>
                <c:ptCount val="3"/>
                <c:pt idx="0">
                  <c:v>163</c:v>
                </c:pt>
                <c:pt idx="1">
                  <c:v>78</c:v>
                </c:pt>
                <c:pt idx="2">
                  <c:v>23</c:v>
                </c:pt>
              </c:numCache>
            </c:numRef>
          </c:val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Tests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22547640122205412"/>
          <c:w val="1"/>
          <c:h val="0.61587699511749416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'14.11.14 AfterRegression'!$F$84:$G$84</c:f>
              <c:strCache>
                <c:ptCount val="2"/>
                <c:pt idx="0">
                  <c:v>Automated</c:v>
                </c:pt>
                <c:pt idx="1">
                  <c:v>Manual</c:v>
                </c:pt>
              </c:strCache>
            </c:strRef>
          </c:cat>
          <c:val>
            <c:numRef>
              <c:f>'14.11.14 AfterRegression'!$F$85:$G$85</c:f>
              <c:numCache>
                <c:formatCode>General</c:formatCode>
                <c:ptCount val="2"/>
                <c:pt idx="0">
                  <c:v>247</c:v>
                </c:pt>
                <c:pt idx="1">
                  <c:v>68</c:v>
                </c:pt>
              </c:numCache>
            </c:numRef>
          </c:val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1801805476470557E-3"/>
          <c:y val="0.21719679987632376"/>
          <c:w val="0.99481981945235298"/>
          <c:h val="0.61768513929495428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'14.11.14 AfterRegression'!$H$83:$I$84</c:f>
              <c:strCache>
                <c:ptCount val="2"/>
                <c:pt idx="0">
                  <c:v>Fail</c:v>
                </c:pt>
                <c:pt idx="1">
                  <c:v>Pass</c:v>
                </c:pt>
              </c:strCache>
            </c:strRef>
          </c:cat>
          <c:val>
            <c:numRef>
              <c:f>'14.11.14 AfterRegression'!$H$85:$I$85</c:f>
              <c:numCache>
                <c:formatCode>General</c:formatCode>
                <c:ptCount val="2"/>
                <c:pt idx="0">
                  <c:v>25</c:v>
                </c:pt>
                <c:pt idx="1">
                  <c:v>290</c:v>
                </c:pt>
              </c:numCache>
            </c:numRef>
          </c:val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Cases - User part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706505427401818"/>
          <c:y val="0.19217017471863224"/>
          <c:w val="0.78763691438959016"/>
          <c:h val="0.46242003049100833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dLbl>
              <c:idx val="0"/>
              <c:layout>
                <c:manualLayout>
                  <c:x val="-9.885962270119826E-2"/>
                  <c:y val="0.11230818552290057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046D0918-E6C0-4CC1-BBF2-15083DFB5E8E}" type="PERCENTAGE">
                      <a:rPr lang="en-US" baseline="0"/>
                      <a:pPr/>
                      <a:t>[ПРОЦЕНТ]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9410B27A-26B1-46E1-9030-9B54002C024C}" type="PERCENTAGE">
                      <a:rPr lang="en-US" baseline="0"/>
                      <a:pPr/>
                      <a:t>[ПРОЦЕНТ]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>
                <c:manualLayout>
                  <c:x val="9.6916925945308277E-2"/>
                  <c:y val="0.11381300567402997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994ABE68-1642-4D7A-A83C-A401B46CE4BF}" type="PERCENTAGE">
                      <a:rPr lang="en-US" baseline="0"/>
                      <a:pPr/>
                      <a:t>[ПРОЦЕНТ]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'14.11.14 AfterRegression'!$B$32:$B$34</c:f>
              <c:strCache>
                <c:ptCount val="3"/>
                <c:pt idx="0">
                  <c:v>Basic Modules</c:v>
                </c:pt>
                <c:pt idx="1">
                  <c:v>Software Academy</c:v>
                </c:pt>
                <c:pt idx="2">
                  <c:v>Specialty and Certificates</c:v>
                </c:pt>
              </c:strCache>
            </c:strRef>
          </c:cat>
          <c:val>
            <c:numRef>
              <c:f>'14.11.14 AfterRegression'!$C$32:$C$34</c:f>
              <c:numCache>
                <c:formatCode>General</c:formatCode>
                <c:ptCount val="3"/>
                <c:pt idx="0">
                  <c:v>19</c:v>
                </c:pt>
                <c:pt idx="1">
                  <c:v>105</c:v>
                </c:pt>
                <c:pt idx="2">
                  <c:v>15</c:v>
                </c:pt>
              </c:numCache>
            </c:numRef>
          </c:val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Tests </a:t>
            </a:r>
            <a:r>
              <a:rPr lang="en-US" sz="1400" b="1" i="0" u="none" strike="noStrike" baseline="0">
                <a:effectLst/>
              </a:rPr>
              <a:t>- User part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706505427401818"/>
          <c:y val="0.19217017471863224"/>
          <c:w val="0.78763691438959016"/>
          <c:h val="0.46242003049100833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'14.11.14 AfterRegression'!$B$32:$B$34</c:f>
              <c:strCache>
                <c:ptCount val="3"/>
                <c:pt idx="0">
                  <c:v>Basic Modules</c:v>
                </c:pt>
                <c:pt idx="1">
                  <c:v>Software Academy</c:v>
                </c:pt>
                <c:pt idx="2">
                  <c:v>Specialty and Certificates</c:v>
                </c:pt>
              </c:strCache>
            </c:strRef>
          </c:cat>
          <c:val>
            <c:numRef>
              <c:f>'14.11.14 AfterRegression'!$D$32:$D$34</c:f>
              <c:numCache>
                <c:formatCode>General</c:formatCode>
                <c:ptCount val="3"/>
                <c:pt idx="0">
                  <c:v>27</c:v>
                </c:pt>
                <c:pt idx="1">
                  <c:v>120</c:v>
                </c:pt>
                <c:pt idx="2">
                  <c:v>17</c:v>
                </c:pt>
              </c:numCache>
            </c:numRef>
          </c:val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Status Pass </a:t>
            </a:r>
            <a:r>
              <a:rPr lang="en-US" sz="1400" b="1" i="0" u="none" strike="noStrike" baseline="0">
                <a:effectLst/>
              </a:rPr>
              <a:t>- User</a:t>
            </a:r>
            <a:endParaRPr lang="en-US" sz="1400"/>
          </a:p>
        </c:rich>
      </c:tx>
      <c:layout>
        <c:manualLayout>
          <c:xMode val="edge"/>
          <c:yMode val="edge"/>
          <c:x val="0.16482948347009438"/>
          <c:y val="3.2624130965078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706505427401818"/>
          <c:y val="0.19217017471863224"/>
          <c:w val="0.78763691438959016"/>
          <c:h val="0.46242003049100833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'14.11.14 AfterRegression'!$B$32:$B$34</c:f>
              <c:strCache>
                <c:ptCount val="3"/>
                <c:pt idx="0">
                  <c:v>Basic Modules</c:v>
                </c:pt>
                <c:pt idx="1">
                  <c:v>Software Academy</c:v>
                </c:pt>
                <c:pt idx="2">
                  <c:v>Specialty and Certificates</c:v>
                </c:pt>
              </c:strCache>
            </c:strRef>
          </c:cat>
          <c:val>
            <c:numRef>
              <c:f>'14.11.14 AfterRegression'!$F$32:$F$34</c:f>
              <c:numCache>
                <c:formatCode>General</c:formatCode>
                <c:ptCount val="3"/>
                <c:pt idx="0">
                  <c:v>26</c:v>
                </c:pt>
                <c:pt idx="1">
                  <c:v>118</c:v>
                </c:pt>
                <c:pt idx="2">
                  <c:v>15</c:v>
                </c:pt>
              </c:numCache>
            </c:numRef>
          </c:val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Cases </a:t>
            </a:r>
            <a:r>
              <a:rPr lang="en-US" sz="1400" b="1" i="0" u="none" strike="noStrike" baseline="0">
                <a:effectLst/>
              </a:rPr>
              <a:t>- Admin part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706505427401818"/>
          <c:y val="0.19217017471863224"/>
          <c:w val="0.78763691438959016"/>
          <c:h val="0.46242003049100833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'14.11.14 AfterRegression'!$B$47:$B$49</c:f>
              <c:strCache>
                <c:ptCount val="3"/>
                <c:pt idx="0">
                  <c:v>Basic Modules</c:v>
                </c:pt>
                <c:pt idx="1">
                  <c:v>Software Academy</c:v>
                </c:pt>
                <c:pt idx="2">
                  <c:v>Specialty and Certificates</c:v>
                </c:pt>
              </c:strCache>
            </c:strRef>
          </c:cat>
          <c:val>
            <c:numRef>
              <c:f>'14.11.14 AfterRegression'!$C$47:$C$49</c:f>
              <c:numCache>
                <c:formatCode>General</c:formatCode>
                <c:ptCount val="3"/>
                <c:pt idx="0">
                  <c:v>76</c:v>
                </c:pt>
                <c:pt idx="1">
                  <c:v>45</c:v>
                </c:pt>
                <c:pt idx="2">
                  <c:v>4</c:v>
                </c:pt>
              </c:numCache>
            </c:numRef>
          </c:val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2835589371553274"/>
          <c:y val="4.62962043784641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372202070246837E-2"/>
          <c:y val="0.16392542622716574"/>
          <c:w val="0.88985962428853693"/>
          <c:h val="0.70647444141115601"/>
        </c:manualLayout>
      </c:layout>
      <c:pie3DChart>
        <c:varyColors val="1"/>
        <c:ser>
          <c:idx val="1"/>
          <c:order val="0"/>
          <c:tx>
            <c:v>Automated Tests Admin Part</c:v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'16.10.14'!$P$5:$P$9</c:f>
              <c:strCache>
                <c:ptCount val="5"/>
                <c:pt idx="0">
                  <c:v>Настройки</c:v>
                </c:pt>
                <c:pt idx="1">
                  <c:v>Качени файлове</c:v>
                </c:pt>
                <c:pt idx="2">
                  <c:v>Входен Изпит</c:v>
                </c:pt>
                <c:pt idx="3">
                  <c:v>Студенти в академията</c:v>
                </c:pt>
                <c:pt idx="4">
                  <c:v>Зали </c:v>
                </c:pt>
              </c:strCache>
            </c:strRef>
          </c:cat>
          <c:val>
            <c:numRef>
              <c:f>'16.10.14'!$T$5:$T$9</c:f>
              <c:numCache>
                <c:formatCode>0</c:formatCode>
                <c:ptCount val="5"/>
                <c:pt idx="0">
                  <c:v>0</c:v>
                </c:pt>
                <c:pt idx="1">
                  <c:v>2</c:v>
                </c:pt>
                <c:pt idx="2">
                  <c:v>17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</c:ser>
        <c:ser>
          <c:idx val="0"/>
          <c:order val="1"/>
          <c:tx>
            <c:v>Manual Tests User Part</c:v>
          </c:tx>
          <c:explosion val="1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'16.10.14'!$P$5:$P$9</c:f>
              <c:strCache>
                <c:ptCount val="5"/>
                <c:pt idx="0">
                  <c:v>Настройки</c:v>
                </c:pt>
                <c:pt idx="1">
                  <c:v>Качени файлове</c:v>
                </c:pt>
                <c:pt idx="2">
                  <c:v>Входен Изпит</c:v>
                </c:pt>
                <c:pt idx="3">
                  <c:v>Студенти в академията</c:v>
                </c:pt>
                <c:pt idx="4">
                  <c:v>Зали </c:v>
                </c:pt>
              </c:strCache>
            </c:strRef>
          </c:cat>
          <c:val>
            <c:numRef>
              <c:f>'16.10.14'!$G$5:$G$8</c:f>
              <c:numCache>
                <c:formatCode>0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78061871479549E-2"/>
          <c:y val="0.80330188456172713"/>
          <c:w val="0.79851366893745024"/>
          <c:h val="0.196698115438272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Tests </a:t>
            </a:r>
            <a:r>
              <a:rPr lang="en-US" sz="1400" b="1" i="0" u="none" strike="noStrike" baseline="0">
                <a:effectLst/>
              </a:rPr>
              <a:t>- Admin part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706505427401818"/>
          <c:y val="0.19217017471863224"/>
          <c:w val="0.78763691438959016"/>
          <c:h val="0.46242003049100833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'14.11.14 AfterRegression'!$B$47:$B$49</c:f>
              <c:strCache>
                <c:ptCount val="3"/>
                <c:pt idx="0">
                  <c:v>Basic Modules</c:v>
                </c:pt>
                <c:pt idx="1">
                  <c:v>Software Academy</c:v>
                </c:pt>
                <c:pt idx="2">
                  <c:v>Specialty and Certificates</c:v>
                </c:pt>
              </c:strCache>
            </c:strRef>
          </c:cat>
          <c:val>
            <c:numRef>
              <c:f>'14.11.14 AfterRegression'!$D$47:$D$49</c:f>
              <c:numCache>
                <c:formatCode>General</c:formatCode>
                <c:ptCount val="3"/>
                <c:pt idx="0">
                  <c:v>101</c:v>
                </c:pt>
                <c:pt idx="1">
                  <c:v>46</c:v>
                </c:pt>
                <c:pt idx="2">
                  <c:v>4</c:v>
                </c:pt>
              </c:numCache>
            </c:numRef>
          </c:val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Status Pass </a:t>
            </a:r>
            <a:r>
              <a:rPr lang="en-US" sz="1400" b="1" i="0" u="none" strike="noStrike" baseline="0">
                <a:effectLst/>
              </a:rPr>
              <a:t>- Admin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706505427401818"/>
          <c:y val="0.19217017471863224"/>
          <c:w val="0.78763691438959016"/>
          <c:h val="0.46242003049100833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'14.11.14 AfterRegression'!$B$47:$B$49</c:f>
              <c:strCache>
                <c:ptCount val="3"/>
                <c:pt idx="0">
                  <c:v>Basic Modules</c:v>
                </c:pt>
                <c:pt idx="1">
                  <c:v>Software Academy</c:v>
                </c:pt>
                <c:pt idx="2">
                  <c:v>Specialty and Certificates</c:v>
                </c:pt>
              </c:strCache>
            </c:strRef>
          </c:cat>
          <c:val>
            <c:numRef>
              <c:f>'14.11.14 AfterRegression'!$F$47:$F$49</c:f>
              <c:numCache>
                <c:formatCode>General</c:formatCode>
                <c:ptCount val="3"/>
                <c:pt idx="0">
                  <c:v>98</c:v>
                </c:pt>
                <c:pt idx="1">
                  <c:v>30</c:v>
                </c:pt>
                <c:pt idx="2">
                  <c:v>3</c:v>
                </c:pt>
              </c:numCache>
            </c:numRef>
          </c:val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Active bugs  by severity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668517118972064E-3"/>
          <c:y val="0.19217017471863224"/>
          <c:w val="0.99633148288102791"/>
          <c:h val="0.67233075025089628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'14.11.14 AfterRegression'!$B$104:$B$108</c:f>
              <c:strCache>
                <c:ptCount val="5"/>
                <c:pt idx="0">
                  <c:v>Blocking</c:v>
                </c:pt>
                <c:pt idx="1">
                  <c:v>Critical</c:v>
                </c:pt>
                <c:pt idx="2">
                  <c:v>High</c:v>
                </c:pt>
                <c:pt idx="3">
                  <c:v>Medium</c:v>
                </c:pt>
                <c:pt idx="4">
                  <c:v>Low</c:v>
                </c:pt>
              </c:strCache>
            </c:strRef>
          </c:cat>
          <c:val>
            <c:numRef>
              <c:f>'14.11.14 AfterRegression'!$C$104:$C$108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11</c:v>
                </c:pt>
                <c:pt idx="3">
                  <c:v>10</c:v>
                </c:pt>
                <c:pt idx="4">
                  <c:v>2</c:v>
                </c:pt>
              </c:numCache>
            </c:numRef>
          </c:val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8450279637828983E-2"/>
          <c:y val="0.78844756280671202"/>
          <c:w val="0.90846449915489769"/>
          <c:h val="0.2115524371932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Active bugs  User-Admin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4398633980083377E-2"/>
          <c:y val="0.19217017471863224"/>
          <c:w val="0.98560136601991666"/>
          <c:h val="0.6460918804643867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'14.11.14 AfterRegression'!$B$98:$B$99</c:f>
              <c:strCache>
                <c:ptCount val="2"/>
                <c:pt idx="0">
                  <c:v>User part</c:v>
                </c:pt>
                <c:pt idx="1">
                  <c:v>Administrator part</c:v>
                </c:pt>
              </c:strCache>
            </c:strRef>
          </c:cat>
          <c:val>
            <c:numRef>
              <c:f>'14.11.14 AfterRegression'!$H$98:$H$99</c:f>
              <c:numCache>
                <c:formatCode>General</c:formatCode>
                <c:ptCount val="2"/>
                <c:pt idx="0">
                  <c:v>7</c:v>
                </c:pt>
                <c:pt idx="1">
                  <c:v>21</c:v>
                </c:pt>
              </c:numCache>
            </c:numRef>
          </c:val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Test Cases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2370936266027712"/>
          <c:w val="1"/>
          <c:h val="0.55601285658431676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'14.11.14'!$C$84:$E$84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'14.11.14'!$C$85:$E$85</c:f>
              <c:numCache>
                <c:formatCode>General</c:formatCode>
                <c:ptCount val="3"/>
                <c:pt idx="0">
                  <c:v>163</c:v>
                </c:pt>
                <c:pt idx="1">
                  <c:v>78</c:v>
                </c:pt>
                <c:pt idx="2">
                  <c:v>23</c:v>
                </c:pt>
              </c:numCache>
            </c:numRef>
          </c:val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Tests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22547640122205412"/>
          <c:w val="1"/>
          <c:h val="0.61587699511749416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dLbl>
              <c:idx val="0"/>
              <c:layout/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031190368348849"/>
                      <c:h val="0.18109185392456387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'14.11.14'!$F$84:$G$84</c:f>
              <c:strCache>
                <c:ptCount val="2"/>
                <c:pt idx="0">
                  <c:v>Automated</c:v>
                </c:pt>
                <c:pt idx="1">
                  <c:v>Manual</c:v>
                </c:pt>
              </c:strCache>
            </c:strRef>
          </c:cat>
          <c:val>
            <c:numRef>
              <c:f>'14.11.14'!$F$85:$G$85</c:f>
              <c:numCache>
                <c:formatCode>General</c:formatCode>
                <c:ptCount val="2"/>
                <c:pt idx="0">
                  <c:v>247</c:v>
                </c:pt>
                <c:pt idx="1">
                  <c:v>63</c:v>
                </c:pt>
              </c:numCache>
            </c:numRef>
          </c:val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1801805476470557E-3"/>
          <c:y val="0.21719679987632376"/>
          <c:w val="0.99481981945235298"/>
          <c:h val="0.61768513929495428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'14.11.14'!$H$83:$I$84</c:f>
              <c:strCache>
                <c:ptCount val="2"/>
                <c:pt idx="0">
                  <c:v>Fail</c:v>
                </c:pt>
                <c:pt idx="1">
                  <c:v>Pass</c:v>
                </c:pt>
              </c:strCache>
            </c:strRef>
          </c:cat>
          <c:val>
            <c:numRef>
              <c:f>'14.11.14'!$H$85:$I$85</c:f>
              <c:numCache>
                <c:formatCode>General</c:formatCode>
                <c:ptCount val="2"/>
                <c:pt idx="0">
                  <c:v>18</c:v>
                </c:pt>
                <c:pt idx="1">
                  <c:v>292</c:v>
                </c:pt>
              </c:numCache>
            </c:numRef>
          </c:val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Cases - User part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706505427401818"/>
          <c:y val="0.19217017471863224"/>
          <c:w val="0.78763691438959016"/>
          <c:h val="0.46242003049100833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dLbl>
              <c:idx val="0"/>
              <c:layout>
                <c:manualLayout>
                  <c:x val="-9.885962270119826E-2"/>
                  <c:y val="0.11230818552290057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046D0918-E6C0-4CC1-BBF2-15083DFB5E8E}" type="PERCENTAGE">
                      <a:rPr lang="en-US" baseline="0"/>
                      <a:pPr/>
                      <a:t>[ПРОЦЕНТ]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9410B27A-26B1-46E1-9030-9B54002C024C}" type="PERCENTAGE">
                      <a:rPr lang="en-US" baseline="0"/>
                      <a:pPr/>
                      <a:t>[ПРОЦЕНТ]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>
                <c:manualLayout>
                  <c:x val="9.6916925945308277E-2"/>
                  <c:y val="0.11381300567402997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994ABE68-1642-4D7A-A83C-A401B46CE4BF}" type="PERCENTAGE">
                      <a:rPr lang="en-US" baseline="0"/>
                      <a:pPr/>
                      <a:t>[ПРОЦЕНТ]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'14.11.14'!$B$32:$B$34</c:f>
              <c:strCache>
                <c:ptCount val="3"/>
                <c:pt idx="0">
                  <c:v>Basic Modules</c:v>
                </c:pt>
                <c:pt idx="1">
                  <c:v>Software Academy</c:v>
                </c:pt>
                <c:pt idx="2">
                  <c:v>Specialty and Certificates</c:v>
                </c:pt>
              </c:strCache>
            </c:strRef>
          </c:cat>
          <c:val>
            <c:numRef>
              <c:f>'14.11.14'!$C$32:$C$34</c:f>
              <c:numCache>
                <c:formatCode>General</c:formatCode>
                <c:ptCount val="3"/>
                <c:pt idx="0">
                  <c:v>19</c:v>
                </c:pt>
                <c:pt idx="1">
                  <c:v>105</c:v>
                </c:pt>
                <c:pt idx="2">
                  <c:v>15</c:v>
                </c:pt>
              </c:numCache>
            </c:numRef>
          </c:val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Tests </a:t>
            </a:r>
            <a:r>
              <a:rPr lang="en-US" sz="1400" b="1" i="0" u="none" strike="noStrike" baseline="0">
                <a:effectLst/>
              </a:rPr>
              <a:t>- User part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706505427401818"/>
          <c:y val="0.19217017471863224"/>
          <c:w val="0.78763691438959016"/>
          <c:h val="0.46242003049100833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'14.11.14'!$B$32:$B$34</c:f>
              <c:strCache>
                <c:ptCount val="3"/>
                <c:pt idx="0">
                  <c:v>Basic Modules</c:v>
                </c:pt>
                <c:pt idx="1">
                  <c:v>Software Academy</c:v>
                </c:pt>
                <c:pt idx="2">
                  <c:v>Specialty and Certificates</c:v>
                </c:pt>
              </c:strCache>
            </c:strRef>
          </c:cat>
          <c:val>
            <c:numRef>
              <c:f>'14.11.14'!$D$32:$D$34</c:f>
              <c:numCache>
                <c:formatCode>General</c:formatCode>
                <c:ptCount val="3"/>
                <c:pt idx="0">
                  <c:v>24</c:v>
                </c:pt>
                <c:pt idx="1">
                  <c:v>120</c:v>
                </c:pt>
                <c:pt idx="2">
                  <c:v>17</c:v>
                </c:pt>
              </c:numCache>
            </c:numRef>
          </c:val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Status Pass </a:t>
            </a:r>
            <a:r>
              <a:rPr lang="en-US" sz="1400" b="1" i="0" u="none" strike="noStrike" baseline="0">
                <a:effectLst/>
              </a:rPr>
              <a:t>- User</a:t>
            </a:r>
            <a:endParaRPr lang="en-US" sz="1400"/>
          </a:p>
        </c:rich>
      </c:tx>
      <c:layout>
        <c:manualLayout>
          <c:xMode val="edge"/>
          <c:yMode val="edge"/>
          <c:x val="0.16482948347009438"/>
          <c:y val="3.2624130965078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706505427401818"/>
          <c:y val="0.19217017471863224"/>
          <c:w val="0.78763691438959016"/>
          <c:h val="0.46242003049100833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'14.11.14'!$B$32:$B$34</c:f>
              <c:strCache>
                <c:ptCount val="3"/>
                <c:pt idx="0">
                  <c:v>Basic Modules</c:v>
                </c:pt>
                <c:pt idx="1">
                  <c:v>Software Academy</c:v>
                </c:pt>
                <c:pt idx="2">
                  <c:v>Specialty and Certificates</c:v>
                </c:pt>
              </c:strCache>
            </c:strRef>
          </c:cat>
          <c:val>
            <c:numRef>
              <c:f>'14.11.14'!$F$32:$F$34</c:f>
              <c:numCache>
                <c:formatCode>General</c:formatCode>
                <c:ptCount val="3"/>
                <c:pt idx="0">
                  <c:v>20</c:v>
                </c:pt>
                <c:pt idx="1">
                  <c:v>118</c:v>
                </c:pt>
                <c:pt idx="2">
                  <c:v>15</c:v>
                </c:pt>
              </c:numCache>
            </c:numRef>
          </c:val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8079035064437166"/>
          <c:y val="4.6296375115272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7467339054528305E-2"/>
          <c:y val="0.16682793029249726"/>
          <c:w val="0.88236898758441729"/>
          <c:h val="0.7024320942440333"/>
        </c:manualLayout>
      </c:layout>
      <c:pie3DChart>
        <c:varyColors val="1"/>
        <c:ser>
          <c:idx val="1"/>
          <c:order val="0"/>
          <c:tx>
            <c:v>Manual Tests Admin Part</c:v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'16.10.14'!$P$5:$P$9</c:f>
              <c:strCache>
                <c:ptCount val="5"/>
                <c:pt idx="0">
                  <c:v>Настройки</c:v>
                </c:pt>
                <c:pt idx="1">
                  <c:v>Качени файлове</c:v>
                </c:pt>
                <c:pt idx="2">
                  <c:v>Входен Изпит</c:v>
                </c:pt>
                <c:pt idx="3">
                  <c:v>Студенти в академията</c:v>
                </c:pt>
                <c:pt idx="4">
                  <c:v>Зали </c:v>
                </c:pt>
              </c:strCache>
            </c:strRef>
          </c:cat>
          <c:val>
            <c:numRef>
              <c:f>'16.10.14'!$U$5:$U$9</c:f>
              <c:numCache>
                <c:formatCode>0</c:formatCode>
                <c:ptCount val="5"/>
                <c:pt idx="0">
                  <c:v>12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</c:ser>
        <c:ser>
          <c:idx val="0"/>
          <c:order val="1"/>
          <c:tx>
            <c:v>Manual Tests User Part</c:v>
          </c:tx>
          <c:explosion val="1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'16.10.14'!$P$5:$P$9</c:f>
              <c:strCache>
                <c:ptCount val="5"/>
                <c:pt idx="0">
                  <c:v>Настройки</c:v>
                </c:pt>
                <c:pt idx="1">
                  <c:v>Качени файлове</c:v>
                </c:pt>
                <c:pt idx="2">
                  <c:v>Входен Изпит</c:v>
                </c:pt>
                <c:pt idx="3">
                  <c:v>Студенти в академията</c:v>
                </c:pt>
                <c:pt idx="4">
                  <c:v>Зали </c:v>
                </c:pt>
              </c:strCache>
            </c:strRef>
          </c:cat>
          <c:val>
            <c:numRef>
              <c:f>'16.10.14'!$G$5:$G$8</c:f>
              <c:numCache>
                <c:formatCode>0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Cases </a:t>
            </a:r>
            <a:r>
              <a:rPr lang="en-US" sz="1400" b="1" i="0" u="none" strike="noStrike" baseline="0">
                <a:effectLst/>
              </a:rPr>
              <a:t>- Admin part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706505427401818"/>
          <c:y val="0.19217017471863224"/>
          <c:w val="0.78763691438959016"/>
          <c:h val="0.46242003049100833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'14.11.14'!$B$47:$B$49</c:f>
              <c:strCache>
                <c:ptCount val="3"/>
                <c:pt idx="0">
                  <c:v>Basic Modules</c:v>
                </c:pt>
                <c:pt idx="1">
                  <c:v>Software Academy</c:v>
                </c:pt>
                <c:pt idx="2">
                  <c:v>Specialty and Certificates</c:v>
                </c:pt>
              </c:strCache>
            </c:strRef>
          </c:cat>
          <c:val>
            <c:numRef>
              <c:f>'14.11.14'!$C$47:$C$49</c:f>
              <c:numCache>
                <c:formatCode>General</c:formatCode>
                <c:ptCount val="3"/>
                <c:pt idx="0">
                  <c:v>76</c:v>
                </c:pt>
                <c:pt idx="1">
                  <c:v>45</c:v>
                </c:pt>
                <c:pt idx="2">
                  <c:v>4</c:v>
                </c:pt>
              </c:numCache>
            </c:numRef>
          </c:val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Tests </a:t>
            </a:r>
            <a:r>
              <a:rPr lang="en-US" sz="1400" b="1" i="0" u="none" strike="noStrike" baseline="0">
                <a:effectLst/>
              </a:rPr>
              <a:t>- Admin part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706505427401818"/>
          <c:y val="0.19217017471863224"/>
          <c:w val="0.78763691438959016"/>
          <c:h val="0.46242003049100833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'14.11.14'!$B$47:$B$49</c:f>
              <c:strCache>
                <c:ptCount val="3"/>
                <c:pt idx="0">
                  <c:v>Basic Modules</c:v>
                </c:pt>
                <c:pt idx="1">
                  <c:v>Software Academy</c:v>
                </c:pt>
                <c:pt idx="2">
                  <c:v>Specialty and Certificates</c:v>
                </c:pt>
              </c:strCache>
            </c:strRef>
          </c:cat>
          <c:val>
            <c:numRef>
              <c:f>'14.11.14'!$D$47:$D$49</c:f>
              <c:numCache>
                <c:formatCode>General</c:formatCode>
                <c:ptCount val="3"/>
                <c:pt idx="0">
                  <c:v>101</c:v>
                </c:pt>
                <c:pt idx="1">
                  <c:v>44</c:v>
                </c:pt>
                <c:pt idx="2">
                  <c:v>4</c:v>
                </c:pt>
              </c:numCache>
            </c:numRef>
          </c:val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Status Pass </a:t>
            </a:r>
            <a:r>
              <a:rPr lang="en-US" sz="1400" b="1" i="0" u="none" strike="noStrike" baseline="0">
                <a:effectLst/>
              </a:rPr>
              <a:t>- Admin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706505427401818"/>
          <c:y val="0.19217017471863224"/>
          <c:w val="0.78763691438959016"/>
          <c:h val="0.46242003049100833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'14.11.14'!$B$47:$B$49</c:f>
              <c:strCache>
                <c:ptCount val="3"/>
                <c:pt idx="0">
                  <c:v>Basic Modules</c:v>
                </c:pt>
                <c:pt idx="1">
                  <c:v>Software Academy</c:v>
                </c:pt>
                <c:pt idx="2">
                  <c:v>Specialty and Certificates</c:v>
                </c:pt>
              </c:strCache>
            </c:strRef>
          </c:cat>
          <c:val>
            <c:numRef>
              <c:f>'14.11.14'!$F$47:$F$49</c:f>
              <c:numCache>
                <c:formatCode>General</c:formatCode>
                <c:ptCount val="3"/>
                <c:pt idx="0">
                  <c:v>98</c:v>
                </c:pt>
                <c:pt idx="1">
                  <c:v>38</c:v>
                </c:pt>
                <c:pt idx="2">
                  <c:v>3</c:v>
                </c:pt>
              </c:numCache>
            </c:numRef>
          </c:val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Automated Tests User Part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1531904433395979E-2"/>
          <c:y val="0.11905269533615991"/>
          <c:w val="0.86858719699312514"/>
          <c:h val="0.6871665657177467"/>
        </c:manualLayout>
      </c:layout>
      <c:pie3DChart>
        <c:varyColors val="1"/>
        <c:ser>
          <c:idx val="0"/>
          <c:order val="0"/>
          <c:explosion val="1"/>
          <c:dPt>
            <c:idx val="0"/>
            <c:bubble3D val="0"/>
            <c:explosion val="2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AllWorkDone!$A$5:$A$11</c:f>
              <c:strCache>
                <c:ptCount val="7"/>
                <c:pt idx="0">
                  <c:v>Навигация</c:v>
                </c:pt>
                <c:pt idx="1">
                  <c:v>Кандидатстване</c:v>
                </c:pt>
                <c:pt idx="2">
                  <c:v>Входен Изпит</c:v>
                </c:pt>
                <c:pt idx="3">
                  <c:v>Настройки </c:v>
                </c:pt>
                <c:pt idx="4">
                  <c:v>Cпециалности</c:v>
                </c:pt>
                <c:pt idx="5">
                  <c:v>Търсене</c:v>
                </c:pt>
                <c:pt idx="6">
                  <c:v>Да получава информация</c:v>
                </c:pt>
              </c:strCache>
            </c:strRef>
          </c:cat>
          <c:val>
            <c:numRef>
              <c:f>AllWorkDone!$E$5:$E$11</c:f>
              <c:numCache>
                <c:formatCode>General</c:formatCode>
                <c:ptCount val="7"/>
                <c:pt idx="0">
                  <c:v>2</c:v>
                </c:pt>
                <c:pt idx="1">
                  <c:v>92</c:v>
                </c:pt>
                <c:pt idx="2">
                  <c:v>0</c:v>
                </c:pt>
                <c:pt idx="3">
                  <c:v>6</c:v>
                </c:pt>
                <c:pt idx="4">
                  <c:v>15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16175432753686E-2"/>
          <c:y val="0.78261592300962379"/>
          <c:w val="0.9524231827517029"/>
          <c:h val="0.21542273124950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Manual Tests User Part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1531904433395979E-2"/>
          <c:y val="0.11905269533615991"/>
          <c:w val="0.86858719699312514"/>
          <c:h val="0.6871665657177467"/>
        </c:manualLayout>
      </c:layout>
      <c:pie3DChart>
        <c:varyColors val="1"/>
        <c:ser>
          <c:idx val="0"/>
          <c:order val="0"/>
          <c:explosion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AllWorkDone!$A$5:$A$11</c:f>
              <c:strCache>
                <c:ptCount val="7"/>
                <c:pt idx="0">
                  <c:v>Навигация</c:v>
                </c:pt>
                <c:pt idx="1">
                  <c:v>Кандидатстване</c:v>
                </c:pt>
                <c:pt idx="2">
                  <c:v>Входен Изпит</c:v>
                </c:pt>
                <c:pt idx="3">
                  <c:v>Настройки </c:v>
                </c:pt>
                <c:pt idx="4">
                  <c:v>Cпециалности</c:v>
                </c:pt>
                <c:pt idx="5">
                  <c:v>Търсене</c:v>
                </c:pt>
                <c:pt idx="6">
                  <c:v>Да получава информация</c:v>
                </c:pt>
              </c:strCache>
            </c:strRef>
          </c:cat>
          <c:val>
            <c:numRef>
              <c:f>AllWorkDone!$F$5:$F$11</c:f>
              <c:numCache>
                <c:formatCode>General</c:formatCode>
                <c:ptCount val="7"/>
                <c:pt idx="0">
                  <c:v>3</c:v>
                </c:pt>
                <c:pt idx="1">
                  <c:v>20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16175432753686E-2"/>
          <c:y val="0.78261592300962379"/>
          <c:w val="0.9524231827517029"/>
          <c:h val="0.21542273124950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Automated Tests Admin Part</a:t>
            </a:r>
          </a:p>
        </c:rich>
      </c:tx>
      <c:layout>
        <c:manualLayout>
          <c:xMode val="edge"/>
          <c:yMode val="edge"/>
          <c:x val="0.11506403268404597"/>
          <c:y val="1.20120120120120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1531904433395979E-2"/>
          <c:y val="0.11905269533615991"/>
          <c:w val="0.86858719699312514"/>
          <c:h val="0.6871665657177467"/>
        </c:manualLayout>
      </c:layout>
      <c:pie3DChart>
        <c:varyColors val="1"/>
        <c:ser>
          <c:idx val="0"/>
          <c:order val="0"/>
          <c:explosion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AllWorkDone!$A$18:$A$40</c:f>
              <c:strCache>
                <c:ptCount val="23"/>
                <c:pt idx="0">
                  <c:v>Настройки </c:v>
                </c:pt>
                <c:pt idx="1">
                  <c:v>Качени файлове</c:v>
                </c:pt>
                <c:pt idx="2">
                  <c:v>Устройства присъствия</c:v>
                </c:pt>
                <c:pt idx="3">
                  <c:v>Входен Изпит</c:v>
                </c:pt>
                <c:pt idx="4">
                  <c:v>Студенти в академията</c:v>
                </c:pt>
                <c:pt idx="5">
                  <c:v>Списък на грешките  </c:v>
                </c:pt>
                <c:pt idx="6">
                  <c:v>Динамични страници</c:v>
                </c:pt>
                <c:pt idx="7">
                  <c:v>Обратна връзка</c:v>
                </c:pt>
                <c:pt idx="8">
                  <c:v>Зали</c:v>
                </c:pt>
                <c:pt idx="9">
                  <c:v>Шаблони</c:v>
                </c:pt>
                <c:pt idx="10">
                  <c:v>Сертификати</c:v>
                </c:pt>
                <c:pt idx="11">
                  <c:v>Търсени думи</c:v>
                </c:pt>
                <c:pt idx="12">
                  <c:v>Анкети</c:v>
                </c:pt>
                <c:pt idx="13">
                  <c:v>Кандидатури за сертификати</c:v>
                </c:pt>
                <c:pt idx="14">
                  <c:v>Видове сертификати</c:v>
                </c:pt>
                <c:pt idx="15">
                  <c:v>Кандидати</c:v>
                </c:pt>
                <c:pt idx="16">
                  <c:v>Допълнителни документи</c:v>
                </c:pt>
                <c:pt idx="17">
                  <c:v>Статистика кандидати</c:v>
                </c:pt>
                <c:pt idx="18">
                  <c:v>Статистика въпроси</c:v>
                </c:pt>
                <c:pt idx="19">
                  <c:v>Корелация входни изпити</c:v>
                </c:pt>
                <c:pt idx="20">
                  <c:v>Всички кандидати</c:v>
                </c:pt>
                <c:pt idx="21">
                  <c:v>Приети участници</c:v>
                </c:pt>
                <c:pt idx="22">
                  <c:v>Сезони</c:v>
                </c:pt>
              </c:strCache>
            </c:strRef>
          </c:cat>
          <c:val>
            <c:numRef>
              <c:f>AllWorkDone!$E$18:$E$40</c:f>
              <c:numCache>
                <c:formatCode>General</c:formatCode>
                <c:ptCount val="23"/>
                <c:pt idx="0">
                  <c:v>7</c:v>
                </c:pt>
                <c:pt idx="1">
                  <c:v>29</c:v>
                </c:pt>
                <c:pt idx="2">
                  <c:v>0</c:v>
                </c:pt>
                <c:pt idx="3">
                  <c:v>26</c:v>
                </c:pt>
                <c:pt idx="4">
                  <c:v>0</c:v>
                </c:pt>
                <c:pt idx="5">
                  <c:v>36</c:v>
                </c:pt>
                <c:pt idx="6">
                  <c:v>9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16175432753686E-2"/>
          <c:y val="0.78261592300962379"/>
          <c:w val="0.9524231827517029"/>
          <c:h val="0.21542273124950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Manual Tests Admin Part</a:t>
            </a:r>
          </a:p>
        </c:rich>
      </c:tx>
      <c:layout>
        <c:manualLayout>
          <c:xMode val="edge"/>
          <c:yMode val="edge"/>
          <c:x val="0.1625369776672233"/>
          <c:y val="6.00600600600600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7827763814736051E-2"/>
          <c:y val="0.11905287875753494"/>
          <c:w val="0.86858719699312514"/>
          <c:h val="0.6871665657177467"/>
        </c:manualLayout>
      </c:layout>
      <c:pie3DChart>
        <c:varyColors val="1"/>
        <c:ser>
          <c:idx val="0"/>
          <c:order val="0"/>
          <c:explosion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AllWorkDone!$A$18:$A$40</c:f>
              <c:strCache>
                <c:ptCount val="23"/>
                <c:pt idx="0">
                  <c:v>Настройки </c:v>
                </c:pt>
                <c:pt idx="1">
                  <c:v>Качени файлове</c:v>
                </c:pt>
                <c:pt idx="2">
                  <c:v>Устройства присъствия</c:v>
                </c:pt>
                <c:pt idx="3">
                  <c:v>Входен Изпит</c:v>
                </c:pt>
                <c:pt idx="4">
                  <c:v>Студенти в академията</c:v>
                </c:pt>
                <c:pt idx="5">
                  <c:v>Списък на грешките  </c:v>
                </c:pt>
                <c:pt idx="6">
                  <c:v>Динамични страници</c:v>
                </c:pt>
                <c:pt idx="7">
                  <c:v>Обратна връзка</c:v>
                </c:pt>
                <c:pt idx="8">
                  <c:v>Зали</c:v>
                </c:pt>
                <c:pt idx="9">
                  <c:v>Шаблони</c:v>
                </c:pt>
                <c:pt idx="10">
                  <c:v>Сертификати</c:v>
                </c:pt>
                <c:pt idx="11">
                  <c:v>Търсени думи</c:v>
                </c:pt>
                <c:pt idx="12">
                  <c:v>Анкети</c:v>
                </c:pt>
                <c:pt idx="13">
                  <c:v>Кандидатури за сертификати</c:v>
                </c:pt>
                <c:pt idx="14">
                  <c:v>Видове сертификати</c:v>
                </c:pt>
                <c:pt idx="15">
                  <c:v>Кандидати</c:v>
                </c:pt>
                <c:pt idx="16">
                  <c:v>Допълнителни документи</c:v>
                </c:pt>
                <c:pt idx="17">
                  <c:v>Статистика кандидати</c:v>
                </c:pt>
                <c:pt idx="18">
                  <c:v>Статистика въпроси</c:v>
                </c:pt>
                <c:pt idx="19">
                  <c:v>Корелация входни изпити</c:v>
                </c:pt>
                <c:pt idx="20">
                  <c:v>Всички кандидати</c:v>
                </c:pt>
                <c:pt idx="21">
                  <c:v>Приети участници</c:v>
                </c:pt>
                <c:pt idx="22">
                  <c:v>Сезони</c:v>
                </c:pt>
              </c:strCache>
            </c:strRef>
          </c:cat>
          <c:val>
            <c:numRef>
              <c:f>AllWorkDone!$F$18:$F$40</c:f>
              <c:numCache>
                <c:formatCode>General</c:formatCode>
                <c:ptCount val="23"/>
                <c:pt idx="0">
                  <c:v>12</c:v>
                </c:pt>
                <c:pt idx="1">
                  <c:v>4</c:v>
                </c:pt>
                <c:pt idx="2">
                  <c:v>0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16175432753686E-2"/>
          <c:y val="0.78261592300962379"/>
          <c:w val="0.9524231827517029"/>
          <c:h val="0.21542273124950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Test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AllWorkDone!$B$45:$D$45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AllWorkDone!$B$46:$D$46</c:f>
              <c:numCache>
                <c:formatCode>General</c:formatCode>
                <c:ptCount val="3"/>
                <c:pt idx="0">
                  <c:v>160</c:v>
                </c:pt>
                <c:pt idx="1">
                  <c:v>82</c:v>
                </c:pt>
                <c:pt idx="2">
                  <c:v>20</c:v>
                </c:pt>
              </c:numCache>
            </c:numRef>
          </c:val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AllWorkDone!$E$45:$F$45</c:f>
              <c:strCache>
                <c:ptCount val="2"/>
                <c:pt idx="0">
                  <c:v>Automated</c:v>
                </c:pt>
                <c:pt idx="1">
                  <c:v>Manual</c:v>
                </c:pt>
              </c:strCache>
            </c:strRef>
          </c:cat>
          <c:val>
            <c:numRef>
              <c:f>AllWorkDone!$E$46:$F$46</c:f>
              <c:numCache>
                <c:formatCode>General</c:formatCode>
                <c:ptCount val="2"/>
                <c:pt idx="0">
                  <c:v>246</c:v>
                </c:pt>
                <c:pt idx="1">
                  <c:v>65</c:v>
                </c:pt>
              </c:numCache>
            </c:numRef>
          </c:val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AllWorkDone!$G$44:$H$45</c:f>
              <c:strCache>
                <c:ptCount val="2"/>
                <c:pt idx="0">
                  <c:v>Fail</c:v>
                </c:pt>
                <c:pt idx="1">
                  <c:v>Pass</c:v>
                </c:pt>
              </c:strCache>
            </c:strRef>
          </c:cat>
          <c:val>
            <c:numRef>
              <c:f>AllWorkDone!$G$46:$H$46</c:f>
              <c:numCache>
                <c:formatCode>General</c:formatCode>
                <c:ptCount val="2"/>
                <c:pt idx="0">
                  <c:v>19</c:v>
                </c:pt>
                <c:pt idx="1">
                  <c:v>283</c:v>
                </c:pt>
              </c:numCache>
            </c:numRef>
          </c:val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6318744531933508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7467339054528305E-2"/>
          <c:y val="0.13987410110321577"/>
          <c:w val="0.83367984900763814"/>
          <c:h val="0.66012191565485212"/>
        </c:manualLayout>
      </c:layout>
      <c:pie3DChart>
        <c:varyColors val="1"/>
        <c:ser>
          <c:idx val="1"/>
          <c:order val="0"/>
          <c:tx>
            <c:v>Total Failed Tests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'16.10.14'!$B$36:$B$44</c:f>
              <c:strCache>
                <c:ptCount val="9"/>
                <c:pt idx="0">
                  <c:v>User/Навигация</c:v>
                </c:pt>
                <c:pt idx="1">
                  <c:v>User/Кандидатстване</c:v>
                </c:pt>
                <c:pt idx="2">
                  <c:v>User/Настройки</c:v>
                </c:pt>
                <c:pt idx="3">
                  <c:v>User/Входен Изпит</c:v>
                </c:pt>
                <c:pt idx="4">
                  <c:v>Admin/Настройки</c:v>
                </c:pt>
                <c:pt idx="5">
                  <c:v>Admin/Качени файлове</c:v>
                </c:pt>
                <c:pt idx="6">
                  <c:v>Admin/Входен Изпит</c:v>
                </c:pt>
                <c:pt idx="7">
                  <c:v>Admin/Студенти в академията</c:v>
                </c:pt>
                <c:pt idx="8">
                  <c:v>Admin/Зали </c:v>
                </c:pt>
              </c:strCache>
            </c:strRef>
          </c:cat>
          <c:val>
            <c:numRef>
              <c:f>'16.10.14'!$H$36:$H$44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1"/>
                <c:tx>
                  <c:v>Manual Tests User Part</c:v>
                </c:tx>
                <c:explosion val="1"/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  <a:sp3d/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  <a:sp3d/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  <a:sp3d/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  <a:sp3d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2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'16.10.14'!$B$36:$B$44</c15:sqref>
                        </c15:formulaRef>
                      </c:ext>
                    </c:extLst>
                    <c:strCache>
                      <c:ptCount val="9"/>
                      <c:pt idx="0">
                        <c:v>User/Навигация</c:v>
                      </c:pt>
                      <c:pt idx="1">
                        <c:v>User/Кандидатстване</c:v>
                      </c:pt>
                      <c:pt idx="2">
                        <c:v>User/Настройки</c:v>
                      </c:pt>
                      <c:pt idx="3">
                        <c:v>User/Входен Изпит</c:v>
                      </c:pt>
                      <c:pt idx="4">
                        <c:v>Admin/Настройки</c:v>
                      </c:pt>
                      <c:pt idx="5">
                        <c:v>Admin/Качени файлове</c:v>
                      </c:pt>
                      <c:pt idx="6">
                        <c:v>Admin/Входен Изпит</c:v>
                      </c:pt>
                      <c:pt idx="7">
                        <c:v>Admin/Студенти в академията</c:v>
                      </c:pt>
                      <c:pt idx="8">
                        <c:v>Admin/Зали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'16.10.14'!$G$5:$G$8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>
                        <c:v>0</c:v>
                      </c:pt>
                      <c:pt idx="1">
                        <c:v>20</c:v>
                      </c:pt>
                      <c:pt idx="2">
                        <c:v>2</c:v>
                      </c:pt>
                      <c:pt idx="3">
                        <c:v>3</c:v>
                      </c:pt>
                    </c:numCache>
                  </c:numRef>
                </c:val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0818071898316093E-2"/>
          <c:y val="0.75474041354586774"/>
          <c:w val="0.9295998112595476"/>
          <c:h val="0.223579369651964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6318744531933508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7467339054528305E-2"/>
          <c:y val="0.13987410110321577"/>
          <c:w val="0.83367984900763814"/>
          <c:h val="0.66012191565485212"/>
        </c:manualLayout>
      </c:layout>
      <c:pie3DChart>
        <c:varyColors val="1"/>
        <c:ser>
          <c:idx val="1"/>
          <c:order val="0"/>
          <c:tx>
            <c:v>Total Passed Tests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'16.10.14'!$B$36:$B$44</c:f>
              <c:strCache>
                <c:ptCount val="9"/>
                <c:pt idx="0">
                  <c:v>User/Навигация</c:v>
                </c:pt>
                <c:pt idx="1">
                  <c:v>User/Кандидатстване</c:v>
                </c:pt>
                <c:pt idx="2">
                  <c:v>User/Настройки</c:v>
                </c:pt>
                <c:pt idx="3">
                  <c:v>User/Входен Изпит</c:v>
                </c:pt>
                <c:pt idx="4">
                  <c:v>Admin/Настройки</c:v>
                </c:pt>
                <c:pt idx="5">
                  <c:v>Admin/Качени файлове</c:v>
                </c:pt>
                <c:pt idx="6">
                  <c:v>Admin/Входен Изпит</c:v>
                </c:pt>
                <c:pt idx="7">
                  <c:v>Admin/Студенти в академията</c:v>
                </c:pt>
                <c:pt idx="8">
                  <c:v>Admin/Зали </c:v>
                </c:pt>
              </c:strCache>
            </c:strRef>
          </c:cat>
          <c:val>
            <c:numRef>
              <c:f>'16.10.14'!$I$36:$I$44</c:f>
              <c:numCache>
                <c:formatCode>0</c:formatCode>
                <c:ptCount val="9"/>
                <c:pt idx="0">
                  <c:v>2</c:v>
                </c:pt>
                <c:pt idx="1">
                  <c:v>77</c:v>
                </c:pt>
                <c:pt idx="2">
                  <c:v>15</c:v>
                </c:pt>
                <c:pt idx="3">
                  <c:v>6</c:v>
                </c:pt>
                <c:pt idx="4">
                  <c:v>12</c:v>
                </c:pt>
                <c:pt idx="5">
                  <c:v>6</c:v>
                </c:pt>
                <c:pt idx="6">
                  <c:v>14</c:v>
                </c:pt>
                <c:pt idx="7">
                  <c:v>0</c:v>
                </c:pt>
                <c:pt idx="8">
                  <c:v>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1"/>
                <c:tx>
                  <c:v>Manual Tests User Part</c:v>
                </c:tx>
                <c:explosion val="1"/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  <a:sp3d/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  <a:sp3d/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  <a:sp3d/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  <a:sp3d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2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'16.10.14'!$B$36:$B$44</c15:sqref>
                        </c15:formulaRef>
                      </c:ext>
                    </c:extLst>
                    <c:strCache>
                      <c:ptCount val="9"/>
                      <c:pt idx="0">
                        <c:v>User/Навигация</c:v>
                      </c:pt>
                      <c:pt idx="1">
                        <c:v>User/Кандидатстване</c:v>
                      </c:pt>
                      <c:pt idx="2">
                        <c:v>User/Настройки</c:v>
                      </c:pt>
                      <c:pt idx="3">
                        <c:v>User/Входен Изпит</c:v>
                      </c:pt>
                      <c:pt idx="4">
                        <c:v>Admin/Настройки</c:v>
                      </c:pt>
                      <c:pt idx="5">
                        <c:v>Admin/Качени файлове</c:v>
                      </c:pt>
                      <c:pt idx="6">
                        <c:v>Admin/Входен Изпит</c:v>
                      </c:pt>
                      <c:pt idx="7">
                        <c:v>Admin/Студенти в академията</c:v>
                      </c:pt>
                      <c:pt idx="8">
                        <c:v>Admin/Зали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'16.10.14'!$G$5:$G$8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>
                        <c:v>0</c:v>
                      </c:pt>
                      <c:pt idx="1">
                        <c:v>20</c:v>
                      </c:pt>
                      <c:pt idx="2">
                        <c:v>2</c:v>
                      </c:pt>
                      <c:pt idx="3">
                        <c:v>3</c:v>
                      </c:pt>
                    </c:numCache>
                  </c:numRef>
                </c:val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0818071898316093E-2"/>
          <c:y val="0.75474041354586774"/>
          <c:w val="0.9295998112595476"/>
          <c:h val="0.223579369651964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Automated Tests User Part</a:t>
            </a:r>
          </a:p>
        </c:rich>
      </c:tx>
      <c:layout>
        <c:manualLayout>
          <c:xMode val="edge"/>
          <c:yMode val="edge"/>
          <c:x val="0.14109147915624023"/>
          <c:y val="1.80180180180180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1531904433395979E-2"/>
          <c:y val="0.11905269533615991"/>
          <c:w val="0.86858719699312514"/>
          <c:h val="0.6871665657177467"/>
        </c:manualLayout>
      </c:layout>
      <c:pie3DChart>
        <c:varyColors val="1"/>
        <c:ser>
          <c:idx val="0"/>
          <c:order val="0"/>
          <c:explosion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"/>
            <c:bubble3D val="0"/>
            <c:explosion val="2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'30.10.14'!$A$5:$A$9</c:f>
              <c:strCache>
                <c:ptCount val="5"/>
                <c:pt idx="0">
                  <c:v>Навигация</c:v>
                </c:pt>
                <c:pt idx="1">
                  <c:v>Кандидатстване</c:v>
                </c:pt>
                <c:pt idx="2">
                  <c:v>Cпециалности</c:v>
                </c:pt>
                <c:pt idx="3">
                  <c:v>Търсене</c:v>
                </c:pt>
                <c:pt idx="4">
                  <c:v>Да получава информация</c:v>
                </c:pt>
              </c:strCache>
            </c:strRef>
          </c:cat>
          <c:val>
            <c:numRef>
              <c:f>'30.10.14'!$E$5:$E$9</c:f>
              <c:numCache>
                <c:formatCode>General</c:formatCode>
                <c:ptCount val="5"/>
                <c:pt idx="0">
                  <c:v>0</c:v>
                </c:pt>
                <c:pt idx="1">
                  <c:v>35</c:v>
                </c:pt>
                <c:pt idx="2">
                  <c:v>0</c:v>
                </c:pt>
                <c:pt idx="3">
                  <c:v>6</c:v>
                </c:pt>
                <c:pt idx="4">
                  <c:v>3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16175432753686E-2"/>
          <c:y val="0.78261592300962379"/>
          <c:w val="0.9524231827517029"/>
          <c:h val="0.21542273124950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Manual Tests User Part</a:t>
            </a:r>
          </a:p>
        </c:rich>
      </c:tx>
      <c:layout>
        <c:manualLayout>
          <c:xMode val="edge"/>
          <c:yMode val="edge"/>
          <c:x val="0.1846312886809936"/>
          <c:y val="1.20120120120120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1531904433395979E-2"/>
          <c:y val="0.11905269533615991"/>
          <c:w val="0.86858719699312514"/>
          <c:h val="0.6871665657177467"/>
        </c:manualLayout>
      </c:layout>
      <c:pie3DChart>
        <c:varyColors val="1"/>
        <c:ser>
          <c:idx val="0"/>
          <c:order val="0"/>
          <c:explosion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'30.10.14'!$A$5:$A$9</c:f>
              <c:strCache>
                <c:ptCount val="5"/>
                <c:pt idx="0">
                  <c:v>Навигация</c:v>
                </c:pt>
                <c:pt idx="1">
                  <c:v>Кандидатстване</c:v>
                </c:pt>
                <c:pt idx="2">
                  <c:v>Cпециалности</c:v>
                </c:pt>
                <c:pt idx="3">
                  <c:v>Търсене</c:v>
                </c:pt>
                <c:pt idx="4">
                  <c:v>Да получава информация</c:v>
                </c:pt>
              </c:strCache>
            </c:strRef>
          </c:cat>
          <c:val>
            <c:numRef>
              <c:f>'30.10.14'!$F$5:$F$9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16175432753686E-2"/>
          <c:y val="0.78261592300962379"/>
          <c:w val="0.9524231827517029"/>
          <c:h val="0.21542273124950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Automated Tests Admin Part</a:t>
            </a:r>
          </a:p>
        </c:rich>
      </c:tx>
      <c:layout>
        <c:manualLayout>
          <c:xMode val="edge"/>
          <c:yMode val="edge"/>
          <c:x val="0.11506403268404597"/>
          <c:y val="1.20120120120120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1531904433395979E-2"/>
          <c:y val="0.11905269533615991"/>
          <c:w val="0.86858719699312514"/>
          <c:h val="0.6871665657177467"/>
        </c:manualLayout>
      </c:layout>
      <c:pie3DChart>
        <c:varyColors val="1"/>
        <c:ser>
          <c:idx val="0"/>
          <c:order val="0"/>
          <c:explosion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'30.10.14'!$A$16:$A$27</c:f>
              <c:strCache>
                <c:ptCount val="12"/>
                <c:pt idx="0">
                  <c:v>Настройки </c:v>
                </c:pt>
                <c:pt idx="1">
                  <c:v>Качени файлове</c:v>
                </c:pt>
                <c:pt idx="2">
                  <c:v>Входен Изпит</c:v>
                </c:pt>
                <c:pt idx="3">
                  <c:v>Студенти в академията</c:v>
                </c:pt>
                <c:pt idx="4">
                  <c:v>Динамични страници</c:v>
                </c:pt>
                <c:pt idx="5">
                  <c:v>Обратна връзка</c:v>
                </c:pt>
                <c:pt idx="6">
                  <c:v>Зали</c:v>
                </c:pt>
                <c:pt idx="7">
                  <c:v>Професии (тракове)</c:v>
                </c:pt>
                <c:pt idx="8">
                  <c:v>Търсени думи</c:v>
                </c:pt>
                <c:pt idx="9">
                  <c:v>Кандидати</c:v>
                </c:pt>
                <c:pt idx="10">
                  <c:v>Всички кандидати</c:v>
                </c:pt>
                <c:pt idx="11">
                  <c:v>Приети участници</c:v>
                </c:pt>
              </c:strCache>
            </c:strRef>
          </c:cat>
          <c:val>
            <c:numRef>
              <c:f>'30.10.14'!$E$16:$E$27</c:f>
              <c:numCache>
                <c:formatCode>General</c:formatCode>
                <c:ptCount val="12"/>
                <c:pt idx="0">
                  <c:v>7</c:v>
                </c:pt>
                <c:pt idx="1">
                  <c:v>27</c:v>
                </c:pt>
                <c:pt idx="2">
                  <c:v>2</c:v>
                </c:pt>
                <c:pt idx="3">
                  <c:v>0</c:v>
                </c:pt>
                <c:pt idx="4">
                  <c:v>36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16175432753686E-2"/>
          <c:y val="0.78261592300962379"/>
          <c:w val="0.9524231827517029"/>
          <c:h val="0.21542273124950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5" Type="http://schemas.openxmlformats.org/officeDocument/2006/relationships/chart" Target="../charts/chart27.xml"/><Relationship Id="rId10" Type="http://schemas.openxmlformats.org/officeDocument/2006/relationships/chart" Target="../charts/chart32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1.xml"/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Relationship Id="rId9" Type="http://schemas.openxmlformats.org/officeDocument/2006/relationships/chart" Target="../charts/chart4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7" Type="http://schemas.openxmlformats.org/officeDocument/2006/relationships/chart" Target="../charts/chart49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5" Type="http://schemas.openxmlformats.org/officeDocument/2006/relationships/chart" Target="../charts/chart47.xml"/><Relationship Id="rId4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8</xdr:row>
      <xdr:rowOff>104774</xdr:rowOff>
    </xdr:from>
    <xdr:to>
      <xdr:col>5</xdr:col>
      <xdr:colOff>514350</xdr:colOff>
      <xdr:row>25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8</xdr:row>
      <xdr:rowOff>85725</xdr:rowOff>
    </xdr:from>
    <xdr:to>
      <xdr:col>14</xdr:col>
      <xdr:colOff>0</xdr:colOff>
      <xdr:row>25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561975</xdr:colOff>
      <xdr:row>9</xdr:row>
      <xdr:rowOff>104775</xdr:rowOff>
    </xdr:from>
    <xdr:to>
      <xdr:col>19</xdr:col>
      <xdr:colOff>619125</xdr:colOff>
      <xdr:row>27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9</xdr:row>
      <xdr:rowOff>114300</xdr:rowOff>
    </xdr:from>
    <xdr:to>
      <xdr:col>27</xdr:col>
      <xdr:colOff>76200</xdr:colOff>
      <xdr:row>26</xdr:row>
      <xdr:rowOff>152400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285749</xdr:colOff>
      <xdr:row>30</xdr:row>
      <xdr:rowOff>161925</xdr:rowOff>
    </xdr:from>
    <xdr:to>
      <xdr:col>18</xdr:col>
      <xdr:colOff>276224</xdr:colOff>
      <xdr:row>49</xdr:row>
      <xdr:rowOff>57150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276225</xdr:colOff>
      <xdr:row>50</xdr:row>
      <xdr:rowOff>104775</xdr:rowOff>
    </xdr:from>
    <xdr:to>
      <xdr:col>18</xdr:col>
      <xdr:colOff>266700</xdr:colOff>
      <xdr:row>69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123824</xdr:colOff>
      <xdr:row>0</xdr:row>
      <xdr:rowOff>0</xdr:rowOff>
    </xdr:from>
    <xdr:to>
      <xdr:col>14</xdr:col>
      <xdr:colOff>304800</xdr:colOff>
      <xdr:row>10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438150</xdr:colOff>
      <xdr:row>0</xdr:row>
      <xdr:rowOff>0</xdr:rowOff>
    </xdr:from>
    <xdr:to>
      <xdr:col>20</xdr:col>
      <xdr:colOff>9526</xdr:colOff>
      <xdr:row>10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142875</xdr:colOff>
      <xdr:row>11</xdr:row>
      <xdr:rowOff>247649</xdr:rowOff>
    </xdr:from>
    <xdr:to>
      <xdr:col>15</xdr:col>
      <xdr:colOff>495300</xdr:colOff>
      <xdr:row>24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9524</xdr:colOff>
      <xdr:row>12</xdr:row>
      <xdr:rowOff>19049</xdr:rowOff>
    </xdr:from>
    <xdr:to>
      <xdr:col>22</xdr:col>
      <xdr:colOff>409575</xdr:colOff>
      <xdr:row>25</xdr:row>
      <xdr:rowOff>19049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123825</xdr:colOff>
      <xdr:row>0</xdr:row>
      <xdr:rowOff>0</xdr:rowOff>
    </xdr:from>
    <xdr:to>
      <xdr:col>25</xdr:col>
      <xdr:colOff>304801</xdr:colOff>
      <xdr:row>10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533399</xdr:colOff>
      <xdr:row>12</xdr:row>
      <xdr:rowOff>0</xdr:rowOff>
    </xdr:from>
    <xdr:to>
      <xdr:col>29</xdr:col>
      <xdr:colOff>247650</xdr:colOff>
      <xdr:row>24</xdr:row>
      <xdr:rowOff>190500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123825</xdr:colOff>
      <xdr:row>29</xdr:row>
      <xdr:rowOff>4762</xdr:rowOff>
    </xdr:from>
    <xdr:to>
      <xdr:col>14</xdr:col>
      <xdr:colOff>276225</xdr:colOff>
      <xdr:row>39</xdr:row>
      <xdr:rowOff>161925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371474</xdr:colOff>
      <xdr:row>29</xdr:row>
      <xdr:rowOff>9525</xdr:rowOff>
    </xdr:from>
    <xdr:to>
      <xdr:col>19</xdr:col>
      <xdr:colOff>514349</xdr:colOff>
      <xdr:row>39</xdr:row>
      <xdr:rowOff>166688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29</xdr:row>
      <xdr:rowOff>9525</xdr:rowOff>
    </xdr:from>
    <xdr:to>
      <xdr:col>25</xdr:col>
      <xdr:colOff>152400</xdr:colOff>
      <xdr:row>39</xdr:row>
      <xdr:rowOff>166688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123824</xdr:colOff>
      <xdr:row>0</xdr:row>
      <xdr:rowOff>0</xdr:rowOff>
    </xdr:from>
    <xdr:to>
      <xdr:col>14</xdr:col>
      <xdr:colOff>304800</xdr:colOff>
      <xdr:row>9</xdr:row>
      <xdr:rowOff>91108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600075</xdr:colOff>
      <xdr:row>0</xdr:row>
      <xdr:rowOff>0</xdr:rowOff>
    </xdr:from>
    <xdr:to>
      <xdr:col>20</xdr:col>
      <xdr:colOff>171451</xdr:colOff>
      <xdr:row>8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21</xdr:row>
      <xdr:rowOff>0</xdr:rowOff>
    </xdr:from>
    <xdr:to>
      <xdr:col>15</xdr:col>
      <xdr:colOff>183460</xdr:colOff>
      <xdr:row>31</xdr:row>
      <xdr:rowOff>99185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278709</xdr:colOff>
      <xdr:row>21</xdr:row>
      <xdr:rowOff>4763</xdr:rowOff>
    </xdr:from>
    <xdr:to>
      <xdr:col>20</xdr:col>
      <xdr:colOff>452644</xdr:colOff>
      <xdr:row>31</xdr:row>
      <xdr:rowOff>103948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557420</xdr:colOff>
      <xdr:row>21</xdr:row>
      <xdr:rowOff>4763</xdr:rowOff>
    </xdr:from>
    <xdr:to>
      <xdr:col>26</xdr:col>
      <xdr:colOff>127967</xdr:colOff>
      <xdr:row>31</xdr:row>
      <xdr:rowOff>103948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10</xdr:row>
      <xdr:rowOff>0</xdr:rowOff>
    </xdr:from>
    <xdr:to>
      <xdr:col>15</xdr:col>
      <xdr:colOff>182216</xdr:colOff>
      <xdr:row>20</xdr:row>
      <xdr:rowOff>16565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10</xdr:row>
      <xdr:rowOff>0</xdr:rowOff>
    </xdr:from>
    <xdr:to>
      <xdr:col>21</xdr:col>
      <xdr:colOff>182216</xdr:colOff>
      <xdr:row>20</xdr:row>
      <xdr:rowOff>16565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82826</xdr:colOff>
      <xdr:row>81</xdr:row>
      <xdr:rowOff>1</xdr:rowOff>
    </xdr:from>
    <xdr:to>
      <xdr:col>14</xdr:col>
      <xdr:colOff>82826</xdr:colOff>
      <xdr:row>89</xdr:row>
      <xdr:rowOff>182219</xdr:rowOff>
    </xdr:to>
    <xdr:graphicFrame macro="">
      <xdr:nvGraphicFramePr>
        <xdr:cNvPr id="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162753</xdr:colOff>
      <xdr:row>81</xdr:row>
      <xdr:rowOff>4764</xdr:rowOff>
    </xdr:from>
    <xdr:to>
      <xdr:col>18</xdr:col>
      <xdr:colOff>157368</xdr:colOff>
      <xdr:row>90</xdr:row>
      <xdr:rowOff>0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256761</xdr:colOff>
      <xdr:row>81</xdr:row>
      <xdr:rowOff>4764</xdr:rowOff>
    </xdr:from>
    <xdr:to>
      <xdr:col>22</xdr:col>
      <xdr:colOff>256761</xdr:colOff>
      <xdr:row>90</xdr:row>
      <xdr:rowOff>0</xdr:rowOff>
    </xdr:to>
    <xdr:graphicFrame macro="">
      <xdr:nvGraphicFramePr>
        <xdr:cNvPr id="4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24849</xdr:colOff>
      <xdr:row>27</xdr:row>
      <xdr:rowOff>33131</xdr:rowOff>
    </xdr:from>
    <xdr:to>
      <xdr:col>13</xdr:col>
      <xdr:colOff>563218</xdr:colOff>
      <xdr:row>37</xdr:row>
      <xdr:rowOff>74543</xdr:rowOff>
    </xdr:to>
    <xdr:graphicFrame macro="">
      <xdr:nvGraphicFramePr>
        <xdr:cNvPr id="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57980</xdr:colOff>
      <xdr:row>27</xdr:row>
      <xdr:rowOff>33130</xdr:rowOff>
    </xdr:from>
    <xdr:to>
      <xdr:col>17</xdr:col>
      <xdr:colOff>538370</xdr:colOff>
      <xdr:row>37</xdr:row>
      <xdr:rowOff>74542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27</xdr:row>
      <xdr:rowOff>0</xdr:rowOff>
    </xdr:from>
    <xdr:to>
      <xdr:col>21</xdr:col>
      <xdr:colOff>480391</xdr:colOff>
      <xdr:row>37</xdr:row>
      <xdr:rowOff>41412</xdr:rowOff>
    </xdr:to>
    <xdr:graphicFrame macro="">
      <xdr:nvGraphicFramePr>
        <xdr:cNvPr id="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43</xdr:row>
      <xdr:rowOff>0</xdr:rowOff>
    </xdr:from>
    <xdr:to>
      <xdr:col>13</xdr:col>
      <xdr:colOff>538369</xdr:colOff>
      <xdr:row>52</xdr:row>
      <xdr:rowOff>173934</xdr:rowOff>
    </xdr:to>
    <xdr:graphicFrame macro="">
      <xdr:nvGraphicFramePr>
        <xdr:cNvPr id="8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612913</xdr:colOff>
      <xdr:row>43</xdr:row>
      <xdr:rowOff>0</xdr:rowOff>
    </xdr:from>
    <xdr:to>
      <xdr:col>17</xdr:col>
      <xdr:colOff>480390</xdr:colOff>
      <xdr:row>52</xdr:row>
      <xdr:rowOff>173934</xdr:rowOff>
    </xdr:to>
    <xdr:graphicFrame macro="">
      <xdr:nvGraphicFramePr>
        <xdr:cNvPr id="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43</xdr:row>
      <xdr:rowOff>0</xdr:rowOff>
    </xdr:from>
    <xdr:to>
      <xdr:col>21</xdr:col>
      <xdr:colOff>480391</xdr:colOff>
      <xdr:row>52</xdr:row>
      <xdr:rowOff>173934</xdr:rowOff>
    </xdr:to>
    <xdr:graphicFrame macro="">
      <xdr:nvGraphicFramePr>
        <xdr:cNvPr id="10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9525</xdr:colOff>
      <xdr:row>110</xdr:row>
      <xdr:rowOff>1</xdr:rowOff>
    </xdr:from>
    <xdr:to>
      <xdr:col>7</xdr:col>
      <xdr:colOff>323850</xdr:colOff>
      <xdr:row>119</xdr:row>
      <xdr:rowOff>1</xdr:rowOff>
    </xdr:to>
    <xdr:graphicFrame macro="">
      <xdr:nvGraphicFramePr>
        <xdr:cNvPr id="1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9525</xdr:colOff>
      <xdr:row>110</xdr:row>
      <xdr:rowOff>0</xdr:rowOff>
    </xdr:from>
    <xdr:to>
      <xdr:col>3</xdr:col>
      <xdr:colOff>285750</xdr:colOff>
      <xdr:row>119</xdr:row>
      <xdr:rowOff>0</xdr:rowOff>
    </xdr:to>
    <xdr:graphicFrame macro="">
      <xdr:nvGraphicFramePr>
        <xdr:cNvPr id="1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82826</xdr:colOff>
      <xdr:row>81</xdr:row>
      <xdr:rowOff>1</xdr:rowOff>
    </xdr:from>
    <xdr:to>
      <xdr:col>14</xdr:col>
      <xdr:colOff>82826</xdr:colOff>
      <xdr:row>89</xdr:row>
      <xdr:rowOff>182219</xdr:rowOff>
    </xdr:to>
    <xdr:graphicFrame macro="">
      <xdr:nvGraphicFramePr>
        <xdr:cNvPr id="1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162753</xdr:colOff>
      <xdr:row>81</xdr:row>
      <xdr:rowOff>4764</xdr:rowOff>
    </xdr:from>
    <xdr:to>
      <xdr:col>18</xdr:col>
      <xdr:colOff>157368</xdr:colOff>
      <xdr:row>90</xdr:row>
      <xdr:rowOff>0</xdr:rowOff>
    </xdr:to>
    <xdr:graphicFrame macro="">
      <xdr:nvGraphicFramePr>
        <xdr:cNvPr id="1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256761</xdr:colOff>
      <xdr:row>81</xdr:row>
      <xdr:rowOff>4764</xdr:rowOff>
    </xdr:from>
    <xdr:to>
      <xdr:col>22</xdr:col>
      <xdr:colOff>256761</xdr:colOff>
      <xdr:row>90</xdr:row>
      <xdr:rowOff>0</xdr:rowOff>
    </xdr:to>
    <xdr:graphicFrame macro="">
      <xdr:nvGraphicFramePr>
        <xdr:cNvPr id="1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24849</xdr:colOff>
      <xdr:row>27</xdr:row>
      <xdr:rowOff>33131</xdr:rowOff>
    </xdr:from>
    <xdr:to>
      <xdr:col>13</xdr:col>
      <xdr:colOff>563218</xdr:colOff>
      <xdr:row>37</xdr:row>
      <xdr:rowOff>74543</xdr:rowOff>
    </xdr:to>
    <xdr:graphicFrame macro="">
      <xdr:nvGraphicFramePr>
        <xdr:cNvPr id="1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57980</xdr:colOff>
      <xdr:row>27</xdr:row>
      <xdr:rowOff>33130</xdr:rowOff>
    </xdr:from>
    <xdr:to>
      <xdr:col>17</xdr:col>
      <xdr:colOff>538370</xdr:colOff>
      <xdr:row>37</xdr:row>
      <xdr:rowOff>74542</xdr:rowOff>
    </xdr:to>
    <xdr:graphicFrame macro="">
      <xdr:nvGraphicFramePr>
        <xdr:cNvPr id="1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27</xdr:row>
      <xdr:rowOff>0</xdr:rowOff>
    </xdr:from>
    <xdr:to>
      <xdr:col>21</xdr:col>
      <xdr:colOff>480391</xdr:colOff>
      <xdr:row>37</xdr:row>
      <xdr:rowOff>41412</xdr:rowOff>
    </xdr:to>
    <xdr:graphicFrame macro="">
      <xdr:nvGraphicFramePr>
        <xdr:cNvPr id="18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43</xdr:row>
      <xdr:rowOff>0</xdr:rowOff>
    </xdr:from>
    <xdr:to>
      <xdr:col>13</xdr:col>
      <xdr:colOff>538369</xdr:colOff>
      <xdr:row>52</xdr:row>
      <xdr:rowOff>173934</xdr:rowOff>
    </xdr:to>
    <xdr:graphicFrame macro="">
      <xdr:nvGraphicFramePr>
        <xdr:cNvPr id="1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612913</xdr:colOff>
      <xdr:row>43</xdr:row>
      <xdr:rowOff>0</xdr:rowOff>
    </xdr:from>
    <xdr:to>
      <xdr:col>17</xdr:col>
      <xdr:colOff>480390</xdr:colOff>
      <xdr:row>52</xdr:row>
      <xdr:rowOff>173934</xdr:rowOff>
    </xdr:to>
    <xdr:graphicFrame macro="">
      <xdr:nvGraphicFramePr>
        <xdr:cNvPr id="20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43</xdr:row>
      <xdr:rowOff>0</xdr:rowOff>
    </xdr:from>
    <xdr:to>
      <xdr:col>21</xdr:col>
      <xdr:colOff>480391</xdr:colOff>
      <xdr:row>52</xdr:row>
      <xdr:rowOff>173934</xdr:rowOff>
    </xdr:to>
    <xdr:graphicFrame macro="">
      <xdr:nvGraphicFramePr>
        <xdr:cNvPr id="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123824</xdr:colOff>
      <xdr:row>0</xdr:row>
      <xdr:rowOff>0</xdr:rowOff>
    </xdr:from>
    <xdr:to>
      <xdr:col>14</xdr:col>
      <xdr:colOff>304800</xdr:colOff>
      <xdr:row>12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600075</xdr:colOff>
      <xdr:row>0</xdr:row>
      <xdr:rowOff>0</xdr:rowOff>
    </xdr:from>
    <xdr:to>
      <xdr:col>20</xdr:col>
      <xdr:colOff>171451</xdr:colOff>
      <xdr:row>12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16</xdr:col>
      <xdr:colOff>332547</xdr:colOff>
      <xdr:row>28</xdr:row>
      <xdr:rowOff>33960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456371</xdr:colOff>
      <xdr:row>16</xdr:row>
      <xdr:rowOff>19050</xdr:rowOff>
    </xdr:from>
    <xdr:to>
      <xdr:col>23</xdr:col>
      <xdr:colOff>223631</xdr:colOff>
      <xdr:row>29</xdr:row>
      <xdr:rowOff>35201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42</xdr:row>
      <xdr:rowOff>0</xdr:rowOff>
    </xdr:from>
    <xdr:to>
      <xdr:col>15</xdr:col>
      <xdr:colOff>183460</xdr:colOff>
      <xdr:row>52</xdr:row>
      <xdr:rowOff>99185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278709</xdr:colOff>
      <xdr:row>42</xdr:row>
      <xdr:rowOff>4763</xdr:rowOff>
    </xdr:from>
    <xdr:to>
      <xdr:col>20</xdr:col>
      <xdr:colOff>452644</xdr:colOff>
      <xdr:row>52</xdr:row>
      <xdr:rowOff>103948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557420</xdr:colOff>
      <xdr:row>42</xdr:row>
      <xdr:rowOff>4763</xdr:rowOff>
    </xdr:from>
    <xdr:to>
      <xdr:col>26</xdr:col>
      <xdr:colOff>127967</xdr:colOff>
      <xdr:row>52</xdr:row>
      <xdr:rowOff>103948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54"/>
  <sheetViews>
    <sheetView zoomScaleNormal="100" workbookViewId="0"/>
  </sheetViews>
  <sheetFormatPr defaultRowHeight="15" x14ac:dyDescent="0.25"/>
  <cols>
    <col min="2" max="2" width="15.7109375" style="1" bestFit="1" customWidth="1"/>
    <col min="3" max="4" width="8.42578125" style="1" bestFit="1" customWidth="1"/>
    <col min="5" max="5" width="4.5703125" style="1" bestFit="1" customWidth="1"/>
    <col min="6" max="6" width="11.5703125" style="1" bestFit="1" customWidth="1"/>
    <col min="7" max="7" width="7.7109375" style="1" bestFit="1" customWidth="1"/>
    <col min="8" max="8" width="4.140625" style="1" bestFit="1" customWidth="1"/>
    <col min="9" max="9" width="4.85546875" style="1" bestFit="1" customWidth="1"/>
    <col min="10" max="10" width="10.85546875" style="1" bestFit="1" customWidth="1"/>
    <col min="11" max="11" width="7.85546875" style="1" bestFit="1" customWidth="1"/>
    <col min="12" max="12" width="5.140625" style="1" bestFit="1" customWidth="1"/>
    <col min="13" max="14" width="5.140625" style="1" customWidth="1"/>
    <col min="15" max="15" width="9.140625" style="1"/>
    <col min="16" max="16" width="22.42578125" bestFit="1" customWidth="1"/>
    <col min="17" max="17" width="5.42578125" bestFit="1" customWidth="1"/>
    <col min="18" max="18" width="8.42578125" bestFit="1" customWidth="1"/>
    <col min="19" max="19" width="4.5703125" bestFit="1" customWidth="1"/>
    <col min="20" max="20" width="11.5703125" bestFit="1" customWidth="1"/>
    <col min="21" max="21" width="7.7109375" bestFit="1" customWidth="1"/>
    <col min="22" max="22" width="4.140625" bestFit="1" customWidth="1"/>
    <col min="23" max="23" width="4.85546875" bestFit="1" customWidth="1"/>
    <col min="24" max="24" width="10.85546875" bestFit="1" customWidth="1"/>
    <col min="25" max="25" width="7.85546875" bestFit="1" customWidth="1"/>
    <col min="26" max="26" width="5.140625" bestFit="1" customWidth="1"/>
  </cols>
  <sheetData>
    <row r="1" spans="2:29" x14ac:dyDescent="0.25">
      <c r="B1" s="143" t="s">
        <v>13</v>
      </c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3"/>
      <c r="N1" s="13"/>
      <c r="P1" s="143" t="s">
        <v>14</v>
      </c>
      <c r="Q1" s="143"/>
      <c r="R1" s="143"/>
      <c r="S1" s="143"/>
      <c r="T1" s="143"/>
      <c r="U1" s="143"/>
      <c r="V1" s="143"/>
      <c r="W1" s="143"/>
      <c r="X1" s="143"/>
      <c r="Y1" s="143"/>
      <c r="Z1" s="143"/>
      <c r="AC1" s="1"/>
    </row>
    <row r="2" spans="2:29" x14ac:dyDescent="0.25">
      <c r="B2" s="138" t="s">
        <v>19</v>
      </c>
      <c r="C2" s="141" t="s">
        <v>0</v>
      </c>
      <c r="D2" s="144"/>
      <c r="E2" s="142"/>
      <c r="F2" s="143" t="s">
        <v>1</v>
      </c>
      <c r="G2" s="143"/>
      <c r="H2" s="143"/>
      <c r="I2" s="143"/>
      <c r="J2" s="143"/>
      <c r="K2" s="143"/>
      <c r="L2" s="138" t="s">
        <v>2</v>
      </c>
      <c r="M2" s="13"/>
      <c r="N2" s="13"/>
      <c r="P2" s="138" t="s">
        <v>19</v>
      </c>
      <c r="Q2" s="141" t="s">
        <v>0</v>
      </c>
      <c r="R2" s="144"/>
      <c r="S2" s="142"/>
      <c r="T2" s="143" t="s">
        <v>1</v>
      </c>
      <c r="U2" s="143"/>
      <c r="V2" s="143"/>
      <c r="W2" s="143"/>
      <c r="X2" s="143"/>
      <c r="Y2" s="143"/>
      <c r="Z2" s="138" t="s">
        <v>2</v>
      </c>
      <c r="AC2" s="1"/>
    </row>
    <row r="3" spans="2:29" x14ac:dyDescent="0.25">
      <c r="B3" s="139"/>
      <c r="C3" s="141" t="s">
        <v>15</v>
      </c>
      <c r="D3" s="144"/>
      <c r="E3" s="142"/>
      <c r="F3" s="141" t="s">
        <v>16</v>
      </c>
      <c r="G3" s="142"/>
      <c r="H3" s="138" t="s">
        <v>11</v>
      </c>
      <c r="I3" s="138" t="s">
        <v>6</v>
      </c>
      <c r="J3" s="138" t="s">
        <v>21</v>
      </c>
      <c r="K3" s="138" t="s">
        <v>22</v>
      </c>
      <c r="L3" s="139"/>
      <c r="M3" s="13"/>
      <c r="N3" s="13"/>
      <c r="P3" s="140"/>
      <c r="Q3" s="141" t="s">
        <v>15</v>
      </c>
      <c r="R3" s="144"/>
      <c r="S3" s="142"/>
      <c r="T3" s="141" t="s">
        <v>16</v>
      </c>
      <c r="U3" s="142"/>
      <c r="V3" s="138" t="s">
        <v>11</v>
      </c>
      <c r="W3" s="138" t="s">
        <v>6</v>
      </c>
      <c r="X3" s="138" t="s">
        <v>21</v>
      </c>
      <c r="Y3" s="138" t="s">
        <v>22</v>
      </c>
      <c r="Z3" s="139"/>
      <c r="AC3" s="1"/>
    </row>
    <row r="4" spans="2:29" x14ac:dyDescent="0.25">
      <c r="B4" s="140"/>
      <c r="C4" s="3" t="s">
        <v>17</v>
      </c>
      <c r="D4" s="3" t="s">
        <v>18</v>
      </c>
      <c r="E4" s="3" t="s">
        <v>20</v>
      </c>
      <c r="F4" s="3" t="s">
        <v>10</v>
      </c>
      <c r="G4" s="3" t="s">
        <v>29</v>
      </c>
      <c r="H4" s="140"/>
      <c r="I4" s="140"/>
      <c r="J4" s="140"/>
      <c r="K4" s="140"/>
      <c r="L4" s="140"/>
      <c r="M4" s="13"/>
      <c r="N4" s="13"/>
      <c r="P4" s="6"/>
      <c r="Q4" s="3" t="s">
        <v>17</v>
      </c>
      <c r="R4" s="3" t="s">
        <v>18</v>
      </c>
      <c r="S4" s="3" t="s">
        <v>20</v>
      </c>
      <c r="T4" s="3" t="s">
        <v>10</v>
      </c>
      <c r="U4" s="3" t="s">
        <v>29</v>
      </c>
      <c r="V4" s="140"/>
      <c r="W4" s="140"/>
      <c r="X4" s="140"/>
      <c r="Y4" s="140"/>
      <c r="Z4" s="140"/>
      <c r="AC4" s="1"/>
    </row>
    <row r="5" spans="2:29" x14ac:dyDescent="0.25">
      <c r="B5" s="5" t="s">
        <v>12</v>
      </c>
      <c r="C5" s="3">
        <v>2</v>
      </c>
      <c r="D5" s="3">
        <v>0</v>
      </c>
      <c r="E5" s="3">
        <v>0</v>
      </c>
      <c r="F5" s="3">
        <v>2</v>
      </c>
      <c r="G5" s="4">
        <v>0</v>
      </c>
      <c r="H5" s="4">
        <v>0</v>
      </c>
      <c r="I5" s="3">
        <v>2</v>
      </c>
      <c r="J5" s="3">
        <v>0</v>
      </c>
      <c r="K5" s="3">
        <v>2</v>
      </c>
      <c r="L5" s="3">
        <v>0</v>
      </c>
      <c r="M5" s="13"/>
      <c r="N5" s="13"/>
      <c r="P5" s="5" t="s">
        <v>5</v>
      </c>
      <c r="Q5" s="3">
        <v>12</v>
      </c>
      <c r="R5" s="3">
        <v>0</v>
      </c>
      <c r="S5" s="3">
        <v>0</v>
      </c>
      <c r="T5" s="3">
        <v>0</v>
      </c>
      <c r="U5" s="3">
        <v>12</v>
      </c>
      <c r="V5" s="4">
        <v>0</v>
      </c>
      <c r="W5" s="3">
        <v>12</v>
      </c>
      <c r="X5" s="3">
        <v>0</v>
      </c>
      <c r="Y5" s="3">
        <v>12</v>
      </c>
      <c r="Z5" s="3">
        <v>0</v>
      </c>
      <c r="AC5" s="1"/>
    </row>
    <row r="6" spans="2:29" x14ac:dyDescent="0.25">
      <c r="B6" s="5" t="s">
        <v>3</v>
      </c>
      <c r="C6" s="3">
        <v>52</v>
      </c>
      <c r="D6" s="3">
        <v>25</v>
      </c>
      <c r="E6" s="3">
        <v>0</v>
      </c>
      <c r="F6" s="3">
        <v>57</v>
      </c>
      <c r="G6" s="3">
        <v>20</v>
      </c>
      <c r="H6" s="4">
        <v>0</v>
      </c>
      <c r="I6" s="3">
        <v>77</v>
      </c>
      <c r="J6" s="3">
        <v>0</v>
      </c>
      <c r="K6" s="3">
        <v>77</v>
      </c>
      <c r="L6" s="3">
        <v>0</v>
      </c>
      <c r="M6" s="13"/>
      <c r="N6" s="13"/>
      <c r="P6" s="5" t="s">
        <v>7</v>
      </c>
      <c r="Q6" s="3">
        <v>34</v>
      </c>
      <c r="R6" s="3">
        <v>0</v>
      </c>
      <c r="S6" s="3">
        <v>0</v>
      </c>
      <c r="T6" s="3">
        <v>2</v>
      </c>
      <c r="U6" s="4">
        <v>4</v>
      </c>
      <c r="V6" s="4">
        <v>0</v>
      </c>
      <c r="W6" s="3">
        <v>6</v>
      </c>
      <c r="X6" s="3">
        <v>0</v>
      </c>
      <c r="Y6" s="3">
        <v>6</v>
      </c>
      <c r="Z6" s="3">
        <v>0</v>
      </c>
      <c r="AC6" s="1"/>
    </row>
    <row r="7" spans="2:29" x14ac:dyDescent="0.25">
      <c r="B7" s="5" t="s">
        <v>5</v>
      </c>
      <c r="C7" s="3">
        <v>15</v>
      </c>
      <c r="D7" s="3">
        <v>2</v>
      </c>
      <c r="E7" s="3">
        <v>0</v>
      </c>
      <c r="F7" s="3">
        <v>15</v>
      </c>
      <c r="G7" s="4">
        <v>2</v>
      </c>
      <c r="H7" s="3">
        <v>2</v>
      </c>
      <c r="I7" s="3">
        <v>15</v>
      </c>
      <c r="J7" s="3">
        <v>0</v>
      </c>
      <c r="K7" s="3">
        <v>17</v>
      </c>
      <c r="L7" s="3">
        <v>2</v>
      </c>
      <c r="M7" s="13"/>
      <c r="N7" s="13"/>
      <c r="P7" s="5" t="s">
        <v>4</v>
      </c>
      <c r="Q7" s="3">
        <v>9</v>
      </c>
      <c r="R7" s="4">
        <v>5</v>
      </c>
      <c r="S7" s="4">
        <v>6</v>
      </c>
      <c r="T7" s="4">
        <v>17</v>
      </c>
      <c r="U7" s="3">
        <v>3</v>
      </c>
      <c r="V7" s="3">
        <v>4</v>
      </c>
      <c r="W7" s="3">
        <v>14</v>
      </c>
      <c r="X7" s="3">
        <v>0</v>
      </c>
      <c r="Y7" s="3">
        <v>18</v>
      </c>
      <c r="Z7" s="3">
        <v>0</v>
      </c>
      <c r="AC7" s="1"/>
    </row>
    <row r="8" spans="2:29" x14ac:dyDescent="0.25">
      <c r="B8" s="2" t="s">
        <v>4</v>
      </c>
      <c r="C8" s="3">
        <v>4</v>
      </c>
      <c r="D8" s="3">
        <v>2</v>
      </c>
      <c r="E8" s="3">
        <v>2</v>
      </c>
      <c r="F8" s="3">
        <v>5</v>
      </c>
      <c r="G8" s="3">
        <v>3</v>
      </c>
      <c r="H8" s="3">
        <v>2</v>
      </c>
      <c r="I8" s="3">
        <v>6</v>
      </c>
      <c r="J8" s="3">
        <v>1</v>
      </c>
      <c r="K8" s="3">
        <v>7</v>
      </c>
      <c r="L8" s="3">
        <v>0</v>
      </c>
      <c r="M8" s="13"/>
      <c r="N8" s="13"/>
      <c r="P8" s="5" t="s">
        <v>8</v>
      </c>
      <c r="Q8" s="3">
        <v>0</v>
      </c>
      <c r="R8" s="3">
        <v>5</v>
      </c>
      <c r="S8" s="3">
        <v>0</v>
      </c>
      <c r="T8" s="3">
        <v>0</v>
      </c>
      <c r="U8" s="4">
        <v>2</v>
      </c>
      <c r="V8" s="3">
        <v>2</v>
      </c>
      <c r="W8" s="3">
        <v>0</v>
      </c>
      <c r="X8" s="3">
        <v>2</v>
      </c>
      <c r="Y8" s="3">
        <v>2</v>
      </c>
      <c r="Z8" s="3">
        <v>0</v>
      </c>
      <c r="AC8" s="1"/>
    </row>
    <row r="9" spans="2:29" x14ac:dyDescent="0.25">
      <c r="P9" s="5" t="s">
        <v>9</v>
      </c>
      <c r="Q9" s="3">
        <v>0</v>
      </c>
      <c r="R9" s="3">
        <v>2</v>
      </c>
      <c r="S9" s="3">
        <v>0</v>
      </c>
      <c r="T9" s="3">
        <v>2</v>
      </c>
      <c r="U9" s="4">
        <v>0</v>
      </c>
      <c r="V9" s="3">
        <v>2</v>
      </c>
      <c r="W9" s="3">
        <v>2</v>
      </c>
      <c r="X9" s="3">
        <v>0</v>
      </c>
      <c r="Y9" s="3">
        <v>2</v>
      </c>
      <c r="Z9" s="3">
        <v>0</v>
      </c>
      <c r="AC9" s="1"/>
    </row>
    <row r="10" spans="2:29" x14ac:dyDescent="0.25">
      <c r="P10" s="12"/>
      <c r="Q10" s="13"/>
      <c r="R10" s="13"/>
      <c r="S10" s="13"/>
      <c r="T10" s="13"/>
      <c r="U10" s="14"/>
      <c r="V10" s="13"/>
      <c r="W10" s="13"/>
      <c r="X10" s="13"/>
      <c r="Y10" s="13"/>
      <c r="Z10" s="13"/>
      <c r="AC10" s="1"/>
    </row>
    <row r="11" spans="2:29" x14ac:dyDescent="0.25">
      <c r="P11" s="12"/>
      <c r="Q11" s="13"/>
      <c r="R11" s="13"/>
      <c r="S11" s="13"/>
      <c r="T11" s="13"/>
      <c r="U11" s="14"/>
      <c r="V11" s="13"/>
      <c r="W11" s="13"/>
      <c r="X11" s="13"/>
      <c r="Y11" s="13"/>
      <c r="Z11" s="13"/>
      <c r="AC11" s="1"/>
    </row>
    <row r="12" spans="2:29" x14ac:dyDescent="0.25">
      <c r="P12" s="12"/>
      <c r="Q12" s="13"/>
      <c r="R12" s="13"/>
      <c r="S12" s="13"/>
      <c r="T12" s="13"/>
      <c r="U12" s="14"/>
      <c r="V12" s="13"/>
      <c r="W12" s="13"/>
      <c r="X12" s="13"/>
      <c r="Y12" s="13"/>
      <c r="Z12" s="13"/>
      <c r="AC12" s="1"/>
    </row>
    <row r="13" spans="2:29" x14ac:dyDescent="0.25">
      <c r="P13" s="12"/>
      <c r="Q13" s="13"/>
      <c r="R13" s="13"/>
      <c r="S13" s="13"/>
      <c r="T13" s="13"/>
      <c r="U13" s="14"/>
      <c r="V13" s="13"/>
      <c r="W13" s="13"/>
      <c r="X13" s="13"/>
      <c r="Y13" s="13"/>
      <c r="Z13" s="13"/>
      <c r="AC13" s="1"/>
    </row>
    <row r="14" spans="2:29" x14ac:dyDescent="0.25">
      <c r="P14" s="12"/>
      <c r="Q14" s="13"/>
      <c r="R14" s="13"/>
      <c r="S14" s="13"/>
      <c r="T14" s="13"/>
      <c r="U14" s="14"/>
      <c r="V14" s="13"/>
      <c r="W14" s="13"/>
      <c r="X14" s="13"/>
      <c r="Y14" s="13"/>
      <c r="Z14" s="13"/>
      <c r="AC14" s="1"/>
    </row>
    <row r="15" spans="2:29" x14ac:dyDescent="0.25">
      <c r="P15" s="12"/>
      <c r="Q15" s="13"/>
      <c r="R15" s="13"/>
      <c r="S15" s="13"/>
      <c r="T15" s="13"/>
      <c r="U15" s="14"/>
      <c r="V15" s="13"/>
      <c r="W15" s="13"/>
      <c r="X15" s="13"/>
      <c r="Y15" s="13"/>
      <c r="Z15" s="13"/>
      <c r="AC15" s="1"/>
    </row>
    <row r="16" spans="2:29" x14ac:dyDescent="0.25">
      <c r="P16" s="12"/>
      <c r="Q16" s="13"/>
      <c r="R16" s="13"/>
      <c r="S16" s="13"/>
      <c r="T16" s="13"/>
      <c r="U16" s="14"/>
      <c r="V16" s="13"/>
      <c r="W16" s="13"/>
      <c r="X16" s="13"/>
      <c r="Y16" s="13"/>
      <c r="Z16" s="13"/>
      <c r="AC16" s="1"/>
    </row>
    <row r="17" spans="2:29" x14ac:dyDescent="0.25">
      <c r="P17" s="12"/>
      <c r="Q17" s="13"/>
      <c r="R17" s="13"/>
      <c r="S17" s="13"/>
      <c r="T17" s="13"/>
      <c r="U17" s="14"/>
      <c r="V17" s="13"/>
      <c r="W17" s="13"/>
      <c r="X17" s="13"/>
      <c r="Y17" s="13"/>
      <c r="Z17" s="13"/>
      <c r="AC17" s="1"/>
    </row>
    <row r="18" spans="2:29" x14ac:dyDescent="0.25">
      <c r="P18" s="12"/>
      <c r="Q18" s="13"/>
      <c r="R18" s="13"/>
      <c r="S18" s="13"/>
      <c r="T18" s="13"/>
      <c r="U18" s="14"/>
      <c r="V18" s="13"/>
      <c r="W18" s="13"/>
      <c r="X18" s="13"/>
      <c r="Y18" s="13"/>
      <c r="Z18" s="13"/>
      <c r="AC18" s="1"/>
    </row>
    <row r="19" spans="2:29" x14ac:dyDescent="0.25">
      <c r="P19" s="12"/>
      <c r="Q19" s="13"/>
      <c r="R19" s="13"/>
      <c r="S19" s="13"/>
      <c r="T19" s="13"/>
      <c r="U19" s="14"/>
      <c r="V19" s="13"/>
      <c r="W19" s="13"/>
      <c r="X19" s="13"/>
      <c r="Y19" s="13"/>
      <c r="Z19" s="13"/>
      <c r="AC19" s="1"/>
    </row>
    <row r="20" spans="2:29" x14ac:dyDescent="0.25">
      <c r="P20" s="12"/>
      <c r="Q20" s="13"/>
      <c r="R20" s="13"/>
      <c r="S20" s="13"/>
      <c r="T20" s="13"/>
      <c r="U20" s="14"/>
      <c r="V20" s="13"/>
      <c r="W20" s="13"/>
      <c r="X20" s="13"/>
      <c r="Y20" s="13"/>
      <c r="Z20" s="13"/>
      <c r="AC20" s="1"/>
    </row>
    <row r="21" spans="2:29" x14ac:dyDescent="0.25">
      <c r="P21" s="12"/>
      <c r="Q21" s="13"/>
      <c r="R21" s="13"/>
      <c r="S21" s="13"/>
      <c r="T21" s="13"/>
      <c r="U21" s="14"/>
      <c r="V21" s="13"/>
      <c r="W21" s="13"/>
      <c r="X21" s="13"/>
      <c r="Y21" s="13"/>
      <c r="Z21" s="13"/>
      <c r="AC21" s="1"/>
    </row>
    <row r="22" spans="2:29" x14ac:dyDescent="0.25">
      <c r="P22" s="12"/>
      <c r="Q22" s="13"/>
      <c r="R22" s="13"/>
      <c r="S22" s="13"/>
      <c r="T22" s="13"/>
      <c r="U22" s="14"/>
      <c r="V22" s="13"/>
      <c r="W22" s="13"/>
      <c r="X22" s="13"/>
      <c r="Y22" s="13"/>
      <c r="Z22" s="13"/>
      <c r="AC22" s="1"/>
    </row>
    <row r="23" spans="2:29" x14ac:dyDescent="0.25">
      <c r="P23" s="12"/>
      <c r="Q23" s="13"/>
      <c r="R23" s="13"/>
      <c r="S23" s="13"/>
      <c r="T23" s="13"/>
      <c r="U23" s="14"/>
      <c r="V23" s="13"/>
      <c r="W23" s="13"/>
      <c r="X23" s="13"/>
      <c r="Y23" s="13"/>
      <c r="Z23" s="13"/>
      <c r="AC23" s="1"/>
    </row>
    <row r="24" spans="2:29" x14ac:dyDescent="0.25">
      <c r="P24" s="12"/>
      <c r="Q24" s="13"/>
      <c r="R24" s="13"/>
      <c r="S24" s="13"/>
      <c r="T24" s="13"/>
      <c r="U24" s="14"/>
      <c r="V24" s="13"/>
      <c r="W24" s="13"/>
      <c r="X24" s="13"/>
      <c r="Y24" s="13"/>
      <c r="Z24" s="13"/>
      <c r="AC24" s="1"/>
    </row>
    <row r="30" spans="2:29" x14ac:dyDescent="0.25">
      <c r="B30" s="1" t="s">
        <v>23</v>
      </c>
    </row>
    <row r="32" spans="2:29" x14ac:dyDescent="0.25">
      <c r="B32" s="143" t="s">
        <v>13</v>
      </c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3"/>
      <c r="N32" s="13"/>
    </row>
    <row r="33" spans="2:14" x14ac:dyDescent="0.25">
      <c r="B33" s="138" t="s">
        <v>19</v>
      </c>
      <c r="C33" s="141" t="s">
        <v>0</v>
      </c>
      <c r="D33" s="144"/>
      <c r="E33" s="142"/>
      <c r="F33" s="143" t="s">
        <v>1</v>
      </c>
      <c r="G33" s="143"/>
      <c r="H33" s="143"/>
      <c r="I33" s="143"/>
      <c r="J33" s="143"/>
      <c r="K33" s="143"/>
      <c r="L33" s="138" t="s">
        <v>2</v>
      </c>
      <c r="M33" s="13"/>
      <c r="N33" s="13"/>
    </row>
    <row r="34" spans="2:14" x14ac:dyDescent="0.25">
      <c r="B34" s="139"/>
      <c r="C34" s="141" t="s">
        <v>15</v>
      </c>
      <c r="D34" s="144"/>
      <c r="E34" s="142"/>
      <c r="F34" s="141" t="s">
        <v>16</v>
      </c>
      <c r="G34" s="142"/>
      <c r="H34" s="138" t="s">
        <v>11</v>
      </c>
      <c r="I34" s="138" t="s">
        <v>6</v>
      </c>
      <c r="J34" s="138" t="s">
        <v>21</v>
      </c>
      <c r="K34" s="138" t="s">
        <v>22</v>
      </c>
      <c r="L34" s="139"/>
      <c r="M34" s="13"/>
      <c r="N34" s="13"/>
    </row>
    <row r="35" spans="2:14" x14ac:dyDescent="0.25">
      <c r="B35" s="140"/>
      <c r="C35" s="3" t="s">
        <v>17</v>
      </c>
      <c r="D35" s="3" t="s">
        <v>18</v>
      </c>
      <c r="E35" s="3" t="s">
        <v>20</v>
      </c>
      <c r="F35" s="3" t="s">
        <v>10</v>
      </c>
      <c r="G35" s="3" t="s">
        <v>29</v>
      </c>
      <c r="H35" s="140"/>
      <c r="I35" s="140"/>
      <c r="J35" s="140"/>
      <c r="K35" s="140"/>
      <c r="L35" s="140"/>
      <c r="M35" s="13"/>
      <c r="N35" s="13"/>
    </row>
    <row r="36" spans="2:14" x14ac:dyDescent="0.25">
      <c r="B36" s="5" t="s">
        <v>33</v>
      </c>
      <c r="C36" s="3">
        <v>2</v>
      </c>
      <c r="D36" s="3">
        <v>0</v>
      </c>
      <c r="E36" s="3">
        <v>0</v>
      </c>
      <c r="F36" s="3">
        <v>2</v>
      </c>
      <c r="G36" s="4">
        <v>0</v>
      </c>
      <c r="H36" s="4">
        <v>0</v>
      </c>
      <c r="I36" s="3">
        <v>2</v>
      </c>
      <c r="J36" s="3">
        <v>0</v>
      </c>
      <c r="K36" s="3">
        <v>2</v>
      </c>
      <c r="L36" s="3">
        <v>0</v>
      </c>
      <c r="M36" s="13"/>
      <c r="N36" s="13"/>
    </row>
    <row r="37" spans="2:14" x14ac:dyDescent="0.25">
      <c r="B37" s="5" t="s">
        <v>30</v>
      </c>
      <c r="C37" s="3">
        <v>52</v>
      </c>
      <c r="D37" s="3">
        <v>25</v>
      </c>
      <c r="E37" s="3">
        <v>0</v>
      </c>
      <c r="F37" s="3">
        <v>57</v>
      </c>
      <c r="G37" s="3">
        <v>20</v>
      </c>
      <c r="H37" s="4">
        <v>0</v>
      </c>
      <c r="I37" s="3">
        <v>77</v>
      </c>
      <c r="J37" s="3">
        <v>0</v>
      </c>
      <c r="K37" s="3">
        <v>77</v>
      </c>
      <c r="L37" s="3">
        <v>0</v>
      </c>
      <c r="M37" s="13"/>
      <c r="N37" s="13"/>
    </row>
    <row r="38" spans="2:14" x14ac:dyDescent="0.25">
      <c r="B38" s="5" t="s">
        <v>31</v>
      </c>
      <c r="C38" s="3">
        <v>15</v>
      </c>
      <c r="D38" s="3">
        <v>2</v>
      </c>
      <c r="E38" s="3">
        <v>0</v>
      </c>
      <c r="F38" s="3">
        <v>15</v>
      </c>
      <c r="G38" s="4">
        <v>2</v>
      </c>
      <c r="H38" s="3">
        <v>2</v>
      </c>
      <c r="I38" s="3">
        <v>15</v>
      </c>
      <c r="J38" s="3">
        <v>0</v>
      </c>
      <c r="K38" s="3">
        <v>17</v>
      </c>
      <c r="L38" s="3">
        <v>2</v>
      </c>
      <c r="M38" s="13"/>
      <c r="N38" s="13"/>
    </row>
    <row r="39" spans="2:14" x14ac:dyDescent="0.25">
      <c r="B39" s="2" t="s">
        <v>32</v>
      </c>
      <c r="C39" s="3">
        <v>4</v>
      </c>
      <c r="D39" s="3">
        <v>2</v>
      </c>
      <c r="E39" s="3">
        <v>2</v>
      </c>
      <c r="F39" s="3">
        <v>5</v>
      </c>
      <c r="G39" s="3">
        <v>3</v>
      </c>
      <c r="H39" s="3">
        <v>2</v>
      </c>
      <c r="I39" s="3">
        <v>6</v>
      </c>
      <c r="J39" s="3">
        <v>1</v>
      </c>
      <c r="K39" s="3">
        <v>7</v>
      </c>
      <c r="L39" s="3">
        <v>0</v>
      </c>
      <c r="M39" s="13"/>
      <c r="N39" s="13"/>
    </row>
    <row r="40" spans="2:14" x14ac:dyDescent="0.25">
      <c r="B40" s="5" t="s">
        <v>34</v>
      </c>
      <c r="C40" s="3">
        <v>12</v>
      </c>
      <c r="D40" s="3">
        <v>0</v>
      </c>
      <c r="E40" s="3">
        <v>0</v>
      </c>
      <c r="F40" s="3">
        <v>0</v>
      </c>
      <c r="G40" s="3">
        <v>12</v>
      </c>
      <c r="H40" s="4">
        <v>0</v>
      </c>
      <c r="I40" s="3">
        <v>12</v>
      </c>
      <c r="J40" s="3">
        <v>0</v>
      </c>
      <c r="K40" s="3">
        <v>12</v>
      </c>
      <c r="L40" s="3">
        <v>0</v>
      </c>
      <c r="M40" s="13"/>
      <c r="N40" s="13"/>
    </row>
    <row r="41" spans="2:14" x14ac:dyDescent="0.25">
      <c r="B41" s="5" t="s">
        <v>35</v>
      </c>
      <c r="C41" s="3">
        <v>34</v>
      </c>
      <c r="D41" s="3">
        <v>0</v>
      </c>
      <c r="E41" s="3">
        <v>0</v>
      </c>
      <c r="F41" s="3">
        <v>2</v>
      </c>
      <c r="G41" s="4">
        <v>4</v>
      </c>
      <c r="H41" s="4">
        <v>0</v>
      </c>
      <c r="I41" s="3">
        <v>6</v>
      </c>
      <c r="J41" s="3">
        <v>0</v>
      </c>
      <c r="K41" s="3">
        <v>6</v>
      </c>
      <c r="L41" s="3">
        <v>0</v>
      </c>
      <c r="M41" s="13"/>
      <c r="N41" s="13"/>
    </row>
    <row r="42" spans="2:14" x14ac:dyDescent="0.25">
      <c r="B42" s="5" t="s">
        <v>36</v>
      </c>
      <c r="C42" s="3">
        <v>9</v>
      </c>
      <c r="D42" s="4">
        <v>5</v>
      </c>
      <c r="E42" s="4">
        <v>6</v>
      </c>
      <c r="F42" s="4">
        <v>17</v>
      </c>
      <c r="G42" s="3">
        <v>3</v>
      </c>
      <c r="H42" s="3">
        <v>4</v>
      </c>
      <c r="I42" s="3">
        <v>14</v>
      </c>
      <c r="J42" s="3">
        <v>0</v>
      </c>
      <c r="K42" s="3">
        <v>18</v>
      </c>
      <c r="L42" s="3">
        <v>0</v>
      </c>
      <c r="M42" s="13"/>
      <c r="N42" s="13"/>
    </row>
    <row r="43" spans="2:14" x14ac:dyDescent="0.25">
      <c r="B43" s="5" t="s">
        <v>37</v>
      </c>
      <c r="C43" s="3">
        <v>0</v>
      </c>
      <c r="D43" s="3">
        <v>5</v>
      </c>
      <c r="E43" s="3">
        <v>0</v>
      </c>
      <c r="F43" s="3">
        <v>0</v>
      </c>
      <c r="G43" s="4">
        <v>2</v>
      </c>
      <c r="H43" s="3">
        <v>2</v>
      </c>
      <c r="I43" s="3">
        <v>0</v>
      </c>
      <c r="J43" s="3">
        <v>2</v>
      </c>
      <c r="K43" s="3">
        <v>2</v>
      </c>
      <c r="L43" s="3">
        <v>0</v>
      </c>
      <c r="M43" s="13"/>
      <c r="N43" s="13"/>
    </row>
    <row r="44" spans="2:14" x14ac:dyDescent="0.25">
      <c r="B44" s="9" t="s">
        <v>38</v>
      </c>
      <c r="C44" s="7">
        <v>0</v>
      </c>
      <c r="D44" s="7">
        <v>2</v>
      </c>
      <c r="E44" s="7">
        <v>0</v>
      </c>
      <c r="F44" s="7">
        <v>2</v>
      </c>
      <c r="G44" s="10">
        <v>0</v>
      </c>
      <c r="H44" s="7">
        <v>2</v>
      </c>
      <c r="I44" s="7">
        <v>2</v>
      </c>
      <c r="J44" s="7">
        <v>0</v>
      </c>
      <c r="K44" s="7">
        <v>2</v>
      </c>
      <c r="L44" s="7">
        <v>0</v>
      </c>
      <c r="M44" s="13"/>
      <c r="N44" s="13"/>
    </row>
    <row r="45" spans="2:14" x14ac:dyDescent="0.25">
      <c r="B45" s="12"/>
      <c r="C45" s="13"/>
      <c r="D45" s="13"/>
      <c r="E45" s="13"/>
      <c r="F45" s="13"/>
      <c r="G45" s="14"/>
      <c r="H45" s="13"/>
      <c r="I45" s="13"/>
      <c r="J45" s="13"/>
      <c r="K45" s="13"/>
      <c r="L45" s="13"/>
      <c r="M45" s="13"/>
      <c r="N45" s="13"/>
    </row>
    <row r="46" spans="2:14" x14ac:dyDescent="0.25">
      <c r="B46" s="9"/>
      <c r="C46" s="141" t="s">
        <v>24</v>
      </c>
      <c r="D46" s="144"/>
      <c r="E46" s="142"/>
      <c r="F46" s="143" t="s">
        <v>25</v>
      </c>
      <c r="G46" s="143"/>
      <c r="H46" s="143"/>
      <c r="I46" s="143"/>
      <c r="J46" s="143"/>
      <c r="K46" s="143"/>
      <c r="L46" s="138" t="s">
        <v>2</v>
      </c>
      <c r="M46" s="13"/>
      <c r="N46" s="13"/>
    </row>
    <row r="47" spans="2:14" x14ac:dyDescent="0.25">
      <c r="B47" s="15"/>
      <c r="C47" s="141" t="s">
        <v>15</v>
      </c>
      <c r="D47" s="144"/>
      <c r="E47" s="142"/>
      <c r="F47" s="141" t="s">
        <v>16</v>
      </c>
      <c r="G47" s="142"/>
      <c r="H47" s="138" t="s">
        <v>11</v>
      </c>
      <c r="I47" s="138" t="s">
        <v>6</v>
      </c>
      <c r="J47" s="138" t="s">
        <v>21</v>
      </c>
      <c r="K47" s="138" t="s">
        <v>22</v>
      </c>
      <c r="L47" s="139"/>
      <c r="M47" s="13"/>
      <c r="N47" s="13"/>
    </row>
    <row r="48" spans="2:14" x14ac:dyDescent="0.25">
      <c r="B48" s="15"/>
      <c r="C48" s="3" t="s">
        <v>17</v>
      </c>
      <c r="D48" s="3" t="s">
        <v>18</v>
      </c>
      <c r="E48" s="3" t="s">
        <v>20</v>
      </c>
      <c r="F48" s="3" t="s">
        <v>10</v>
      </c>
      <c r="G48" s="3" t="s">
        <v>29</v>
      </c>
      <c r="H48" s="140"/>
      <c r="I48" s="140"/>
      <c r="J48" s="140"/>
      <c r="K48" s="140"/>
      <c r="L48" s="140"/>
      <c r="M48" s="13"/>
      <c r="N48" s="13"/>
    </row>
    <row r="49" spans="2:14" x14ac:dyDescent="0.25">
      <c r="B49" s="2" t="s">
        <v>26</v>
      </c>
      <c r="C49" s="11">
        <f>SUM(C36:C44)</f>
        <v>128</v>
      </c>
      <c r="D49" s="11">
        <f t="shared" ref="D49:L49" si="0">SUM(D36:D44)</f>
        <v>41</v>
      </c>
      <c r="E49" s="11">
        <f t="shared" si="0"/>
        <v>8</v>
      </c>
      <c r="F49" s="11">
        <f t="shared" si="0"/>
        <v>100</v>
      </c>
      <c r="G49" s="11">
        <f t="shared" si="0"/>
        <v>46</v>
      </c>
      <c r="H49" s="11">
        <f t="shared" si="0"/>
        <v>12</v>
      </c>
      <c r="I49" s="11">
        <f t="shared" si="0"/>
        <v>134</v>
      </c>
      <c r="J49" s="11">
        <f t="shared" si="0"/>
        <v>3</v>
      </c>
      <c r="K49" s="11">
        <f t="shared" si="0"/>
        <v>143</v>
      </c>
      <c r="L49" s="11">
        <f t="shared" si="0"/>
        <v>2</v>
      </c>
      <c r="M49" s="17"/>
      <c r="N49" s="17"/>
    </row>
    <row r="53" spans="2:14" x14ac:dyDescent="0.25">
      <c r="B53" s="7"/>
      <c r="C53" s="8" t="s">
        <v>0</v>
      </c>
      <c r="D53" s="3" t="s">
        <v>28</v>
      </c>
      <c r="E53" s="3" t="s">
        <v>2</v>
      </c>
    </row>
    <row r="54" spans="2:14" x14ac:dyDescent="0.25">
      <c r="B54" s="16" t="s">
        <v>27</v>
      </c>
      <c r="C54" s="8">
        <f>SUM(C49:E49)</f>
        <v>177</v>
      </c>
      <c r="D54" s="3">
        <v>146</v>
      </c>
      <c r="E54" s="3">
        <v>2</v>
      </c>
    </row>
  </sheetData>
  <mergeCells count="42">
    <mergeCell ref="C46:E46"/>
    <mergeCell ref="F46:K46"/>
    <mergeCell ref="L46:L48"/>
    <mergeCell ref="C47:E47"/>
    <mergeCell ref="F47:G47"/>
    <mergeCell ref="H47:H48"/>
    <mergeCell ref="I47:I48"/>
    <mergeCell ref="J47:J48"/>
    <mergeCell ref="K47:K48"/>
    <mergeCell ref="B32:L32"/>
    <mergeCell ref="B33:B35"/>
    <mergeCell ref="C33:E33"/>
    <mergeCell ref="F33:K33"/>
    <mergeCell ref="L33:L35"/>
    <mergeCell ref="C34:E34"/>
    <mergeCell ref="F34:G34"/>
    <mergeCell ref="H34:H35"/>
    <mergeCell ref="I34:I35"/>
    <mergeCell ref="J34:J35"/>
    <mergeCell ref="K34:K35"/>
    <mergeCell ref="X3:X4"/>
    <mergeCell ref="C2:E2"/>
    <mergeCell ref="Q3:S3"/>
    <mergeCell ref="Q2:S2"/>
    <mergeCell ref="W3:W4"/>
    <mergeCell ref="V3:V4"/>
    <mergeCell ref="B2:B4"/>
    <mergeCell ref="P2:P3"/>
    <mergeCell ref="Z2:Z4"/>
    <mergeCell ref="T3:U3"/>
    <mergeCell ref="B1:L1"/>
    <mergeCell ref="P1:Z1"/>
    <mergeCell ref="T2:Y2"/>
    <mergeCell ref="F2:K2"/>
    <mergeCell ref="F3:G3"/>
    <mergeCell ref="Y3:Y4"/>
    <mergeCell ref="K3:K4"/>
    <mergeCell ref="I3:I4"/>
    <mergeCell ref="H3:H4"/>
    <mergeCell ref="L2:L4"/>
    <mergeCell ref="C3:E3"/>
    <mergeCell ref="J3:J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zoomScaleNormal="100" workbookViewId="0">
      <selection activeCell="B1" sqref="B1"/>
    </sheetView>
  </sheetViews>
  <sheetFormatPr defaultRowHeight="15" x14ac:dyDescent="0.25"/>
  <cols>
    <col min="1" max="1" width="24.5703125" customWidth="1"/>
    <col min="5" max="5" width="11.5703125" customWidth="1"/>
    <col min="9" max="9" width="6.85546875" style="34" customWidth="1"/>
  </cols>
  <sheetData>
    <row r="1" spans="1:9" ht="19.5" thickBot="1" x14ac:dyDescent="0.3">
      <c r="A1" s="23" t="s">
        <v>65</v>
      </c>
    </row>
    <row r="2" spans="1:9" ht="15.75" thickBot="1" x14ac:dyDescent="0.3">
      <c r="A2" s="145" t="s">
        <v>39</v>
      </c>
      <c r="B2" s="148" t="s">
        <v>0</v>
      </c>
      <c r="C2" s="149"/>
      <c r="D2" s="150"/>
      <c r="E2" s="148" t="s">
        <v>28</v>
      </c>
      <c r="F2" s="149"/>
      <c r="G2" s="149"/>
      <c r="H2" s="150"/>
      <c r="I2" s="151" t="s">
        <v>40</v>
      </c>
    </row>
    <row r="3" spans="1:9" ht="15.75" thickBot="1" x14ac:dyDescent="0.3">
      <c r="A3" s="146"/>
      <c r="B3" s="148" t="s">
        <v>15</v>
      </c>
      <c r="C3" s="149"/>
      <c r="D3" s="150"/>
      <c r="E3" s="148" t="s">
        <v>16</v>
      </c>
      <c r="F3" s="150"/>
      <c r="G3" s="145" t="s">
        <v>11</v>
      </c>
      <c r="H3" s="145" t="s">
        <v>6</v>
      </c>
      <c r="I3" s="152"/>
    </row>
    <row r="4" spans="1:9" ht="15.75" thickBot="1" x14ac:dyDescent="0.3">
      <c r="A4" s="147"/>
      <c r="B4" s="40" t="s">
        <v>41</v>
      </c>
      <c r="C4" s="40" t="s">
        <v>18</v>
      </c>
      <c r="D4" s="40" t="s">
        <v>20</v>
      </c>
      <c r="E4" s="40" t="s">
        <v>42</v>
      </c>
      <c r="F4" s="40" t="s">
        <v>29</v>
      </c>
      <c r="G4" s="147"/>
      <c r="H4" s="147"/>
      <c r="I4" s="153"/>
    </row>
    <row r="5" spans="1:9" ht="15.75" thickBot="1" x14ac:dyDescent="0.3">
      <c r="A5" s="18" t="s">
        <v>12</v>
      </c>
      <c r="B5" s="19">
        <v>0</v>
      </c>
      <c r="C5" s="19">
        <v>0</v>
      </c>
      <c r="D5" s="19">
        <v>0</v>
      </c>
      <c r="E5" s="19">
        <v>0</v>
      </c>
      <c r="F5" s="19">
        <v>1</v>
      </c>
      <c r="G5" s="19">
        <v>0</v>
      </c>
      <c r="H5" s="19">
        <v>1</v>
      </c>
      <c r="I5" s="35">
        <v>0</v>
      </c>
    </row>
    <row r="6" spans="1:9" ht="15.75" thickBot="1" x14ac:dyDescent="0.3">
      <c r="A6" s="20" t="s">
        <v>3</v>
      </c>
      <c r="B6" s="21">
        <v>0</v>
      </c>
      <c r="C6" s="21">
        <v>0</v>
      </c>
      <c r="D6" s="21">
        <v>0</v>
      </c>
      <c r="E6" s="21">
        <v>35</v>
      </c>
      <c r="F6" s="21">
        <v>0</v>
      </c>
      <c r="G6" s="21">
        <v>0</v>
      </c>
      <c r="H6" s="21">
        <v>35</v>
      </c>
      <c r="I6" s="36">
        <v>0</v>
      </c>
    </row>
    <row r="7" spans="1:9" ht="15.75" thickBot="1" x14ac:dyDescent="0.3">
      <c r="A7" s="28" t="s">
        <v>44</v>
      </c>
      <c r="B7" s="19">
        <v>0</v>
      </c>
      <c r="C7" s="19">
        <v>1</v>
      </c>
      <c r="D7" s="19">
        <v>0</v>
      </c>
      <c r="E7" s="19">
        <v>0</v>
      </c>
      <c r="F7" s="19">
        <v>1</v>
      </c>
      <c r="G7" s="19">
        <v>0</v>
      </c>
      <c r="H7" s="19">
        <v>1</v>
      </c>
      <c r="I7" s="35">
        <v>0</v>
      </c>
    </row>
    <row r="8" spans="1:9" ht="15.75" thickBot="1" x14ac:dyDescent="0.3">
      <c r="A8" s="20" t="s">
        <v>45</v>
      </c>
      <c r="B8" s="21">
        <v>0</v>
      </c>
      <c r="C8" s="21">
        <v>0</v>
      </c>
      <c r="D8" s="21">
        <v>3</v>
      </c>
      <c r="E8" s="21">
        <v>6</v>
      </c>
      <c r="F8" s="21">
        <v>0</v>
      </c>
      <c r="G8" s="21">
        <v>1</v>
      </c>
      <c r="H8" s="21">
        <v>5</v>
      </c>
      <c r="I8" s="36">
        <v>1</v>
      </c>
    </row>
    <row r="9" spans="1:9" ht="15.75" thickBot="1" x14ac:dyDescent="0.3">
      <c r="A9" s="18" t="s">
        <v>66</v>
      </c>
      <c r="B9" s="19">
        <v>0</v>
      </c>
      <c r="C9" s="19">
        <v>0</v>
      </c>
      <c r="D9" s="19">
        <v>2</v>
      </c>
      <c r="E9" s="19">
        <v>3</v>
      </c>
      <c r="F9" s="19">
        <v>3</v>
      </c>
      <c r="G9" s="19">
        <v>0</v>
      </c>
      <c r="H9" s="19">
        <v>6</v>
      </c>
      <c r="I9" s="35">
        <v>0</v>
      </c>
    </row>
    <row r="12" spans="1:9" ht="19.5" thickBot="1" x14ac:dyDescent="0.3">
      <c r="A12" s="23" t="s">
        <v>64</v>
      </c>
    </row>
    <row r="13" spans="1:9" ht="15.75" thickBot="1" x14ac:dyDescent="0.3">
      <c r="A13" s="145" t="s">
        <v>39</v>
      </c>
      <c r="B13" s="148" t="s">
        <v>0</v>
      </c>
      <c r="C13" s="149"/>
      <c r="D13" s="150"/>
      <c r="E13" s="148" t="s">
        <v>28</v>
      </c>
      <c r="F13" s="149"/>
      <c r="G13" s="149"/>
      <c r="H13" s="150"/>
      <c r="I13" s="151" t="s">
        <v>40</v>
      </c>
    </row>
    <row r="14" spans="1:9" ht="15.75" thickBot="1" x14ac:dyDescent="0.3">
      <c r="A14" s="146"/>
      <c r="B14" s="148" t="s">
        <v>15</v>
      </c>
      <c r="C14" s="149"/>
      <c r="D14" s="150"/>
      <c r="E14" s="148" t="s">
        <v>16</v>
      </c>
      <c r="F14" s="150"/>
      <c r="G14" s="145" t="s">
        <v>11</v>
      </c>
      <c r="H14" s="145" t="s">
        <v>6</v>
      </c>
      <c r="I14" s="152"/>
    </row>
    <row r="15" spans="1:9" ht="15.75" thickBot="1" x14ac:dyDescent="0.3">
      <c r="A15" s="147"/>
      <c r="B15" s="40" t="s">
        <v>41</v>
      </c>
      <c r="C15" s="40" t="s">
        <v>18</v>
      </c>
      <c r="D15" s="40" t="s">
        <v>20</v>
      </c>
      <c r="E15" s="40" t="s">
        <v>42</v>
      </c>
      <c r="F15" s="40" t="s">
        <v>29</v>
      </c>
      <c r="G15" s="147"/>
      <c r="H15" s="147"/>
      <c r="I15" s="153"/>
    </row>
    <row r="16" spans="1:9" ht="15.75" thickBot="1" x14ac:dyDescent="0.3">
      <c r="A16" s="18" t="s">
        <v>43</v>
      </c>
      <c r="B16" s="19">
        <v>0</v>
      </c>
      <c r="C16" s="19">
        <v>0</v>
      </c>
      <c r="D16" s="19">
        <v>0</v>
      </c>
      <c r="E16" s="19">
        <v>7</v>
      </c>
      <c r="F16" s="19">
        <v>0</v>
      </c>
      <c r="G16" s="19">
        <v>0</v>
      </c>
      <c r="H16" s="19">
        <v>7</v>
      </c>
      <c r="I16" s="35">
        <v>0</v>
      </c>
    </row>
    <row r="17" spans="1:9" ht="15.75" thickBot="1" x14ac:dyDescent="0.3">
      <c r="A17" s="20" t="s">
        <v>7</v>
      </c>
      <c r="B17" s="21">
        <v>0</v>
      </c>
      <c r="C17" s="21">
        <v>0</v>
      </c>
      <c r="D17" s="21">
        <v>0</v>
      </c>
      <c r="E17" s="21">
        <v>27</v>
      </c>
      <c r="F17" s="21">
        <v>0</v>
      </c>
      <c r="G17" s="21">
        <v>2</v>
      </c>
      <c r="H17" s="21">
        <v>25</v>
      </c>
      <c r="I17" s="36">
        <v>1</v>
      </c>
    </row>
    <row r="18" spans="1:9" ht="15.75" thickBot="1" x14ac:dyDescent="0.3">
      <c r="A18" s="29" t="s">
        <v>4</v>
      </c>
      <c r="B18" s="19">
        <v>0</v>
      </c>
      <c r="C18" s="30">
        <v>0</v>
      </c>
      <c r="D18" s="30">
        <v>0</v>
      </c>
      <c r="E18" s="30">
        <v>2</v>
      </c>
      <c r="F18" s="30">
        <v>2</v>
      </c>
      <c r="G18" s="30">
        <v>0</v>
      </c>
      <c r="H18" s="30">
        <v>4</v>
      </c>
      <c r="I18" s="37">
        <v>0</v>
      </c>
    </row>
    <row r="19" spans="1:9" ht="15.75" thickBot="1" x14ac:dyDescent="0.3">
      <c r="A19" s="32" t="s">
        <v>8</v>
      </c>
      <c r="B19" s="33">
        <v>1</v>
      </c>
      <c r="C19" s="33">
        <v>0</v>
      </c>
      <c r="D19" s="33">
        <v>0</v>
      </c>
      <c r="E19" s="33">
        <v>0</v>
      </c>
      <c r="F19" s="33">
        <v>1</v>
      </c>
      <c r="G19" s="33">
        <v>0</v>
      </c>
      <c r="H19" s="33">
        <v>1</v>
      </c>
      <c r="I19" s="38">
        <v>0</v>
      </c>
    </row>
    <row r="20" spans="1:9" ht="15.75" thickBot="1" x14ac:dyDescent="0.3">
      <c r="A20" s="18" t="s">
        <v>48</v>
      </c>
      <c r="B20" s="19">
        <v>0</v>
      </c>
      <c r="C20" s="19">
        <v>19</v>
      </c>
      <c r="D20" s="19">
        <v>0</v>
      </c>
      <c r="E20" s="39">
        <v>36</v>
      </c>
      <c r="F20" s="39">
        <v>2</v>
      </c>
      <c r="G20" s="39">
        <v>1</v>
      </c>
      <c r="H20" s="39">
        <v>37</v>
      </c>
      <c r="I20" s="35">
        <v>7</v>
      </c>
    </row>
    <row r="21" spans="1:9" ht="15.75" thickBot="1" x14ac:dyDescent="0.3">
      <c r="A21" s="22" t="s">
        <v>49</v>
      </c>
      <c r="B21" s="21">
        <v>0</v>
      </c>
      <c r="C21" s="21">
        <v>3</v>
      </c>
      <c r="D21" s="21">
        <v>0</v>
      </c>
      <c r="E21" s="21">
        <v>3</v>
      </c>
      <c r="F21" s="21">
        <v>0</v>
      </c>
      <c r="G21" s="21">
        <v>0</v>
      </c>
      <c r="H21" s="21">
        <v>3</v>
      </c>
      <c r="I21" s="36">
        <v>0</v>
      </c>
    </row>
    <row r="22" spans="1:9" ht="15.75" thickBot="1" x14ac:dyDescent="0.3">
      <c r="A22" s="18" t="s">
        <v>50</v>
      </c>
      <c r="B22" s="19">
        <v>0</v>
      </c>
      <c r="C22" s="19">
        <v>4</v>
      </c>
      <c r="D22" s="19">
        <v>0</v>
      </c>
      <c r="E22" s="19">
        <v>2</v>
      </c>
      <c r="F22" s="19">
        <v>2</v>
      </c>
      <c r="G22" s="19">
        <v>0</v>
      </c>
      <c r="H22" s="19">
        <v>4</v>
      </c>
      <c r="I22" s="35">
        <v>0</v>
      </c>
    </row>
    <row r="23" spans="1:9" ht="15.75" thickBot="1" x14ac:dyDescent="0.3">
      <c r="A23" s="27" t="s">
        <v>69</v>
      </c>
      <c r="B23" s="21">
        <v>0</v>
      </c>
      <c r="C23" s="21">
        <v>2</v>
      </c>
      <c r="D23" s="21">
        <v>0</v>
      </c>
      <c r="E23" s="21">
        <v>0</v>
      </c>
      <c r="F23" s="21">
        <v>2</v>
      </c>
      <c r="G23" s="21">
        <v>0</v>
      </c>
      <c r="H23" s="21">
        <v>2</v>
      </c>
      <c r="I23" s="36">
        <v>1</v>
      </c>
    </row>
    <row r="24" spans="1:9" ht="15.75" thickBot="1" x14ac:dyDescent="0.3">
      <c r="A24" s="26" t="s">
        <v>53</v>
      </c>
      <c r="B24" s="19">
        <v>0</v>
      </c>
      <c r="C24" s="19">
        <v>0</v>
      </c>
      <c r="D24" s="19">
        <v>1</v>
      </c>
      <c r="E24" s="19">
        <v>0</v>
      </c>
      <c r="F24" s="19">
        <v>1</v>
      </c>
      <c r="G24" s="19">
        <v>0</v>
      </c>
      <c r="H24" s="19">
        <v>1</v>
      </c>
      <c r="I24" s="35">
        <v>0</v>
      </c>
    </row>
    <row r="25" spans="1:9" ht="15.75" thickBot="1" x14ac:dyDescent="0.3">
      <c r="A25" s="32" t="s">
        <v>57</v>
      </c>
      <c r="B25" s="33">
        <v>0</v>
      </c>
      <c r="C25" s="33">
        <v>0</v>
      </c>
      <c r="D25" s="33">
        <v>3</v>
      </c>
      <c r="E25" s="33">
        <v>0</v>
      </c>
      <c r="F25" s="33">
        <v>3</v>
      </c>
      <c r="G25" s="33">
        <v>0</v>
      </c>
      <c r="H25" s="33">
        <v>3</v>
      </c>
      <c r="I25" s="38">
        <v>0</v>
      </c>
    </row>
    <row r="26" spans="1:9" ht="15.75" thickBot="1" x14ac:dyDescent="0.3">
      <c r="A26" s="31" t="s">
        <v>61</v>
      </c>
      <c r="B26" s="30">
        <v>0</v>
      </c>
      <c r="C26" s="30">
        <v>0</v>
      </c>
      <c r="D26" s="30">
        <v>1</v>
      </c>
      <c r="E26" s="30">
        <v>0</v>
      </c>
      <c r="F26" s="30">
        <v>1</v>
      </c>
      <c r="G26" s="30">
        <v>0</v>
      </c>
      <c r="H26" s="30">
        <v>1</v>
      </c>
      <c r="I26" s="37">
        <v>0</v>
      </c>
    </row>
    <row r="27" spans="1:9" ht="15.75" thickBot="1" x14ac:dyDescent="0.3">
      <c r="A27" s="32" t="s">
        <v>62</v>
      </c>
      <c r="B27" s="33">
        <v>0</v>
      </c>
      <c r="C27" s="33">
        <v>0</v>
      </c>
      <c r="D27" s="33">
        <v>1</v>
      </c>
      <c r="E27" s="33">
        <v>0</v>
      </c>
      <c r="F27" s="33">
        <v>1</v>
      </c>
      <c r="G27" s="33">
        <v>0</v>
      </c>
      <c r="H27" s="33">
        <v>1</v>
      </c>
      <c r="I27" s="38">
        <v>0</v>
      </c>
    </row>
    <row r="29" spans="1:9" ht="19.5" thickBot="1" x14ac:dyDescent="0.3">
      <c r="A29" s="23" t="s">
        <v>68</v>
      </c>
    </row>
    <row r="30" spans="1:9" ht="15.75" thickBot="1" x14ac:dyDescent="0.3">
      <c r="A30" s="145" t="s">
        <v>39</v>
      </c>
      <c r="B30" s="148" t="s">
        <v>0</v>
      </c>
      <c r="C30" s="149"/>
      <c r="D30" s="150"/>
      <c r="E30" s="148" t="s">
        <v>28</v>
      </c>
      <c r="F30" s="149"/>
      <c r="G30" s="149"/>
      <c r="H30" s="150"/>
      <c r="I30" s="151" t="s">
        <v>40</v>
      </c>
    </row>
    <row r="31" spans="1:9" ht="15.75" thickBot="1" x14ac:dyDescent="0.3">
      <c r="A31" s="146"/>
      <c r="B31" s="148" t="s">
        <v>15</v>
      </c>
      <c r="C31" s="149"/>
      <c r="D31" s="150"/>
      <c r="E31" s="148" t="s">
        <v>16</v>
      </c>
      <c r="F31" s="150"/>
      <c r="G31" s="145" t="s">
        <v>11</v>
      </c>
      <c r="H31" s="145" t="s">
        <v>6</v>
      </c>
      <c r="I31" s="152"/>
    </row>
    <row r="32" spans="1:9" ht="15.75" thickBot="1" x14ac:dyDescent="0.3">
      <c r="A32" s="147"/>
      <c r="B32" s="40" t="s">
        <v>41</v>
      </c>
      <c r="C32" s="40" t="s">
        <v>18</v>
      </c>
      <c r="D32" s="40" t="s">
        <v>20</v>
      </c>
      <c r="E32" s="40" t="s">
        <v>42</v>
      </c>
      <c r="F32" s="40" t="s">
        <v>29</v>
      </c>
      <c r="G32" s="147"/>
      <c r="H32" s="147"/>
      <c r="I32" s="153"/>
    </row>
    <row r="33" spans="1:9" ht="15.75" thickBot="1" x14ac:dyDescent="0.3">
      <c r="A33" s="18" t="s">
        <v>68</v>
      </c>
      <c r="B33" s="19">
        <f t="shared" ref="B33:I33" si="0">SUM(B5:B9, B16:B27)</f>
        <v>1</v>
      </c>
      <c r="C33" s="19">
        <f t="shared" si="0"/>
        <v>29</v>
      </c>
      <c r="D33" s="19">
        <f t="shared" si="0"/>
        <v>11</v>
      </c>
      <c r="E33" s="19">
        <f t="shared" si="0"/>
        <v>121</v>
      </c>
      <c r="F33" s="19">
        <f t="shared" si="0"/>
        <v>20</v>
      </c>
      <c r="G33" s="19">
        <f t="shared" si="0"/>
        <v>4</v>
      </c>
      <c r="H33" s="19">
        <f t="shared" si="0"/>
        <v>137</v>
      </c>
      <c r="I33" s="35">
        <f t="shared" si="0"/>
        <v>10</v>
      </c>
    </row>
    <row r="34" spans="1:9" ht="15.75" thickBot="1" x14ac:dyDescent="0.3"/>
    <row r="35" spans="1:9" ht="15.75" thickBot="1" x14ac:dyDescent="0.3">
      <c r="A35" s="41"/>
      <c r="B35" s="42" t="s">
        <v>0</v>
      </c>
      <c r="C35" s="42" t="s">
        <v>28</v>
      </c>
      <c r="D35" s="42" t="s">
        <v>2</v>
      </c>
    </row>
    <row r="36" spans="1:9" ht="15.75" thickBot="1" x14ac:dyDescent="0.3">
      <c r="A36" s="24" t="s">
        <v>68</v>
      </c>
      <c r="B36" s="25">
        <f>SUM(B33:D33)</f>
        <v>41</v>
      </c>
      <c r="C36" s="25">
        <f>SUM(E33:F33)</f>
        <v>141</v>
      </c>
      <c r="D36" s="25">
        <f>SUM(I33)</f>
        <v>10</v>
      </c>
    </row>
  </sheetData>
  <mergeCells count="24">
    <mergeCell ref="A13:A15"/>
    <mergeCell ref="B13:D13"/>
    <mergeCell ref="E13:H13"/>
    <mergeCell ref="I13:I15"/>
    <mergeCell ref="B14:D14"/>
    <mergeCell ref="E14:F14"/>
    <mergeCell ref="G14:G15"/>
    <mergeCell ref="H14:H15"/>
    <mergeCell ref="A2:A4"/>
    <mergeCell ref="B2:D2"/>
    <mergeCell ref="E2:H2"/>
    <mergeCell ref="I2:I4"/>
    <mergeCell ref="B3:D3"/>
    <mergeCell ref="E3:F3"/>
    <mergeCell ref="G3:G4"/>
    <mergeCell ref="H3:H4"/>
    <mergeCell ref="A30:A32"/>
    <mergeCell ref="B30:D30"/>
    <mergeCell ref="E30:H30"/>
    <mergeCell ref="I30:I32"/>
    <mergeCell ref="B31:D31"/>
    <mergeCell ref="E31:F31"/>
    <mergeCell ref="G31:G32"/>
    <mergeCell ref="H31:H3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zoomScaleNormal="100" workbookViewId="0">
      <selection activeCell="B1" sqref="B1"/>
    </sheetView>
  </sheetViews>
  <sheetFormatPr defaultRowHeight="15" x14ac:dyDescent="0.25"/>
  <cols>
    <col min="1" max="1" width="24.5703125" customWidth="1"/>
    <col min="5" max="5" width="11.5703125" customWidth="1"/>
    <col min="9" max="9" width="11" customWidth="1"/>
  </cols>
  <sheetData>
    <row r="1" spans="1:9" ht="19.5" thickBot="1" x14ac:dyDescent="0.3">
      <c r="A1" s="23" t="s">
        <v>65</v>
      </c>
    </row>
    <row r="2" spans="1:9" ht="15.75" thickBot="1" x14ac:dyDescent="0.3">
      <c r="A2" s="50" t="s">
        <v>39</v>
      </c>
      <c r="B2" s="53" t="s">
        <v>0</v>
      </c>
      <c r="C2" s="54"/>
      <c r="D2" s="55"/>
      <c r="E2" s="53" t="s">
        <v>28</v>
      </c>
      <c r="F2" s="54"/>
      <c r="G2" s="54"/>
      <c r="H2" s="55"/>
      <c r="I2" s="50" t="s">
        <v>40</v>
      </c>
    </row>
    <row r="3" spans="1:9" ht="15.75" thickBot="1" x14ac:dyDescent="0.3">
      <c r="A3" s="51"/>
      <c r="B3" s="53" t="s">
        <v>15</v>
      </c>
      <c r="C3" s="54"/>
      <c r="D3" s="55"/>
      <c r="E3" s="53" t="s">
        <v>16</v>
      </c>
      <c r="F3" s="55"/>
      <c r="G3" s="50" t="s">
        <v>11</v>
      </c>
      <c r="H3" s="50" t="s">
        <v>6</v>
      </c>
      <c r="I3" s="51"/>
    </row>
    <row r="4" spans="1:9" ht="15.75" thickBot="1" x14ac:dyDescent="0.3">
      <c r="A4" s="52"/>
      <c r="B4" s="40" t="s">
        <v>41</v>
      </c>
      <c r="C4" s="40" t="s">
        <v>18</v>
      </c>
      <c r="D4" s="40" t="s">
        <v>20</v>
      </c>
      <c r="E4" s="40" t="s">
        <v>42</v>
      </c>
      <c r="F4" s="40" t="s">
        <v>29</v>
      </c>
      <c r="G4" s="52"/>
      <c r="H4" s="52"/>
      <c r="I4" s="52"/>
    </row>
    <row r="5" spans="1:9" ht="15.75" thickBot="1" x14ac:dyDescent="0.3">
      <c r="A5" s="29" t="s">
        <v>3</v>
      </c>
      <c r="B5" s="30">
        <v>20</v>
      </c>
      <c r="C5" s="30">
        <v>0</v>
      </c>
      <c r="D5" s="30">
        <v>0</v>
      </c>
      <c r="E5" s="30">
        <v>0</v>
      </c>
      <c r="F5" s="30">
        <v>0</v>
      </c>
      <c r="G5" s="30">
        <v>0</v>
      </c>
      <c r="H5" s="30">
        <v>0</v>
      </c>
      <c r="I5" s="30">
        <v>0</v>
      </c>
    </row>
    <row r="6" spans="1:9" ht="15.75" thickBot="1" x14ac:dyDescent="0.3">
      <c r="A6" s="20" t="s">
        <v>45</v>
      </c>
      <c r="B6" s="21">
        <v>0</v>
      </c>
      <c r="C6" s="21">
        <v>3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</row>
    <row r="7" spans="1:9" ht="15.75" thickBot="1" x14ac:dyDescent="0.3">
      <c r="A7" s="18" t="s">
        <v>66</v>
      </c>
      <c r="B7" s="19">
        <v>0</v>
      </c>
      <c r="C7" s="19">
        <v>0</v>
      </c>
      <c r="D7" s="19">
        <v>0</v>
      </c>
      <c r="E7" s="19">
        <v>3</v>
      </c>
      <c r="F7" s="19">
        <v>0</v>
      </c>
      <c r="G7" s="19">
        <v>0</v>
      </c>
      <c r="H7" s="19">
        <v>3</v>
      </c>
      <c r="I7" s="19">
        <v>0</v>
      </c>
    </row>
    <row r="10" spans="1:9" ht="19.5" thickBot="1" x14ac:dyDescent="0.3">
      <c r="A10" s="23" t="s">
        <v>64</v>
      </c>
    </row>
    <row r="11" spans="1:9" ht="15.75" thickBot="1" x14ac:dyDescent="0.3">
      <c r="A11" s="50" t="s">
        <v>39</v>
      </c>
      <c r="B11" s="53" t="s">
        <v>0</v>
      </c>
      <c r="C11" s="54"/>
      <c r="D11" s="55"/>
      <c r="E11" s="53" t="s">
        <v>28</v>
      </c>
      <c r="F11" s="54"/>
      <c r="G11" s="54"/>
      <c r="H11" s="55"/>
      <c r="I11" s="50" t="s">
        <v>40</v>
      </c>
    </row>
    <row r="12" spans="1:9" ht="15.75" thickBot="1" x14ac:dyDescent="0.3">
      <c r="A12" s="51"/>
      <c r="B12" s="53" t="s">
        <v>15</v>
      </c>
      <c r="C12" s="54"/>
      <c r="D12" s="55"/>
      <c r="E12" s="53" t="s">
        <v>16</v>
      </c>
      <c r="F12" s="55"/>
      <c r="G12" s="50" t="s">
        <v>11</v>
      </c>
      <c r="H12" s="50" t="s">
        <v>6</v>
      </c>
      <c r="I12" s="51"/>
    </row>
    <row r="13" spans="1:9" ht="15.75" thickBot="1" x14ac:dyDescent="0.3">
      <c r="A13" s="52"/>
      <c r="B13" s="40" t="s">
        <v>41</v>
      </c>
      <c r="C13" s="40" t="s">
        <v>18</v>
      </c>
      <c r="D13" s="40" t="s">
        <v>20</v>
      </c>
      <c r="E13" s="40" t="s">
        <v>42</v>
      </c>
      <c r="F13" s="40" t="s">
        <v>29</v>
      </c>
      <c r="G13" s="52"/>
      <c r="H13" s="52"/>
      <c r="I13" s="52"/>
    </row>
    <row r="14" spans="1:9" ht="15.75" thickBot="1" x14ac:dyDescent="0.3">
      <c r="A14" s="18" t="s">
        <v>43</v>
      </c>
      <c r="B14" s="19">
        <v>0</v>
      </c>
      <c r="C14" s="19">
        <v>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1</v>
      </c>
    </row>
    <row r="15" spans="1:9" ht="15.75" thickBot="1" x14ac:dyDescent="0.3">
      <c r="A15" s="20" t="s">
        <v>4</v>
      </c>
      <c r="B15" s="21">
        <v>6</v>
      </c>
      <c r="C15" s="21">
        <v>0</v>
      </c>
      <c r="D15" s="21">
        <v>1</v>
      </c>
      <c r="E15" s="21">
        <v>7</v>
      </c>
      <c r="F15" s="21">
        <v>0</v>
      </c>
      <c r="G15" s="21">
        <v>0</v>
      </c>
      <c r="H15" s="21">
        <v>7</v>
      </c>
      <c r="I15" s="21">
        <v>1</v>
      </c>
    </row>
    <row r="16" spans="1:9" ht="15.75" thickBot="1" x14ac:dyDescent="0.3">
      <c r="A16" s="29" t="s">
        <v>49</v>
      </c>
      <c r="B16" s="30">
        <v>0</v>
      </c>
      <c r="C16" s="30">
        <v>4</v>
      </c>
      <c r="D16" s="30">
        <v>0</v>
      </c>
      <c r="E16" s="30">
        <v>4</v>
      </c>
      <c r="F16" s="30">
        <v>0</v>
      </c>
      <c r="G16" s="30">
        <v>0</v>
      </c>
      <c r="H16" s="30">
        <v>5</v>
      </c>
      <c r="I16" s="30">
        <v>0</v>
      </c>
    </row>
    <row r="17" spans="1:9" ht="15.75" thickBot="1" x14ac:dyDescent="0.3">
      <c r="A17" s="49" t="s">
        <v>50</v>
      </c>
      <c r="B17" s="33">
        <v>1</v>
      </c>
      <c r="C17" s="33">
        <v>1</v>
      </c>
      <c r="D17" s="33">
        <v>0</v>
      </c>
      <c r="E17" s="33">
        <v>2</v>
      </c>
      <c r="F17" s="33">
        <v>0</v>
      </c>
      <c r="G17" s="33">
        <v>0</v>
      </c>
      <c r="H17" s="33">
        <v>2</v>
      </c>
      <c r="I17" s="33">
        <v>0</v>
      </c>
    </row>
    <row r="18" spans="1:9" ht="15.75" thickBot="1" x14ac:dyDescent="0.3">
      <c r="A18" s="18" t="s">
        <v>52</v>
      </c>
      <c r="B18" s="19">
        <v>1</v>
      </c>
      <c r="C18" s="19">
        <v>1</v>
      </c>
      <c r="D18" s="19">
        <v>0</v>
      </c>
      <c r="E18" s="19">
        <v>2</v>
      </c>
      <c r="F18" s="19">
        <v>0</v>
      </c>
      <c r="G18" s="19">
        <v>1</v>
      </c>
      <c r="H18" s="19">
        <v>0</v>
      </c>
      <c r="I18" s="19">
        <v>1</v>
      </c>
    </row>
    <row r="19" spans="1:9" ht="15.75" thickBot="1" x14ac:dyDescent="0.3">
      <c r="A19" s="49" t="s">
        <v>63</v>
      </c>
      <c r="B19" s="33">
        <v>2</v>
      </c>
      <c r="C19" s="33">
        <v>5</v>
      </c>
      <c r="D19" s="33">
        <v>0</v>
      </c>
      <c r="E19" s="33">
        <v>5</v>
      </c>
      <c r="F19" s="33">
        <v>0</v>
      </c>
      <c r="G19" s="33">
        <v>2</v>
      </c>
      <c r="H19" s="33">
        <v>3</v>
      </c>
      <c r="I19" s="33">
        <v>6</v>
      </c>
    </row>
    <row r="21" spans="1:9" ht="19.5" thickBot="1" x14ac:dyDescent="0.3">
      <c r="A21" s="23" t="s">
        <v>68</v>
      </c>
    </row>
    <row r="22" spans="1:9" ht="15.75" thickBot="1" x14ac:dyDescent="0.3">
      <c r="A22" s="50" t="s">
        <v>39</v>
      </c>
      <c r="B22" s="53" t="s">
        <v>0</v>
      </c>
      <c r="C22" s="54"/>
      <c r="D22" s="55"/>
      <c r="E22" s="53" t="s">
        <v>28</v>
      </c>
      <c r="F22" s="54"/>
      <c r="G22" s="54"/>
      <c r="H22" s="55"/>
      <c r="I22" s="50" t="s">
        <v>40</v>
      </c>
    </row>
    <row r="23" spans="1:9" ht="15.75" thickBot="1" x14ac:dyDescent="0.3">
      <c r="A23" s="51"/>
      <c r="B23" s="53" t="s">
        <v>15</v>
      </c>
      <c r="C23" s="54"/>
      <c r="D23" s="55"/>
      <c r="E23" s="53" t="s">
        <v>16</v>
      </c>
      <c r="F23" s="55"/>
      <c r="G23" s="50" t="s">
        <v>11</v>
      </c>
      <c r="H23" s="50" t="s">
        <v>6</v>
      </c>
      <c r="I23" s="51"/>
    </row>
    <row r="24" spans="1:9" ht="15.75" thickBot="1" x14ac:dyDescent="0.3">
      <c r="A24" s="52"/>
      <c r="B24" s="40" t="s">
        <v>41</v>
      </c>
      <c r="C24" s="40" t="s">
        <v>18</v>
      </c>
      <c r="D24" s="40" t="s">
        <v>20</v>
      </c>
      <c r="E24" s="40" t="s">
        <v>42</v>
      </c>
      <c r="F24" s="40" t="s">
        <v>29</v>
      </c>
      <c r="G24" s="52"/>
      <c r="H24" s="52"/>
      <c r="I24" s="52"/>
    </row>
    <row r="25" spans="1:9" ht="15.75" thickBot="1" x14ac:dyDescent="0.3">
      <c r="A25" s="18" t="s">
        <v>68</v>
      </c>
      <c r="B25" s="19">
        <f t="shared" ref="B25:I25" si="0">SUM(B5:B7, B14:B19)</f>
        <v>30</v>
      </c>
      <c r="C25" s="19">
        <f t="shared" si="0"/>
        <v>14</v>
      </c>
      <c r="D25" s="19">
        <f t="shared" si="0"/>
        <v>1</v>
      </c>
      <c r="E25" s="19">
        <f t="shared" si="0"/>
        <v>23</v>
      </c>
      <c r="F25" s="19">
        <f t="shared" si="0"/>
        <v>0</v>
      </c>
      <c r="G25" s="19">
        <f t="shared" si="0"/>
        <v>3</v>
      </c>
      <c r="H25" s="19">
        <f t="shared" si="0"/>
        <v>20</v>
      </c>
      <c r="I25" s="19">
        <f t="shared" si="0"/>
        <v>9</v>
      </c>
    </row>
    <row r="26" spans="1:9" ht="15.75" thickBot="1" x14ac:dyDescent="0.3"/>
    <row r="27" spans="1:9" ht="15.75" thickBot="1" x14ac:dyDescent="0.3">
      <c r="A27" s="41"/>
      <c r="B27" s="42" t="s">
        <v>0</v>
      </c>
      <c r="C27" s="42" t="s">
        <v>28</v>
      </c>
      <c r="D27" s="42" t="s">
        <v>2</v>
      </c>
    </row>
    <row r="28" spans="1:9" ht="15.75" thickBot="1" x14ac:dyDescent="0.3">
      <c r="A28" s="24" t="s">
        <v>68</v>
      </c>
      <c r="B28" s="25">
        <f>SUM(B25:D25)</f>
        <v>45</v>
      </c>
      <c r="C28" s="25">
        <f>SUM(E25:F25)</f>
        <v>23</v>
      </c>
      <c r="D28" s="25">
        <f>SUM(I25)</f>
        <v>9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3"/>
  <sheetViews>
    <sheetView tabSelected="1" topLeftCell="A106" zoomScaleNormal="100" workbookViewId="0">
      <selection activeCell="D127" sqref="D127"/>
    </sheetView>
  </sheetViews>
  <sheetFormatPr defaultRowHeight="15" x14ac:dyDescent="0.25"/>
  <cols>
    <col min="2" max="2" width="21.42578125" customWidth="1"/>
    <col min="3" max="3" width="11" bestFit="1" customWidth="1"/>
    <col min="4" max="4" width="8.5703125" bestFit="1" customWidth="1"/>
    <col min="5" max="5" width="11.140625" bestFit="1" customWidth="1"/>
    <col min="6" max="6" width="13.140625" bestFit="1" customWidth="1"/>
    <col min="7" max="7" width="7.7109375" bestFit="1" customWidth="1"/>
    <col min="8" max="8" width="9.7109375" bestFit="1" customWidth="1"/>
    <col min="9" max="9" width="4.85546875" bestFit="1" customWidth="1"/>
    <col min="10" max="10" width="6.28515625" bestFit="1" customWidth="1"/>
  </cols>
  <sheetData>
    <row r="1" spans="1:10" ht="18.75" x14ac:dyDescent="0.25">
      <c r="B1" s="23" t="s">
        <v>65</v>
      </c>
    </row>
    <row r="2" spans="1:10" x14ac:dyDescent="0.25">
      <c r="B2" s="156" t="s">
        <v>39</v>
      </c>
      <c r="C2" s="156" t="s">
        <v>0</v>
      </c>
      <c r="D2" s="156"/>
      <c r="E2" s="156"/>
      <c r="F2" s="156" t="s">
        <v>28</v>
      </c>
      <c r="G2" s="156"/>
      <c r="H2" s="156"/>
      <c r="I2" s="156"/>
      <c r="J2" s="157" t="s">
        <v>85</v>
      </c>
    </row>
    <row r="3" spans="1:10" x14ac:dyDescent="0.25">
      <c r="B3" s="156"/>
      <c r="C3" s="156" t="s">
        <v>15</v>
      </c>
      <c r="D3" s="156"/>
      <c r="E3" s="156"/>
      <c r="F3" s="156" t="s">
        <v>16</v>
      </c>
      <c r="G3" s="156"/>
      <c r="H3" s="156" t="s">
        <v>11</v>
      </c>
      <c r="I3" s="156" t="s">
        <v>6</v>
      </c>
      <c r="J3" s="157"/>
    </row>
    <row r="4" spans="1:10" x14ac:dyDescent="0.25">
      <c r="B4" s="156"/>
      <c r="C4" s="95" t="s">
        <v>41</v>
      </c>
      <c r="D4" s="95" t="s">
        <v>18</v>
      </c>
      <c r="E4" s="95" t="s">
        <v>20</v>
      </c>
      <c r="F4" s="95" t="s">
        <v>42</v>
      </c>
      <c r="G4" s="95" t="s">
        <v>29</v>
      </c>
      <c r="H4" s="156"/>
      <c r="I4" s="156"/>
      <c r="J4" s="157"/>
    </row>
    <row r="5" spans="1:10" x14ac:dyDescent="0.25">
      <c r="A5" t="s">
        <v>82</v>
      </c>
      <c r="B5" s="65" t="s">
        <v>12</v>
      </c>
      <c r="C5" s="67">
        <v>2</v>
      </c>
      <c r="D5" s="67">
        <v>0</v>
      </c>
      <c r="E5" s="67">
        <v>0</v>
      </c>
      <c r="F5" s="67">
        <v>2</v>
      </c>
      <c r="G5" s="67">
        <v>1</v>
      </c>
      <c r="H5" s="67">
        <v>0</v>
      </c>
      <c r="I5" s="67">
        <v>3</v>
      </c>
      <c r="J5" s="68">
        <v>0</v>
      </c>
    </row>
    <row r="6" spans="1:10" x14ac:dyDescent="0.25">
      <c r="A6" t="s">
        <v>94</v>
      </c>
      <c r="B6" s="71" t="s">
        <v>3</v>
      </c>
      <c r="C6" s="93">
        <v>72</v>
      </c>
      <c r="D6" s="93">
        <v>25</v>
      </c>
      <c r="E6" s="93">
        <v>0</v>
      </c>
      <c r="F6" s="93">
        <v>92</v>
      </c>
      <c r="G6" s="93">
        <v>20</v>
      </c>
      <c r="H6" s="93">
        <v>0</v>
      </c>
      <c r="I6" s="93">
        <v>112</v>
      </c>
      <c r="J6" s="94">
        <v>0</v>
      </c>
    </row>
    <row r="7" spans="1:10" x14ac:dyDescent="0.25">
      <c r="A7" t="s">
        <v>94</v>
      </c>
      <c r="B7" s="62" t="s">
        <v>4</v>
      </c>
      <c r="C7" s="69">
        <v>4</v>
      </c>
      <c r="D7" s="69">
        <v>2</v>
      </c>
      <c r="E7" s="69">
        <v>2</v>
      </c>
      <c r="F7" s="69">
        <v>5</v>
      </c>
      <c r="G7" s="69">
        <v>3</v>
      </c>
      <c r="H7" s="69">
        <v>2</v>
      </c>
      <c r="I7" s="69">
        <v>6</v>
      </c>
      <c r="J7" s="70">
        <v>0</v>
      </c>
    </row>
    <row r="8" spans="1:10" x14ac:dyDescent="0.25">
      <c r="A8" t="s">
        <v>82</v>
      </c>
      <c r="B8" s="71" t="s">
        <v>43</v>
      </c>
      <c r="C8" s="93">
        <v>0</v>
      </c>
      <c r="D8" s="93">
        <v>6</v>
      </c>
      <c r="E8" s="93">
        <v>3</v>
      </c>
      <c r="F8" s="93">
        <v>6</v>
      </c>
      <c r="G8" s="93">
        <v>3</v>
      </c>
      <c r="H8" s="93">
        <v>0</v>
      </c>
      <c r="I8" s="137">
        <v>9</v>
      </c>
      <c r="J8" s="94">
        <v>1</v>
      </c>
    </row>
    <row r="9" spans="1:10" x14ac:dyDescent="0.25">
      <c r="A9" t="s">
        <v>84</v>
      </c>
      <c r="B9" s="66" t="s">
        <v>44</v>
      </c>
      <c r="C9" s="69">
        <v>15</v>
      </c>
      <c r="D9" s="69">
        <v>0</v>
      </c>
      <c r="E9" s="69">
        <v>0</v>
      </c>
      <c r="F9" s="69">
        <v>15</v>
      </c>
      <c r="G9" s="69">
        <v>2</v>
      </c>
      <c r="H9" s="69">
        <v>2</v>
      </c>
      <c r="I9" s="69">
        <v>15</v>
      </c>
      <c r="J9" s="70">
        <v>2</v>
      </c>
    </row>
    <row r="10" spans="1:10" x14ac:dyDescent="0.25">
      <c r="A10" t="s">
        <v>82</v>
      </c>
      <c r="B10" s="71" t="s">
        <v>45</v>
      </c>
      <c r="C10" s="93">
        <v>4</v>
      </c>
      <c r="D10" s="93">
        <v>0</v>
      </c>
      <c r="E10" s="93">
        <v>2</v>
      </c>
      <c r="F10" s="93">
        <v>6</v>
      </c>
      <c r="G10" s="93">
        <v>0</v>
      </c>
      <c r="H10" s="93">
        <v>1</v>
      </c>
      <c r="I10" s="93">
        <v>5</v>
      </c>
      <c r="J10" s="94">
        <v>1</v>
      </c>
    </row>
    <row r="11" spans="1:10" ht="16.5" customHeight="1" x14ac:dyDescent="0.25">
      <c r="A11" t="s">
        <v>82</v>
      </c>
      <c r="B11" s="62" t="s">
        <v>66</v>
      </c>
      <c r="C11" s="69">
        <v>0</v>
      </c>
      <c r="D11" s="69">
        <v>0</v>
      </c>
      <c r="E11" s="69">
        <v>2</v>
      </c>
      <c r="F11" s="69">
        <v>6</v>
      </c>
      <c r="G11" s="69">
        <v>3</v>
      </c>
      <c r="H11" s="69">
        <v>0</v>
      </c>
      <c r="I11" s="158">
        <v>9</v>
      </c>
      <c r="J11" s="70">
        <v>0</v>
      </c>
    </row>
    <row r="12" spans="1:10" x14ac:dyDescent="0.25">
      <c r="B12" s="58"/>
      <c r="C12" s="59"/>
      <c r="D12" s="59"/>
      <c r="E12" s="59"/>
      <c r="F12" s="59"/>
      <c r="G12" s="59"/>
      <c r="H12" s="59"/>
      <c r="I12" s="59"/>
      <c r="J12" s="60"/>
    </row>
    <row r="13" spans="1:10" ht="30" x14ac:dyDescent="0.25">
      <c r="B13" s="88" t="s">
        <v>96</v>
      </c>
      <c r="C13" s="89" t="s">
        <v>80</v>
      </c>
      <c r="D13" s="92" t="s">
        <v>79</v>
      </c>
      <c r="E13" s="89" t="s">
        <v>87</v>
      </c>
      <c r="F13" s="92" t="s">
        <v>86</v>
      </c>
      <c r="G13" s="89" t="s">
        <v>91</v>
      </c>
      <c r="H13" s="92" t="s">
        <v>92</v>
      </c>
      <c r="I13" s="59"/>
      <c r="J13" s="60"/>
    </row>
    <row r="14" spans="1:10" x14ac:dyDescent="0.25">
      <c r="B14" s="62" t="s">
        <v>70</v>
      </c>
      <c r="C14" s="63">
        <f>SUM(C5:E11)</f>
        <v>139</v>
      </c>
      <c r="D14" s="64">
        <f>C14*100/C16</f>
        <v>52.651515151515149</v>
      </c>
      <c r="E14" s="63">
        <f>SUM(F5:F11)</f>
        <v>132</v>
      </c>
      <c r="F14" s="64">
        <f>E14*100/E16</f>
        <v>53.441295546558706</v>
      </c>
      <c r="G14" s="63">
        <f>SUM(G5:G11)</f>
        <v>32</v>
      </c>
      <c r="H14" s="64">
        <f>G14*100/G16</f>
        <v>47.058823529411768</v>
      </c>
      <c r="I14" s="59"/>
      <c r="J14" s="60"/>
    </row>
    <row r="15" spans="1:10" x14ac:dyDescent="0.25">
      <c r="B15" s="71" t="s">
        <v>71</v>
      </c>
      <c r="C15" s="72">
        <f>SUM(C56:E79)</f>
        <v>125</v>
      </c>
      <c r="D15" s="73">
        <f>C15*100/C16</f>
        <v>47.348484848484851</v>
      </c>
      <c r="E15" s="72">
        <f>SUM(F56:F79)</f>
        <v>115</v>
      </c>
      <c r="F15" s="73">
        <f>E15*100/E16</f>
        <v>46.558704453441294</v>
      </c>
      <c r="G15" s="72">
        <f>SUM(G56:G79)</f>
        <v>36</v>
      </c>
      <c r="H15" s="73">
        <f>G15*100/G16</f>
        <v>52.941176470588232</v>
      </c>
      <c r="I15" s="59"/>
      <c r="J15" s="60"/>
    </row>
    <row r="16" spans="1:10" x14ac:dyDescent="0.25">
      <c r="B16" s="62" t="s">
        <v>72</v>
      </c>
      <c r="C16" s="63">
        <f t="shared" ref="C16:H16" si="0">C14+C15</f>
        <v>264</v>
      </c>
      <c r="D16" s="64">
        <f t="shared" si="0"/>
        <v>100</v>
      </c>
      <c r="E16" s="63">
        <f t="shared" si="0"/>
        <v>247</v>
      </c>
      <c r="F16" s="64">
        <f t="shared" si="0"/>
        <v>100</v>
      </c>
      <c r="G16" s="63">
        <f t="shared" si="0"/>
        <v>68</v>
      </c>
      <c r="H16" s="64">
        <f t="shared" si="0"/>
        <v>100</v>
      </c>
      <c r="I16" s="59"/>
      <c r="J16" s="60"/>
    </row>
    <row r="17" spans="1:10" x14ac:dyDescent="0.25">
      <c r="B17" s="58"/>
      <c r="C17" s="59"/>
      <c r="D17" s="61"/>
      <c r="E17" s="59"/>
      <c r="F17" s="61"/>
      <c r="G17" s="59"/>
      <c r="H17" s="61"/>
      <c r="I17" s="59"/>
      <c r="J17" s="60"/>
    </row>
    <row r="18" spans="1:10" ht="30" x14ac:dyDescent="0.25">
      <c r="B18" s="88" t="s">
        <v>90</v>
      </c>
      <c r="C18" s="89" t="s">
        <v>73</v>
      </c>
      <c r="D18" s="90" t="s">
        <v>76</v>
      </c>
      <c r="E18" s="91" t="s">
        <v>74</v>
      </c>
      <c r="F18" s="90" t="s">
        <v>77</v>
      </c>
      <c r="G18" s="89" t="s">
        <v>75</v>
      </c>
      <c r="H18" s="90" t="s">
        <v>78</v>
      </c>
      <c r="I18" s="59"/>
      <c r="J18" s="60"/>
    </row>
    <row r="19" spans="1:10" x14ac:dyDescent="0.25">
      <c r="B19" s="62" t="s">
        <v>70</v>
      </c>
      <c r="C19" s="63">
        <f>SUM(C5:C11)</f>
        <v>97</v>
      </c>
      <c r="D19" s="74">
        <f>C19*100/C21</f>
        <v>59.509202453987733</v>
      </c>
      <c r="E19" s="63">
        <f>SUM(D5:D11)</f>
        <v>33</v>
      </c>
      <c r="F19" s="74">
        <f>E19*100/E21</f>
        <v>42.307692307692307</v>
      </c>
      <c r="G19" s="63">
        <f>SUM(E5:E11)</f>
        <v>9</v>
      </c>
      <c r="H19" s="74">
        <f>G19*100/G21</f>
        <v>39.130434782608695</v>
      </c>
      <c r="I19" s="59"/>
      <c r="J19" s="60"/>
    </row>
    <row r="20" spans="1:10" x14ac:dyDescent="0.25">
      <c r="B20" s="71" t="s">
        <v>71</v>
      </c>
      <c r="C20" s="72">
        <f>SUM(C56:C79)</f>
        <v>66</v>
      </c>
      <c r="D20" s="75">
        <f>C20*100/C21</f>
        <v>40.490797546012267</v>
      </c>
      <c r="E20" s="72">
        <f>SUM(D56:D79)</f>
        <v>45</v>
      </c>
      <c r="F20" s="75">
        <f>E20*100/E21</f>
        <v>57.692307692307693</v>
      </c>
      <c r="G20" s="72">
        <f>SUM(E56:E79)</f>
        <v>14</v>
      </c>
      <c r="H20" s="75">
        <f>G20*100/G21</f>
        <v>60.869565217391305</v>
      </c>
      <c r="I20" s="59"/>
      <c r="J20" s="60"/>
    </row>
    <row r="21" spans="1:10" x14ac:dyDescent="0.25">
      <c r="B21" s="62" t="s">
        <v>72</v>
      </c>
      <c r="C21" s="63">
        <f>C19+C20</f>
        <v>163</v>
      </c>
      <c r="D21" s="64">
        <f t="shared" ref="D21:E21" si="1">D19+D20</f>
        <v>100</v>
      </c>
      <c r="E21" s="63">
        <f t="shared" si="1"/>
        <v>78</v>
      </c>
      <c r="F21" s="64">
        <f>F19+F20</f>
        <v>100</v>
      </c>
      <c r="G21" s="63">
        <f t="shared" ref="G21" si="2">G19+G20</f>
        <v>23</v>
      </c>
      <c r="H21" s="64">
        <f>H19+H20</f>
        <v>100</v>
      </c>
      <c r="I21" s="59"/>
      <c r="J21" s="60"/>
    </row>
    <row r="22" spans="1:10" x14ac:dyDescent="0.25">
      <c r="B22" s="58"/>
      <c r="C22" s="59"/>
      <c r="D22" s="61"/>
      <c r="E22" s="59"/>
      <c r="F22" s="61"/>
      <c r="G22" s="59"/>
      <c r="H22" s="61"/>
      <c r="I22" s="59"/>
      <c r="J22" s="60"/>
    </row>
    <row r="23" spans="1:10" x14ac:dyDescent="0.25">
      <c r="B23" s="157" t="s">
        <v>93</v>
      </c>
      <c r="C23" s="156" t="s">
        <v>0</v>
      </c>
      <c r="D23" s="156"/>
      <c r="E23" s="156"/>
      <c r="F23" s="156" t="s">
        <v>28</v>
      </c>
      <c r="G23" s="156"/>
      <c r="H23" s="156"/>
      <c r="I23" s="156"/>
      <c r="J23" s="157" t="s">
        <v>85</v>
      </c>
    </row>
    <row r="24" spans="1:10" x14ac:dyDescent="0.25">
      <c r="B24" s="156"/>
      <c r="C24" s="156" t="s">
        <v>15</v>
      </c>
      <c r="D24" s="156"/>
      <c r="E24" s="156"/>
      <c r="F24" s="156" t="s">
        <v>16</v>
      </c>
      <c r="G24" s="156"/>
      <c r="H24" s="156" t="s">
        <v>11</v>
      </c>
      <c r="I24" s="156" t="s">
        <v>6</v>
      </c>
      <c r="J24" s="157"/>
    </row>
    <row r="25" spans="1:10" x14ac:dyDescent="0.25">
      <c r="B25" s="156"/>
      <c r="C25" s="95" t="s">
        <v>41</v>
      </c>
      <c r="D25" s="95" t="s">
        <v>18</v>
      </c>
      <c r="E25" s="95" t="s">
        <v>20</v>
      </c>
      <c r="F25" s="95" t="s">
        <v>42</v>
      </c>
      <c r="G25" s="95" t="s">
        <v>29</v>
      </c>
      <c r="H25" s="156"/>
      <c r="I25" s="156"/>
      <c r="J25" s="157"/>
    </row>
    <row r="26" spans="1:10" x14ac:dyDescent="0.25">
      <c r="B26" s="62" t="s">
        <v>81</v>
      </c>
      <c r="C26" s="67">
        <f>C5+C8+C10+C11</f>
        <v>6</v>
      </c>
      <c r="D26" s="67">
        <f t="shared" ref="D26:J26" si="3">D5+D8+D10+D11</f>
        <v>6</v>
      </c>
      <c r="E26" s="67">
        <f t="shared" si="3"/>
        <v>7</v>
      </c>
      <c r="F26" s="67">
        <f t="shared" si="3"/>
        <v>20</v>
      </c>
      <c r="G26" s="67">
        <f t="shared" si="3"/>
        <v>7</v>
      </c>
      <c r="H26" s="67">
        <f>H5+H8+H10+H11</f>
        <v>1</v>
      </c>
      <c r="I26" s="67">
        <f t="shared" si="3"/>
        <v>26</v>
      </c>
      <c r="J26" s="67">
        <f t="shared" si="3"/>
        <v>2</v>
      </c>
    </row>
    <row r="27" spans="1:10" x14ac:dyDescent="0.25">
      <c r="B27" s="62" t="s">
        <v>83</v>
      </c>
      <c r="C27" s="67">
        <f>C6+C7</f>
        <v>76</v>
      </c>
      <c r="D27" s="67">
        <f t="shared" ref="D27:J27" si="4">D6+D7</f>
        <v>27</v>
      </c>
      <c r="E27" s="67">
        <f t="shared" si="4"/>
        <v>2</v>
      </c>
      <c r="F27" s="67">
        <f t="shared" si="4"/>
        <v>97</v>
      </c>
      <c r="G27" s="67">
        <f t="shared" si="4"/>
        <v>23</v>
      </c>
      <c r="H27" s="67">
        <f>H6+H7</f>
        <v>2</v>
      </c>
      <c r="I27" s="67">
        <f t="shared" si="4"/>
        <v>118</v>
      </c>
      <c r="J27" s="67">
        <f t="shared" si="4"/>
        <v>0</v>
      </c>
    </row>
    <row r="28" spans="1:10" x14ac:dyDescent="0.25">
      <c r="B28" s="62" t="s">
        <v>95</v>
      </c>
      <c r="C28" s="69">
        <f t="shared" ref="C28:G28" si="5">C9</f>
        <v>15</v>
      </c>
      <c r="D28" s="69">
        <f t="shared" si="5"/>
        <v>0</v>
      </c>
      <c r="E28" s="69">
        <f t="shared" si="5"/>
        <v>0</v>
      </c>
      <c r="F28" s="69">
        <f t="shared" si="5"/>
        <v>15</v>
      </c>
      <c r="G28" s="69">
        <f t="shared" si="5"/>
        <v>2</v>
      </c>
      <c r="H28" s="69">
        <f>H9</f>
        <v>2</v>
      </c>
      <c r="I28" s="69">
        <f t="shared" ref="I28:J28" si="6">I9</f>
        <v>15</v>
      </c>
      <c r="J28" s="69">
        <f t="shared" si="6"/>
        <v>2</v>
      </c>
    </row>
    <row r="29" spans="1:10" x14ac:dyDescent="0.25">
      <c r="B29" s="58"/>
      <c r="C29" s="78"/>
      <c r="D29" s="78"/>
      <c r="E29" s="78"/>
      <c r="F29" s="78"/>
      <c r="G29" s="78"/>
      <c r="H29" s="78"/>
      <c r="I29" s="78"/>
      <c r="J29" s="79"/>
    </row>
    <row r="30" spans="1:10" x14ac:dyDescent="0.25">
      <c r="A30" s="57"/>
      <c r="B30" s="58"/>
      <c r="C30" s="78"/>
      <c r="D30" s="78"/>
      <c r="E30" s="78"/>
      <c r="F30" s="78"/>
      <c r="G30" s="78"/>
      <c r="H30" s="78"/>
      <c r="I30" s="78"/>
      <c r="J30" s="79"/>
    </row>
    <row r="31" spans="1:10" ht="15" customHeight="1" x14ac:dyDescent="0.25">
      <c r="A31" s="57"/>
      <c r="B31" s="86" t="s">
        <v>88</v>
      </c>
      <c r="C31" s="87" t="s">
        <v>0</v>
      </c>
      <c r="D31" s="87" t="s">
        <v>28</v>
      </c>
      <c r="E31" s="87" t="s">
        <v>11</v>
      </c>
      <c r="F31" s="87" t="s">
        <v>6</v>
      </c>
      <c r="G31" s="82"/>
      <c r="H31" s="80"/>
      <c r="I31" s="80"/>
      <c r="J31" s="81"/>
    </row>
    <row r="32" spans="1:10" x14ac:dyDescent="0.25">
      <c r="A32" s="57"/>
      <c r="B32" s="62" t="s">
        <v>81</v>
      </c>
      <c r="C32" s="69">
        <f>SUM(C26:E26)</f>
        <v>19</v>
      </c>
      <c r="D32" s="69">
        <f>F26+G26</f>
        <v>27</v>
      </c>
      <c r="E32" s="69">
        <f t="shared" ref="E32:F34" si="7">H26</f>
        <v>1</v>
      </c>
      <c r="F32" s="69">
        <f t="shared" si="7"/>
        <v>26</v>
      </c>
      <c r="G32" s="78"/>
      <c r="H32" s="80"/>
      <c r="I32" s="80"/>
      <c r="J32" s="78"/>
    </row>
    <row r="33" spans="1:10" x14ac:dyDescent="0.25">
      <c r="A33" s="57"/>
      <c r="B33" s="62" t="s">
        <v>83</v>
      </c>
      <c r="C33" s="69">
        <f t="shared" ref="C33:C34" si="8">SUM(C27:E27)</f>
        <v>105</v>
      </c>
      <c r="D33" s="69">
        <f t="shared" ref="D33:D34" si="9">F27+G27</f>
        <v>120</v>
      </c>
      <c r="E33" s="69">
        <f t="shared" si="7"/>
        <v>2</v>
      </c>
      <c r="F33" s="69">
        <f t="shared" si="7"/>
        <v>118</v>
      </c>
      <c r="G33" s="78"/>
      <c r="H33" s="80"/>
      <c r="I33" s="80"/>
      <c r="J33" s="78"/>
    </row>
    <row r="34" spans="1:10" x14ac:dyDescent="0.25">
      <c r="A34" s="57"/>
      <c r="B34" s="62" t="s">
        <v>95</v>
      </c>
      <c r="C34" s="69">
        <f t="shared" si="8"/>
        <v>15</v>
      </c>
      <c r="D34" s="69">
        <f t="shared" si="9"/>
        <v>17</v>
      </c>
      <c r="E34" s="69">
        <f t="shared" si="7"/>
        <v>2</v>
      </c>
      <c r="F34" s="69">
        <f t="shared" si="7"/>
        <v>15</v>
      </c>
      <c r="G34" s="78"/>
      <c r="H34" s="80"/>
      <c r="I34" s="80"/>
      <c r="J34" s="79"/>
    </row>
    <row r="35" spans="1:10" x14ac:dyDescent="0.25">
      <c r="A35" s="57"/>
      <c r="B35" s="58"/>
      <c r="C35" s="78"/>
      <c r="D35" s="78"/>
      <c r="E35" s="78"/>
      <c r="F35" s="78"/>
      <c r="G35" s="78"/>
      <c r="H35" s="78"/>
      <c r="I35" s="78"/>
      <c r="J35" s="79"/>
    </row>
    <row r="36" spans="1:10" x14ac:dyDescent="0.25">
      <c r="B36" s="58"/>
      <c r="C36" s="78"/>
      <c r="D36" s="78"/>
      <c r="E36" s="78"/>
      <c r="F36" s="78"/>
      <c r="G36" s="78"/>
      <c r="H36" s="78"/>
      <c r="I36" s="78"/>
      <c r="J36" s="79"/>
    </row>
    <row r="37" spans="1:10" x14ac:dyDescent="0.25">
      <c r="B37" s="58"/>
      <c r="C37" s="76"/>
      <c r="D37" s="76"/>
      <c r="E37" s="76"/>
      <c r="F37" s="76"/>
      <c r="G37" s="76"/>
      <c r="H37" s="76"/>
      <c r="I37" s="76"/>
      <c r="J37" s="77"/>
    </row>
    <row r="38" spans="1:10" x14ac:dyDescent="0.25">
      <c r="B38" s="157" t="s">
        <v>89</v>
      </c>
      <c r="C38" s="156" t="s">
        <v>0</v>
      </c>
      <c r="D38" s="156"/>
      <c r="E38" s="156"/>
      <c r="F38" s="156" t="s">
        <v>28</v>
      </c>
      <c r="G38" s="156"/>
      <c r="H38" s="156"/>
      <c r="I38" s="156"/>
      <c r="J38" s="157" t="s">
        <v>85</v>
      </c>
    </row>
    <row r="39" spans="1:10" x14ac:dyDescent="0.25">
      <c r="B39" s="156"/>
      <c r="C39" s="156" t="s">
        <v>15</v>
      </c>
      <c r="D39" s="156"/>
      <c r="E39" s="156"/>
      <c r="F39" s="156" t="s">
        <v>16</v>
      </c>
      <c r="G39" s="156"/>
      <c r="H39" s="156" t="s">
        <v>11</v>
      </c>
      <c r="I39" s="156" t="s">
        <v>6</v>
      </c>
      <c r="J39" s="157"/>
    </row>
    <row r="40" spans="1:10" x14ac:dyDescent="0.25">
      <c r="B40" s="156"/>
      <c r="C40" s="95" t="s">
        <v>41</v>
      </c>
      <c r="D40" s="95" t="s">
        <v>18</v>
      </c>
      <c r="E40" s="95" t="s">
        <v>20</v>
      </c>
      <c r="F40" s="95" t="s">
        <v>42</v>
      </c>
      <c r="G40" s="95" t="s">
        <v>29</v>
      </c>
      <c r="H40" s="156"/>
      <c r="I40" s="156"/>
      <c r="J40" s="157"/>
    </row>
    <row r="41" spans="1:10" x14ac:dyDescent="0.25">
      <c r="B41" s="62" t="s">
        <v>81</v>
      </c>
      <c r="C41" s="67">
        <f>C56+C57+C58+C61+C62+C63+C64+C68+C69</f>
        <v>47</v>
      </c>
      <c r="D41" s="67">
        <f t="shared" ref="D41:J41" si="10">D56+D57+D58+D61+D62+D63+D64+D68+D69</f>
        <v>27</v>
      </c>
      <c r="E41" s="67">
        <f t="shared" si="10"/>
        <v>2</v>
      </c>
      <c r="F41" s="67">
        <f t="shared" si="10"/>
        <v>82</v>
      </c>
      <c r="G41" s="67">
        <f t="shared" si="10"/>
        <v>19</v>
      </c>
      <c r="H41" s="67">
        <f t="shared" si="10"/>
        <v>3</v>
      </c>
      <c r="I41" s="67">
        <f t="shared" si="10"/>
        <v>98</v>
      </c>
      <c r="J41" s="67">
        <f t="shared" si="10"/>
        <v>8</v>
      </c>
    </row>
    <row r="42" spans="1:10" x14ac:dyDescent="0.25">
      <c r="B42" s="62" t="s">
        <v>83</v>
      </c>
      <c r="C42" s="67">
        <f>C59+C60+C72+C73+C74+C75+C76+C77+C78+C79</f>
        <v>18</v>
      </c>
      <c r="D42" s="67">
        <f t="shared" ref="D42:J42" si="11">D59+D60+D72+D73+D74+D75+D76+D77+D78+D79</f>
        <v>15</v>
      </c>
      <c r="E42" s="67">
        <f t="shared" si="11"/>
        <v>12</v>
      </c>
      <c r="F42" s="67">
        <f t="shared" si="11"/>
        <v>31</v>
      </c>
      <c r="G42" s="67">
        <f t="shared" si="11"/>
        <v>15</v>
      </c>
      <c r="H42" s="67">
        <f t="shared" si="11"/>
        <v>16</v>
      </c>
      <c r="I42" s="67">
        <f t="shared" si="11"/>
        <v>30</v>
      </c>
      <c r="J42" s="67">
        <f t="shared" si="11"/>
        <v>4</v>
      </c>
    </row>
    <row r="43" spans="1:10" x14ac:dyDescent="0.25">
      <c r="B43" s="62" t="s">
        <v>95</v>
      </c>
      <c r="C43" s="67">
        <f>C65+C66+C67+C70+C71</f>
        <v>1</v>
      </c>
      <c r="D43" s="67">
        <f t="shared" ref="D43:J43" si="12">D65+D66+D67+D70+D71</f>
        <v>3</v>
      </c>
      <c r="E43" s="67">
        <f t="shared" si="12"/>
        <v>0</v>
      </c>
      <c r="F43" s="67">
        <f t="shared" si="12"/>
        <v>2</v>
      </c>
      <c r="G43" s="67">
        <f t="shared" si="12"/>
        <v>2</v>
      </c>
      <c r="H43" s="67">
        <f t="shared" si="12"/>
        <v>1</v>
      </c>
      <c r="I43" s="67">
        <f t="shared" si="12"/>
        <v>3</v>
      </c>
      <c r="J43" s="67">
        <f t="shared" si="12"/>
        <v>2</v>
      </c>
    </row>
    <row r="44" spans="1:10" x14ac:dyDescent="0.25">
      <c r="B44" s="58"/>
      <c r="C44" s="76"/>
      <c r="D44" s="76"/>
      <c r="E44" s="76"/>
      <c r="F44" s="76"/>
      <c r="G44" s="76"/>
      <c r="H44" s="76"/>
      <c r="I44" s="76"/>
      <c r="J44" s="77"/>
    </row>
    <row r="45" spans="1:10" x14ac:dyDescent="0.25">
      <c r="A45" s="57"/>
      <c r="B45" s="58"/>
      <c r="C45" s="78"/>
      <c r="D45" s="78"/>
      <c r="E45" s="78"/>
      <c r="F45" s="78"/>
      <c r="G45" s="78"/>
      <c r="H45" s="76"/>
      <c r="I45" s="76"/>
      <c r="J45" s="77"/>
    </row>
    <row r="46" spans="1:10" ht="15" customHeight="1" x14ac:dyDescent="0.25">
      <c r="A46" s="57"/>
      <c r="B46" s="84" t="s">
        <v>89</v>
      </c>
      <c r="C46" s="85" t="s">
        <v>0</v>
      </c>
      <c r="D46" s="85" t="s">
        <v>28</v>
      </c>
      <c r="E46" s="85" t="s">
        <v>11</v>
      </c>
      <c r="F46" s="85" t="s">
        <v>6</v>
      </c>
      <c r="G46" s="78"/>
      <c r="H46" s="76"/>
      <c r="I46" s="76"/>
      <c r="J46" s="77"/>
    </row>
    <row r="47" spans="1:10" x14ac:dyDescent="0.25">
      <c r="A47" s="57"/>
      <c r="B47" s="62" t="s">
        <v>81</v>
      </c>
      <c r="C47" s="69">
        <f>SUM(C41:E41)</f>
        <v>76</v>
      </c>
      <c r="D47" s="69">
        <f>F41+G41</f>
        <v>101</v>
      </c>
      <c r="E47" s="69">
        <f t="shared" ref="E47:F49" si="13">H41</f>
        <v>3</v>
      </c>
      <c r="F47" s="69">
        <f t="shared" si="13"/>
        <v>98</v>
      </c>
      <c r="G47" s="78"/>
      <c r="H47" s="76"/>
      <c r="I47" s="76"/>
      <c r="J47" s="77"/>
    </row>
    <row r="48" spans="1:10" x14ac:dyDescent="0.25">
      <c r="A48" s="57"/>
      <c r="B48" s="62" t="s">
        <v>83</v>
      </c>
      <c r="C48" s="69">
        <f>SUM(C42:E42)</f>
        <v>45</v>
      </c>
      <c r="D48" s="69">
        <f t="shared" ref="D48:D49" si="14">F42+G42</f>
        <v>46</v>
      </c>
      <c r="E48" s="69">
        <f t="shared" si="13"/>
        <v>16</v>
      </c>
      <c r="F48" s="69">
        <f t="shared" si="13"/>
        <v>30</v>
      </c>
      <c r="G48" s="78"/>
      <c r="H48" s="76"/>
      <c r="I48" s="76"/>
      <c r="J48" s="77"/>
    </row>
    <row r="49" spans="1:10" x14ac:dyDescent="0.25">
      <c r="A49" s="57"/>
      <c r="B49" s="62" t="s">
        <v>95</v>
      </c>
      <c r="C49" s="69">
        <f t="shared" ref="C49" si="15">SUM(C43:E43)</f>
        <v>4</v>
      </c>
      <c r="D49" s="69">
        <f t="shared" si="14"/>
        <v>4</v>
      </c>
      <c r="E49" s="69">
        <f t="shared" si="13"/>
        <v>1</v>
      </c>
      <c r="F49" s="69">
        <f t="shared" si="13"/>
        <v>3</v>
      </c>
      <c r="G49" s="78"/>
      <c r="H49" s="76"/>
      <c r="I49" s="76"/>
      <c r="J49" s="77"/>
    </row>
    <row r="50" spans="1:10" x14ac:dyDescent="0.25">
      <c r="A50" s="57"/>
      <c r="B50" s="57"/>
      <c r="C50" s="57"/>
      <c r="D50" s="57"/>
      <c r="E50" s="57"/>
      <c r="F50" s="57"/>
      <c r="G50" s="57"/>
      <c r="H50" s="57"/>
      <c r="I50" s="57"/>
      <c r="J50" s="57"/>
    </row>
    <row r="52" spans="1:10" ht="18.75" x14ac:dyDescent="0.25">
      <c r="B52" s="23" t="s">
        <v>64</v>
      </c>
    </row>
    <row r="53" spans="1:10" x14ac:dyDescent="0.25">
      <c r="B53" s="156" t="s">
        <v>39</v>
      </c>
      <c r="C53" s="156" t="s">
        <v>0</v>
      </c>
      <c r="D53" s="156"/>
      <c r="E53" s="156"/>
      <c r="F53" s="156" t="s">
        <v>28</v>
      </c>
      <c r="G53" s="156"/>
      <c r="H53" s="156"/>
      <c r="I53" s="156"/>
      <c r="J53" s="157" t="s">
        <v>85</v>
      </c>
    </row>
    <row r="54" spans="1:10" x14ac:dyDescent="0.25">
      <c r="B54" s="156"/>
      <c r="C54" s="156" t="s">
        <v>15</v>
      </c>
      <c r="D54" s="156"/>
      <c r="E54" s="156"/>
      <c r="F54" s="156" t="s">
        <v>16</v>
      </c>
      <c r="G54" s="156"/>
      <c r="H54" s="156" t="s">
        <v>11</v>
      </c>
      <c r="I54" s="156" t="s">
        <v>6</v>
      </c>
      <c r="J54" s="156"/>
    </row>
    <row r="55" spans="1:10" x14ac:dyDescent="0.25">
      <c r="B55" s="156"/>
      <c r="C55" s="95" t="s">
        <v>41</v>
      </c>
      <c r="D55" s="95" t="s">
        <v>18</v>
      </c>
      <c r="E55" s="95" t="s">
        <v>20</v>
      </c>
      <c r="F55" s="95" t="s">
        <v>42</v>
      </c>
      <c r="G55" s="95" t="s">
        <v>29</v>
      </c>
      <c r="H55" s="156"/>
      <c r="I55" s="156"/>
      <c r="J55" s="156"/>
    </row>
    <row r="56" spans="1:10" x14ac:dyDescent="0.25">
      <c r="A56" t="s">
        <v>82</v>
      </c>
      <c r="B56" s="65" t="s">
        <v>43</v>
      </c>
      <c r="C56" s="113">
        <v>12</v>
      </c>
      <c r="D56" s="113">
        <v>0</v>
      </c>
      <c r="E56" s="113">
        <v>0</v>
      </c>
      <c r="F56" s="113">
        <v>7</v>
      </c>
      <c r="G56" s="113">
        <v>12</v>
      </c>
      <c r="H56" s="113">
        <v>0</v>
      </c>
      <c r="I56" s="113">
        <v>19</v>
      </c>
      <c r="J56" s="113">
        <v>1</v>
      </c>
    </row>
    <row r="57" spans="1:10" x14ac:dyDescent="0.25">
      <c r="A57" t="s">
        <v>82</v>
      </c>
      <c r="B57" s="117" t="s">
        <v>7</v>
      </c>
      <c r="C57" s="118">
        <v>34</v>
      </c>
      <c r="D57" s="118">
        <v>0</v>
      </c>
      <c r="E57" s="118">
        <v>0</v>
      </c>
      <c r="F57" s="118">
        <v>29</v>
      </c>
      <c r="G57" s="118">
        <v>4</v>
      </c>
      <c r="H57" s="118">
        <v>2</v>
      </c>
      <c r="I57" s="118">
        <v>31</v>
      </c>
      <c r="J57" s="118">
        <v>0</v>
      </c>
    </row>
    <row r="58" spans="1:10" x14ac:dyDescent="0.25">
      <c r="A58" t="s">
        <v>82</v>
      </c>
      <c r="B58" s="119" t="s">
        <v>46</v>
      </c>
      <c r="C58" s="113">
        <v>0</v>
      </c>
      <c r="D58" s="113">
        <v>0</v>
      </c>
      <c r="E58" s="113">
        <v>0</v>
      </c>
      <c r="F58" s="113">
        <v>0</v>
      </c>
      <c r="G58" s="113">
        <v>0</v>
      </c>
      <c r="H58" s="113">
        <v>0</v>
      </c>
      <c r="I58" s="113">
        <v>0</v>
      </c>
      <c r="J58" s="113">
        <v>0</v>
      </c>
    </row>
    <row r="59" spans="1:10" x14ac:dyDescent="0.25">
      <c r="A59" t="s">
        <v>94</v>
      </c>
      <c r="B59" s="117" t="s">
        <v>4</v>
      </c>
      <c r="C59" s="118">
        <v>15</v>
      </c>
      <c r="D59" s="118">
        <v>5</v>
      </c>
      <c r="E59" s="118">
        <v>7</v>
      </c>
      <c r="F59" s="118">
        <v>26</v>
      </c>
      <c r="G59" s="118">
        <v>5</v>
      </c>
      <c r="H59" s="118">
        <v>13</v>
      </c>
      <c r="I59" s="118">
        <v>18</v>
      </c>
      <c r="J59" s="118">
        <v>1</v>
      </c>
    </row>
    <row r="60" spans="1:10" x14ac:dyDescent="0.25">
      <c r="A60" t="s">
        <v>94</v>
      </c>
      <c r="B60" s="65" t="s">
        <v>8</v>
      </c>
      <c r="C60" s="113">
        <v>1</v>
      </c>
      <c r="D60" s="113">
        <v>5</v>
      </c>
      <c r="E60" s="113">
        <v>0</v>
      </c>
      <c r="F60" s="113">
        <v>0</v>
      </c>
      <c r="G60" s="113">
        <v>3</v>
      </c>
      <c r="H60" s="113">
        <v>0</v>
      </c>
      <c r="I60" s="113">
        <v>3</v>
      </c>
      <c r="J60" s="113">
        <v>0</v>
      </c>
    </row>
    <row r="61" spans="1:10" x14ac:dyDescent="0.25">
      <c r="A61" t="s">
        <v>82</v>
      </c>
      <c r="B61" s="120" t="s">
        <v>47</v>
      </c>
      <c r="C61" s="118">
        <v>0</v>
      </c>
      <c r="D61" s="118">
        <v>0</v>
      </c>
      <c r="E61" s="118">
        <v>0</v>
      </c>
      <c r="F61" s="118">
        <v>0</v>
      </c>
      <c r="G61" s="118">
        <v>0</v>
      </c>
      <c r="H61" s="118">
        <v>0</v>
      </c>
      <c r="I61" s="118">
        <v>0</v>
      </c>
      <c r="J61" s="118">
        <v>0</v>
      </c>
    </row>
    <row r="62" spans="1:10" x14ac:dyDescent="0.25">
      <c r="A62" t="s">
        <v>82</v>
      </c>
      <c r="B62" s="65" t="s">
        <v>48</v>
      </c>
      <c r="C62" s="113">
        <v>0</v>
      </c>
      <c r="D62" s="113">
        <v>19</v>
      </c>
      <c r="E62" s="113">
        <v>0</v>
      </c>
      <c r="F62" s="113">
        <v>36</v>
      </c>
      <c r="G62" s="113">
        <v>2</v>
      </c>
      <c r="H62" s="113">
        <v>1</v>
      </c>
      <c r="I62" s="113">
        <v>37</v>
      </c>
      <c r="J62" s="113">
        <v>7</v>
      </c>
    </row>
    <row r="63" spans="1:10" x14ac:dyDescent="0.25">
      <c r="A63" t="s">
        <v>82</v>
      </c>
      <c r="B63" s="121" t="s">
        <v>49</v>
      </c>
      <c r="C63" s="118">
        <v>0</v>
      </c>
      <c r="D63" s="118">
        <v>7</v>
      </c>
      <c r="E63" s="118">
        <v>0</v>
      </c>
      <c r="F63" s="118">
        <v>7</v>
      </c>
      <c r="G63" s="118">
        <v>0</v>
      </c>
      <c r="H63" s="118">
        <v>0</v>
      </c>
      <c r="I63" s="118">
        <v>7</v>
      </c>
      <c r="J63" s="118">
        <v>0</v>
      </c>
    </row>
    <row r="64" spans="1:10" x14ac:dyDescent="0.25">
      <c r="A64" t="s">
        <v>82</v>
      </c>
      <c r="B64" s="65" t="s">
        <v>50</v>
      </c>
      <c r="C64" s="113">
        <v>1</v>
      </c>
      <c r="D64" s="113">
        <v>1</v>
      </c>
      <c r="E64" s="113">
        <v>0</v>
      </c>
      <c r="F64" s="113">
        <v>2</v>
      </c>
      <c r="G64" s="113">
        <v>0</v>
      </c>
      <c r="H64" s="113">
        <v>0</v>
      </c>
      <c r="I64" s="113">
        <v>2</v>
      </c>
      <c r="J64" s="113">
        <v>0</v>
      </c>
    </row>
    <row r="65" spans="1:11" x14ac:dyDescent="0.25">
      <c r="A65" t="s">
        <v>84</v>
      </c>
      <c r="B65" s="122" t="s">
        <v>69</v>
      </c>
      <c r="C65" s="118">
        <v>0</v>
      </c>
      <c r="D65" s="118">
        <v>2</v>
      </c>
      <c r="E65" s="118">
        <v>0</v>
      </c>
      <c r="F65" s="118">
        <v>0</v>
      </c>
      <c r="G65" s="118">
        <v>2</v>
      </c>
      <c r="H65" s="118">
        <v>0</v>
      </c>
      <c r="I65" s="118">
        <v>2</v>
      </c>
      <c r="J65" s="123">
        <v>1</v>
      </c>
    </row>
    <row r="66" spans="1:11" x14ac:dyDescent="0.25">
      <c r="A66" t="s">
        <v>84</v>
      </c>
      <c r="B66" s="124" t="s">
        <v>51</v>
      </c>
      <c r="C66" s="63">
        <v>0</v>
      </c>
      <c r="D66" s="63">
        <v>0</v>
      </c>
      <c r="E66" s="63">
        <v>0</v>
      </c>
      <c r="F66" s="63">
        <v>0</v>
      </c>
      <c r="G66" s="63">
        <v>0</v>
      </c>
      <c r="H66" s="63">
        <v>0</v>
      </c>
      <c r="I66" s="63">
        <v>0</v>
      </c>
      <c r="J66" s="63">
        <v>0</v>
      </c>
    </row>
    <row r="67" spans="1:11" x14ac:dyDescent="0.25">
      <c r="A67" t="s">
        <v>84</v>
      </c>
      <c r="B67" s="71" t="s">
        <v>52</v>
      </c>
      <c r="C67" s="72">
        <v>1</v>
      </c>
      <c r="D67" s="72">
        <v>1</v>
      </c>
      <c r="E67" s="72">
        <v>0</v>
      </c>
      <c r="F67" s="72">
        <v>2</v>
      </c>
      <c r="G67" s="72">
        <v>0</v>
      </c>
      <c r="H67" s="72">
        <v>1</v>
      </c>
      <c r="I67" s="72">
        <v>1</v>
      </c>
      <c r="J67" s="72">
        <v>1</v>
      </c>
    </row>
    <row r="68" spans="1:11" x14ac:dyDescent="0.25">
      <c r="A68" t="s">
        <v>82</v>
      </c>
      <c r="B68" s="62" t="s">
        <v>53</v>
      </c>
      <c r="C68" s="63">
        <v>0</v>
      </c>
      <c r="D68" s="63">
        <v>0</v>
      </c>
      <c r="E68" s="63">
        <v>1</v>
      </c>
      <c r="F68" s="63">
        <v>0</v>
      </c>
      <c r="G68" s="63">
        <v>1</v>
      </c>
      <c r="H68" s="63">
        <v>0</v>
      </c>
      <c r="I68" s="63">
        <v>1</v>
      </c>
      <c r="J68" s="63">
        <v>0</v>
      </c>
    </row>
    <row r="69" spans="1:11" x14ac:dyDescent="0.25">
      <c r="A69" t="s">
        <v>82</v>
      </c>
      <c r="B69" s="125" t="s">
        <v>54</v>
      </c>
      <c r="C69" s="72">
        <v>0</v>
      </c>
      <c r="D69" s="72">
        <v>0</v>
      </c>
      <c r="E69" s="72">
        <v>1</v>
      </c>
      <c r="F69" s="72">
        <v>1</v>
      </c>
      <c r="G69" s="72">
        <v>0</v>
      </c>
      <c r="H69" s="72">
        <v>0</v>
      </c>
      <c r="I69" s="72">
        <v>1</v>
      </c>
      <c r="J69" s="72">
        <v>0</v>
      </c>
    </row>
    <row r="70" spans="1:11" ht="24" customHeight="1" x14ac:dyDescent="0.25">
      <c r="A70" t="s">
        <v>84</v>
      </c>
      <c r="B70" s="124" t="s">
        <v>55</v>
      </c>
      <c r="C70" s="63">
        <v>0</v>
      </c>
      <c r="D70" s="63">
        <v>0</v>
      </c>
      <c r="E70" s="63">
        <v>0</v>
      </c>
      <c r="F70" s="63">
        <v>0</v>
      </c>
      <c r="G70" s="63">
        <v>0</v>
      </c>
      <c r="H70" s="63">
        <v>0</v>
      </c>
      <c r="I70" s="63">
        <v>0</v>
      </c>
      <c r="J70" s="63">
        <v>0</v>
      </c>
    </row>
    <row r="71" spans="1:11" x14ac:dyDescent="0.25">
      <c r="A71" t="s">
        <v>84</v>
      </c>
      <c r="B71" s="125" t="s">
        <v>56</v>
      </c>
      <c r="C71" s="72">
        <v>0</v>
      </c>
      <c r="D71" s="72">
        <v>0</v>
      </c>
      <c r="E71" s="72">
        <v>0</v>
      </c>
      <c r="F71" s="72">
        <v>0</v>
      </c>
      <c r="G71" s="72">
        <v>0</v>
      </c>
      <c r="H71" s="72">
        <v>0</v>
      </c>
      <c r="I71" s="72">
        <v>0</v>
      </c>
      <c r="J71" s="72">
        <v>0</v>
      </c>
    </row>
    <row r="72" spans="1:11" x14ac:dyDescent="0.25">
      <c r="A72" t="s">
        <v>94</v>
      </c>
      <c r="B72" s="62" t="s">
        <v>57</v>
      </c>
      <c r="C72" s="63">
        <v>0</v>
      </c>
      <c r="D72" s="63">
        <v>0</v>
      </c>
      <c r="E72" s="63">
        <v>3</v>
      </c>
      <c r="F72" s="63">
        <v>0</v>
      </c>
      <c r="G72" s="63">
        <v>3</v>
      </c>
      <c r="H72" s="63">
        <v>0</v>
      </c>
      <c r="I72" s="63">
        <v>3</v>
      </c>
      <c r="J72" s="63">
        <v>0</v>
      </c>
    </row>
    <row r="73" spans="1:11" ht="25.5" x14ac:dyDescent="0.25">
      <c r="A73" t="s">
        <v>94</v>
      </c>
      <c r="B73" s="125" t="s">
        <v>67</v>
      </c>
      <c r="C73" s="72">
        <v>0</v>
      </c>
      <c r="D73" s="72">
        <v>0</v>
      </c>
      <c r="E73" s="72">
        <v>0</v>
      </c>
      <c r="F73" s="72">
        <v>0</v>
      </c>
      <c r="G73" s="72">
        <v>0</v>
      </c>
      <c r="H73" s="72">
        <v>0</v>
      </c>
      <c r="I73" s="72">
        <v>0</v>
      </c>
      <c r="J73" s="72">
        <v>0</v>
      </c>
    </row>
    <row r="74" spans="1:11" x14ac:dyDescent="0.25">
      <c r="A74" t="s">
        <v>94</v>
      </c>
      <c r="B74" s="124" t="s">
        <v>58</v>
      </c>
      <c r="C74" s="63">
        <v>0</v>
      </c>
      <c r="D74" s="63">
        <v>0</v>
      </c>
      <c r="E74" s="63">
        <v>0</v>
      </c>
      <c r="F74" s="63">
        <v>0</v>
      </c>
      <c r="G74" s="63">
        <v>0</v>
      </c>
      <c r="H74" s="63">
        <v>0</v>
      </c>
      <c r="I74" s="63">
        <v>0</v>
      </c>
      <c r="J74" s="63">
        <v>0</v>
      </c>
    </row>
    <row r="75" spans="1:11" x14ac:dyDescent="0.25">
      <c r="A75" t="s">
        <v>94</v>
      </c>
      <c r="B75" s="125" t="s">
        <v>59</v>
      </c>
      <c r="C75" s="72">
        <v>0</v>
      </c>
      <c r="D75" s="72">
        <v>0</v>
      </c>
      <c r="E75" s="72">
        <v>0</v>
      </c>
      <c r="F75" s="72">
        <v>0</v>
      </c>
      <c r="G75" s="72">
        <v>0</v>
      </c>
      <c r="H75" s="72">
        <v>0</v>
      </c>
      <c r="I75" s="72">
        <v>0</v>
      </c>
      <c r="J75" s="72">
        <v>0</v>
      </c>
      <c r="K75" s="57"/>
    </row>
    <row r="76" spans="1:11" ht="25.5" x14ac:dyDescent="0.25">
      <c r="A76" t="s">
        <v>94</v>
      </c>
      <c r="B76" s="124" t="s">
        <v>60</v>
      </c>
      <c r="C76" s="63">
        <v>0</v>
      </c>
      <c r="D76" s="63">
        <v>0</v>
      </c>
      <c r="E76" s="63">
        <v>0</v>
      </c>
      <c r="F76" s="63">
        <v>0</v>
      </c>
      <c r="G76" s="63">
        <v>0</v>
      </c>
      <c r="H76" s="63">
        <v>0</v>
      </c>
      <c r="I76" s="63">
        <v>0</v>
      </c>
      <c r="J76" s="63">
        <v>0</v>
      </c>
    </row>
    <row r="77" spans="1:11" x14ac:dyDescent="0.25">
      <c r="A77" t="s">
        <v>94</v>
      </c>
      <c r="B77" s="71" t="s">
        <v>61</v>
      </c>
      <c r="C77" s="72">
        <v>0</v>
      </c>
      <c r="D77" s="72">
        <v>0</v>
      </c>
      <c r="E77" s="72">
        <v>1</v>
      </c>
      <c r="F77" s="72">
        <v>0</v>
      </c>
      <c r="G77" s="72">
        <v>1</v>
      </c>
      <c r="H77" s="72">
        <v>0</v>
      </c>
      <c r="I77" s="72">
        <v>1</v>
      </c>
      <c r="J77" s="72">
        <v>0</v>
      </c>
    </row>
    <row r="78" spans="1:11" x14ac:dyDescent="0.25">
      <c r="A78" t="s">
        <v>94</v>
      </c>
      <c r="B78" s="62" t="s">
        <v>62</v>
      </c>
      <c r="C78" s="63">
        <v>0</v>
      </c>
      <c r="D78" s="63">
        <v>0</v>
      </c>
      <c r="E78" s="63">
        <v>1</v>
      </c>
      <c r="F78" s="63">
        <v>0</v>
      </c>
      <c r="G78" s="63">
        <v>1</v>
      </c>
      <c r="H78" s="63">
        <v>0</v>
      </c>
      <c r="I78" s="63">
        <v>1</v>
      </c>
      <c r="J78" s="63">
        <v>0</v>
      </c>
    </row>
    <row r="79" spans="1:11" x14ac:dyDescent="0.25">
      <c r="A79" t="s">
        <v>94</v>
      </c>
      <c r="B79" s="71" t="s">
        <v>63</v>
      </c>
      <c r="C79" s="126">
        <v>2</v>
      </c>
      <c r="D79" s="126">
        <v>5</v>
      </c>
      <c r="E79" s="126">
        <v>0</v>
      </c>
      <c r="F79" s="126">
        <v>5</v>
      </c>
      <c r="G79" s="126">
        <v>2</v>
      </c>
      <c r="H79" s="126">
        <v>3</v>
      </c>
      <c r="I79" s="72">
        <v>4</v>
      </c>
      <c r="J79" s="127">
        <v>3</v>
      </c>
    </row>
    <row r="81" spans="1:23" ht="18.75" x14ac:dyDescent="0.25">
      <c r="B81" s="23" t="s">
        <v>68</v>
      </c>
    </row>
    <row r="82" spans="1:23" x14ac:dyDescent="0.25">
      <c r="B82" s="156" t="s">
        <v>39</v>
      </c>
      <c r="C82" s="156" t="s">
        <v>0</v>
      </c>
      <c r="D82" s="156"/>
      <c r="E82" s="156"/>
      <c r="F82" s="156" t="s">
        <v>28</v>
      </c>
      <c r="G82" s="156"/>
      <c r="H82" s="156"/>
      <c r="I82" s="156"/>
      <c r="J82" s="157" t="s">
        <v>85</v>
      </c>
    </row>
    <row r="83" spans="1:23" x14ac:dyDescent="0.25">
      <c r="B83" s="156"/>
      <c r="C83" s="156" t="s">
        <v>15</v>
      </c>
      <c r="D83" s="156"/>
      <c r="E83" s="156"/>
      <c r="F83" s="156" t="s">
        <v>16</v>
      </c>
      <c r="G83" s="156"/>
      <c r="H83" s="156" t="s">
        <v>11</v>
      </c>
      <c r="I83" s="156" t="s">
        <v>6</v>
      </c>
      <c r="J83" s="156"/>
    </row>
    <row r="84" spans="1:23" x14ac:dyDescent="0.25">
      <c r="B84" s="156"/>
      <c r="C84" s="95" t="s">
        <v>41</v>
      </c>
      <c r="D84" s="95" t="s">
        <v>18</v>
      </c>
      <c r="E84" s="95" t="s">
        <v>20</v>
      </c>
      <c r="F84" s="95" t="s">
        <v>42</v>
      </c>
      <c r="G84" s="95" t="s">
        <v>29</v>
      </c>
      <c r="H84" s="156"/>
      <c r="I84" s="156"/>
      <c r="J84" s="156"/>
    </row>
    <row r="85" spans="1:23" x14ac:dyDescent="0.25">
      <c r="B85" s="65" t="s">
        <v>68</v>
      </c>
      <c r="C85" s="113">
        <f>SUM(C5:C11, C56:C79)</f>
        <v>163</v>
      </c>
      <c r="D85" s="113">
        <f>SUM(D5:D11, D56:D79)</f>
        <v>78</v>
      </c>
      <c r="E85" s="113">
        <f>SUM(E5:E11, E56:E79)</f>
        <v>23</v>
      </c>
      <c r="F85" s="113">
        <f t="shared" ref="F85:I85" si="16">SUM(F5:F11, F56:F79)</f>
        <v>247</v>
      </c>
      <c r="G85" s="113">
        <f t="shared" si="16"/>
        <v>68</v>
      </c>
      <c r="H85" s="113">
        <f t="shared" si="16"/>
        <v>25</v>
      </c>
      <c r="I85" s="113">
        <f t="shared" si="16"/>
        <v>290</v>
      </c>
      <c r="J85" s="113">
        <v>28</v>
      </c>
    </row>
    <row r="87" spans="1:23" x14ac:dyDescent="0.25">
      <c r="B87" s="114"/>
      <c r="C87" s="114" t="s">
        <v>0</v>
      </c>
      <c r="D87" s="114" t="s">
        <v>28</v>
      </c>
      <c r="E87" s="114" t="s">
        <v>2</v>
      </c>
    </row>
    <row r="88" spans="1:23" x14ac:dyDescent="0.25">
      <c r="B88" s="115" t="s">
        <v>68</v>
      </c>
      <c r="C88" s="116">
        <f>SUM(C85:E85)</f>
        <v>264</v>
      </c>
      <c r="D88" s="116">
        <f>SUM(F85:G85)</f>
        <v>315</v>
      </c>
      <c r="E88" s="116">
        <f>SUM(J85)</f>
        <v>28</v>
      </c>
    </row>
    <row r="91" spans="1:23" x14ac:dyDescent="0.25">
      <c r="O91" t="s">
        <v>98</v>
      </c>
      <c r="P91" s="97" t="s">
        <v>99</v>
      </c>
      <c r="Q91" s="98" t="s">
        <v>100</v>
      </c>
      <c r="R91" s="98" t="s">
        <v>101</v>
      </c>
      <c r="S91" s="98" t="s">
        <v>102</v>
      </c>
      <c r="T91" s="98" t="s">
        <v>103</v>
      </c>
      <c r="U91" s="98" t="s">
        <v>104</v>
      </c>
      <c r="V91" s="98" t="s">
        <v>105</v>
      </c>
    </row>
    <row r="92" spans="1:23" x14ac:dyDescent="0.25">
      <c r="B92" s="95" t="s">
        <v>128</v>
      </c>
      <c r="C92" s="95" t="s">
        <v>129</v>
      </c>
      <c r="D92" s="95" t="s">
        <v>124</v>
      </c>
      <c r="L92" s="100" t="s">
        <v>107</v>
      </c>
      <c r="M92" s="101"/>
      <c r="N92" s="102" t="s">
        <v>106</v>
      </c>
      <c r="O92" s="101">
        <v>1</v>
      </c>
      <c r="P92" s="101">
        <v>0</v>
      </c>
      <c r="Q92" s="101">
        <v>0</v>
      </c>
      <c r="R92" s="101">
        <v>0</v>
      </c>
      <c r="S92" s="101">
        <v>0</v>
      </c>
      <c r="T92" s="101">
        <v>1</v>
      </c>
      <c r="U92" s="101">
        <v>0</v>
      </c>
      <c r="V92" s="101">
        <v>1</v>
      </c>
      <c r="W92" s="103">
        <f>SUM(P92:T92)</f>
        <v>1</v>
      </c>
    </row>
    <row r="93" spans="1:23" x14ac:dyDescent="0.25">
      <c r="B93" s="112" t="s">
        <v>127</v>
      </c>
      <c r="C93" s="112">
        <f>SUM(U92:U97)</f>
        <v>7</v>
      </c>
      <c r="D93" s="112">
        <f>SUM(V92:V97)</f>
        <v>4</v>
      </c>
      <c r="L93" s="104" t="s">
        <v>107</v>
      </c>
      <c r="M93" s="105"/>
      <c r="N93" s="105" t="s">
        <v>108</v>
      </c>
      <c r="O93" s="105">
        <v>5</v>
      </c>
      <c r="P93" s="105">
        <v>1</v>
      </c>
      <c r="Q93" s="105">
        <v>0</v>
      </c>
      <c r="R93" s="105">
        <v>3</v>
      </c>
      <c r="S93" s="105">
        <v>1</v>
      </c>
      <c r="T93" s="105">
        <v>0</v>
      </c>
      <c r="U93" s="105">
        <v>3</v>
      </c>
      <c r="V93" s="105">
        <v>2</v>
      </c>
      <c r="W93" s="106">
        <f t="shared" ref="W93:W103" si="17">SUM(P93:T93)</f>
        <v>5</v>
      </c>
    </row>
    <row r="94" spans="1:23" x14ac:dyDescent="0.25">
      <c r="B94" s="112" t="s">
        <v>131</v>
      </c>
      <c r="C94" s="112">
        <v>21</v>
      </c>
      <c r="D94" s="112">
        <v>4</v>
      </c>
      <c r="L94" s="104" t="s">
        <v>107</v>
      </c>
      <c r="M94" s="105"/>
      <c r="N94" s="107" t="s">
        <v>109</v>
      </c>
      <c r="O94" s="105">
        <v>1</v>
      </c>
      <c r="P94" s="105">
        <v>0</v>
      </c>
      <c r="Q94" s="105">
        <v>0</v>
      </c>
      <c r="R94" s="105">
        <v>0</v>
      </c>
      <c r="S94" s="105">
        <v>0</v>
      </c>
      <c r="T94" s="105">
        <v>1</v>
      </c>
      <c r="U94" s="105">
        <v>1</v>
      </c>
      <c r="V94" s="105">
        <v>0</v>
      </c>
      <c r="W94" s="106">
        <f t="shared" si="17"/>
        <v>1</v>
      </c>
    </row>
    <row r="95" spans="1:23" x14ac:dyDescent="0.25">
      <c r="D95" s="99"/>
      <c r="L95" s="104" t="s">
        <v>107</v>
      </c>
      <c r="M95" s="105"/>
      <c r="N95" s="105" t="s">
        <v>110</v>
      </c>
      <c r="O95" s="105">
        <v>2</v>
      </c>
      <c r="P95" s="105">
        <v>1</v>
      </c>
      <c r="Q95" s="105">
        <v>0</v>
      </c>
      <c r="R95" s="105">
        <v>0</v>
      </c>
      <c r="S95" s="105">
        <v>0</v>
      </c>
      <c r="T95" s="105">
        <v>1</v>
      </c>
      <c r="U95" s="105">
        <v>2</v>
      </c>
      <c r="V95" s="105">
        <v>0</v>
      </c>
      <c r="W95" s="106">
        <f t="shared" si="17"/>
        <v>2</v>
      </c>
    </row>
    <row r="96" spans="1:23" x14ac:dyDescent="0.25">
      <c r="A96" s="129"/>
      <c r="B96" s="129"/>
      <c r="C96" s="129"/>
      <c r="D96" s="129"/>
      <c r="E96" s="129"/>
      <c r="F96" s="129"/>
      <c r="G96" s="129"/>
      <c r="H96" s="129"/>
      <c r="I96" s="129"/>
      <c r="J96" s="129"/>
      <c r="L96" s="104" t="s">
        <v>107</v>
      </c>
      <c r="M96" s="105"/>
      <c r="N96" s="107" t="s">
        <v>111</v>
      </c>
      <c r="O96" s="105">
        <v>1</v>
      </c>
      <c r="P96" s="105">
        <v>0</v>
      </c>
      <c r="Q96" s="105">
        <v>0</v>
      </c>
      <c r="R96" s="105">
        <v>0</v>
      </c>
      <c r="S96" s="105">
        <v>0</v>
      </c>
      <c r="T96" s="105">
        <v>1</v>
      </c>
      <c r="U96" s="105">
        <v>1</v>
      </c>
      <c r="V96" s="105">
        <v>0</v>
      </c>
      <c r="W96" s="106">
        <f t="shared" si="17"/>
        <v>1</v>
      </c>
    </row>
    <row r="97" spans="1:23" x14ac:dyDescent="0.25">
      <c r="A97" s="129"/>
      <c r="B97" s="130" t="s">
        <v>130</v>
      </c>
      <c r="C97" s="130" t="s">
        <v>125</v>
      </c>
      <c r="D97" s="130" t="s">
        <v>126</v>
      </c>
      <c r="E97" s="130" t="s">
        <v>41</v>
      </c>
      <c r="F97" s="130" t="s">
        <v>18</v>
      </c>
      <c r="G97" s="130" t="s">
        <v>20</v>
      </c>
      <c r="H97" s="130" t="s">
        <v>72</v>
      </c>
      <c r="I97" s="129"/>
      <c r="J97" s="129"/>
      <c r="L97" s="108" t="s">
        <v>107</v>
      </c>
      <c r="M97" s="109"/>
      <c r="N97" s="110" t="s">
        <v>112</v>
      </c>
      <c r="O97" s="109">
        <v>1</v>
      </c>
      <c r="P97" s="109">
        <v>1</v>
      </c>
      <c r="Q97" s="109">
        <v>0</v>
      </c>
      <c r="R97" s="109">
        <v>0</v>
      </c>
      <c r="S97" s="109">
        <v>0</v>
      </c>
      <c r="T97" s="109">
        <v>0</v>
      </c>
      <c r="U97" s="109">
        <v>0</v>
      </c>
      <c r="V97" s="109">
        <v>1</v>
      </c>
      <c r="W97" s="111">
        <v>1</v>
      </c>
    </row>
    <row r="98" spans="1:23" x14ac:dyDescent="0.25">
      <c r="A98" s="129"/>
      <c r="B98" s="131" t="s">
        <v>127</v>
      </c>
      <c r="C98" s="131">
        <v>2</v>
      </c>
      <c r="D98" s="131">
        <f>SUM(Q92:Q97)</f>
        <v>0</v>
      </c>
      <c r="E98" s="131">
        <v>2</v>
      </c>
      <c r="F98" s="131">
        <f>SUM(S92:S97)</f>
        <v>1</v>
      </c>
      <c r="G98" s="131">
        <v>2</v>
      </c>
      <c r="H98" s="131">
        <f>SUM(C98:G98)</f>
        <v>7</v>
      </c>
      <c r="I98" s="129"/>
      <c r="J98" s="129"/>
      <c r="L98" s="100" t="s">
        <v>113</v>
      </c>
      <c r="M98" s="101" t="s">
        <v>114</v>
      </c>
      <c r="N98" s="101" t="s">
        <v>110</v>
      </c>
      <c r="O98" s="101">
        <v>1</v>
      </c>
      <c r="P98" s="101">
        <v>1</v>
      </c>
      <c r="Q98" s="101">
        <v>0</v>
      </c>
      <c r="R98" s="101">
        <v>0</v>
      </c>
      <c r="S98" s="101">
        <v>0</v>
      </c>
      <c r="T98" s="101">
        <v>0</v>
      </c>
      <c r="U98" s="101">
        <v>0</v>
      </c>
      <c r="V98" s="101">
        <v>1</v>
      </c>
      <c r="W98" s="103">
        <v>1</v>
      </c>
    </row>
    <row r="99" spans="1:23" x14ac:dyDescent="0.25">
      <c r="A99" s="129"/>
      <c r="B99" s="131" t="s">
        <v>131</v>
      </c>
      <c r="C99" s="131">
        <v>2</v>
      </c>
      <c r="D99" s="131">
        <f>SUM(Q98:Q104)</f>
        <v>1</v>
      </c>
      <c r="E99" s="131">
        <v>9</v>
      </c>
      <c r="F99" s="131">
        <f>SUM(S98:S104)</f>
        <v>9</v>
      </c>
      <c r="G99" s="131">
        <f>SUM(T98:T104)</f>
        <v>0</v>
      </c>
      <c r="H99" s="131">
        <f>SUM(C99:G99)</f>
        <v>21</v>
      </c>
      <c r="I99" s="129"/>
      <c r="J99" s="129"/>
      <c r="L99" s="104" t="s">
        <v>113</v>
      </c>
      <c r="M99" s="105" t="s">
        <v>115</v>
      </c>
      <c r="N99" s="107" t="s">
        <v>116</v>
      </c>
      <c r="O99" s="105">
        <v>1</v>
      </c>
      <c r="P99" s="105">
        <v>1</v>
      </c>
      <c r="Q99" s="105">
        <v>0</v>
      </c>
      <c r="R99" s="105">
        <v>0</v>
      </c>
      <c r="S99" s="105">
        <v>0</v>
      </c>
      <c r="T99" s="105">
        <v>0</v>
      </c>
      <c r="U99" s="105">
        <v>1</v>
      </c>
      <c r="V99" s="105">
        <v>0</v>
      </c>
      <c r="W99" s="106">
        <f t="shared" si="17"/>
        <v>1</v>
      </c>
    </row>
    <row r="100" spans="1:23" x14ac:dyDescent="0.25">
      <c r="A100" s="129"/>
      <c r="B100" s="131" t="s">
        <v>72</v>
      </c>
      <c r="C100" s="131">
        <f>SUM(C98:C99)</f>
        <v>4</v>
      </c>
      <c r="D100" s="131">
        <f t="shared" ref="D100:H100" si="18">SUM(D98:D99)</f>
        <v>1</v>
      </c>
      <c r="E100" s="131">
        <f t="shared" si="18"/>
        <v>11</v>
      </c>
      <c r="F100" s="131">
        <f t="shared" si="18"/>
        <v>10</v>
      </c>
      <c r="G100" s="131">
        <f t="shared" si="18"/>
        <v>2</v>
      </c>
      <c r="H100" s="131">
        <f t="shared" si="18"/>
        <v>28</v>
      </c>
      <c r="I100" s="129"/>
      <c r="J100" s="129"/>
      <c r="L100" s="104" t="s">
        <v>113</v>
      </c>
      <c r="M100" s="105" t="s">
        <v>115</v>
      </c>
      <c r="N100" s="107" t="s">
        <v>117</v>
      </c>
      <c r="O100" s="105">
        <v>1</v>
      </c>
      <c r="P100" s="105">
        <v>0</v>
      </c>
      <c r="Q100" s="105">
        <v>0</v>
      </c>
      <c r="R100" s="105">
        <v>1</v>
      </c>
      <c r="S100" s="105">
        <v>0</v>
      </c>
      <c r="T100" s="105">
        <v>0</v>
      </c>
      <c r="U100" s="105">
        <v>1</v>
      </c>
      <c r="V100" s="105">
        <v>0</v>
      </c>
      <c r="W100" s="106">
        <f t="shared" si="17"/>
        <v>1</v>
      </c>
    </row>
    <row r="101" spans="1:23" x14ac:dyDescent="0.25">
      <c r="A101" s="129"/>
      <c r="B101" s="129"/>
      <c r="C101" s="129"/>
      <c r="D101" s="129"/>
      <c r="E101" s="129"/>
      <c r="F101" s="129"/>
      <c r="G101" s="129"/>
      <c r="H101" s="129"/>
      <c r="I101" s="129"/>
      <c r="J101" s="129"/>
      <c r="L101" s="104" t="s">
        <v>113</v>
      </c>
      <c r="M101" s="105" t="s">
        <v>114</v>
      </c>
      <c r="N101" s="105" t="s">
        <v>118</v>
      </c>
      <c r="O101" s="105">
        <v>10</v>
      </c>
      <c r="P101" s="105">
        <v>0</v>
      </c>
      <c r="Q101" s="105">
        <v>0</v>
      </c>
      <c r="R101" s="105">
        <v>4</v>
      </c>
      <c r="S101" s="105">
        <v>6</v>
      </c>
      <c r="T101" s="105">
        <v>0</v>
      </c>
      <c r="U101" s="105">
        <v>10</v>
      </c>
      <c r="V101" s="105">
        <v>0</v>
      </c>
      <c r="W101" s="106">
        <f t="shared" si="17"/>
        <v>10</v>
      </c>
    </row>
    <row r="102" spans="1:23" x14ac:dyDescent="0.25">
      <c r="A102" s="129"/>
      <c r="B102" s="129"/>
      <c r="C102" s="132"/>
      <c r="D102" s="133"/>
      <c r="E102" s="133"/>
      <c r="F102" s="133"/>
      <c r="G102" s="133"/>
      <c r="H102" s="129"/>
      <c r="I102" s="129"/>
      <c r="J102" s="129"/>
      <c r="L102" s="104" t="s">
        <v>113</v>
      </c>
      <c r="M102" s="105" t="s">
        <v>119</v>
      </c>
      <c r="N102" s="105" t="s">
        <v>120</v>
      </c>
      <c r="O102" s="105">
        <v>8</v>
      </c>
      <c r="P102" s="105">
        <v>2</v>
      </c>
      <c r="Q102" s="105">
        <v>1</v>
      </c>
      <c r="R102" s="105">
        <v>3</v>
      </c>
      <c r="S102" s="105">
        <v>2</v>
      </c>
      <c r="T102" s="105">
        <v>0</v>
      </c>
      <c r="U102" s="105">
        <v>7</v>
      </c>
      <c r="V102" s="105">
        <v>1</v>
      </c>
      <c r="W102" s="106">
        <f t="shared" si="17"/>
        <v>8</v>
      </c>
    </row>
    <row r="103" spans="1:23" x14ac:dyDescent="0.25">
      <c r="A103" s="129"/>
      <c r="B103" s="154" t="s">
        <v>132</v>
      </c>
      <c r="C103" s="155"/>
      <c r="D103" s="129"/>
      <c r="E103" s="129"/>
      <c r="F103" s="129"/>
      <c r="G103" s="129"/>
      <c r="H103" s="129"/>
      <c r="I103" s="129"/>
      <c r="J103" s="129"/>
      <c r="L103" s="104" t="s">
        <v>113</v>
      </c>
      <c r="M103" s="105" t="s">
        <v>119</v>
      </c>
      <c r="N103" s="105" t="s">
        <v>121</v>
      </c>
      <c r="O103" s="105">
        <v>1</v>
      </c>
      <c r="P103" s="105">
        <v>0</v>
      </c>
      <c r="Q103" s="105">
        <v>0</v>
      </c>
      <c r="R103" s="105">
        <v>2</v>
      </c>
      <c r="S103" s="105">
        <v>1</v>
      </c>
      <c r="T103" s="105">
        <v>0</v>
      </c>
      <c r="U103" s="105">
        <v>3</v>
      </c>
      <c r="V103" s="105">
        <v>0</v>
      </c>
      <c r="W103" s="106">
        <f t="shared" si="17"/>
        <v>3</v>
      </c>
    </row>
    <row r="104" spans="1:23" x14ac:dyDescent="0.25">
      <c r="A104" s="129"/>
      <c r="B104" s="134" t="s">
        <v>125</v>
      </c>
      <c r="C104" s="131">
        <f>C100</f>
        <v>4</v>
      </c>
      <c r="D104" s="129"/>
      <c r="E104" s="129"/>
      <c r="F104" s="129"/>
      <c r="G104" s="129"/>
      <c r="H104" s="129"/>
      <c r="I104" s="129"/>
      <c r="J104" s="129"/>
      <c r="L104" s="108" t="s">
        <v>113</v>
      </c>
      <c r="M104" s="109" t="s">
        <v>119</v>
      </c>
      <c r="N104" s="110" t="s">
        <v>122</v>
      </c>
      <c r="O104" s="109">
        <v>1</v>
      </c>
      <c r="P104" s="109">
        <v>1</v>
      </c>
      <c r="Q104" s="109">
        <v>0</v>
      </c>
      <c r="R104" s="109">
        <v>0</v>
      </c>
      <c r="S104" s="109">
        <v>0</v>
      </c>
      <c r="T104" s="109">
        <v>0</v>
      </c>
      <c r="U104" s="109">
        <v>0</v>
      </c>
      <c r="V104" s="109">
        <v>1</v>
      </c>
      <c r="W104" s="111">
        <v>1</v>
      </c>
    </row>
    <row r="105" spans="1:23" x14ac:dyDescent="0.25">
      <c r="A105" s="129"/>
      <c r="B105" s="135" t="s">
        <v>126</v>
      </c>
      <c r="C105" s="131">
        <f>D100</f>
        <v>1</v>
      </c>
      <c r="D105" s="129"/>
      <c r="E105" s="129"/>
      <c r="F105" s="129"/>
      <c r="G105" s="129"/>
      <c r="H105" s="129"/>
      <c r="I105" s="129"/>
      <c r="J105" s="129"/>
      <c r="N105" s="99" t="s">
        <v>123</v>
      </c>
      <c r="O105">
        <f>SUM(O92:O104)</f>
        <v>34</v>
      </c>
      <c r="P105">
        <f t="shared" ref="P105:V105" si="19">SUM(P92:P104)</f>
        <v>8</v>
      </c>
      <c r="Q105">
        <f t="shared" si="19"/>
        <v>1</v>
      </c>
      <c r="R105">
        <f t="shared" si="19"/>
        <v>13</v>
      </c>
      <c r="S105">
        <f t="shared" si="19"/>
        <v>10</v>
      </c>
      <c r="T105">
        <f t="shared" si="19"/>
        <v>4</v>
      </c>
      <c r="U105">
        <f t="shared" si="19"/>
        <v>29</v>
      </c>
      <c r="V105">
        <f t="shared" si="19"/>
        <v>7</v>
      </c>
      <c r="W105">
        <f>SUM(W92:W104)</f>
        <v>36</v>
      </c>
    </row>
    <row r="106" spans="1:23" x14ac:dyDescent="0.25">
      <c r="A106" s="129"/>
      <c r="B106" s="135" t="s">
        <v>41</v>
      </c>
      <c r="C106" s="131">
        <f>E100</f>
        <v>11</v>
      </c>
      <c r="D106" s="136"/>
      <c r="E106" s="129"/>
      <c r="F106" s="129"/>
      <c r="G106" s="129"/>
      <c r="H106" s="129"/>
      <c r="I106" s="129"/>
      <c r="J106" s="129"/>
    </row>
    <row r="107" spans="1:23" x14ac:dyDescent="0.25">
      <c r="A107" s="129"/>
      <c r="B107" s="135" t="s">
        <v>18</v>
      </c>
      <c r="C107" s="131">
        <f>F100</f>
        <v>10</v>
      </c>
      <c r="D107" s="129"/>
      <c r="E107" s="129"/>
      <c r="F107" s="129"/>
      <c r="G107" s="129"/>
      <c r="H107" s="129"/>
      <c r="I107" s="129"/>
      <c r="J107" s="129"/>
    </row>
    <row r="108" spans="1:23" x14ac:dyDescent="0.25">
      <c r="A108" s="129"/>
      <c r="B108" s="135" t="s">
        <v>20</v>
      </c>
      <c r="C108" s="131">
        <f>G100</f>
        <v>2</v>
      </c>
      <c r="D108" s="129"/>
      <c r="E108" s="129"/>
      <c r="F108" s="129"/>
      <c r="G108" s="129"/>
      <c r="H108" s="129"/>
      <c r="I108" s="129"/>
      <c r="J108" s="129"/>
    </row>
    <row r="109" spans="1:23" x14ac:dyDescent="0.25">
      <c r="A109" s="129"/>
      <c r="B109" s="129"/>
      <c r="C109" s="129"/>
      <c r="D109" s="129"/>
      <c r="E109" s="129"/>
      <c r="F109" s="129"/>
      <c r="G109" s="129"/>
      <c r="H109" s="129"/>
      <c r="I109" s="129"/>
      <c r="J109" s="129"/>
    </row>
    <row r="111" spans="1:23" x14ac:dyDescent="0.25">
      <c r="B111" s="128"/>
    </row>
    <row r="112" spans="1:23" x14ac:dyDescent="0.25">
      <c r="B112" s="107"/>
      <c r="C112" s="105"/>
    </row>
    <row r="113" spans="2:7" x14ac:dyDescent="0.25">
      <c r="B113" s="105"/>
    </row>
    <row r="123" spans="2:7" x14ac:dyDescent="0.25">
      <c r="C123" s="97"/>
      <c r="D123" s="98"/>
      <c r="E123" s="98"/>
      <c r="F123" s="98"/>
      <c r="G123" s="98"/>
    </row>
  </sheetData>
  <mergeCells count="41">
    <mergeCell ref="B2:B4"/>
    <mergeCell ref="C2:E2"/>
    <mergeCell ref="F2:I2"/>
    <mergeCell ref="J2:J4"/>
    <mergeCell ref="C3:E3"/>
    <mergeCell ref="F3:G3"/>
    <mergeCell ref="H3:H4"/>
    <mergeCell ref="I3:I4"/>
    <mergeCell ref="B23:B25"/>
    <mergeCell ref="C23:E23"/>
    <mergeCell ref="F23:I23"/>
    <mergeCell ref="J23:J25"/>
    <mergeCell ref="C24:E24"/>
    <mergeCell ref="F24:G24"/>
    <mergeCell ref="H24:H25"/>
    <mergeCell ref="I24:I25"/>
    <mergeCell ref="B38:B40"/>
    <mergeCell ref="C38:E38"/>
    <mergeCell ref="F38:I38"/>
    <mergeCell ref="J38:J40"/>
    <mergeCell ref="C39:E39"/>
    <mergeCell ref="F39:G39"/>
    <mergeCell ref="H39:H40"/>
    <mergeCell ref="I39:I40"/>
    <mergeCell ref="B53:B55"/>
    <mergeCell ref="C53:E53"/>
    <mergeCell ref="F53:I53"/>
    <mergeCell ref="J53:J55"/>
    <mergeCell ref="C54:E54"/>
    <mergeCell ref="F54:G54"/>
    <mergeCell ref="H54:H55"/>
    <mergeCell ref="I54:I55"/>
    <mergeCell ref="B103:C103"/>
    <mergeCell ref="B82:B84"/>
    <mergeCell ref="C82:E82"/>
    <mergeCell ref="F82:I82"/>
    <mergeCell ref="J82:J84"/>
    <mergeCell ref="C83:E83"/>
    <mergeCell ref="F83:G83"/>
    <mergeCell ref="H83:H84"/>
    <mergeCell ref="I83:I84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5"/>
  <sheetViews>
    <sheetView topLeftCell="A79" zoomScaleNormal="100" workbookViewId="0"/>
  </sheetViews>
  <sheetFormatPr defaultRowHeight="15" x14ac:dyDescent="0.25"/>
  <cols>
    <col min="2" max="2" width="21" customWidth="1"/>
    <col min="3" max="3" width="11" bestFit="1" customWidth="1"/>
    <col min="4" max="4" width="8.5703125" bestFit="1" customWidth="1"/>
    <col min="5" max="5" width="11.140625" bestFit="1" customWidth="1"/>
    <col min="6" max="6" width="13.140625" bestFit="1" customWidth="1"/>
    <col min="7" max="7" width="7.7109375" bestFit="1" customWidth="1"/>
    <col min="8" max="8" width="9.7109375" bestFit="1" customWidth="1"/>
    <col min="9" max="9" width="4.85546875" bestFit="1" customWidth="1"/>
    <col min="10" max="10" width="6.28515625" bestFit="1" customWidth="1"/>
  </cols>
  <sheetData>
    <row r="1" spans="1:10" ht="18.75" x14ac:dyDescent="0.25">
      <c r="B1" s="23" t="s">
        <v>65</v>
      </c>
    </row>
    <row r="2" spans="1:10" x14ac:dyDescent="0.25">
      <c r="B2" s="156" t="s">
        <v>39</v>
      </c>
      <c r="C2" s="156" t="s">
        <v>0</v>
      </c>
      <c r="D2" s="156"/>
      <c r="E2" s="156"/>
      <c r="F2" s="156" t="s">
        <v>28</v>
      </c>
      <c r="G2" s="156"/>
      <c r="H2" s="156"/>
      <c r="I2" s="156"/>
      <c r="J2" s="157" t="s">
        <v>85</v>
      </c>
    </row>
    <row r="3" spans="1:10" x14ac:dyDescent="0.25">
      <c r="B3" s="156"/>
      <c r="C3" s="156" t="s">
        <v>15</v>
      </c>
      <c r="D3" s="156"/>
      <c r="E3" s="156"/>
      <c r="F3" s="156" t="s">
        <v>16</v>
      </c>
      <c r="G3" s="156"/>
      <c r="H3" s="156" t="s">
        <v>11</v>
      </c>
      <c r="I3" s="156" t="s">
        <v>6</v>
      </c>
      <c r="J3" s="157"/>
    </row>
    <row r="4" spans="1:10" x14ac:dyDescent="0.25">
      <c r="B4" s="156"/>
      <c r="C4" s="83" t="s">
        <v>41</v>
      </c>
      <c r="D4" s="83" t="s">
        <v>18</v>
      </c>
      <c r="E4" s="83" t="s">
        <v>20</v>
      </c>
      <c r="F4" s="83" t="s">
        <v>42</v>
      </c>
      <c r="G4" s="83" t="s">
        <v>29</v>
      </c>
      <c r="H4" s="156"/>
      <c r="I4" s="156"/>
      <c r="J4" s="157"/>
    </row>
    <row r="5" spans="1:10" x14ac:dyDescent="0.25">
      <c r="A5" t="s">
        <v>82</v>
      </c>
      <c r="B5" s="65" t="s">
        <v>12</v>
      </c>
      <c r="C5" s="67">
        <v>2</v>
      </c>
      <c r="D5" s="67">
        <v>0</v>
      </c>
      <c r="E5" s="67">
        <v>0</v>
      </c>
      <c r="F5" s="67">
        <v>2</v>
      </c>
      <c r="G5" s="67">
        <v>1</v>
      </c>
      <c r="H5" s="67">
        <v>0</v>
      </c>
      <c r="I5" s="67">
        <v>3</v>
      </c>
      <c r="J5" s="68">
        <v>0</v>
      </c>
    </row>
    <row r="6" spans="1:10" x14ac:dyDescent="0.25">
      <c r="A6" t="s">
        <v>94</v>
      </c>
      <c r="B6" s="71" t="s">
        <v>3</v>
      </c>
      <c r="C6" s="93">
        <v>72</v>
      </c>
      <c r="D6" s="93">
        <v>25</v>
      </c>
      <c r="E6" s="93">
        <v>0</v>
      </c>
      <c r="F6" s="93">
        <v>92</v>
      </c>
      <c r="G6" s="93">
        <v>20</v>
      </c>
      <c r="H6" s="93">
        <v>0</v>
      </c>
      <c r="I6" s="93">
        <v>112</v>
      </c>
      <c r="J6" s="94">
        <v>0</v>
      </c>
    </row>
    <row r="7" spans="1:10" x14ac:dyDescent="0.25">
      <c r="A7" t="s">
        <v>94</v>
      </c>
      <c r="B7" s="62" t="s">
        <v>4</v>
      </c>
      <c r="C7" s="69">
        <v>4</v>
      </c>
      <c r="D7" s="69">
        <v>2</v>
      </c>
      <c r="E7" s="69">
        <v>2</v>
      </c>
      <c r="F7" s="69">
        <v>5</v>
      </c>
      <c r="G7" s="69">
        <v>3</v>
      </c>
      <c r="H7" s="69">
        <v>2</v>
      </c>
      <c r="I7" s="69">
        <v>6</v>
      </c>
      <c r="J7" s="70">
        <v>0</v>
      </c>
    </row>
    <row r="8" spans="1:10" x14ac:dyDescent="0.25">
      <c r="A8" t="s">
        <v>82</v>
      </c>
      <c r="B8" s="71" t="s">
        <v>43</v>
      </c>
      <c r="C8" s="93">
        <v>0</v>
      </c>
      <c r="D8" s="93">
        <v>6</v>
      </c>
      <c r="E8" s="93">
        <v>3</v>
      </c>
      <c r="F8" s="93">
        <v>6</v>
      </c>
      <c r="G8" s="93">
        <v>0</v>
      </c>
      <c r="H8" s="93">
        <v>1</v>
      </c>
      <c r="I8" s="93">
        <v>5</v>
      </c>
      <c r="J8" s="94">
        <v>1</v>
      </c>
    </row>
    <row r="9" spans="1:10" x14ac:dyDescent="0.25">
      <c r="A9" t="s">
        <v>84</v>
      </c>
      <c r="B9" s="66" t="s">
        <v>44</v>
      </c>
      <c r="C9" s="69">
        <v>15</v>
      </c>
      <c r="D9" s="69">
        <v>0</v>
      </c>
      <c r="E9" s="69">
        <v>0</v>
      </c>
      <c r="F9" s="69">
        <v>15</v>
      </c>
      <c r="G9" s="69">
        <v>2</v>
      </c>
      <c r="H9" s="69">
        <v>2</v>
      </c>
      <c r="I9" s="69">
        <v>15</v>
      </c>
      <c r="J9" s="70">
        <v>2</v>
      </c>
    </row>
    <row r="10" spans="1:10" x14ac:dyDescent="0.25">
      <c r="A10" t="s">
        <v>82</v>
      </c>
      <c r="B10" s="71" t="s">
        <v>45</v>
      </c>
      <c r="C10" s="93">
        <v>4</v>
      </c>
      <c r="D10" s="93">
        <v>0</v>
      </c>
      <c r="E10" s="93">
        <v>2</v>
      </c>
      <c r="F10" s="93">
        <v>6</v>
      </c>
      <c r="G10" s="93">
        <v>0</v>
      </c>
      <c r="H10" s="93">
        <v>1</v>
      </c>
      <c r="I10" s="93">
        <v>5</v>
      </c>
      <c r="J10" s="94">
        <v>1</v>
      </c>
    </row>
    <row r="11" spans="1:10" ht="25.5" x14ac:dyDescent="0.25">
      <c r="A11" t="s">
        <v>82</v>
      </c>
      <c r="B11" s="62" t="s">
        <v>66</v>
      </c>
      <c r="C11" s="69">
        <v>0</v>
      </c>
      <c r="D11" s="69">
        <v>0</v>
      </c>
      <c r="E11" s="69">
        <v>2</v>
      </c>
      <c r="F11" s="69">
        <v>6</v>
      </c>
      <c r="G11" s="69">
        <v>3</v>
      </c>
      <c r="H11" s="69">
        <v>2</v>
      </c>
      <c r="I11" s="69">
        <v>7</v>
      </c>
      <c r="J11" s="70">
        <v>0</v>
      </c>
    </row>
    <row r="12" spans="1:10" x14ac:dyDescent="0.25">
      <c r="B12" s="58"/>
      <c r="C12" s="59"/>
      <c r="D12" s="59"/>
      <c r="E12" s="59"/>
      <c r="F12" s="59"/>
      <c r="G12" s="59"/>
      <c r="H12" s="59"/>
      <c r="I12" s="59"/>
      <c r="J12" s="60"/>
    </row>
    <row r="13" spans="1:10" ht="30" x14ac:dyDescent="0.25">
      <c r="B13" s="88" t="s">
        <v>96</v>
      </c>
      <c r="C13" s="89" t="s">
        <v>80</v>
      </c>
      <c r="D13" s="92" t="s">
        <v>79</v>
      </c>
      <c r="E13" s="89" t="s">
        <v>87</v>
      </c>
      <c r="F13" s="92" t="s">
        <v>86</v>
      </c>
      <c r="G13" s="89" t="s">
        <v>91</v>
      </c>
      <c r="H13" s="92" t="s">
        <v>92</v>
      </c>
      <c r="I13" s="59"/>
      <c r="J13" s="60"/>
    </row>
    <row r="14" spans="1:10" x14ac:dyDescent="0.25">
      <c r="B14" s="62" t="s">
        <v>70</v>
      </c>
      <c r="C14" s="63">
        <f>SUM(C5:E11)</f>
        <v>139</v>
      </c>
      <c r="D14" s="64">
        <f>C14*100/C16</f>
        <v>52.651515151515149</v>
      </c>
      <c r="E14" s="63">
        <f>SUM(F5:F11)</f>
        <v>132</v>
      </c>
      <c r="F14" s="64">
        <f>E14*100/E16</f>
        <v>53.441295546558706</v>
      </c>
      <c r="G14" s="63">
        <f>SUM(G5:G11)</f>
        <v>29</v>
      </c>
      <c r="H14" s="64">
        <f>G14*100/G16</f>
        <v>46.031746031746032</v>
      </c>
      <c r="I14" s="59"/>
      <c r="J14" s="60"/>
    </row>
    <row r="15" spans="1:10" x14ac:dyDescent="0.25">
      <c r="B15" s="71" t="s">
        <v>71</v>
      </c>
      <c r="C15" s="72">
        <f>SUM(C56:E79)</f>
        <v>125</v>
      </c>
      <c r="D15" s="73">
        <f>C15*100/C16</f>
        <v>47.348484848484851</v>
      </c>
      <c r="E15" s="72">
        <f>SUM(F56:F79)</f>
        <v>115</v>
      </c>
      <c r="F15" s="73">
        <f>E15*100/E16</f>
        <v>46.558704453441294</v>
      </c>
      <c r="G15" s="72">
        <f>SUM(G56:G79)</f>
        <v>34</v>
      </c>
      <c r="H15" s="73">
        <f>G15*100/G16</f>
        <v>53.968253968253968</v>
      </c>
      <c r="I15" s="59"/>
      <c r="J15" s="60"/>
    </row>
    <row r="16" spans="1:10" x14ac:dyDescent="0.25">
      <c r="B16" s="62" t="s">
        <v>72</v>
      </c>
      <c r="C16" s="63">
        <f t="shared" ref="C16:H16" si="0">C14+C15</f>
        <v>264</v>
      </c>
      <c r="D16" s="64">
        <f t="shared" si="0"/>
        <v>100</v>
      </c>
      <c r="E16" s="63">
        <f t="shared" si="0"/>
        <v>247</v>
      </c>
      <c r="F16" s="64">
        <f t="shared" si="0"/>
        <v>100</v>
      </c>
      <c r="G16" s="63">
        <f t="shared" si="0"/>
        <v>63</v>
      </c>
      <c r="H16" s="64">
        <f t="shared" si="0"/>
        <v>100</v>
      </c>
      <c r="I16" s="59"/>
      <c r="J16" s="60"/>
    </row>
    <row r="17" spans="1:10" x14ac:dyDescent="0.25">
      <c r="B17" s="58"/>
      <c r="C17" s="59"/>
      <c r="D17" s="61"/>
      <c r="E17" s="59"/>
      <c r="F17" s="61"/>
      <c r="G17" s="59"/>
      <c r="H17" s="61"/>
      <c r="I17" s="59"/>
      <c r="J17" s="60"/>
    </row>
    <row r="18" spans="1:10" ht="30" x14ac:dyDescent="0.25">
      <c r="B18" s="88" t="s">
        <v>90</v>
      </c>
      <c r="C18" s="89" t="s">
        <v>73</v>
      </c>
      <c r="D18" s="90" t="s">
        <v>76</v>
      </c>
      <c r="E18" s="91" t="s">
        <v>74</v>
      </c>
      <c r="F18" s="90" t="s">
        <v>77</v>
      </c>
      <c r="G18" s="89" t="s">
        <v>75</v>
      </c>
      <c r="H18" s="90" t="s">
        <v>78</v>
      </c>
      <c r="I18" s="59"/>
      <c r="J18" s="60"/>
    </row>
    <row r="19" spans="1:10" x14ac:dyDescent="0.25">
      <c r="B19" s="62" t="s">
        <v>70</v>
      </c>
      <c r="C19" s="63">
        <f>SUM(C5:C11)</f>
        <v>97</v>
      </c>
      <c r="D19" s="74">
        <f>C19*100/C21</f>
        <v>59.509202453987733</v>
      </c>
      <c r="E19" s="63">
        <f>SUM(D5:D11)</f>
        <v>33</v>
      </c>
      <c r="F19" s="74">
        <f>E19*100/E21</f>
        <v>42.307692307692307</v>
      </c>
      <c r="G19" s="63">
        <f>SUM(E5:E11)</f>
        <v>9</v>
      </c>
      <c r="H19" s="74">
        <f>G19*100/G21</f>
        <v>39.130434782608695</v>
      </c>
      <c r="I19" s="59"/>
      <c r="J19" s="60"/>
    </row>
    <row r="20" spans="1:10" x14ac:dyDescent="0.25">
      <c r="B20" s="71" t="s">
        <v>71</v>
      </c>
      <c r="C20" s="72">
        <f>SUM(C56:C79)</f>
        <v>66</v>
      </c>
      <c r="D20" s="75">
        <f>C20*100/C21</f>
        <v>40.490797546012267</v>
      </c>
      <c r="E20" s="72">
        <f>SUM(D56:D79)</f>
        <v>45</v>
      </c>
      <c r="F20" s="75">
        <f>E20*100/E21</f>
        <v>57.692307692307693</v>
      </c>
      <c r="G20" s="72">
        <f>SUM(E56:E79)</f>
        <v>14</v>
      </c>
      <c r="H20" s="75">
        <f>G20*100/G21</f>
        <v>60.869565217391305</v>
      </c>
      <c r="I20" s="59"/>
      <c r="J20" s="60"/>
    </row>
    <row r="21" spans="1:10" x14ac:dyDescent="0.25">
      <c r="B21" s="62" t="s">
        <v>72</v>
      </c>
      <c r="C21" s="63">
        <f>C19+C20</f>
        <v>163</v>
      </c>
      <c r="D21" s="64">
        <f t="shared" ref="D21:E21" si="1">D19+D20</f>
        <v>100</v>
      </c>
      <c r="E21" s="63">
        <f t="shared" si="1"/>
        <v>78</v>
      </c>
      <c r="F21" s="64">
        <f>F19+F20</f>
        <v>100</v>
      </c>
      <c r="G21" s="63">
        <f t="shared" ref="G21" si="2">G19+G20</f>
        <v>23</v>
      </c>
      <c r="H21" s="64">
        <f>H19+H20</f>
        <v>100</v>
      </c>
      <c r="I21" s="59"/>
      <c r="J21" s="60"/>
    </row>
    <row r="22" spans="1:10" x14ac:dyDescent="0.25">
      <c r="B22" s="58"/>
      <c r="C22" s="59"/>
      <c r="D22" s="61"/>
      <c r="E22" s="59"/>
      <c r="F22" s="61"/>
      <c r="G22" s="59"/>
      <c r="H22" s="61"/>
      <c r="I22" s="59"/>
      <c r="J22" s="60"/>
    </row>
    <row r="23" spans="1:10" x14ac:dyDescent="0.25">
      <c r="B23" s="157" t="s">
        <v>93</v>
      </c>
      <c r="C23" s="156" t="s">
        <v>0</v>
      </c>
      <c r="D23" s="156"/>
      <c r="E23" s="156"/>
      <c r="F23" s="156" t="s">
        <v>28</v>
      </c>
      <c r="G23" s="156"/>
      <c r="H23" s="156"/>
      <c r="I23" s="156"/>
      <c r="J23" s="157" t="s">
        <v>85</v>
      </c>
    </row>
    <row r="24" spans="1:10" x14ac:dyDescent="0.25">
      <c r="B24" s="156"/>
      <c r="C24" s="156" t="s">
        <v>15</v>
      </c>
      <c r="D24" s="156"/>
      <c r="E24" s="156"/>
      <c r="F24" s="156" t="s">
        <v>16</v>
      </c>
      <c r="G24" s="156"/>
      <c r="H24" s="156" t="s">
        <v>11</v>
      </c>
      <c r="I24" s="156" t="s">
        <v>6</v>
      </c>
      <c r="J24" s="157"/>
    </row>
    <row r="25" spans="1:10" x14ac:dyDescent="0.25">
      <c r="B25" s="156"/>
      <c r="C25" s="83" t="s">
        <v>41</v>
      </c>
      <c r="D25" s="83" t="s">
        <v>18</v>
      </c>
      <c r="E25" s="83" t="s">
        <v>20</v>
      </c>
      <c r="F25" s="83" t="s">
        <v>42</v>
      </c>
      <c r="G25" s="83" t="s">
        <v>29</v>
      </c>
      <c r="H25" s="156"/>
      <c r="I25" s="156"/>
      <c r="J25" s="157"/>
    </row>
    <row r="26" spans="1:10" x14ac:dyDescent="0.25">
      <c r="B26" s="62" t="s">
        <v>81</v>
      </c>
      <c r="C26" s="67">
        <f>C5+C8+C10+C11</f>
        <v>6</v>
      </c>
      <c r="D26" s="67">
        <f t="shared" ref="D26:J26" si="3">D5+D8+D10+D11</f>
        <v>6</v>
      </c>
      <c r="E26" s="67">
        <f t="shared" si="3"/>
        <v>7</v>
      </c>
      <c r="F26" s="67">
        <f t="shared" si="3"/>
        <v>20</v>
      </c>
      <c r="G26" s="67">
        <f t="shared" si="3"/>
        <v>4</v>
      </c>
      <c r="H26" s="67">
        <f>H5+H8+H10+H11</f>
        <v>4</v>
      </c>
      <c r="I26" s="67">
        <f t="shared" si="3"/>
        <v>20</v>
      </c>
      <c r="J26" s="67">
        <f t="shared" si="3"/>
        <v>2</v>
      </c>
    </row>
    <row r="27" spans="1:10" x14ac:dyDescent="0.25">
      <c r="B27" s="62" t="s">
        <v>83</v>
      </c>
      <c r="C27" s="67">
        <f>C6+C7</f>
        <v>76</v>
      </c>
      <c r="D27" s="67">
        <f t="shared" ref="D27:J27" si="4">D6+D7</f>
        <v>27</v>
      </c>
      <c r="E27" s="67">
        <f t="shared" si="4"/>
        <v>2</v>
      </c>
      <c r="F27" s="67">
        <f t="shared" si="4"/>
        <v>97</v>
      </c>
      <c r="G27" s="67">
        <f t="shared" si="4"/>
        <v>23</v>
      </c>
      <c r="H27" s="67">
        <f>H6+H7</f>
        <v>2</v>
      </c>
      <c r="I27" s="67">
        <f t="shared" si="4"/>
        <v>118</v>
      </c>
      <c r="J27" s="67">
        <f t="shared" si="4"/>
        <v>0</v>
      </c>
    </row>
    <row r="28" spans="1:10" x14ac:dyDescent="0.25">
      <c r="B28" s="62" t="s">
        <v>95</v>
      </c>
      <c r="C28" s="69">
        <f t="shared" ref="C28:G28" si="5">C9</f>
        <v>15</v>
      </c>
      <c r="D28" s="69">
        <f t="shared" si="5"/>
        <v>0</v>
      </c>
      <c r="E28" s="69">
        <f t="shared" si="5"/>
        <v>0</v>
      </c>
      <c r="F28" s="69">
        <f t="shared" si="5"/>
        <v>15</v>
      </c>
      <c r="G28" s="69">
        <f t="shared" si="5"/>
        <v>2</v>
      </c>
      <c r="H28" s="69">
        <f>H9</f>
        <v>2</v>
      </c>
      <c r="I28" s="69">
        <f t="shared" ref="I28:J28" si="6">I9</f>
        <v>15</v>
      </c>
      <c r="J28" s="69">
        <f t="shared" si="6"/>
        <v>2</v>
      </c>
    </row>
    <row r="29" spans="1:10" x14ac:dyDescent="0.25">
      <c r="B29" s="58"/>
      <c r="C29" s="78"/>
      <c r="D29" s="78"/>
      <c r="E29" s="78"/>
      <c r="F29" s="78"/>
      <c r="G29" s="78"/>
      <c r="H29" s="78"/>
      <c r="I29" s="78"/>
      <c r="J29" s="79"/>
    </row>
    <row r="30" spans="1:10" x14ac:dyDescent="0.25">
      <c r="A30" s="57"/>
      <c r="B30" s="58"/>
      <c r="C30" s="78"/>
      <c r="D30" s="78"/>
      <c r="E30" s="78"/>
      <c r="F30" s="78"/>
      <c r="G30" s="78"/>
      <c r="H30" s="78"/>
      <c r="I30" s="78"/>
      <c r="J30" s="79"/>
    </row>
    <row r="31" spans="1:10" ht="15" customHeight="1" x14ac:dyDescent="0.25">
      <c r="A31" s="57"/>
      <c r="B31" s="86" t="s">
        <v>88</v>
      </c>
      <c r="C31" s="87" t="s">
        <v>0</v>
      </c>
      <c r="D31" s="87" t="s">
        <v>28</v>
      </c>
      <c r="E31" s="87" t="s">
        <v>11</v>
      </c>
      <c r="F31" s="87" t="s">
        <v>6</v>
      </c>
      <c r="G31" s="82"/>
      <c r="H31" s="80"/>
      <c r="I31" s="80"/>
      <c r="J31" s="81"/>
    </row>
    <row r="32" spans="1:10" x14ac:dyDescent="0.25">
      <c r="A32" s="57"/>
      <c r="B32" s="62" t="s">
        <v>81</v>
      </c>
      <c r="C32" s="69">
        <f>SUM(C26:E26)</f>
        <v>19</v>
      </c>
      <c r="D32" s="69">
        <f>F26+G26</f>
        <v>24</v>
      </c>
      <c r="E32" s="69">
        <f t="shared" ref="E32:F34" si="7">H26</f>
        <v>4</v>
      </c>
      <c r="F32" s="69">
        <f t="shared" si="7"/>
        <v>20</v>
      </c>
      <c r="G32" s="78"/>
      <c r="H32" s="80"/>
      <c r="I32" s="80"/>
      <c r="J32" s="78"/>
    </row>
    <row r="33" spans="1:10" x14ac:dyDescent="0.25">
      <c r="A33" s="57"/>
      <c r="B33" s="62" t="s">
        <v>83</v>
      </c>
      <c r="C33" s="69">
        <f t="shared" ref="C33:C34" si="8">SUM(C27:E27)</f>
        <v>105</v>
      </c>
      <c r="D33" s="69">
        <f t="shared" ref="D33:D34" si="9">F27+G27</f>
        <v>120</v>
      </c>
      <c r="E33" s="69">
        <f t="shared" si="7"/>
        <v>2</v>
      </c>
      <c r="F33" s="69">
        <f t="shared" si="7"/>
        <v>118</v>
      </c>
      <c r="G33" s="78"/>
      <c r="H33" s="80"/>
      <c r="I33" s="80"/>
      <c r="J33" s="78"/>
    </row>
    <row r="34" spans="1:10" x14ac:dyDescent="0.25">
      <c r="A34" s="57"/>
      <c r="B34" s="62" t="s">
        <v>95</v>
      </c>
      <c r="C34" s="69">
        <f t="shared" si="8"/>
        <v>15</v>
      </c>
      <c r="D34" s="69">
        <f t="shared" si="9"/>
        <v>17</v>
      </c>
      <c r="E34" s="69">
        <f t="shared" si="7"/>
        <v>2</v>
      </c>
      <c r="F34" s="69">
        <f t="shared" si="7"/>
        <v>15</v>
      </c>
      <c r="G34" s="78"/>
      <c r="H34" s="80"/>
      <c r="I34" s="80"/>
      <c r="J34" s="79"/>
    </row>
    <row r="35" spans="1:10" x14ac:dyDescent="0.25">
      <c r="A35" s="57"/>
      <c r="B35" s="58"/>
      <c r="C35" s="78"/>
      <c r="D35" s="78"/>
      <c r="E35" s="78"/>
      <c r="F35" s="78"/>
      <c r="G35" s="78"/>
      <c r="H35" s="78"/>
      <c r="I35" s="78"/>
      <c r="J35" s="79"/>
    </row>
    <row r="36" spans="1:10" x14ac:dyDescent="0.25">
      <c r="B36" s="58"/>
      <c r="C36" s="78"/>
      <c r="D36" s="78"/>
      <c r="E36" s="78"/>
      <c r="F36" s="78"/>
      <c r="G36" s="78"/>
      <c r="H36" s="78"/>
      <c r="I36" s="78"/>
      <c r="J36" s="79"/>
    </row>
    <row r="37" spans="1:10" x14ac:dyDescent="0.25">
      <c r="B37" s="58"/>
      <c r="C37" s="76"/>
      <c r="D37" s="76"/>
      <c r="E37" s="76"/>
      <c r="F37" s="76"/>
      <c r="G37" s="76"/>
      <c r="H37" s="76"/>
      <c r="I37" s="76"/>
      <c r="J37" s="77"/>
    </row>
    <row r="38" spans="1:10" x14ac:dyDescent="0.25">
      <c r="B38" s="157" t="s">
        <v>89</v>
      </c>
      <c r="C38" s="156" t="s">
        <v>0</v>
      </c>
      <c r="D38" s="156"/>
      <c r="E38" s="156"/>
      <c r="F38" s="156" t="s">
        <v>28</v>
      </c>
      <c r="G38" s="156"/>
      <c r="H38" s="156"/>
      <c r="I38" s="156"/>
      <c r="J38" s="157" t="s">
        <v>85</v>
      </c>
    </row>
    <row r="39" spans="1:10" x14ac:dyDescent="0.25">
      <c r="B39" s="156"/>
      <c r="C39" s="156" t="s">
        <v>15</v>
      </c>
      <c r="D39" s="156"/>
      <c r="E39" s="156"/>
      <c r="F39" s="156" t="s">
        <v>16</v>
      </c>
      <c r="G39" s="156"/>
      <c r="H39" s="156" t="s">
        <v>11</v>
      </c>
      <c r="I39" s="156" t="s">
        <v>6</v>
      </c>
      <c r="J39" s="157"/>
    </row>
    <row r="40" spans="1:10" x14ac:dyDescent="0.25">
      <c r="B40" s="156"/>
      <c r="C40" s="83" t="s">
        <v>41</v>
      </c>
      <c r="D40" s="83" t="s">
        <v>18</v>
      </c>
      <c r="E40" s="83" t="s">
        <v>20</v>
      </c>
      <c r="F40" s="83" t="s">
        <v>42</v>
      </c>
      <c r="G40" s="83" t="s">
        <v>29</v>
      </c>
      <c r="H40" s="156"/>
      <c r="I40" s="156"/>
      <c r="J40" s="157"/>
    </row>
    <row r="41" spans="1:10" x14ac:dyDescent="0.25">
      <c r="B41" s="62" t="s">
        <v>81</v>
      </c>
      <c r="C41" s="67">
        <f>C56+C57+C58+C61+C62+C63+C64+C68+C69</f>
        <v>47</v>
      </c>
      <c r="D41" s="67">
        <f t="shared" ref="D41:J41" si="10">D56+D57+D58+D61+D62+D63+D64+D68+D69</f>
        <v>27</v>
      </c>
      <c r="E41" s="67">
        <f t="shared" si="10"/>
        <v>2</v>
      </c>
      <c r="F41" s="67">
        <f t="shared" si="10"/>
        <v>82</v>
      </c>
      <c r="G41" s="67">
        <f t="shared" si="10"/>
        <v>19</v>
      </c>
      <c r="H41" s="67">
        <f t="shared" si="10"/>
        <v>3</v>
      </c>
      <c r="I41" s="67">
        <f t="shared" si="10"/>
        <v>98</v>
      </c>
      <c r="J41" s="67">
        <f t="shared" si="10"/>
        <v>8</v>
      </c>
    </row>
    <row r="42" spans="1:10" x14ac:dyDescent="0.25">
      <c r="B42" s="62" t="s">
        <v>83</v>
      </c>
      <c r="C42" s="67">
        <f>C59+C60+C72+C73+C74+C75+C76+C77+C78+C79</f>
        <v>18</v>
      </c>
      <c r="D42" s="67">
        <f t="shared" ref="D42:J42" si="11">D59+D60+D72+D73+D74+D75+D76+D77+D78+D79</f>
        <v>15</v>
      </c>
      <c r="E42" s="67">
        <f t="shared" si="11"/>
        <v>12</v>
      </c>
      <c r="F42" s="67">
        <f t="shared" si="11"/>
        <v>31</v>
      </c>
      <c r="G42" s="67">
        <f t="shared" si="11"/>
        <v>13</v>
      </c>
      <c r="H42" s="67">
        <f t="shared" si="11"/>
        <v>6</v>
      </c>
      <c r="I42" s="67">
        <f t="shared" si="11"/>
        <v>38</v>
      </c>
      <c r="J42" s="67">
        <f t="shared" si="11"/>
        <v>7</v>
      </c>
    </row>
    <row r="43" spans="1:10" x14ac:dyDescent="0.25">
      <c r="B43" s="62" t="s">
        <v>95</v>
      </c>
      <c r="C43" s="67">
        <f>C65+C66+C67+C70+C71</f>
        <v>1</v>
      </c>
      <c r="D43" s="67">
        <f t="shared" ref="D43:J43" si="12">D65+D66+D67+D70+D71</f>
        <v>3</v>
      </c>
      <c r="E43" s="67">
        <f t="shared" si="12"/>
        <v>0</v>
      </c>
      <c r="F43" s="67">
        <f t="shared" si="12"/>
        <v>2</v>
      </c>
      <c r="G43" s="67">
        <f t="shared" si="12"/>
        <v>2</v>
      </c>
      <c r="H43" s="67">
        <f t="shared" si="12"/>
        <v>1</v>
      </c>
      <c r="I43" s="67">
        <f t="shared" si="12"/>
        <v>3</v>
      </c>
      <c r="J43" s="67">
        <f t="shared" si="12"/>
        <v>2</v>
      </c>
    </row>
    <row r="44" spans="1:10" x14ac:dyDescent="0.25">
      <c r="B44" s="58"/>
      <c r="C44" s="76"/>
      <c r="D44" s="76"/>
      <c r="E44" s="76"/>
      <c r="F44" s="76"/>
      <c r="G44" s="76"/>
      <c r="H44" s="76"/>
      <c r="I44" s="76"/>
      <c r="J44" s="77"/>
    </row>
    <row r="45" spans="1:10" x14ac:dyDescent="0.25">
      <c r="A45" s="57"/>
      <c r="B45" s="58"/>
      <c r="C45" s="78"/>
      <c r="D45" s="78"/>
      <c r="E45" s="78"/>
      <c r="F45" s="78"/>
      <c r="G45" s="78"/>
      <c r="H45" s="76"/>
      <c r="I45" s="76"/>
      <c r="J45" s="77"/>
    </row>
    <row r="46" spans="1:10" ht="15" customHeight="1" x14ac:dyDescent="0.25">
      <c r="A46" s="57"/>
      <c r="B46" s="84" t="s">
        <v>89</v>
      </c>
      <c r="C46" s="85" t="s">
        <v>0</v>
      </c>
      <c r="D46" s="85" t="s">
        <v>28</v>
      </c>
      <c r="E46" s="85" t="s">
        <v>11</v>
      </c>
      <c r="F46" s="85" t="s">
        <v>6</v>
      </c>
      <c r="G46" s="78"/>
      <c r="H46" s="76"/>
      <c r="I46" s="76"/>
      <c r="J46" s="77"/>
    </row>
    <row r="47" spans="1:10" x14ac:dyDescent="0.25">
      <c r="A47" s="57"/>
      <c r="B47" s="62" t="s">
        <v>81</v>
      </c>
      <c r="C47" s="69">
        <f>SUM(C41:E41)</f>
        <v>76</v>
      </c>
      <c r="D47" s="69">
        <f>F41+G41</f>
        <v>101</v>
      </c>
      <c r="E47" s="69">
        <f t="shared" ref="E47:F49" si="13">H41</f>
        <v>3</v>
      </c>
      <c r="F47" s="69">
        <f t="shared" si="13"/>
        <v>98</v>
      </c>
      <c r="G47" s="78"/>
      <c r="H47" s="76"/>
      <c r="I47" s="76"/>
      <c r="J47" s="77"/>
    </row>
    <row r="48" spans="1:10" x14ac:dyDescent="0.25">
      <c r="A48" s="57"/>
      <c r="B48" s="62" t="s">
        <v>83</v>
      </c>
      <c r="C48" s="69">
        <f>SUM(C42:E42)</f>
        <v>45</v>
      </c>
      <c r="D48" s="69">
        <f t="shared" ref="D48:D49" si="14">F42+G42</f>
        <v>44</v>
      </c>
      <c r="E48" s="69">
        <f t="shared" si="13"/>
        <v>6</v>
      </c>
      <c r="F48" s="69">
        <f t="shared" si="13"/>
        <v>38</v>
      </c>
      <c r="G48" s="78"/>
      <c r="H48" s="76"/>
      <c r="I48" s="76"/>
      <c r="J48" s="77"/>
    </row>
    <row r="49" spans="1:10" x14ac:dyDescent="0.25">
      <c r="A49" s="57"/>
      <c r="B49" s="62" t="s">
        <v>95</v>
      </c>
      <c r="C49" s="69">
        <f t="shared" ref="C49" si="15">SUM(C43:E43)</f>
        <v>4</v>
      </c>
      <c r="D49" s="69">
        <f t="shared" si="14"/>
        <v>4</v>
      </c>
      <c r="E49" s="69">
        <f t="shared" si="13"/>
        <v>1</v>
      </c>
      <c r="F49" s="69">
        <f t="shared" si="13"/>
        <v>3</v>
      </c>
      <c r="G49" s="78"/>
      <c r="H49" s="76"/>
      <c r="I49" s="76"/>
      <c r="J49" s="77"/>
    </row>
    <row r="50" spans="1:10" x14ac:dyDescent="0.25">
      <c r="A50" s="57"/>
      <c r="B50" s="57"/>
      <c r="C50" s="57"/>
      <c r="D50" s="57"/>
      <c r="E50" s="57"/>
      <c r="F50" s="57"/>
      <c r="G50" s="57"/>
      <c r="H50" s="57"/>
      <c r="I50" s="57"/>
      <c r="J50" s="57"/>
    </row>
    <row r="52" spans="1:10" ht="18.75" x14ac:dyDescent="0.25">
      <c r="B52" s="23" t="s">
        <v>64</v>
      </c>
    </row>
    <row r="53" spans="1:10" x14ac:dyDescent="0.25">
      <c r="B53" s="156" t="s">
        <v>39</v>
      </c>
      <c r="C53" s="156" t="s">
        <v>0</v>
      </c>
      <c r="D53" s="156"/>
      <c r="E53" s="156"/>
      <c r="F53" s="156" t="s">
        <v>28</v>
      </c>
      <c r="G53" s="156"/>
      <c r="H53" s="156"/>
      <c r="I53" s="156"/>
      <c r="J53" s="157" t="s">
        <v>85</v>
      </c>
    </row>
    <row r="54" spans="1:10" x14ac:dyDescent="0.25">
      <c r="B54" s="156"/>
      <c r="C54" s="156" t="s">
        <v>15</v>
      </c>
      <c r="D54" s="156"/>
      <c r="E54" s="156"/>
      <c r="F54" s="156" t="s">
        <v>16</v>
      </c>
      <c r="G54" s="156"/>
      <c r="H54" s="156" t="s">
        <v>11</v>
      </c>
      <c r="I54" s="156" t="s">
        <v>6</v>
      </c>
      <c r="J54" s="156"/>
    </row>
    <row r="55" spans="1:10" x14ac:dyDescent="0.25">
      <c r="B55" s="156"/>
      <c r="C55" s="95" t="s">
        <v>41</v>
      </c>
      <c r="D55" s="95" t="s">
        <v>18</v>
      </c>
      <c r="E55" s="95" t="s">
        <v>20</v>
      </c>
      <c r="F55" s="95" t="s">
        <v>42</v>
      </c>
      <c r="G55" s="95" t="s">
        <v>29</v>
      </c>
      <c r="H55" s="156"/>
      <c r="I55" s="156"/>
      <c r="J55" s="156"/>
    </row>
    <row r="56" spans="1:10" x14ac:dyDescent="0.25">
      <c r="A56" t="s">
        <v>82</v>
      </c>
      <c r="B56" s="65" t="s">
        <v>43</v>
      </c>
      <c r="C56" s="113">
        <v>12</v>
      </c>
      <c r="D56" s="113">
        <v>0</v>
      </c>
      <c r="E56" s="113">
        <v>0</v>
      </c>
      <c r="F56" s="113">
        <v>7</v>
      </c>
      <c r="G56" s="113">
        <v>12</v>
      </c>
      <c r="H56" s="113">
        <v>0</v>
      </c>
      <c r="I56" s="113">
        <v>19</v>
      </c>
      <c r="J56" s="113">
        <v>1</v>
      </c>
    </row>
    <row r="57" spans="1:10" x14ac:dyDescent="0.25">
      <c r="A57" t="s">
        <v>82</v>
      </c>
      <c r="B57" s="117" t="s">
        <v>7</v>
      </c>
      <c r="C57" s="118">
        <v>34</v>
      </c>
      <c r="D57" s="118">
        <v>0</v>
      </c>
      <c r="E57" s="118">
        <v>0</v>
      </c>
      <c r="F57" s="118">
        <v>29</v>
      </c>
      <c r="G57" s="118">
        <v>4</v>
      </c>
      <c r="H57" s="118">
        <v>2</v>
      </c>
      <c r="I57" s="118">
        <v>31</v>
      </c>
      <c r="J57" s="118">
        <v>0</v>
      </c>
    </row>
    <row r="58" spans="1:10" x14ac:dyDescent="0.25">
      <c r="A58" t="s">
        <v>82</v>
      </c>
      <c r="B58" s="119" t="s">
        <v>46</v>
      </c>
      <c r="C58" s="113">
        <v>0</v>
      </c>
      <c r="D58" s="113">
        <v>0</v>
      </c>
      <c r="E58" s="113">
        <v>0</v>
      </c>
      <c r="F58" s="113">
        <v>0</v>
      </c>
      <c r="G58" s="113">
        <v>0</v>
      </c>
      <c r="H58" s="113">
        <v>0</v>
      </c>
      <c r="I58" s="113">
        <v>0</v>
      </c>
      <c r="J58" s="113">
        <v>0</v>
      </c>
    </row>
    <row r="59" spans="1:10" x14ac:dyDescent="0.25">
      <c r="A59" t="s">
        <v>94</v>
      </c>
      <c r="B59" s="117" t="s">
        <v>4</v>
      </c>
      <c r="C59" s="118">
        <v>15</v>
      </c>
      <c r="D59" s="118">
        <v>5</v>
      </c>
      <c r="E59" s="118">
        <v>7</v>
      </c>
      <c r="F59" s="118">
        <v>26</v>
      </c>
      <c r="G59" s="118">
        <v>5</v>
      </c>
      <c r="H59" s="118">
        <v>4</v>
      </c>
      <c r="I59" s="118">
        <v>27</v>
      </c>
      <c r="J59" s="118">
        <v>1</v>
      </c>
    </row>
    <row r="60" spans="1:10" x14ac:dyDescent="0.25">
      <c r="A60" t="s">
        <v>94</v>
      </c>
      <c r="B60" s="65" t="s">
        <v>8</v>
      </c>
      <c r="C60" s="113">
        <v>1</v>
      </c>
      <c r="D60" s="113">
        <v>5</v>
      </c>
      <c r="E60" s="113">
        <v>0</v>
      </c>
      <c r="F60" s="113">
        <v>0</v>
      </c>
      <c r="G60" s="113">
        <v>3</v>
      </c>
      <c r="H60" s="113">
        <v>0</v>
      </c>
      <c r="I60" s="113">
        <v>3</v>
      </c>
      <c r="J60" s="113">
        <v>0</v>
      </c>
    </row>
    <row r="61" spans="1:10" x14ac:dyDescent="0.25">
      <c r="A61" t="s">
        <v>82</v>
      </c>
      <c r="B61" s="120" t="s">
        <v>47</v>
      </c>
      <c r="C61" s="118">
        <v>0</v>
      </c>
      <c r="D61" s="118">
        <v>0</v>
      </c>
      <c r="E61" s="118">
        <v>0</v>
      </c>
      <c r="F61" s="118">
        <v>0</v>
      </c>
      <c r="G61" s="118">
        <v>0</v>
      </c>
      <c r="H61" s="118">
        <v>0</v>
      </c>
      <c r="I61" s="118">
        <v>0</v>
      </c>
      <c r="J61" s="118">
        <v>0</v>
      </c>
    </row>
    <row r="62" spans="1:10" x14ac:dyDescent="0.25">
      <c r="A62" t="s">
        <v>82</v>
      </c>
      <c r="B62" s="65" t="s">
        <v>48</v>
      </c>
      <c r="C62" s="113">
        <v>0</v>
      </c>
      <c r="D62" s="113">
        <v>19</v>
      </c>
      <c r="E62" s="113">
        <v>0</v>
      </c>
      <c r="F62" s="113">
        <v>36</v>
      </c>
      <c r="G62" s="113">
        <v>2</v>
      </c>
      <c r="H62" s="113">
        <v>1</v>
      </c>
      <c r="I62" s="113">
        <v>37</v>
      </c>
      <c r="J62" s="113">
        <v>7</v>
      </c>
    </row>
    <row r="63" spans="1:10" x14ac:dyDescent="0.25">
      <c r="A63" t="s">
        <v>82</v>
      </c>
      <c r="B63" s="121" t="s">
        <v>49</v>
      </c>
      <c r="C63" s="118">
        <v>0</v>
      </c>
      <c r="D63" s="118">
        <v>7</v>
      </c>
      <c r="E63" s="118">
        <v>0</v>
      </c>
      <c r="F63" s="118">
        <v>7</v>
      </c>
      <c r="G63" s="118">
        <v>0</v>
      </c>
      <c r="H63" s="118">
        <v>0</v>
      </c>
      <c r="I63" s="118">
        <v>7</v>
      </c>
      <c r="J63" s="118">
        <v>0</v>
      </c>
    </row>
    <row r="64" spans="1:10" x14ac:dyDescent="0.25">
      <c r="A64" t="s">
        <v>82</v>
      </c>
      <c r="B64" s="65" t="s">
        <v>50</v>
      </c>
      <c r="C64" s="113">
        <v>1</v>
      </c>
      <c r="D64" s="113">
        <v>1</v>
      </c>
      <c r="E64" s="113">
        <v>0</v>
      </c>
      <c r="F64" s="113">
        <v>2</v>
      </c>
      <c r="G64" s="113">
        <v>0</v>
      </c>
      <c r="H64" s="113">
        <v>0</v>
      </c>
      <c r="I64" s="113">
        <v>2</v>
      </c>
      <c r="J64" s="113">
        <v>0</v>
      </c>
    </row>
    <row r="65" spans="1:11" x14ac:dyDescent="0.25">
      <c r="A65" t="s">
        <v>84</v>
      </c>
      <c r="B65" s="122" t="s">
        <v>69</v>
      </c>
      <c r="C65" s="118">
        <v>0</v>
      </c>
      <c r="D65" s="118">
        <v>2</v>
      </c>
      <c r="E65" s="118">
        <v>0</v>
      </c>
      <c r="F65" s="118">
        <v>0</v>
      </c>
      <c r="G65" s="118">
        <v>2</v>
      </c>
      <c r="H65" s="118">
        <v>0</v>
      </c>
      <c r="I65" s="118">
        <v>2</v>
      </c>
      <c r="J65" s="123">
        <v>1</v>
      </c>
    </row>
    <row r="66" spans="1:11" x14ac:dyDescent="0.25">
      <c r="A66" t="s">
        <v>84</v>
      </c>
      <c r="B66" s="124" t="s">
        <v>51</v>
      </c>
      <c r="C66" s="63">
        <v>0</v>
      </c>
      <c r="D66" s="63">
        <v>0</v>
      </c>
      <c r="E66" s="63">
        <v>0</v>
      </c>
      <c r="F66" s="63">
        <v>0</v>
      </c>
      <c r="G66" s="63">
        <v>0</v>
      </c>
      <c r="H66" s="63">
        <v>0</v>
      </c>
      <c r="I66" s="63">
        <v>0</v>
      </c>
      <c r="J66" s="63">
        <v>0</v>
      </c>
    </row>
    <row r="67" spans="1:11" x14ac:dyDescent="0.25">
      <c r="A67" t="s">
        <v>84</v>
      </c>
      <c r="B67" s="71" t="s">
        <v>52</v>
      </c>
      <c r="C67" s="72">
        <v>1</v>
      </c>
      <c r="D67" s="72">
        <v>1</v>
      </c>
      <c r="E67" s="72">
        <v>0</v>
      </c>
      <c r="F67" s="72">
        <v>2</v>
      </c>
      <c r="G67" s="72">
        <v>0</v>
      </c>
      <c r="H67" s="72">
        <v>1</v>
      </c>
      <c r="I67" s="72">
        <v>1</v>
      </c>
      <c r="J67" s="72">
        <v>1</v>
      </c>
    </row>
    <row r="68" spans="1:11" x14ac:dyDescent="0.25">
      <c r="A68" t="s">
        <v>82</v>
      </c>
      <c r="B68" s="62" t="s">
        <v>53</v>
      </c>
      <c r="C68" s="63">
        <v>0</v>
      </c>
      <c r="D68" s="63">
        <v>0</v>
      </c>
      <c r="E68" s="63">
        <v>1</v>
      </c>
      <c r="F68" s="63">
        <v>0</v>
      </c>
      <c r="G68" s="63">
        <v>1</v>
      </c>
      <c r="H68" s="63">
        <v>0</v>
      </c>
      <c r="I68" s="63">
        <v>1</v>
      </c>
      <c r="J68" s="63">
        <v>0</v>
      </c>
    </row>
    <row r="69" spans="1:11" x14ac:dyDescent="0.25">
      <c r="A69" t="s">
        <v>82</v>
      </c>
      <c r="B69" s="125" t="s">
        <v>54</v>
      </c>
      <c r="C69" s="72">
        <v>0</v>
      </c>
      <c r="D69" s="72">
        <v>0</v>
      </c>
      <c r="E69" s="72">
        <v>1</v>
      </c>
      <c r="F69" s="72">
        <v>1</v>
      </c>
      <c r="G69" s="72">
        <v>0</v>
      </c>
      <c r="H69" s="72">
        <v>0</v>
      </c>
      <c r="I69" s="72">
        <v>1</v>
      </c>
      <c r="J69" s="72">
        <v>0</v>
      </c>
    </row>
    <row r="70" spans="1:11" ht="18" customHeight="1" x14ac:dyDescent="0.25">
      <c r="A70" t="s">
        <v>84</v>
      </c>
      <c r="B70" s="124" t="s">
        <v>55</v>
      </c>
      <c r="C70" s="63">
        <v>0</v>
      </c>
      <c r="D70" s="63">
        <v>0</v>
      </c>
      <c r="E70" s="63">
        <v>0</v>
      </c>
      <c r="F70" s="63">
        <v>0</v>
      </c>
      <c r="G70" s="63">
        <v>0</v>
      </c>
      <c r="H70" s="63">
        <v>0</v>
      </c>
      <c r="I70" s="63">
        <v>0</v>
      </c>
      <c r="J70" s="63">
        <v>0</v>
      </c>
    </row>
    <row r="71" spans="1:11" x14ac:dyDescent="0.25">
      <c r="A71" t="s">
        <v>84</v>
      </c>
      <c r="B71" s="125" t="s">
        <v>56</v>
      </c>
      <c r="C71" s="72">
        <v>0</v>
      </c>
      <c r="D71" s="72">
        <v>0</v>
      </c>
      <c r="E71" s="72">
        <v>0</v>
      </c>
      <c r="F71" s="72">
        <v>0</v>
      </c>
      <c r="G71" s="72">
        <v>0</v>
      </c>
      <c r="H71" s="72">
        <v>0</v>
      </c>
      <c r="I71" s="72">
        <v>0</v>
      </c>
      <c r="J71" s="72">
        <v>0</v>
      </c>
    </row>
    <row r="72" spans="1:11" x14ac:dyDescent="0.25">
      <c r="A72" t="s">
        <v>94</v>
      </c>
      <c r="B72" s="62" t="s">
        <v>57</v>
      </c>
      <c r="C72" s="63">
        <v>0</v>
      </c>
      <c r="D72" s="63">
        <v>0</v>
      </c>
      <c r="E72" s="63">
        <v>3</v>
      </c>
      <c r="F72" s="63">
        <v>0</v>
      </c>
      <c r="G72" s="63">
        <v>3</v>
      </c>
      <c r="H72" s="63">
        <v>0</v>
      </c>
      <c r="I72" s="63">
        <v>3</v>
      </c>
      <c r="J72" s="63">
        <v>0</v>
      </c>
    </row>
    <row r="73" spans="1:11" ht="25.5" x14ac:dyDescent="0.25">
      <c r="A73" t="s">
        <v>94</v>
      </c>
      <c r="B73" s="125" t="s">
        <v>67</v>
      </c>
      <c r="C73" s="72">
        <v>0</v>
      </c>
      <c r="D73" s="72">
        <v>0</v>
      </c>
      <c r="E73" s="72">
        <v>0</v>
      </c>
      <c r="F73" s="72">
        <v>0</v>
      </c>
      <c r="G73" s="72">
        <v>0</v>
      </c>
      <c r="H73" s="72">
        <v>0</v>
      </c>
      <c r="I73" s="72">
        <v>0</v>
      </c>
      <c r="J73" s="72">
        <v>0</v>
      </c>
    </row>
    <row r="74" spans="1:11" x14ac:dyDescent="0.25">
      <c r="A74" t="s">
        <v>94</v>
      </c>
      <c r="B74" s="124" t="s">
        <v>58</v>
      </c>
      <c r="C74" s="63">
        <v>0</v>
      </c>
      <c r="D74" s="63">
        <v>0</v>
      </c>
      <c r="E74" s="63">
        <v>0</v>
      </c>
      <c r="F74" s="63">
        <v>0</v>
      </c>
      <c r="G74" s="63">
        <v>0</v>
      </c>
      <c r="H74" s="63">
        <v>0</v>
      </c>
      <c r="I74" s="63">
        <v>0</v>
      </c>
      <c r="J74" s="63">
        <v>0</v>
      </c>
    </row>
    <row r="75" spans="1:11" x14ac:dyDescent="0.25">
      <c r="A75" t="s">
        <v>94</v>
      </c>
      <c r="B75" s="125" t="s">
        <v>59</v>
      </c>
      <c r="C75" s="72">
        <v>0</v>
      </c>
      <c r="D75" s="72">
        <v>0</v>
      </c>
      <c r="E75" s="72">
        <v>0</v>
      </c>
      <c r="F75" s="72">
        <v>0</v>
      </c>
      <c r="G75" s="72">
        <v>0</v>
      </c>
      <c r="H75" s="72">
        <v>0</v>
      </c>
      <c r="I75" s="72">
        <v>0</v>
      </c>
      <c r="J75" s="72">
        <v>0</v>
      </c>
      <c r="K75" s="57"/>
    </row>
    <row r="76" spans="1:11" ht="25.5" x14ac:dyDescent="0.25">
      <c r="A76" t="s">
        <v>94</v>
      </c>
      <c r="B76" s="124" t="s">
        <v>60</v>
      </c>
      <c r="C76" s="63">
        <v>0</v>
      </c>
      <c r="D76" s="63">
        <v>0</v>
      </c>
      <c r="E76" s="63">
        <v>0</v>
      </c>
      <c r="F76" s="63">
        <v>0</v>
      </c>
      <c r="G76" s="63">
        <v>0</v>
      </c>
      <c r="H76" s="63">
        <v>0</v>
      </c>
      <c r="I76" s="63">
        <v>0</v>
      </c>
      <c r="J76" s="63">
        <v>0</v>
      </c>
    </row>
    <row r="77" spans="1:11" x14ac:dyDescent="0.25">
      <c r="A77" t="s">
        <v>94</v>
      </c>
      <c r="B77" s="71" t="s">
        <v>61</v>
      </c>
      <c r="C77" s="72">
        <v>0</v>
      </c>
      <c r="D77" s="72">
        <v>0</v>
      </c>
      <c r="E77" s="72">
        <v>1</v>
      </c>
      <c r="F77" s="72">
        <v>0</v>
      </c>
      <c r="G77" s="72">
        <v>1</v>
      </c>
      <c r="H77" s="72">
        <v>0</v>
      </c>
      <c r="I77" s="72">
        <v>1</v>
      </c>
      <c r="J77" s="72">
        <v>0</v>
      </c>
    </row>
    <row r="78" spans="1:11" x14ac:dyDescent="0.25">
      <c r="A78" t="s">
        <v>94</v>
      </c>
      <c r="B78" s="62" t="s">
        <v>62</v>
      </c>
      <c r="C78" s="63">
        <v>0</v>
      </c>
      <c r="D78" s="63">
        <v>0</v>
      </c>
      <c r="E78" s="63">
        <v>1</v>
      </c>
      <c r="F78" s="63">
        <v>0</v>
      </c>
      <c r="G78" s="63">
        <v>1</v>
      </c>
      <c r="H78" s="63">
        <v>0</v>
      </c>
      <c r="I78" s="63">
        <v>1</v>
      </c>
      <c r="J78" s="63">
        <v>0</v>
      </c>
    </row>
    <row r="79" spans="1:11" x14ac:dyDescent="0.25">
      <c r="A79" t="s">
        <v>94</v>
      </c>
      <c r="B79" s="71" t="s">
        <v>63</v>
      </c>
      <c r="C79" s="126">
        <v>2</v>
      </c>
      <c r="D79" s="126">
        <v>5</v>
      </c>
      <c r="E79" s="126">
        <v>0</v>
      </c>
      <c r="F79" s="126">
        <v>5</v>
      </c>
      <c r="G79" s="126">
        <v>0</v>
      </c>
      <c r="H79" s="126">
        <v>2</v>
      </c>
      <c r="I79" s="72">
        <v>3</v>
      </c>
      <c r="J79" s="127">
        <v>6</v>
      </c>
    </row>
    <row r="81" spans="2:23" ht="18.75" x14ac:dyDescent="0.25">
      <c r="B81" s="23" t="s">
        <v>68</v>
      </c>
    </row>
    <row r="82" spans="2:23" x14ac:dyDescent="0.25">
      <c r="B82" s="156" t="s">
        <v>39</v>
      </c>
      <c r="C82" s="156" t="s">
        <v>0</v>
      </c>
      <c r="D82" s="156"/>
      <c r="E82" s="156"/>
      <c r="F82" s="156" t="s">
        <v>28</v>
      </c>
      <c r="G82" s="156"/>
      <c r="H82" s="156"/>
      <c r="I82" s="156"/>
      <c r="J82" s="157" t="s">
        <v>85</v>
      </c>
    </row>
    <row r="83" spans="2:23" x14ac:dyDescent="0.25">
      <c r="B83" s="156"/>
      <c r="C83" s="156" t="s">
        <v>15</v>
      </c>
      <c r="D83" s="156"/>
      <c r="E83" s="156"/>
      <c r="F83" s="156" t="s">
        <v>16</v>
      </c>
      <c r="G83" s="156"/>
      <c r="H83" s="156" t="s">
        <v>11</v>
      </c>
      <c r="I83" s="156" t="s">
        <v>6</v>
      </c>
      <c r="J83" s="156"/>
    </row>
    <row r="84" spans="2:23" x14ac:dyDescent="0.25">
      <c r="B84" s="156"/>
      <c r="C84" s="95" t="s">
        <v>41</v>
      </c>
      <c r="D84" s="95" t="s">
        <v>18</v>
      </c>
      <c r="E84" s="95" t="s">
        <v>20</v>
      </c>
      <c r="F84" s="95" t="s">
        <v>42</v>
      </c>
      <c r="G84" s="95" t="s">
        <v>29</v>
      </c>
      <c r="H84" s="156"/>
      <c r="I84" s="156"/>
      <c r="J84" s="156"/>
    </row>
    <row r="85" spans="2:23" x14ac:dyDescent="0.25">
      <c r="B85" s="65" t="s">
        <v>68</v>
      </c>
      <c r="C85" s="113">
        <f t="shared" ref="C85:J85" si="16">SUM(C5:C11, C56:C79)</f>
        <v>163</v>
      </c>
      <c r="D85" s="113">
        <f t="shared" si="16"/>
        <v>78</v>
      </c>
      <c r="E85" s="113">
        <f>SUM(E5:E11, E56:E79)</f>
        <v>23</v>
      </c>
      <c r="F85" s="113">
        <f t="shared" si="16"/>
        <v>247</v>
      </c>
      <c r="G85" s="113">
        <f t="shared" si="16"/>
        <v>63</v>
      </c>
      <c r="H85" s="113">
        <f t="shared" si="16"/>
        <v>18</v>
      </c>
      <c r="I85" s="113">
        <f t="shared" si="16"/>
        <v>292</v>
      </c>
      <c r="J85" s="113">
        <f t="shared" si="16"/>
        <v>21</v>
      </c>
    </row>
    <row r="87" spans="2:23" x14ac:dyDescent="0.25">
      <c r="B87" s="114"/>
      <c r="C87" s="114" t="s">
        <v>0</v>
      </c>
      <c r="D87" s="114" t="s">
        <v>28</v>
      </c>
      <c r="E87" s="114" t="s">
        <v>2</v>
      </c>
    </row>
    <row r="88" spans="2:23" x14ac:dyDescent="0.25">
      <c r="B88" s="115" t="s">
        <v>68</v>
      </c>
      <c r="C88" s="116">
        <f>SUM(C85:E85)</f>
        <v>264</v>
      </c>
      <c r="D88" s="116">
        <f>SUM(F85:G85)</f>
        <v>310</v>
      </c>
      <c r="E88" s="116">
        <f>SUM(J85)</f>
        <v>21</v>
      </c>
    </row>
    <row r="93" spans="2:23" x14ac:dyDescent="0.25">
      <c r="O93" t="s">
        <v>98</v>
      </c>
      <c r="P93" s="97" t="s">
        <v>99</v>
      </c>
      <c r="Q93" s="98" t="s">
        <v>100</v>
      </c>
      <c r="R93" s="98" t="s">
        <v>101</v>
      </c>
      <c r="S93" s="98" t="s">
        <v>102</v>
      </c>
      <c r="T93" s="98" t="s">
        <v>103</v>
      </c>
      <c r="U93" s="98" t="s">
        <v>104</v>
      </c>
      <c r="V93" s="98" t="s">
        <v>105</v>
      </c>
    </row>
    <row r="94" spans="2:23" x14ac:dyDescent="0.25">
      <c r="B94" s="95" t="s">
        <v>128</v>
      </c>
      <c r="C94" s="95" t="s">
        <v>129</v>
      </c>
      <c r="D94" s="95" t="s">
        <v>124</v>
      </c>
      <c r="L94" s="100" t="s">
        <v>107</v>
      </c>
      <c r="M94" s="101"/>
      <c r="N94" s="102" t="s">
        <v>106</v>
      </c>
      <c r="O94" s="101">
        <v>1</v>
      </c>
      <c r="P94" s="101">
        <v>0</v>
      </c>
      <c r="Q94" s="101">
        <v>0</v>
      </c>
      <c r="R94" s="101">
        <v>0</v>
      </c>
      <c r="S94" s="101">
        <v>0</v>
      </c>
      <c r="T94" s="101">
        <v>1</v>
      </c>
      <c r="U94" s="101">
        <v>0</v>
      </c>
      <c r="V94" s="101">
        <v>1</v>
      </c>
      <c r="W94" s="103">
        <f>SUM(P94:T94)</f>
        <v>1</v>
      </c>
    </row>
    <row r="95" spans="2:23" x14ac:dyDescent="0.25">
      <c r="B95" s="112" t="s">
        <v>127</v>
      </c>
      <c r="C95" s="112">
        <f>SUM(U94:U99)</f>
        <v>7</v>
      </c>
      <c r="D95" s="112">
        <f>SUM(V94:V99)</f>
        <v>4</v>
      </c>
      <c r="L95" s="104" t="s">
        <v>107</v>
      </c>
      <c r="M95" s="105"/>
      <c r="N95" s="105" t="s">
        <v>108</v>
      </c>
      <c r="O95" s="105">
        <v>5</v>
      </c>
      <c r="P95" s="105">
        <v>1</v>
      </c>
      <c r="Q95" s="105">
        <v>0</v>
      </c>
      <c r="R95" s="105">
        <v>3</v>
      </c>
      <c r="S95" s="105">
        <v>1</v>
      </c>
      <c r="T95" s="105">
        <v>0</v>
      </c>
      <c r="U95" s="105">
        <v>3</v>
      </c>
      <c r="V95" s="105">
        <v>2</v>
      </c>
      <c r="W95" s="106">
        <f t="shared" ref="W95:W106" si="17">SUM(P95:T95)</f>
        <v>5</v>
      </c>
    </row>
    <row r="96" spans="2:23" x14ac:dyDescent="0.25">
      <c r="B96" s="112" t="s">
        <v>131</v>
      </c>
      <c r="C96" s="112">
        <f>SUM(U100:U106)</f>
        <v>20</v>
      </c>
      <c r="D96" s="112">
        <f>SUM(V100:V106)</f>
        <v>3</v>
      </c>
      <c r="L96" s="104" t="s">
        <v>107</v>
      </c>
      <c r="M96" s="105"/>
      <c r="N96" s="107" t="s">
        <v>109</v>
      </c>
      <c r="O96" s="105">
        <v>1</v>
      </c>
      <c r="P96" s="105">
        <v>0</v>
      </c>
      <c r="Q96" s="105">
        <v>0</v>
      </c>
      <c r="R96" s="105">
        <v>0</v>
      </c>
      <c r="S96" s="105">
        <v>0</v>
      </c>
      <c r="T96" s="105">
        <v>1</v>
      </c>
      <c r="U96" s="105">
        <v>1</v>
      </c>
      <c r="V96" s="105">
        <v>0</v>
      </c>
      <c r="W96" s="106">
        <f t="shared" si="17"/>
        <v>1</v>
      </c>
    </row>
    <row r="97" spans="1:23" x14ac:dyDescent="0.25">
      <c r="D97" s="99"/>
      <c r="L97" s="104" t="s">
        <v>107</v>
      </c>
      <c r="M97" s="105"/>
      <c r="N97" s="105" t="s">
        <v>110</v>
      </c>
      <c r="O97" s="105">
        <v>2</v>
      </c>
      <c r="P97" s="105">
        <v>1</v>
      </c>
      <c r="Q97" s="105">
        <v>0</v>
      </c>
      <c r="R97" s="105">
        <v>0</v>
      </c>
      <c r="S97" s="105">
        <v>0</v>
      </c>
      <c r="T97" s="105">
        <v>1</v>
      </c>
      <c r="U97" s="105">
        <v>2</v>
      </c>
      <c r="V97" s="105">
        <v>0</v>
      </c>
      <c r="W97" s="106">
        <f t="shared" si="17"/>
        <v>2</v>
      </c>
    </row>
    <row r="98" spans="1:23" x14ac:dyDescent="0.25">
      <c r="A98" s="129"/>
      <c r="B98" s="129"/>
      <c r="C98" s="129"/>
      <c r="D98" s="129"/>
      <c r="E98" s="129"/>
      <c r="F98" s="129"/>
      <c r="G98" s="129"/>
      <c r="H98" s="129"/>
      <c r="I98" s="129"/>
      <c r="J98" s="129"/>
      <c r="L98" s="104" t="s">
        <v>107</v>
      </c>
      <c r="M98" s="105"/>
      <c r="N98" s="107" t="s">
        <v>111</v>
      </c>
      <c r="O98" s="105">
        <v>1</v>
      </c>
      <c r="P98" s="105">
        <v>0</v>
      </c>
      <c r="Q98" s="105">
        <v>0</v>
      </c>
      <c r="R98" s="105">
        <v>0</v>
      </c>
      <c r="S98" s="105">
        <v>0</v>
      </c>
      <c r="T98" s="105">
        <v>1</v>
      </c>
      <c r="U98" s="105">
        <v>1</v>
      </c>
      <c r="V98" s="105">
        <v>0</v>
      </c>
      <c r="W98" s="106">
        <f t="shared" si="17"/>
        <v>1</v>
      </c>
    </row>
    <row r="99" spans="1:23" x14ac:dyDescent="0.25">
      <c r="A99" s="129"/>
      <c r="B99" s="130" t="s">
        <v>130</v>
      </c>
      <c r="C99" s="130" t="s">
        <v>125</v>
      </c>
      <c r="D99" s="130" t="s">
        <v>126</v>
      </c>
      <c r="E99" s="130" t="s">
        <v>41</v>
      </c>
      <c r="F99" s="130" t="s">
        <v>18</v>
      </c>
      <c r="G99" s="130" t="s">
        <v>20</v>
      </c>
      <c r="H99" s="130" t="s">
        <v>72</v>
      </c>
      <c r="I99" s="129"/>
      <c r="J99" s="129"/>
      <c r="L99" s="108" t="s">
        <v>107</v>
      </c>
      <c r="M99" s="109"/>
      <c r="N99" s="110" t="s">
        <v>112</v>
      </c>
      <c r="O99" s="109">
        <v>1</v>
      </c>
      <c r="P99" s="109">
        <v>1</v>
      </c>
      <c r="Q99" s="109">
        <v>0</v>
      </c>
      <c r="R99" s="109">
        <v>0</v>
      </c>
      <c r="S99" s="109">
        <v>0</v>
      </c>
      <c r="T99" s="109">
        <v>0</v>
      </c>
      <c r="U99" s="109">
        <v>0</v>
      </c>
      <c r="V99" s="109">
        <v>1</v>
      </c>
      <c r="W99" s="111">
        <f t="shared" si="17"/>
        <v>1</v>
      </c>
    </row>
    <row r="100" spans="1:23" x14ac:dyDescent="0.25">
      <c r="A100" s="129"/>
      <c r="B100" s="131" t="s">
        <v>127</v>
      </c>
      <c r="C100" s="131">
        <v>2</v>
      </c>
      <c r="D100" s="131">
        <f>SUM(Q94:Q99)</f>
        <v>0</v>
      </c>
      <c r="E100" s="131">
        <v>2</v>
      </c>
      <c r="F100" s="131">
        <f>SUM(S94:S99)</f>
        <v>1</v>
      </c>
      <c r="G100" s="131">
        <v>2</v>
      </c>
      <c r="H100" s="131">
        <f>SUM(C100:G100)</f>
        <v>7</v>
      </c>
      <c r="I100" s="129"/>
      <c r="J100" s="129"/>
      <c r="L100" s="100" t="s">
        <v>113</v>
      </c>
      <c r="M100" s="101" t="s">
        <v>114</v>
      </c>
      <c r="N100" s="101" t="s">
        <v>110</v>
      </c>
      <c r="O100" s="101">
        <v>1</v>
      </c>
      <c r="P100" s="101">
        <v>1</v>
      </c>
      <c r="Q100" s="101">
        <v>0</v>
      </c>
      <c r="R100" s="101">
        <v>0</v>
      </c>
      <c r="S100" s="101">
        <v>0</v>
      </c>
      <c r="T100" s="101">
        <v>0</v>
      </c>
      <c r="U100" s="101">
        <v>0</v>
      </c>
      <c r="V100" s="101">
        <v>1</v>
      </c>
      <c r="W100" s="103">
        <f t="shared" si="17"/>
        <v>1</v>
      </c>
    </row>
    <row r="101" spans="1:23" x14ac:dyDescent="0.25">
      <c r="A101" s="129"/>
      <c r="B101" s="131" t="s">
        <v>131</v>
      </c>
      <c r="C101" s="131">
        <v>3</v>
      </c>
      <c r="D101" s="131">
        <f>SUM(Q100:Q106)</f>
        <v>1</v>
      </c>
      <c r="E101" s="131">
        <v>7</v>
      </c>
      <c r="F101" s="131">
        <f>SUM(S100:S106)</f>
        <v>9</v>
      </c>
      <c r="G101" s="131">
        <f>SUM(T100:T106)</f>
        <v>0</v>
      </c>
      <c r="H101" s="131">
        <f>SUM(C101:G101)</f>
        <v>20</v>
      </c>
      <c r="I101" s="129"/>
      <c r="J101" s="129"/>
      <c r="L101" s="104" t="s">
        <v>113</v>
      </c>
      <c r="M101" s="105" t="s">
        <v>115</v>
      </c>
      <c r="N101" s="107" t="s">
        <v>116</v>
      </c>
      <c r="O101" s="105">
        <v>1</v>
      </c>
      <c r="P101" s="105">
        <v>1</v>
      </c>
      <c r="Q101" s="105">
        <v>0</v>
      </c>
      <c r="R101" s="105">
        <v>0</v>
      </c>
      <c r="S101" s="105">
        <v>0</v>
      </c>
      <c r="T101" s="105">
        <v>0</v>
      </c>
      <c r="U101" s="105">
        <v>1</v>
      </c>
      <c r="V101" s="105">
        <v>0</v>
      </c>
      <c r="W101" s="106">
        <f t="shared" si="17"/>
        <v>1</v>
      </c>
    </row>
    <row r="102" spans="1:23" x14ac:dyDescent="0.25">
      <c r="A102" s="129"/>
      <c r="B102" s="131" t="s">
        <v>72</v>
      </c>
      <c r="C102" s="131">
        <f>SUM(C100:C101)</f>
        <v>5</v>
      </c>
      <c r="D102" s="131">
        <f t="shared" ref="D102:H102" si="18">SUM(D100:D101)</f>
        <v>1</v>
      </c>
      <c r="E102" s="131">
        <f t="shared" si="18"/>
        <v>9</v>
      </c>
      <c r="F102" s="131">
        <f t="shared" si="18"/>
        <v>10</v>
      </c>
      <c r="G102" s="131">
        <f t="shared" si="18"/>
        <v>2</v>
      </c>
      <c r="H102" s="131">
        <f t="shared" si="18"/>
        <v>27</v>
      </c>
      <c r="I102" s="129"/>
      <c r="J102" s="129"/>
      <c r="L102" s="104" t="s">
        <v>113</v>
      </c>
      <c r="M102" s="105" t="s">
        <v>115</v>
      </c>
      <c r="N102" s="107" t="s">
        <v>117</v>
      </c>
      <c r="O102" s="105">
        <v>1</v>
      </c>
      <c r="P102" s="105">
        <v>0</v>
      </c>
      <c r="Q102" s="105">
        <v>0</v>
      </c>
      <c r="R102" s="105">
        <v>1</v>
      </c>
      <c r="S102" s="105">
        <v>0</v>
      </c>
      <c r="T102" s="105">
        <v>0</v>
      </c>
      <c r="U102" s="105">
        <v>1</v>
      </c>
      <c r="V102" s="105">
        <v>0</v>
      </c>
      <c r="W102" s="106">
        <f t="shared" si="17"/>
        <v>1</v>
      </c>
    </row>
    <row r="103" spans="1:23" x14ac:dyDescent="0.25">
      <c r="A103" s="129"/>
      <c r="B103" s="129"/>
      <c r="C103" s="129"/>
      <c r="D103" s="129"/>
      <c r="E103" s="129"/>
      <c r="F103" s="129"/>
      <c r="G103" s="129"/>
      <c r="H103" s="129"/>
      <c r="I103" s="129"/>
      <c r="J103" s="129"/>
      <c r="L103" s="104" t="s">
        <v>113</v>
      </c>
      <c r="M103" s="105" t="s">
        <v>114</v>
      </c>
      <c r="N103" s="105" t="s">
        <v>118</v>
      </c>
      <c r="O103" s="105">
        <v>10</v>
      </c>
      <c r="P103" s="105">
        <v>0</v>
      </c>
      <c r="Q103" s="105">
        <v>0</v>
      </c>
      <c r="R103" s="105">
        <v>4</v>
      </c>
      <c r="S103" s="105">
        <v>6</v>
      </c>
      <c r="T103" s="105">
        <v>0</v>
      </c>
      <c r="U103" s="105">
        <v>10</v>
      </c>
      <c r="V103" s="105">
        <v>0</v>
      </c>
      <c r="W103" s="106">
        <f t="shared" si="17"/>
        <v>10</v>
      </c>
    </row>
    <row r="104" spans="1:23" x14ac:dyDescent="0.25">
      <c r="A104" s="129"/>
      <c r="B104" s="129"/>
      <c r="C104" s="132"/>
      <c r="D104" s="133"/>
      <c r="E104" s="133"/>
      <c r="F104" s="133"/>
      <c r="G104" s="133"/>
      <c r="H104" s="129"/>
      <c r="I104" s="129"/>
      <c r="J104" s="129"/>
      <c r="L104" s="104" t="s">
        <v>113</v>
      </c>
      <c r="M104" s="105" t="s">
        <v>119</v>
      </c>
      <c r="N104" s="105" t="s">
        <v>120</v>
      </c>
      <c r="O104" s="105">
        <v>8</v>
      </c>
      <c r="P104" s="105">
        <v>2</v>
      </c>
      <c r="Q104" s="105">
        <v>1</v>
      </c>
      <c r="R104" s="105">
        <v>3</v>
      </c>
      <c r="S104" s="105">
        <v>2</v>
      </c>
      <c r="T104" s="105">
        <v>0</v>
      </c>
      <c r="U104" s="105">
        <v>7</v>
      </c>
      <c r="V104" s="105">
        <v>1</v>
      </c>
      <c r="W104" s="106">
        <f t="shared" si="17"/>
        <v>8</v>
      </c>
    </row>
    <row r="105" spans="1:23" x14ac:dyDescent="0.25">
      <c r="A105" s="129"/>
      <c r="B105" s="154" t="s">
        <v>132</v>
      </c>
      <c r="C105" s="155"/>
      <c r="D105" s="129"/>
      <c r="E105" s="129"/>
      <c r="F105" s="129"/>
      <c r="G105" s="129"/>
      <c r="H105" s="129"/>
      <c r="I105" s="129"/>
      <c r="J105" s="129"/>
      <c r="L105" s="104" t="s">
        <v>113</v>
      </c>
      <c r="M105" s="105" t="s">
        <v>119</v>
      </c>
      <c r="N105" s="105" t="s">
        <v>121</v>
      </c>
      <c r="O105" s="105">
        <v>1</v>
      </c>
      <c r="P105" s="105">
        <v>0</v>
      </c>
      <c r="Q105" s="105">
        <v>0</v>
      </c>
      <c r="R105" s="105">
        <v>0</v>
      </c>
      <c r="S105" s="105">
        <v>1</v>
      </c>
      <c r="T105" s="105">
        <v>0</v>
      </c>
      <c r="U105" s="105">
        <v>1</v>
      </c>
      <c r="V105" s="105">
        <v>0</v>
      </c>
      <c r="W105" s="106">
        <f t="shared" si="17"/>
        <v>1</v>
      </c>
    </row>
    <row r="106" spans="1:23" x14ac:dyDescent="0.25">
      <c r="A106" s="129"/>
      <c r="B106" s="134" t="s">
        <v>125</v>
      </c>
      <c r="C106" s="131">
        <f>C102</f>
        <v>5</v>
      </c>
      <c r="D106" s="129"/>
      <c r="E106" s="129"/>
      <c r="F106" s="129"/>
      <c r="G106" s="129"/>
      <c r="H106" s="129"/>
      <c r="I106" s="129"/>
      <c r="J106" s="129"/>
      <c r="L106" s="108" t="s">
        <v>113</v>
      </c>
      <c r="M106" s="109" t="s">
        <v>119</v>
      </c>
      <c r="N106" s="110" t="s">
        <v>122</v>
      </c>
      <c r="O106" s="109">
        <v>1</v>
      </c>
      <c r="P106" s="109">
        <v>1</v>
      </c>
      <c r="Q106" s="109">
        <v>0</v>
      </c>
      <c r="R106" s="109">
        <v>0</v>
      </c>
      <c r="S106" s="109">
        <v>0</v>
      </c>
      <c r="T106" s="109">
        <v>0</v>
      </c>
      <c r="U106" s="109">
        <v>0</v>
      </c>
      <c r="V106" s="109">
        <v>1</v>
      </c>
      <c r="W106" s="111">
        <f t="shared" si="17"/>
        <v>1</v>
      </c>
    </row>
    <row r="107" spans="1:23" x14ac:dyDescent="0.25">
      <c r="A107" s="129"/>
      <c r="B107" s="135" t="s">
        <v>126</v>
      </c>
      <c r="C107" s="131">
        <f>D102</f>
        <v>1</v>
      </c>
      <c r="D107" s="129"/>
      <c r="E107" s="129"/>
      <c r="F107" s="129"/>
      <c r="G107" s="129"/>
      <c r="H107" s="129"/>
      <c r="I107" s="129"/>
      <c r="J107" s="129"/>
      <c r="N107" s="99" t="s">
        <v>123</v>
      </c>
      <c r="O107">
        <f>SUM(O94:O106)</f>
        <v>34</v>
      </c>
      <c r="P107">
        <f t="shared" ref="P107:V107" si="19">SUM(P94:P106)</f>
        <v>8</v>
      </c>
      <c r="Q107">
        <f t="shared" si="19"/>
        <v>1</v>
      </c>
      <c r="R107">
        <f t="shared" si="19"/>
        <v>11</v>
      </c>
      <c r="S107">
        <f t="shared" si="19"/>
        <v>10</v>
      </c>
      <c r="T107">
        <f t="shared" si="19"/>
        <v>4</v>
      </c>
      <c r="U107">
        <f t="shared" si="19"/>
        <v>27</v>
      </c>
      <c r="V107">
        <f t="shared" si="19"/>
        <v>7</v>
      </c>
      <c r="W107">
        <f>SUM(W94:W106)</f>
        <v>34</v>
      </c>
    </row>
    <row r="108" spans="1:23" x14ac:dyDescent="0.25">
      <c r="A108" s="129"/>
      <c r="B108" s="135" t="s">
        <v>41</v>
      </c>
      <c r="C108" s="131">
        <f>E102</f>
        <v>9</v>
      </c>
      <c r="D108" s="136"/>
      <c r="E108" s="129"/>
      <c r="F108" s="129"/>
      <c r="G108" s="129"/>
      <c r="H108" s="129"/>
      <c r="I108" s="129"/>
      <c r="J108" s="129"/>
    </row>
    <row r="109" spans="1:23" x14ac:dyDescent="0.25">
      <c r="A109" s="129"/>
      <c r="B109" s="135" t="s">
        <v>18</v>
      </c>
      <c r="C109" s="131">
        <f>F102</f>
        <v>10</v>
      </c>
      <c r="D109" s="129"/>
      <c r="E109" s="129"/>
      <c r="F109" s="129"/>
      <c r="G109" s="129"/>
      <c r="H109" s="129"/>
      <c r="I109" s="129"/>
      <c r="J109" s="129"/>
    </row>
    <row r="110" spans="1:23" x14ac:dyDescent="0.25">
      <c r="A110" s="129"/>
      <c r="B110" s="135" t="s">
        <v>20</v>
      </c>
      <c r="C110" s="131">
        <f>G102</f>
        <v>2</v>
      </c>
      <c r="D110" s="129"/>
      <c r="E110" s="129"/>
      <c r="F110" s="129"/>
      <c r="G110" s="129"/>
      <c r="H110" s="129"/>
      <c r="I110" s="129"/>
      <c r="J110" s="129"/>
    </row>
    <row r="111" spans="1:23" x14ac:dyDescent="0.25">
      <c r="A111" s="129"/>
      <c r="B111" s="129"/>
      <c r="C111" s="129"/>
      <c r="D111" s="129"/>
      <c r="E111" s="129"/>
      <c r="F111" s="129"/>
      <c r="G111" s="129"/>
      <c r="H111" s="129"/>
      <c r="I111" s="129"/>
      <c r="J111" s="129"/>
    </row>
    <row r="113" spans="2:7" x14ac:dyDescent="0.25">
      <c r="B113" s="128"/>
    </row>
    <row r="114" spans="2:7" x14ac:dyDescent="0.25">
      <c r="B114" s="107"/>
      <c r="C114" s="105"/>
    </row>
    <row r="125" spans="2:7" x14ac:dyDescent="0.25">
      <c r="C125" s="97"/>
      <c r="D125" s="98"/>
      <c r="E125" s="98"/>
      <c r="F125" s="98"/>
      <c r="G125" s="98"/>
    </row>
  </sheetData>
  <mergeCells count="41">
    <mergeCell ref="B23:B25"/>
    <mergeCell ref="B38:B40"/>
    <mergeCell ref="C38:E38"/>
    <mergeCell ref="F38:I38"/>
    <mergeCell ref="J38:J40"/>
    <mergeCell ref="C39:E39"/>
    <mergeCell ref="F39:G39"/>
    <mergeCell ref="H39:H40"/>
    <mergeCell ref="I39:I40"/>
    <mergeCell ref="C23:E23"/>
    <mergeCell ref="F23:I23"/>
    <mergeCell ref="J23:J25"/>
    <mergeCell ref="C24:E24"/>
    <mergeCell ref="F24:G24"/>
    <mergeCell ref="H24:H25"/>
    <mergeCell ref="I24:I25"/>
    <mergeCell ref="I54:I55"/>
    <mergeCell ref="B82:B84"/>
    <mergeCell ref="C82:E82"/>
    <mergeCell ref="F82:I82"/>
    <mergeCell ref="J82:J84"/>
    <mergeCell ref="C83:E83"/>
    <mergeCell ref="F83:G83"/>
    <mergeCell ref="H83:H84"/>
    <mergeCell ref="I83:I84"/>
    <mergeCell ref="B105:C105"/>
    <mergeCell ref="B2:B4"/>
    <mergeCell ref="C2:E2"/>
    <mergeCell ref="F2:I2"/>
    <mergeCell ref="J2:J4"/>
    <mergeCell ref="C3:E3"/>
    <mergeCell ref="F3:G3"/>
    <mergeCell ref="H3:H4"/>
    <mergeCell ref="I3:I4"/>
    <mergeCell ref="B53:B55"/>
    <mergeCell ref="C53:E53"/>
    <mergeCell ref="F53:I53"/>
    <mergeCell ref="J53:J55"/>
    <mergeCell ref="C54:E54"/>
    <mergeCell ref="F54:G54"/>
    <mergeCell ref="H54:H55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zoomScaleNormal="100" workbookViewId="0">
      <selection activeCell="E1" sqref="E1"/>
    </sheetView>
  </sheetViews>
  <sheetFormatPr defaultRowHeight="15" x14ac:dyDescent="0.25"/>
  <cols>
    <col min="1" max="1" width="24.5703125" customWidth="1"/>
    <col min="5" max="5" width="11.5703125" customWidth="1"/>
    <col min="9" max="9" width="11" customWidth="1"/>
  </cols>
  <sheetData>
    <row r="1" spans="1:9" ht="19.5" thickBot="1" x14ac:dyDescent="0.3">
      <c r="A1" s="23" t="s">
        <v>65</v>
      </c>
      <c r="B1" s="96" t="s">
        <v>97</v>
      </c>
    </row>
    <row r="2" spans="1:9" ht="15.75" thickBot="1" x14ac:dyDescent="0.3">
      <c r="A2" s="145" t="s">
        <v>39</v>
      </c>
      <c r="B2" s="148" t="s">
        <v>0</v>
      </c>
      <c r="C2" s="149"/>
      <c r="D2" s="150"/>
      <c r="E2" s="148" t="s">
        <v>28</v>
      </c>
      <c r="F2" s="149"/>
      <c r="G2" s="149"/>
      <c r="H2" s="150"/>
      <c r="I2" s="151" t="s">
        <v>40</v>
      </c>
    </row>
    <row r="3" spans="1:9" ht="15.75" thickBot="1" x14ac:dyDescent="0.3">
      <c r="A3" s="146"/>
      <c r="B3" s="148" t="s">
        <v>15</v>
      </c>
      <c r="C3" s="149"/>
      <c r="D3" s="150"/>
      <c r="E3" s="148" t="s">
        <v>16</v>
      </c>
      <c r="F3" s="150"/>
      <c r="G3" s="145" t="s">
        <v>11</v>
      </c>
      <c r="H3" s="145" t="s">
        <v>6</v>
      </c>
      <c r="I3" s="152"/>
    </row>
    <row r="4" spans="1:9" ht="15.75" thickBot="1" x14ac:dyDescent="0.3">
      <c r="A4" s="147"/>
      <c r="B4" s="40" t="s">
        <v>41</v>
      </c>
      <c r="C4" s="40" t="s">
        <v>18</v>
      </c>
      <c r="D4" s="40" t="s">
        <v>20</v>
      </c>
      <c r="E4" s="40" t="s">
        <v>42</v>
      </c>
      <c r="F4" s="40" t="s">
        <v>29</v>
      </c>
      <c r="G4" s="147"/>
      <c r="H4" s="147"/>
      <c r="I4" s="153"/>
    </row>
    <row r="5" spans="1:9" ht="15.75" thickBot="1" x14ac:dyDescent="0.3">
      <c r="A5" s="18" t="s">
        <v>12</v>
      </c>
      <c r="B5" s="19">
        <v>2</v>
      </c>
      <c r="C5" s="19">
        <v>0</v>
      </c>
      <c r="D5" s="19">
        <v>0</v>
      </c>
      <c r="E5" s="19">
        <v>2</v>
      </c>
      <c r="F5" s="19">
        <v>3</v>
      </c>
      <c r="G5" s="19">
        <v>0</v>
      </c>
      <c r="H5" s="19">
        <v>2</v>
      </c>
      <c r="I5" s="35">
        <v>0</v>
      </c>
    </row>
    <row r="6" spans="1:9" ht="15.75" thickBot="1" x14ac:dyDescent="0.3">
      <c r="A6" s="29" t="s">
        <v>3</v>
      </c>
      <c r="B6" s="30">
        <v>72</v>
      </c>
      <c r="C6" s="30">
        <v>25</v>
      </c>
      <c r="D6" s="30">
        <v>0</v>
      </c>
      <c r="E6" s="30">
        <v>92</v>
      </c>
      <c r="F6" s="30">
        <v>20</v>
      </c>
      <c r="G6" s="30">
        <v>0</v>
      </c>
      <c r="H6" s="30">
        <v>112</v>
      </c>
      <c r="I6" s="37">
        <v>0</v>
      </c>
    </row>
    <row r="7" spans="1:9" ht="15.75" thickBot="1" x14ac:dyDescent="0.3">
      <c r="A7" s="29" t="s">
        <v>4</v>
      </c>
      <c r="B7" s="30">
        <v>0</v>
      </c>
      <c r="C7" s="30">
        <v>1</v>
      </c>
      <c r="D7" s="30">
        <v>0</v>
      </c>
      <c r="E7" s="30">
        <v>0</v>
      </c>
      <c r="F7" s="30">
        <v>1</v>
      </c>
      <c r="G7" s="30">
        <v>0</v>
      </c>
      <c r="H7" s="30">
        <v>1</v>
      </c>
      <c r="I7" s="37">
        <v>0</v>
      </c>
    </row>
    <row r="8" spans="1:9" ht="15.75" thickBot="1" x14ac:dyDescent="0.3">
      <c r="A8" s="29" t="s">
        <v>43</v>
      </c>
      <c r="B8" s="30">
        <v>0</v>
      </c>
      <c r="C8" s="30">
        <v>6</v>
      </c>
      <c r="D8" s="30">
        <v>3</v>
      </c>
      <c r="E8" s="30">
        <v>6</v>
      </c>
      <c r="F8" s="30">
        <v>0</v>
      </c>
      <c r="G8" s="30">
        <v>1</v>
      </c>
      <c r="H8" s="30">
        <v>5</v>
      </c>
      <c r="I8" s="37">
        <v>1</v>
      </c>
    </row>
    <row r="9" spans="1:9" ht="15.75" thickBot="1" x14ac:dyDescent="0.3">
      <c r="A9" s="56" t="s">
        <v>44</v>
      </c>
      <c r="B9" s="30">
        <v>15</v>
      </c>
      <c r="C9" s="30">
        <v>0</v>
      </c>
      <c r="D9" s="30">
        <v>0</v>
      </c>
      <c r="E9" s="30">
        <v>15</v>
      </c>
      <c r="F9" s="30">
        <v>2</v>
      </c>
      <c r="G9" s="30">
        <v>2</v>
      </c>
      <c r="H9" s="30">
        <v>15</v>
      </c>
      <c r="I9" s="37">
        <v>2</v>
      </c>
    </row>
    <row r="10" spans="1:9" ht="15.75" thickBot="1" x14ac:dyDescent="0.3">
      <c r="A10" s="29" t="s">
        <v>45</v>
      </c>
      <c r="B10" s="30">
        <v>4</v>
      </c>
      <c r="C10" s="30">
        <v>0</v>
      </c>
      <c r="D10" s="30">
        <v>2</v>
      </c>
      <c r="E10" s="30">
        <v>5</v>
      </c>
      <c r="F10" s="30">
        <v>3</v>
      </c>
      <c r="G10" s="30">
        <v>2</v>
      </c>
      <c r="H10" s="30">
        <v>6</v>
      </c>
      <c r="I10" s="37">
        <v>1</v>
      </c>
    </row>
    <row r="11" spans="1:9" ht="15.75" thickBot="1" x14ac:dyDescent="0.3">
      <c r="A11" s="29" t="s">
        <v>66</v>
      </c>
      <c r="B11" s="30">
        <v>0</v>
      </c>
      <c r="C11" s="30">
        <v>0</v>
      </c>
      <c r="D11" s="30">
        <v>2</v>
      </c>
      <c r="E11" s="30">
        <v>6</v>
      </c>
      <c r="F11" s="30">
        <v>3</v>
      </c>
      <c r="G11" s="30">
        <v>2</v>
      </c>
      <c r="H11" s="30">
        <v>7</v>
      </c>
      <c r="I11" s="37">
        <v>0</v>
      </c>
    </row>
    <row r="12" spans="1:9" x14ac:dyDescent="0.25">
      <c r="A12" s="57"/>
      <c r="B12" s="57"/>
      <c r="C12" s="57"/>
      <c r="D12" s="57"/>
      <c r="E12" s="57"/>
      <c r="F12" s="57"/>
      <c r="G12" s="57"/>
      <c r="H12" s="57"/>
      <c r="I12" s="57"/>
    </row>
    <row r="14" spans="1:9" ht="19.5" thickBot="1" x14ac:dyDescent="0.3">
      <c r="A14" s="23" t="s">
        <v>64</v>
      </c>
    </row>
    <row r="15" spans="1:9" ht="15.75" thickBot="1" x14ac:dyDescent="0.3">
      <c r="A15" s="145" t="s">
        <v>39</v>
      </c>
      <c r="B15" s="148" t="s">
        <v>0</v>
      </c>
      <c r="C15" s="149"/>
      <c r="D15" s="150"/>
      <c r="E15" s="148" t="s">
        <v>28</v>
      </c>
      <c r="F15" s="149"/>
      <c r="G15" s="149"/>
      <c r="H15" s="150"/>
      <c r="I15" s="145" t="s">
        <v>40</v>
      </c>
    </row>
    <row r="16" spans="1:9" ht="15.75" thickBot="1" x14ac:dyDescent="0.3">
      <c r="A16" s="146"/>
      <c r="B16" s="148" t="s">
        <v>15</v>
      </c>
      <c r="C16" s="149"/>
      <c r="D16" s="150"/>
      <c r="E16" s="148" t="s">
        <v>16</v>
      </c>
      <c r="F16" s="150"/>
      <c r="G16" s="145" t="s">
        <v>11</v>
      </c>
      <c r="H16" s="145" t="s">
        <v>6</v>
      </c>
      <c r="I16" s="146"/>
    </row>
    <row r="17" spans="1:9" ht="15.75" thickBot="1" x14ac:dyDescent="0.3">
      <c r="A17" s="147"/>
      <c r="B17" s="40" t="s">
        <v>41</v>
      </c>
      <c r="C17" s="40" t="s">
        <v>18</v>
      </c>
      <c r="D17" s="40" t="s">
        <v>20</v>
      </c>
      <c r="E17" s="40" t="s">
        <v>42</v>
      </c>
      <c r="F17" s="40" t="s">
        <v>29</v>
      </c>
      <c r="G17" s="147"/>
      <c r="H17" s="147"/>
      <c r="I17" s="147"/>
    </row>
    <row r="18" spans="1:9" ht="15.75" thickBot="1" x14ac:dyDescent="0.3">
      <c r="A18" s="18" t="s">
        <v>43</v>
      </c>
      <c r="B18" s="19">
        <v>12</v>
      </c>
      <c r="C18" s="19">
        <v>0</v>
      </c>
      <c r="D18" s="19">
        <v>0</v>
      </c>
      <c r="E18" s="19">
        <v>7</v>
      </c>
      <c r="F18" s="19">
        <v>12</v>
      </c>
      <c r="G18" s="19">
        <v>0</v>
      </c>
      <c r="H18" s="19">
        <v>19</v>
      </c>
      <c r="I18" s="19">
        <v>1</v>
      </c>
    </row>
    <row r="19" spans="1:9" ht="15.75" thickBot="1" x14ac:dyDescent="0.3">
      <c r="A19" s="20" t="s">
        <v>7</v>
      </c>
      <c r="B19" s="21">
        <v>34</v>
      </c>
      <c r="C19" s="21">
        <v>0</v>
      </c>
      <c r="D19" s="21">
        <v>0</v>
      </c>
      <c r="E19" s="21">
        <v>29</v>
      </c>
      <c r="F19" s="21">
        <v>4</v>
      </c>
      <c r="G19" s="21">
        <v>2</v>
      </c>
      <c r="H19" s="21">
        <v>25</v>
      </c>
      <c r="I19" s="21">
        <v>0</v>
      </c>
    </row>
    <row r="20" spans="1:9" ht="15.75" thickBot="1" x14ac:dyDescent="0.3">
      <c r="A20" s="18" t="s">
        <v>46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</row>
    <row r="21" spans="1:9" ht="15.75" thickBot="1" x14ac:dyDescent="0.3">
      <c r="A21" s="20" t="s">
        <v>4</v>
      </c>
      <c r="B21" s="21">
        <v>15</v>
      </c>
      <c r="C21" s="21">
        <v>5</v>
      </c>
      <c r="D21" s="21">
        <v>7</v>
      </c>
      <c r="E21" s="21">
        <v>26</v>
      </c>
      <c r="F21" s="21">
        <v>5</v>
      </c>
      <c r="G21" s="21">
        <v>4</v>
      </c>
      <c r="H21" s="21">
        <v>26</v>
      </c>
      <c r="I21" s="21">
        <v>1</v>
      </c>
    </row>
    <row r="22" spans="1:9" ht="15.75" thickBot="1" x14ac:dyDescent="0.3">
      <c r="A22" s="18" t="s">
        <v>8</v>
      </c>
      <c r="B22" s="19">
        <v>1</v>
      </c>
      <c r="C22" s="19">
        <v>5</v>
      </c>
      <c r="D22" s="19">
        <v>0</v>
      </c>
      <c r="E22" s="19">
        <v>0</v>
      </c>
      <c r="F22" s="19">
        <v>3</v>
      </c>
      <c r="G22" s="19">
        <v>0</v>
      </c>
      <c r="H22" s="19">
        <v>3</v>
      </c>
      <c r="I22" s="19">
        <v>0</v>
      </c>
    </row>
    <row r="23" spans="1:9" ht="15.75" thickBot="1" x14ac:dyDescent="0.3">
      <c r="A23" s="20" t="s">
        <v>47</v>
      </c>
      <c r="B23" s="21">
        <v>0</v>
      </c>
      <c r="C23" s="21">
        <v>19</v>
      </c>
      <c r="D23" s="21">
        <v>0</v>
      </c>
      <c r="E23" s="21">
        <v>36</v>
      </c>
      <c r="F23" s="21">
        <v>2</v>
      </c>
      <c r="G23" s="21">
        <v>1</v>
      </c>
      <c r="H23" s="21">
        <v>37</v>
      </c>
      <c r="I23" s="21">
        <v>7</v>
      </c>
    </row>
    <row r="24" spans="1:9" ht="15.75" thickBot="1" x14ac:dyDescent="0.3">
      <c r="A24" s="18" t="s">
        <v>48</v>
      </c>
      <c r="B24" s="19">
        <v>0</v>
      </c>
      <c r="C24" s="19">
        <v>7</v>
      </c>
      <c r="D24" s="19">
        <v>0</v>
      </c>
      <c r="E24" s="19">
        <v>9</v>
      </c>
      <c r="F24" s="19">
        <v>0</v>
      </c>
      <c r="G24" s="19">
        <v>0</v>
      </c>
      <c r="H24" s="19">
        <v>8</v>
      </c>
      <c r="I24" s="19">
        <v>0</v>
      </c>
    </row>
    <row r="25" spans="1:9" ht="15.75" thickBot="1" x14ac:dyDescent="0.3">
      <c r="A25" s="22" t="s">
        <v>49</v>
      </c>
      <c r="B25" s="21">
        <v>1</v>
      </c>
      <c r="C25" s="21">
        <v>7</v>
      </c>
      <c r="D25" s="21">
        <v>0</v>
      </c>
      <c r="E25" s="21">
        <v>4</v>
      </c>
      <c r="F25" s="21">
        <v>2</v>
      </c>
      <c r="G25" s="21">
        <v>2</v>
      </c>
      <c r="H25" s="21">
        <v>6</v>
      </c>
      <c r="I25" s="21">
        <v>0</v>
      </c>
    </row>
    <row r="26" spans="1:9" ht="15.75" thickBot="1" x14ac:dyDescent="0.3">
      <c r="A26" s="18" t="s">
        <v>50</v>
      </c>
      <c r="B26" s="19">
        <v>1</v>
      </c>
      <c r="C26" s="19">
        <v>1</v>
      </c>
      <c r="D26" s="19">
        <v>0</v>
      </c>
      <c r="E26" s="19">
        <v>2</v>
      </c>
      <c r="F26" s="19">
        <v>0</v>
      </c>
      <c r="G26" s="19">
        <v>0</v>
      </c>
      <c r="H26" s="19">
        <v>2</v>
      </c>
      <c r="I26" s="19">
        <v>0</v>
      </c>
    </row>
    <row r="27" spans="1:9" ht="15.75" thickBot="1" x14ac:dyDescent="0.3">
      <c r="A27" s="22" t="s">
        <v>51</v>
      </c>
      <c r="B27" s="21">
        <v>0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</row>
    <row r="28" spans="1:9" ht="15.75" thickBot="1" x14ac:dyDescent="0.3">
      <c r="A28" s="18" t="s">
        <v>52</v>
      </c>
      <c r="B28" s="19">
        <v>1</v>
      </c>
      <c r="C28" s="19">
        <v>1</v>
      </c>
      <c r="D28" s="19">
        <v>0</v>
      </c>
      <c r="E28" s="19">
        <v>2</v>
      </c>
      <c r="F28" s="19">
        <v>0</v>
      </c>
      <c r="G28" s="19">
        <v>1</v>
      </c>
      <c r="H28" s="19">
        <v>0</v>
      </c>
      <c r="I28" s="19">
        <v>1</v>
      </c>
    </row>
    <row r="29" spans="1:9" ht="15.75" thickBot="1" x14ac:dyDescent="0.3">
      <c r="A29" s="22" t="s">
        <v>53</v>
      </c>
      <c r="B29" s="21">
        <v>0</v>
      </c>
      <c r="C29" s="21">
        <v>0</v>
      </c>
      <c r="D29" s="21">
        <v>1</v>
      </c>
      <c r="E29" s="21">
        <v>0</v>
      </c>
      <c r="F29" s="21">
        <v>1</v>
      </c>
      <c r="G29" s="21">
        <v>0</v>
      </c>
      <c r="H29" s="21">
        <v>1</v>
      </c>
      <c r="I29" s="21">
        <v>0</v>
      </c>
    </row>
    <row r="30" spans="1:9" ht="15.75" thickBot="1" x14ac:dyDescent="0.3">
      <c r="A30" s="18" t="s">
        <v>54</v>
      </c>
      <c r="B30" s="19">
        <v>0</v>
      </c>
      <c r="C30" s="19">
        <v>0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</row>
    <row r="31" spans="1:9" ht="15.75" thickBot="1" x14ac:dyDescent="0.3">
      <c r="A31" s="22" t="s">
        <v>55</v>
      </c>
      <c r="B31" s="21">
        <v>0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</row>
    <row r="32" spans="1:9" ht="15.75" thickBot="1" x14ac:dyDescent="0.3">
      <c r="A32" s="18" t="s">
        <v>56</v>
      </c>
      <c r="B32" s="19">
        <v>0</v>
      </c>
      <c r="C32" s="19">
        <v>0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</row>
    <row r="33" spans="1:9" ht="15.75" thickBot="1" x14ac:dyDescent="0.3">
      <c r="A33" s="22" t="s">
        <v>57</v>
      </c>
      <c r="B33" s="21">
        <v>0</v>
      </c>
      <c r="C33" s="21">
        <v>0</v>
      </c>
      <c r="D33" s="21">
        <v>3</v>
      </c>
      <c r="E33" s="21">
        <v>0</v>
      </c>
      <c r="F33" s="21">
        <v>3</v>
      </c>
      <c r="G33" s="21">
        <v>0</v>
      </c>
      <c r="H33" s="21">
        <v>3</v>
      </c>
      <c r="I33" s="21">
        <v>0</v>
      </c>
    </row>
    <row r="34" spans="1:9" ht="15.75" thickBot="1" x14ac:dyDescent="0.3">
      <c r="A34" s="18" t="s">
        <v>67</v>
      </c>
      <c r="B34" s="19">
        <v>0</v>
      </c>
      <c r="C34" s="19">
        <v>0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</row>
    <row r="35" spans="1:9" ht="15.75" thickBot="1" x14ac:dyDescent="0.3">
      <c r="A35" s="22" t="s">
        <v>58</v>
      </c>
      <c r="B35" s="21">
        <v>0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</row>
    <row r="36" spans="1:9" ht="15.75" thickBot="1" x14ac:dyDescent="0.3">
      <c r="A36" s="18" t="s">
        <v>59</v>
      </c>
      <c r="B36" s="19">
        <v>0</v>
      </c>
      <c r="C36" s="19">
        <v>0</v>
      </c>
      <c r="D36" s="19">
        <v>0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</row>
    <row r="37" spans="1:9" ht="15.75" thickBot="1" x14ac:dyDescent="0.3">
      <c r="A37" s="22" t="s">
        <v>60</v>
      </c>
      <c r="B37" s="21">
        <v>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</row>
    <row r="38" spans="1:9" ht="15.75" thickBot="1" x14ac:dyDescent="0.3">
      <c r="A38" s="18" t="s">
        <v>61</v>
      </c>
      <c r="B38" s="19">
        <v>0</v>
      </c>
      <c r="C38" s="19">
        <v>0</v>
      </c>
      <c r="D38" s="19">
        <v>1</v>
      </c>
      <c r="E38" s="19">
        <v>0</v>
      </c>
      <c r="F38" s="19">
        <v>0</v>
      </c>
      <c r="G38" s="19">
        <v>0</v>
      </c>
      <c r="H38" s="19">
        <v>1</v>
      </c>
      <c r="I38" s="19">
        <v>0</v>
      </c>
    </row>
    <row r="39" spans="1:9" ht="15.75" thickBot="1" x14ac:dyDescent="0.3">
      <c r="A39" s="22" t="s">
        <v>62</v>
      </c>
      <c r="B39" s="21">
        <v>0</v>
      </c>
      <c r="C39" s="21">
        <v>0</v>
      </c>
      <c r="D39" s="21">
        <v>1</v>
      </c>
      <c r="E39" s="21">
        <v>0</v>
      </c>
      <c r="F39" s="21">
        <v>1</v>
      </c>
      <c r="G39" s="21">
        <v>0</v>
      </c>
      <c r="H39" s="21">
        <v>1</v>
      </c>
      <c r="I39" s="21">
        <v>0</v>
      </c>
    </row>
    <row r="40" spans="1:9" ht="15.75" thickBot="1" x14ac:dyDescent="0.3">
      <c r="A40" s="18" t="s">
        <v>63</v>
      </c>
      <c r="B40" s="43">
        <v>2</v>
      </c>
      <c r="C40" s="44">
        <v>5</v>
      </c>
      <c r="D40" s="43">
        <v>0</v>
      </c>
      <c r="E40" s="45">
        <v>5</v>
      </c>
      <c r="F40" s="43">
        <v>0</v>
      </c>
      <c r="G40" s="46">
        <v>2</v>
      </c>
      <c r="H40" s="48">
        <v>3</v>
      </c>
      <c r="I40" s="47">
        <v>6</v>
      </c>
    </row>
    <row r="42" spans="1:9" ht="19.5" thickBot="1" x14ac:dyDescent="0.3">
      <c r="A42" s="23" t="s">
        <v>68</v>
      </c>
    </row>
    <row r="43" spans="1:9" ht="15.75" thickBot="1" x14ac:dyDescent="0.3">
      <c r="A43" s="145" t="s">
        <v>39</v>
      </c>
      <c r="B43" s="148" t="s">
        <v>0</v>
      </c>
      <c r="C43" s="149"/>
      <c r="D43" s="150"/>
      <c r="E43" s="148" t="s">
        <v>28</v>
      </c>
      <c r="F43" s="149"/>
      <c r="G43" s="149"/>
      <c r="H43" s="150"/>
      <c r="I43" s="145" t="s">
        <v>40</v>
      </c>
    </row>
    <row r="44" spans="1:9" ht="15.75" thickBot="1" x14ac:dyDescent="0.3">
      <c r="A44" s="146"/>
      <c r="B44" s="148" t="s">
        <v>15</v>
      </c>
      <c r="C44" s="149"/>
      <c r="D44" s="150"/>
      <c r="E44" s="148" t="s">
        <v>16</v>
      </c>
      <c r="F44" s="150"/>
      <c r="G44" s="145" t="s">
        <v>11</v>
      </c>
      <c r="H44" s="145" t="s">
        <v>6</v>
      </c>
      <c r="I44" s="146"/>
    </row>
    <row r="45" spans="1:9" ht="15.75" thickBot="1" x14ac:dyDescent="0.3">
      <c r="A45" s="147"/>
      <c r="B45" s="40" t="s">
        <v>41</v>
      </c>
      <c r="C45" s="40" t="s">
        <v>18</v>
      </c>
      <c r="D45" s="40" t="s">
        <v>20</v>
      </c>
      <c r="E45" s="40" t="s">
        <v>42</v>
      </c>
      <c r="F45" s="40" t="s">
        <v>29</v>
      </c>
      <c r="G45" s="147"/>
      <c r="H45" s="147"/>
      <c r="I45" s="147"/>
    </row>
    <row r="46" spans="1:9" ht="15.75" thickBot="1" x14ac:dyDescent="0.3">
      <c r="A46" s="18" t="s">
        <v>68</v>
      </c>
      <c r="B46" s="19">
        <f t="shared" ref="B46:I46" si="0">SUM(B5:B11, B18:B40)</f>
        <v>160</v>
      </c>
      <c r="C46" s="19">
        <f t="shared" si="0"/>
        <v>82</v>
      </c>
      <c r="D46" s="19">
        <f t="shared" si="0"/>
        <v>20</v>
      </c>
      <c r="E46" s="19">
        <f t="shared" si="0"/>
        <v>246</v>
      </c>
      <c r="F46" s="19">
        <f t="shared" si="0"/>
        <v>65</v>
      </c>
      <c r="G46" s="19">
        <f t="shared" si="0"/>
        <v>19</v>
      </c>
      <c r="H46" s="19">
        <f t="shared" si="0"/>
        <v>283</v>
      </c>
      <c r="I46" s="19">
        <f t="shared" si="0"/>
        <v>20</v>
      </c>
    </row>
    <row r="47" spans="1:9" ht="15.75" thickBot="1" x14ac:dyDescent="0.3"/>
    <row r="48" spans="1:9" ht="15.75" thickBot="1" x14ac:dyDescent="0.3">
      <c r="A48" s="41"/>
      <c r="B48" s="42" t="s">
        <v>0</v>
      </c>
      <c r="C48" s="42" t="s">
        <v>28</v>
      </c>
      <c r="D48" s="42" t="s">
        <v>2</v>
      </c>
    </row>
    <row r="49" spans="1:4" ht="15.75" thickBot="1" x14ac:dyDescent="0.3">
      <c r="A49" s="24" t="s">
        <v>68</v>
      </c>
      <c r="B49" s="25">
        <f>SUM(B46:D46)</f>
        <v>262</v>
      </c>
      <c r="C49" s="25">
        <f>SUM(E46:F46)</f>
        <v>311</v>
      </c>
      <c r="D49" s="25">
        <f>SUM(I46)</f>
        <v>20</v>
      </c>
    </row>
  </sheetData>
  <mergeCells count="24">
    <mergeCell ref="A43:A45"/>
    <mergeCell ref="B43:D43"/>
    <mergeCell ref="E43:H43"/>
    <mergeCell ref="I43:I45"/>
    <mergeCell ref="B44:D44"/>
    <mergeCell ref="E44:F44"/>
    <mergeCell ref="G44:G45"/>
    <mergeCell ref="H44:H45"/>
    <mergeCell ref="A15:A17"/>
    <mergeCell ref="B15:D15"/>
    <mergeCell ref="E15:H15"/>
    <mergeCell ref="I15:I17"/>
    <mergeCell ref="B16:D16"/>
    <mergeCell ref="E16:F16"/>
    <mergeCell ref="G16:G17"/>
    <mergeCell ref="H16:H17"/>
    <mergeCell ref="A2:A4"/>
    <mergeCell ref="B2:D2"/>
    <mergeCell ref="E2:H2"/>
    <mergeCell ref="I2:I4"/>
    <mergeCell ref="B3:D3"/>
    <mergeCell ref="E3:F3"/>
    <mergeCell ref="G3:G4"/>
    <mergeCell ref="H3:H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6</vt:i4>
      </vt:variant>
    </vt:vector>
  </HeadingPairs>
  <TitlesOfParts>
    <vt:vector size="6" baseType="lpstr">
      <vt:lpstr>16.10.14</vt:lpstr>
      <vt:lpstr>30.10.14</vt:lpstr>
      <vt:lpstr>7.11.14</vt:lpstr>
      <vt:lpstr>14.11.14 AfterRegression</vt:lpstr>
      <vt:lpstr>14.11.14</vt:lpstr>
      <vt:lpstr>AllWorkDone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</dc:creator>
  <cp:lastModifiedBy>VIL</cp:lastModifiedBy>
  <dcterms:created xsi:type="dcterms:W3CDTF">2014-10-16T10:46:04Z</dcterms:created>
  <dcterms:modified xsi:type="dcterms:W3CDTF">2014-11-17T20:47:27Z</dcterms:modified>
</cp:coreProperties>
</file>