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7425"/>
  </bookViews>
  <sheets>
    <sheet name="My calculations " sheetId="1" r:id="rId1"/>
    <sheet name="spectra" sheetId="2" r:id="rId2"/>
  </sheets>
  <calcPr calcId="145621"/>
</workbook>
</file>

<file path=xl/calcChain.xml><?xml version="1.0" encoding="utf-8"?>
<calcChain xmlns="http://schemas.openxmlformats.org/spreadsheetml/2006/main">
  <c r="J12" i="1" l="1"/>
  <c r="J9" i="1"/>
  <c r="J6" i="1"/>
  <c r="I22" i="1" l="1"/>
  <c r="I12" i="1"/>
  <c r="H12" i="1"/>
  <c r="G12" i="1"/>
  <c r="F12" i="1"/>
  <c r="E12" i="1"/>
  <c r="D12" i="1"/>
  <c r="I9" i="1"/>
  <c r="H9" i="1"/>
  <c r="G9" i="1"/>
  <c r="F9" i="1"/>
  <c r="E9" i="1"/>
  <c r="D9" i="1"/>
  <c r="I6" i="1"/>
  <c r="H6" i="1"/>
  <c r="G6" i="1"/>
  <c r="F6" i="1"/>
  <c r="E6" i="1"/>
  <c r="D6" i="1"/>
  <c r="P12" i="1" l="1"/>
  <c r="P6" i="1"/>
  <c r="P9" i="1"/>
  <c r="D15" i="1" l="1"/>
  <c r="D14" i="1"/>
  <c r="D16" i="1" l="1"/>
  <c r="D17" i="1" s="1"/>
  <c r="C20" i="1" s="1"/>
  <c r="H20" i="1" s="1"/>
  <c r="G20" i="1" s="1"/>
  <c r="G22" i="1" s="1"/>
  <c r="E15" i="1"/>
  <c r="E14" i="1"/>
  <c r="E16" i="1" l="1"/>
  <c r="F20" i="1"/>
  <c r="F22" i="1" s="1"/>
  <c r="H22" i="1"/>
  <c r="E20" i="1" l="1"/>
  <c r="D20" i="1" s="1"/>
  <c r="D22" i="1" s="1"/>
  <c r="E22" i="1" l="1"/>
  <c r="K22" i="1" s="1"/>
  <c r="C24" i="1" s="1"/>
  <c r="C26" i="1" s="1"/>
</calcChain>
</file>

<file path=xl/sharedStrings.xml><?xml version="1.0" encoding="utf-8"?>
<sst xmlns="http://schemas.openxmlformats.org/spreadsheetml/2006/main" count="86" uniqueCount="44">
  <si>
    <t xml:space="preserve"> </t>
  </si>
  <si>
    <t>R413</t>
  </si>
  <si>
    <t>R443</t>
  </si>
  <si>
    <t>R490</t>
  </si>
  <si>
    <t>som</t>
  </si>
  <si>
    <t>x</t>
  </si>
  <si>
    <t>y</t>
  </si>
  <si>
    <t>z</t>
  </si>
  <si>
    <t>a5</t>
  </si>
  <si>
    <t>a4</t>
  </si>
  <si>
    <t>a3</t>
  </si>
  <si>
    <t>a2</t>
  </si>
  <si>
    <t>a1</t>
  </si>
  <si>
    <t>a0</t>
  </si>
  <si>
    <t>hue/100</t>
  </si>
  <si>
    <t>coef</t>
  </si>
  <si>
    <t>term</t>
  </si>
  <si>
    <t>Band</t>
  </si>
  <si>
    <t>Rrs</t>
  </si>
  <si>
    <t>Coef</t>
  </si>
  <si>
    <t>Coef*Rrs</t>
  </si>
  <si>
    <t>X3</t>
  </si>
  <si>
    <t>Y3</t>
  </si>
  <si>
    <t>Z3</t>
  </si>
  <si>
    <t>Chrx</t>
  </si>
  <si>
    <t>Chry</t>
  </si>
  <si>
    <t>calculation unit</t>
  </si>
  <si>
    <t xml:space="preserve">polynomial </t>
  </si>
  <si>
    <t>product</t>
  </si>
  <si>
    <t>sum</t>
  </si>
  <si>
    <t>degrees</t>
  </si>
  <si>
    <t>Hans</t>
  </si>
  <si>
    <t>COMPARE SNAP FU processor 0.6</t>
  </si>
  <si>
    <t xml:space="preserve">Pixel </t>
  </si>
  <si>
    <t>MODIS</t>
  </si>
  <si>
    <t>HUEMODIS</t>
  </si>
  <si>
    <t>HUEMODIS 100</t>
  </si>
  <si>
    <t>Calculation POLYHueMODIS</t>
  </si>
  <si>
    <t>POLYHueMODIS</t>
  </si>
  <si>
    <t>HUEMODISPcorr</t>
  </si>
  <si>
    <t>R531</t>
  </si>
  <si>
    <t>R551</t>
  </si>
  <si>
    <t>R667</t>
  </si>
  <si>
    <t>R678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</si>
</sst>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90" zoomScaleNormal="90" workbookViewId="0">
      <selection activeCell="L26" sqref="L26"/>
    </sheetView>
  </sheetViews>
  <sheetFormatPr defaultRowHeight="15" x14ac:dyDescent="0.25"/>
  <cols>
    <col min="1" max="1" width="17.140625" customWidth="1"/>
    <col min="6" max="6" width="10" bestFit="1" customWidth="1"/>
    <col min="8" max="8" width="10" customWidth="1"/>
    <col min="9" max="9" width="10.5703125" bestFit="1" customWidth="1"/>
    <col min="16" max="16" width="13.42578125" bestFit="1" customWidth="1"/>
  </cols>
  <sheetData>
    <row r="1" spans="1:20" x14ac:dyDescent="0.25">
      <c r="A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40</v>
      </c>
      <c r="H1" s="1" t="s">
        <v>41</v>
      </c>
      <c r="I1" s="1" t="s">
        <v>42</v>
      </c>
      <c r="J1" s="1" t="s">
        <v>43</v>
      </c>
      <c r="K1" s="1"/>
      <c r="L1" s="1"/>
      <c r="M1" s="1" t="s">
        <v>0</v>
      </c>
      <c r="O1" s="1" t="s">
        <v>0</v>
      </c>
      <c r="P1" s="1" t="s">
        <v>4</v>
      </c>
    </row>
    <row r="2" spans="1:20" x14ac:dyDescent="0.25">
      <c r="A2" t="s">
        <v>34</v>
      </c>
      <c r="B2" t="s">
        <v>17</v>
      </c>
      <c r="D2" s="1">
        <v>8</v>
      </c>
      <c r="E2" s="1">
        <v>9</v>
      </c>
      <c r="F2" s="1">
        <v>10</v>
      </c>
      <c r="G2" s="1">
        <v>11</v>
      </c>
      <c r="H2" s="1">
        <v>12</v>
      </c>
      <c r="I2" s="1">
        <v>13</v>
      </c>
      <c r="J2" s="1">
        <v>14</v>
      </c>
      <c r="K2" s="1"/>
      <c r="L2" s="1"/>
      <c r="Q2" s="1"/>
      <c r="R2" s="1"/>
    </row>
    <row r="3" spans="1:20" x14ac:dyDescent="0.25">
      <c r="A3" t="s">
        <v>34</v>
      </c>
      <c r="B3" t="s">
        <v>18</v>
      </c>
      <c r="D3" s="1">
        <v>2.4199999999999998E-3</v>
      </c>
      <c r="E3" s="1">
        <v>3.0999999999999999E-3</v>
      </c>
      <c r="F3" s="1">
        <v>3.4499999999999999E-3</v>
      </c>
      <c r="G3" s="1">
        <v>3.8999999999999998E-3</v>
      </c>
      <c r="H3" s="1">
        <v>3.5799999999999998E-3</v>
      </c>
      <c r="I3" s="1">
        <v>5.9000000000000003E-4</v>
      </c>
      <c r="J3" s="1">
        <v>6.3000000000000003E-4</v>
      </c>
      <c r="Q3" s="1"/>
      <c r="R3" s="1"/>
    </row>
    <row r="4" spans="1:20" x14ac:dyDescent="0.25">
      <c r="D4" s="1"/>
      <c r="E4" s="1"/>
      <c r="F4" s="1"/>
      <c r="G4" s="1"/>
      <c r="H4" s="1"/>
      <c r="I4" s="1"/>
      <c r="J4" s="1"/>
      <c r="K4" s="1"/>
      <c r="L4" s="1"/>
      <c r="Q4" s="1"/>
      <c r="R4" s="1"/>
    </row>
    <row r="5" spans="1:20" x14ac:dyDescent="0.25">
      <c r="A5" t="s">
        <v>19</v>
      </c>
      <c r="B5" t="s">
        <v>5</v>
      </c>
      <c r="C5" s="2" t="s">
        <v>0</v>
      </c>
      <c r="D5" s="2">
        <v>2.9573902971025636</v>
      </c>
      <c r="E5" s="2">
        <v>10.861472693879428</v>
      </c>
      <c r="F5" s="2">
        <v>4.0309999999999997</v>
      </c>
      <c r="G5" s="2">
        <v>3.9889999999999999</v>
      </c>
      <c r="H5" s="2">
        <v>49.036999999999999</v>
      </c>
      <c r="I5" s="2">
        <v>34.585999999999999</v>
      </c>
      <c r="J5" s="2">
        <v>0.82899999999999996</v>
      </c>
      <c r="K5" s="2"/>
      <c r="L5" s="2"/>
      <c r="M5" s="2" t="s">
        <v>0</v>
      </c>
      <c r="O5" s="3" t="s">
        <v>0</v>
      </c>
      <c r="P5" s="3" t="s">
        <v>0</v>
      </c>
      <c r="T5" t="s">
        <v>0</v>
      </c>
    </row>
    <row r="6" spans="1:20" x14ac:dyDescent="0.25">
      <c r="A6" t="s">
        <v>20</v>
      </c>
      <c r="C6" s="2" t="s">
        <v>0</v>
      </c>
      <c r="D6" s="2">
        <f>D3*D5</f>
        <v>7.1568845189882036E-3</v>
      </c>
      <c r="E6" s="2">
        <f t="shared" ref="E6:J6" si="0">E3*E5</f>
        <v>3.3670565351026222E-2</v>
      </c>
      <c r="F6" s="2">
        <f t="shared" si="0"/>
        <v>1.390695E-2</v>
      </c>
      <c r="G6" s="2">
        <f t="shared" si="0"/>
        <v>1.5557099999999999E-2</v>
      </c>
      <c r="H6" s="2">
        <f t="shared" si="0"/>
        <v>0.17555245999999999</v>
      </c>
      <c r="I6" s="2">
        <f t="shared" si="0"/>
        <v>2.0405739999999999E-2</v>
      </c>
      <c r="J6" s="2">
        <f t="shared" si="0"/>
        <v>5.2227000000000003E-4</v>
      </c>
      <c r="K6" s="2"/>
      <c r="L6" s="2"/>
      <c r="M6" s="2" t="s">
        <v>0</v>
      </c>
      <c r="O6" s="3" t="s">
        <v>21</v>
      </c>
      <c r="P6" s="3">
        <f t="shared" ref="P6:P12" si="1">SUM(D6:L6)</f>
        <v>0.26677196987001439</v>
      </c>
      <c r="T6" t="s">
        <v>0</v>
      </c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3"/>
      <c r="P7" s="3"/>
    </row>
    <row r="8" spans="1:20" x14ac:dyDescent="0.25">
      <c r="A8" t="s">
        <v>19</v>
      </c>
      <c r="B8" t="s">
        <v>6</v>
      </c>
      <c r="C8" s="2" t="s">
        <v>0</v>
      </c>
      <c r="D8" s="2">
        <v>0.11175200323846153</v>
      </c>
      <c r="E8" s="2">
        <v>1.7105860952255316</v>
      </c>
      <c r="F8" s="2">
        <v>11.106</v>
      </c>
      <c r="G8" s="2">
        <v>22.579000000000001</v>
      </c>
      <c r="H8" s="2">
        <v>51.476999999999997</v>
      </c>
      <c r="I8" s="2">
        <v>19.452000000000002</v>
      </c>
      <c r="J8" s="2">
        <v>0.30099999999999999</v>
      </c>
      <c r="K8" s="2"/>
      <c r="L8" s="2"/>
      <c r="M8" s="2" t="s">
        <v>0</v>
      </c>
      <c r="O8" s="3" t="s">
        <v>0</v>
      </c>
      <c r="P8" s="3" t="s">
        <v>0</v>
      </c>
    </row>
    <row r="9" spans="1:20" x14ac:dyDescent="0.25">
      <c r="A9" t="s">
        <v>20</v>
      </c>
      <c r="C9" s="2" t="s">
        <v>0</v>
      </c>
      <c r="D9" s="2">
        <f>D8*D3</f>
        <v>2.7043984783707689E-4</v>
      </c>
      <c r="E9" s="2">
        <f t="shared" ref="E9:J9" si="2">E8*E3</f>
        <v>5.3028168951991476E-3</v>
      </c>
      <c r="F9" s="2">
        <f t="shared" si="2"/>
        <v>3.8315700000000001E-2</v>
      </c>
      <c r="G9" s="2">
        <f t="shared" si="2"/>
        <v>8.80581E-2</v>
      </c>
      <c r="H9" s="2">
        <f t="shared" si="2"/>
        <v>0.18428765999999999</v>
      </c>
      <c r="I9" s="2">
        <f t="shared" si="2"/>
        <v>1.1476680000000001E-2</v>
      </c>
      <c r="J9" s="2">
        <f t="shared" si="2"/>
        <v>1.8963000000000001E-4</v>
      </c>
      <c r="K9" s="2"/>
      <c r="L9" s="2"/>
      <c r="M9" s="2" t="s">
        <v>0</v>
      </c>
      <c r="O9" s="3" t="s">
        <v>22</v>
      </c>
      <c r="P9" s="3">
        <f t="shared" si="1"/>
        <v>0.32790102674303623</v>
      </c>
    </row>
    <row r="10" spans="1:20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3"/>
      <c r="P10" s="3"/>
    </row>
    <row r="11" spans="1:20" x14ac:dyDescent="0.25">
      <c r="A11" t="s">
        <v>19</v>
      </c>
      <c r="B11" t="s">
        <v>7</v>
      </c>
      <c r="C11" s="2" t="s">
        <v>0</v>
      </c>
      <c r="D11" s="2">
        <v>14.353776694615387</v>
      </c>
      <c r="E11" s="2">
        <v>58.356332005319139</v>
      </c>
      <c r="F11" s="2">
        <v>29.992999999999999</v>
      </c>
      <c r="G11" s="2">
        <v>2.6179999999999999</v>
      </c>
      <c r="H11" s="2">
        <v>0.26200000000000001</v>
      </c>
      <c r="I11" s="2">
        <v>2.1999999999999999E-2</v>
      </c>
      <c r="J11" s="2">
        <v>0</v>
      </c>
      <c r="K11" s="2"/>
      <c r="L11" s="2"/>
      <c r="M11" s="2" t="s">
        <v>0</v>
      </c>
      <c r="O11" s="3" t="s">
        <v>0</v>
      </c>
      <c r="P11" s="3" t="s">
        <v>0</v>
      </c>
    </row>
    <row r="12" spans="1:20" x14ac:dyDescent="0.25">
      <c r="A12" t="s">
        <v>20</v>
      </c>
      <c r="C12" s="2" t="s">
        <v>0</v>
      </c>
      <c r="D12" s="2">
        <f>D11*D3</f>
        <v>3.4736139600969232E-2</v>
      </c>
      <c r="E12" s="2">
        <f t="shared" ref="E12:J12" si="3">E11*E3</f>
        <v>0.18090462921648934</v>
      </c>
      <c r="F12" s="2">
        <f t="shared" si="3"/>
        <v>0.10347584999999999</v>
      </c>
      <c r="G12" s="2">
        <f t="shared" si="3"/>
        <v>1.0210199999999999E-2</v>
      </c>
      <c r="H12" s="2">
        <f t="shared" si="3"/>
        <v>9.3796000000000005E-4</v>
      </c>
      <c r="I12" s="2">
        <f t="shared" si="3"/>
        <v>1.2979999999999999E-5</v>
      </c>
      <c r="J12" s="2">
        <f t="shared" si="3"/>
        <v>0</v>
      </c>
      <c r="K12" s="2"/>
      <c r="L12" s="2"/>
      <c r="M12" s="2" t="s">
        <v>0</v>
      </c>
      <c r="O12" s="3" t="s">
        <v>23</v>
      </c>
      <c r="P12" s="3">
        <f t="shared" si="1"/>
        <v>0.33027775881745858</v>
      </c>
    </row>
    <row r="13" spans="1:20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P13" s="3"/>
    </row>
    <row r="14" spans="1:20" x14ac:dyDescent="0.25">
      <c r="A14" t="s">
        <v>24</v>
      </c>
      <c r="C14" s="2"/>
      <c r="D14">
        <f>P6/(P6+P9+P12)</f>
        <v>0.2884174841782231</v>
      </c>
      <c r="E14" s="2">
        <f>D14-0.333333</f>
        <v>-4.4915515821776886E-2</v>
      </c>
      <c r="F14" s="2"/>
      <c r="G14" s="2"/>
      <c r="H14" s="2"/>
      <c r="I14" s="2"/>
      <c r="J14" s="2"/>
      <c r="K14" s="2"/>
      <c r="L14" s="2"/>
      <c r="M14" s="2"/>
      <c r="P14" s="3"/>
    </row>
    <row r="15" spans="1:20" x14ac:dyDescent="0.25">
      <c r="A15" t="s">
        <v>25</v>
      </c>
      <c r="C15" s="2"/>
      <c r="D15">
        <f>P9/(P6+P9+P12)</f>
        <v>0.35450646947189957</v>
      </c>
      <c r="E15" s="2">
        <f>D15-0.333333</f>
        <v>2.1173469471899575E-2</v>
      </c>
      <c r="F15" s="2"/>
      <c r="G15" s="2"/>
      <c r="H15" s="2"/>
      <c r="I15" s="2"/>
      <c r="J15" s="2"/>
      <c r="K15" s="2"/>
      <c r="L15" s="2"/>
      <c r="M15" s="2"/>
      <c r="P15" s="3"/>
    </row>
    <row r="16" spans="1:20" x14ac:dyDescent="0.25">
      <c r="A16" t="s">
        <v>35</v>
      </c>
      <c r="B16" t="s">
        <v>30</v>
      </c>
      <c r="C16" s="2"/>
      <c r="D16">
        <f>180*ATAN2(D14-0.3333,D15-0.3333)/3.141527</f>
        <v>154.71304071806307</v>
      </c>
      <c r="E16" s="2">
        <f>ATAN2(E14,E15)</f>
        <v>2.7010803099793406</v>
      </c>
      <c r="F16" s="2" t="s">
        <v>0</v>
      </c>
      <c r="G16" s="2"/>
      <c r="H16" s="2"/>
      <c r="I16" s="2"/>
      <c r="J16" s="2"/>
      <c r="K16" s="2"/>
      <c r="L16" s="2"/>
      <c r="M16" s="2"/>
      <c r="P16" s="3"/>
    </row>
    <row r="17" spans="1:19" x14ac:dyDescent="0.25">
      <c r="A17" t="s">
        <v>36</v>
      </c>
      <c r="C17" s="2"/>
      <c r="D17">
        <f>D16/100</f>
        <v>1.5471304071806307</v>
      </c>
      <c r="E17" s="2"/>
      <c r="F17" s="2"/>
      <c r="G17" s="2"/>
      <c r="H17" s="2"/>
      <c r="I17" s="2"/>
      <c r="J17" s="2"/>
      <c r="K17" s="2"/>
      <c r="L17" s="2"/>
      <c r="M17" s="2"/>
      <c r="P17" s="3"/>
    </row>
    <row r="18" spans="1:19" x14ac:dyDescent="0.25">
      <c r="C18" s="2"/>
      <c r="E18" s="2"/>
      <c r="F18" s="2"/>
      <c r="G18" s="2"/>
      <c r="H18" s="2"/>
      <c r="I18" s="2"/>
      <c r="J18" s="2"/>
      <c r="K18" s="2"/>
      <c r="L18" s="2"/>
      <c r="M18" s="2"/>
      <c r="P18" s="3"/>
    </row>
    <row r="19" spans="1:19" x14ac:dyDescent="0.25">
      <c r="A19" t="s">
        <v>37</v>
      </c>
      <c r="C19" s="2"/>
      <c r="D19" s="2" t="s">
        <v>8</v>
      </c>
      <c r="E19" s="2" t="s">
        <v>9</v>
      </c>
      <c r="F19" s="2" t="s">
        <v>10</v>
      </c>
      <c r="G19" s="2" t="s">
        <v>11</v>
      </c>
      <c r="H19" s="2" t="s">
        <v>12</v>
      </c>
      <c r="I19" s="2" t="s">
        <v>13</v>
      </c>
      <c r="J19" s="2"/>
      <c r="K19" s="2"/>
      <c r="L19" s="2"/>
      <c r="M19" s="2"/>
      <c r="P19" s="3"/>
      <c r="S19" t="s">
        <v>0</v>
      </c>
    </row>
    <row r="20" spans="1:19" x14ac:dyDescent="0.25">
      <c r="A20" t="s">
        <v>26</v>
      </c>
      <c r="B20" t="s">
        <v>14</v>
      </c>
      <c r="C20" s="2">
        <f>D17</f>
        <v>1.5471304071806307</v>
      </c>
      <c r="D20" s="2">
        <f>E20*C20</f>
        <v>8.8640992267075873</v>
      </c>
      <c r="E20" s="2">
        <f>F20*C20</f>
        <v>5.7293807849467768</v>
      </c>
      <c r="F20" s="2">
        <f>G20*C20</f>
        <v>3.7032306768422658</v>
      </c>
      <c r="G20" s="2">
        <f>H20*C20</f>
        <v>2.3936124968229042</v>
      </c>
      <c r="H20" s="2">
        <f>C20</f>
        <v>1.5471304071806307</v>
      </c>
      <c r="I20" s="2">
        <v>1</v>
      </c>
      <c r="J20" s="2"/>
      <c r="K20" s="2"/>
      <c r="L20" s="2"/>
      <c r="M20" s="2"/>
      <c r="P20" s="3"/>
    </row>
    <row r="21" spans="1:19" x14ac:dyDescent="0.25">
      <c r="A21" t="s">
        <v>27</v>
      </c>
      <c r="B21" t="s">
        <v>15</v>
      </c>
      <c r="C21" s="2" t="s">
        <v>0</v>
      </c>
      <c r="D21" s="2">
        <v>-48.088000000000001</v>
      </c>
      <c r="E21" s="2">
        <v>362.61790000000002</v>
      </c>
      <c r="F21" s="2">
        <v>-1011.7151</v>
      </c>
      <c r="G21" s="2">
        <v>1262.0347999999999</v>
      </c>
      <c r="H21" s="2">
        <v>-666.59810000000004</v>
      </c>
      <c r="I21" s="2">
        <v>113.92149999999999</v>
      </c>
      <c r="J21" s="2"/>
      <c r="K21" s="2" t="s">
        <v>29</v>
      </c>
      <c r="L21" s="2"/>
      <c r="M21" s="2"/>
      <c r="P21" s="3"/>
    </row>
    <row r="22" spans="1:19" x14ac:dyDescent="0.25">
      <c r="A22" t="s">
        <v>28</v>
      </c>
      <c r="C22" s="2" t="s">
        <v>16</v>
      </c>
      <c r="D22" s="2">
        <f>D20*D21</f>
        <v>-426.25680361391449</v>
      </c>
      <c r="E22" s="2">
        <f t="shared" ref="E22:I22" si="4">E20*E21</f>
        <v>2077.5760285377519</v>
      </c>
      <c r="F22" s="2">
        <f t="shared" si="4"/>
        <v>-3746.6143945445406</v>
      </c>
      <c r="G22" s="2">
        <f t="shared" si="4"/>
        <v>3020.8222687053944</v>
      </c>
      <c r="H22" s="2">
        <f t="shared" si="4"/>
        <v>-1031.3141898788349</v>
      </c>
      <c r="I22" s="2">
        <f t="shared" si="4"/>
        <v>113.92149999999999</v>
      </c>
      <c r="J22" s="2"/>
      <c r="K22" s="2">
        <f>SUM(D22:I22)</f>
        <v>8.1344092058562438</v>
      </c>
      <c r="L22" s="7" t="s">
        <v>32</v>
      </c>
      <c r="M22" s="2"/>
      <c r="P22" s="3">
        <v>8.0684000000000005</v>
      </c>
      <c r="S22" s="4" t="s">
        <v>0</v>
      </c>
    </row>
    <row r="24" spans="1:19" x14ac:dyDescent="0.25">
      <c r="A24" t="s">
        <v>38</v>
      </c>
      <c r="B24" t="s">
        <v>30</v>
      </c>
      <c r="C24" s="2">
        <f>K22</f>
        <v>8.1344092058562438</v>
      </c>
      <c r="D24" s="1"/>
      <c r="E24" s="1"/>
      <c r="F24" s="1"/>
      <c r="G24" s="1"/>
      <c r="H24" s="1"/>
      <c r="I24" s="1"/>
      <c r="J24" s="1"/>
      <c r="K24" s="5"/>
      <c r="L24" s="1"/>
      <c r="M24" s="1"/>
      <c r="N24" s="1"/>
    </row>
    <row r="25" spans="1:19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9" x14ac:dyDescent="0.25">
      <c r="A26" t="s">
        <v>39</v>
      </c>
      <c r="B26" t="s">
        <v>30</v>
      </c>
      <c r="C26" s="2">
        <f>D16+C24</f>
        <v>162.84744992391933</v>
      </c>
      <c r="D26" s="2"/>
      <c r="E26" s="7" t="s">
        <v>32</v>
      </c>
      <c r="G26" s="2"/>
      <c r="H26" s="2"/>
      <c r="I26" s="2">
        <v>162.98361</v>
      </c>
      <c r="J26" s="2"/>
      <c r="K26" s="2"/>
      <c r="L26" s="2"/>
      <c r="M26" s="2"/>
      <c r="N26" s="2"/>
      <c r="P26" s="3"/>
    </row>
    <row r="27" spans="1:1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3"/>
    </row>
    <row r="28" spans="1:19" x14ac:dyDescent="0.25">
      <c r="A28" t="s">
        <v>0</v>
      </c>
      <c r="B28" t="s">
        <v>0</v>
      </c>
      <c r="C28" s="6" t="s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3"/>
    </row>
    <row r="31" spans="1:19" x14ac:dyDescent="0.25">
      <c r="C31" s="1"/>
      <c r="D31" s="1"/>
      <c r="E31" s="1"/>
      <c r="F31" s="1"/>
      <c r="G31" s="1"/>
      <c r="H31" s="1"/>
      <c r="I31" s="1"/>
      <c r="J31" s="1"/>
      <c r="K31" s="1"/>
    </row>
    <row r="32" spans="1:19" x14ac:dyDescent="0.25">
      <c r="D32" s="1"/>
      <c r="E32" s="1"/>
      <c r="F32" s="1"/>
      <c r="G32" s="1"/>
      <c r="H32" s="1"/>
      <c r="I32" s="1"/>
      <c r="J32" s="1"/>
    </row>
    <row r="33" spans="3:16" x14ac:dyDescent="0.25">
      <c r="C33" s="2"/>
      <c r="D33" s="2"/>
      <c r="E33" s="2"/>
      <c r="F33" s="2"/>
      <c r="G33" s="2"/>
      <c r="H33" s="2"/>
      <c r="I33" s="2"/>
      <c r="J33" s="2"/>
      <c r="K33" s="2"/>
      <c r="P33" s="3"/>
    </row>
    <row r="34" spans="3:16" x14ac:dyDescent="0.25">
      <c r="C34" s="2"/>
      <c r="D34" s="2"/>
      <c r="E34" s="2"/>
      <c r="F34" s="2"/>
      <c r="G34" s="2"/>
      <c r="H34" s="2"/>
      <c r="I34" s="2"/>
      <c r="J34" s="2"/>
      <c r="K34" s="2"/>
      <c r="P34" s="3"/>
    </row>
    <row r="35" spans="3:16" x14ac:dyDescent="0.25">
      <c r="C35" s="2"/>
      <c r="D35" s="2"/>
      <c r="E35" s="2"/>
      <c r="F35" s="2"/>
      <c r="G35" s="2"/>
      <c r="H35" s="2"/>
      <c r="I35" s="2"/>
      <c r="J35" s="2"/>
      <c r="K35" s="2"/>
      <c r="P35" s="3"/>
    </row>
    <row r="37" spans="3:16" x14ac:dyDescent="0.25">
      <c r="C37" s="1"/>
      <c r="D37" s="1"/>
      <c r="E37" s="1"/>
      <c r="F37" s="1"/>
      <c r="G37" s="1"/>
      <c r="H37" s="1"/>
      <c r="I37" s="1"/>
      <c r="J37" s="1"/>
    </row>
    <row r="38" spans="3:16" x14ac:dyDescent="0.25">
      <c r="D38" s="1"/>
      <c r="E38" s="1"/>
      <c r="F38" s="1"/>
      <c r="G38" s="1"/>
      <c r="H38" s="1"/>
      <c r="I38" s="1"/>
    </row>
    <row r="39" spans="3:16" x14ac:dyDescent="0.25">
      <c r="C39" s="2"/>
      <c r="D39" s="2"/>
      <c r="E39" s="2"/>
      <c r="F39" s="2"/>
      <c r="G39" s="2"/>
      <c r="H39" s="2"/>
      <c r="I39" s="2"/>
      <c r="J39" s="2"/>
      <c r="P39" s="3"/>
    </row>
    <row r="40" spans="3:16" x14ac:dyDescent="0.25">
      <c r="C40" s="2"/>
      <c r="D40" s="2"/>
      <c r="E40" s="2"/>
      <c r="F40" s="2"/>
      <c r="G40" s="2"/>
      <c r="H40" s="2"/>
      <c r="I40" s="2"/>
      <c r="J40" s="2"/>
      <c r="P40" s="3"/>
    </row>
    <row r="41" spans="3:16" x14ac:dyDescent="0.25">
      <c r="C41" s="2"/>
      <c r="D41" s="2"/>
      <c r="E41" s="2"/>
      <c r="F41" s="2"/>
      <c r="G41" s="2"/>
      <c r="H41" s="2"/>
      <c r="I41" s="2"/>
      <c r="J41" s="2"/>
      <c r="P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:J2"/>
    </sheetView>
  </sheetViews>
  <sheetFormatPr defaultRowHeight="15" x14ac:dyDescent="0.25"/>
  <sheetData>
    <row r="1" spans="1:12" x14ac:dyDescent="0.25">
      <c r="A1" t="s">
        <v>34</v>
      </c>
      <c r="B1" t="s">
        <v>17</v>
      </c>
      <c r="D1" s="1">
        <v>8</v>
      </c>
      <c r="E1" s="1">
        <v>9</v>
      </c>
      <c r="F1" s="1">
        <v>10</v>
      </c>
      <c r="G1" s="1">
        <v>11</v>
      </c>
      <c r="H1" s="1">
        <v>12</v>
      </c>
      <c r="I1" s="1">
        <v>13</v>
      </c>
      <c r="J1" s="1">
        <v>14</v>
      </c>
      <c r="K1" s="1" t="s">
        <v>33</v>
      </c>
      <c r="L1" s="1"/>
    </row>
    <row r="2" spans="1:12" x14ac:dyDescent="0.25">
      <c r="A2" t="s">
        <v>34</v>
      </c>
      <c r="B2" t="s">
        <v>18</v>
      </c>
      <c r="C2" t="s">
        <v>31</v>
      </c>
      <c r="D2" s="1">
        <v>2.4199999999999998E-3</v>
      </c>
      <c r="E2" s="1">
        <v>3.0999999999999999E-3</v>
      </c>
      <c r="F2" s="1">
        <v>3.4499999999999999E-3</v>
      </c>
      <c r="G2" s="1">
        <v>3.8999999999999998E-3</v>
      </c>
      <c r="H2" s="1">
        <v>3.5799999999999998E-3</v>
      </c>
      <c r="I2" s="1">
        <v>5.9000000000000003E-4</v>
      </c>
      <c r="J2" s="1">
        <v>6.3000000000000003E-4</v>
      </c>
      <c r="K2" s="1">
        <v>243</v>
      </c>
      <c r="L2" s="1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calculations </vt:lpstr>
      <vt:lpstr>spectra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Woerd, H.J. van der</dc:creator>
  <cp:lastModifiedBy>Woerd, H.J. van der</cp:lastModifiedBy>
  <dcterms:created xsi:type="dcterms:W3CDTF">2016-04-13T12:23:48Z</dcterms:created>
  <dcterms:modified xsi:type="dcterms:W3CDTF">2016-04-28T10:58:52Z</dcterms:modified>
</cp:coreProperties>
</file>