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65" windowWidth="20115" windowHeight="7425"/>
  </bookViews>
  <sheets>
    <sheet name="My calculations " sheetId="1" r:id="rId1"/>
    <sheet name="spectra" sheetId="2" r:id="rId2"/>
  </sheets>
  <calcPr calcId="145621"/>
</workbook>
</file>

<file path=xl/calcChain.xml><?xml version="1.0" encoding="utf-8"?>
<calcChain xmlns="http://schemas.openxmlformats.org/spreadsheetml/2006/main">
  <c r="C20" i="1"/>
  <c r="D16"/>
  <c r="G16" l="1"/>
  <c r="D12" l="1"/>
  <c r="N12"/>
  <c r="D9"/>
  <c r="N9"/>
  <c r="N6"/>
  <c r="D6"/>
  <c r="I22" l="1"/>
  <c r="M12"/>
  <c r="L12"/>
  <c r="K12"/>
  <c r="J12"/>
  <c r="I12"/>
  <c r="H12"/>
  <c r="Q12" s="1"/>
  <c r="G12"/>
  <c r="F12"/>
  <c r="E12"/>
  <c r="M9"/>
  <c r="L9"/>
  <c r="K9"/>
  <c r="J9"/>
  <c r="I9"/>
  <c r="H9"/>
  <c r="G9"/>
  <c r="F9"/>
  <c r="E9"/>
  <c r="Q9" s="1"/>
  <c r="M6"/>
  <c r="L6"/>
  <c r="K6"/>
  <c r="J6"/>
  <c r="I6"/>
  <c r="H6"/>
  <c r="G6"/>
  <c r="F6"/>
  <c r="E6"/>
  <c r="Q6" l="1"/>
  <c r="D15" s="1"/>
  <c r="D14" l="1"/>
  <c r="D17" s="1"/>
  <c r="H20" s="1"/>
  <c r="G20" s="1"/>
  <c r="G22" s="1"/>
  <c r="E15"/>
  <c r="E14" l="1"/>
  <c r="E16" s="1"/>
  <c r="F20"/>
  <c r="F22" s="1"/>
  <c r="H22"/>
  <c r="E20" l="1"/>
  <c r="D20" s="1"/>
  <c r="D22" s="1"/>
  <c r="E22" l="1"/>
  <c r="K22" l="1"/>
  <c r="C24" s="1"/>
  <c r="C26" s="1"/>
</calcChain>
</file>

<file path=xl/sharedStrings.xml><?xml version="1.0" encoding="utf-8"?>
<sst xmlns="http://schemas.openxmlformats.org/spreadsheetml/2006/main" count="90" uniqueCount="48">
  <si>
    <t xml:space="preserve"> </t>
  </si>
  <si>
    <t>R413</t>
  </si>
  <si>
    <t>R443</t>
  </si>
  <si>
    <t>R490</t>
  </si>
  <si>
    <t>R510</t>
  </si>
  <si>
    <t>R560</t>
  </si>
  <si>
    <t>R620</t>
  </si>
  <si>
    <t>R665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</si>
  <si>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</si>
  <si>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</si>
  <si>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</si>
  <si>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</si>
  <si>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</si>
  <si>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</si>
  <si>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</si>
  <si>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</si>
  <si>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</si>
  <si>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</si>
  <si>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</si>
  <si>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</si>
  <si>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</si>
  <si>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</si>
  <si>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</si>
  <si>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</si>
  <si>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</si>
  <si>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</si>
  <si>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</si>
  <si>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</si>
  <si>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</si>
  <si>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</si>
  <si>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</si>
  <si>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</si>
  <si>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</si>
  <si>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</si>
  <si>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</si>
  <si>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</si>
  <si>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>COMPARE SNAP FU processor 0.6</t>
  </si>
  <si>
    <t>OLCI</t>
  </si>
  <si>
    <t>HUEOLCI</t>
  </si>
  <si>
    <t>HUEOLCI 100</t>
  </si>
  <si>
    <t>Calculation POLYHueOLCI</t>
  </si>
  <si>
    <t>POLYHueOLCI</t>
  </si>
  <si>
    <t>HUEOLCIPcorr</t>
  </si>
  <si>
    <t>R400</t>
  </si>
  <si>
    <t>R673.5</t>
  </si>
  <si>
    <t>R681.25</t>
  </si>
  <si>
    <t>R708.75</t>
  </si>
  <si>
    <t>Pixel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</si>
</sst>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abSelected="1" zoomScale="90" zoomScaleNormal="90" workbookViewId="0">
      <selection activeCell="K26" sqref="K26"/>
    </sheetView>
  </sheetViews>
  <sheetFormatPr baseColWidth="10" defaultColWidth="9.140625" defaultRowHeight="15"/>
  <cols>
    <col min="1" max="1" width="17.140625" customWidth="1"/>
    <col min="4" max="4" width="10" bestFit="1" customWidth="1"/>
    <col min="5" max="5" width="10.42578125" bestFit="1" customWidth="1"/>
    <col min="6" max="6" width="11.140625" bestFit="1" customWidth="1"/>
    <col min="7" max="7" width="10.42578125" bestFit="1" customWidth="1"/>
    <col min="8" max="8" width="10" customWidth="1"/>
    <col min="9" max="9" width="10.7109375" bestFit="1" customWidth="1"/>
    <col min="16" max="16" width="13.42578125" bestFit="1" customWidth="1"/>
  </cols>
  <sheetData>
    <row r="1" spans="1:21">
      <c r="A1" t="s">
        <v>0</v>
      </c>
      <c r="C1" s="1" t="s">
        <v>0</v>
      </c>
      <c r="D1" s="1" t="s">
        <v>43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44</v>
      </c>
      <c r="M1" s="1" t="s">
        <v>45</v>
      </c>
      <c r="N1" s="1" t="s">
        <v>46</v>
      </c>
      <c r="P1" s="1" t="s">
        <v>0</v>
      </c>
      <c r="Q1" s="1" t="s">
        <v>8</v>
      </c>
    </row>
    <row r="2" spans="1:21">
      <c r="A2" t="s">
        <v>37</v>
      </c>
      <c r="B2" t="s">
        <v>21</v>
      </c>
      <c r="D2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R2" s="1"/>
      <c r="S2" s="1"/>
    </row>
    <row r="3" spans="1:21">
      <c r="A3" t="s">
        <v>37</v>
      </c>
      <c r="B3" t="s">
        <v>22</v>
      </c>
      <c r="D3" s="1">
        <v>4.376E-2</v>
      </c>
      <c r="E3" s="1">
        <v>2.7830000000000001E-2</v>
      </c>
      <c r="F3" s="1">
        <v>2.5340000000000001E-2</v>
      </c>
      <c r="G3" s="1">
        <v>2.0799999999999999E-2</v>
      </c>
      <c r="H3" s="1">
        <v>1.4619999999999999E-2</v>
      </c>
      <c r="I3" s="1">
        <v>5.4900000000000001E-3</v>
      </c>
      <c r="J3" s="1">
        <v>4.0999999999999999E-4</v>
      </c>
      <c r="K3" s="1">
        <v>1.6100000000000001E-3</v>
      </c>
      <c r="L3" s="1">
        <v>1.64E-3</v>
      </c>
      <c r="M3" s="1">
        <v>1.7899999999999999E-3</v>
      </c>
      <c r="N3" s="1">
        <v>1.5299999999999999E-3</v>
      </c>
      <c r="R3" s="1"/>
      <c r="S3" s="1"/>
    </row>
    <row r="4" spans="1:21">
      <c r="E4" s="1"/>
      <c r="F4" s="1"/>
      <c r="G4" s="1"/>
      <c r="H4" s="1"/>
      <c r="I4" s="1"/>
      <c r="J4" s="1"/>
      <c r="K4" s="1"/>
      <c r="L4" s="1"/>
      <c r="M4" s="1"/>
      <c r="R4" s="1"/>
      <c r="S4" s="1"/>
    </row>
    <row r="5" spans="1:21">
      <c r="A5" t="s">
        <v>23</v>
      </c>
      <c r="B5" t="s">
        <v>9</v>
      </c>
      <c r="C5" s="2" t="s">
        <v>0</v>
      </c>
      <c r="D5" s="2">
        <v>0.154</v>
      </c>
      <c r="E5" s="2">
        <v>2.9573902971025636</v>
      </c>
      <c r="F5" s="2">
        <v>10.861472693879428</v>
      </c>
      <c r="G5" s="2">
        <v>3.7444288688372334</v>
      </c>
      <c r="H5" s="2">
        <v>3.7502130651500005</v>
      </c>
      <c r="I5" s="2">
        <v>34.687302384466669</v>
      </c>
      <c r="J5" s="2">
        <v>41.85274349111112</v>
      </c>
      <c r="K5" s="2">
        <v>7.3230000000000004</v>
      </c>
      <c r="L5" s="2">
        <v>0.59099999999999997</v>
      </c>
      <c r="M5" s="2">
        <v>0.54900000000000004</v>
      </c>
      <c r="N5" s="2">
        <v>0.189</v>
      </c>
      <c r="P5" s="3" t="s">
        <v>0</v>
      </c>
      <c r="Q5" s="3" t="s">
        <v>0</v>
      </c>
      <c r="U5" t="s">
        <v>0</v>
      </c>
    </row>
    <row r="6" spans="1:21">
      <c r="A6" t="s">
        <v>24</v>
      </c>
      <c r="C6" s="2" t="s">
        <v>0</v>
      </c>
      <c r="D6" s="2">
        <f>D3*D5</f>
        <v>6.73904E-3</v>
      </c>
      <c r="E6" s="2">
        <f>E3*E5</f>
        <v>8.2304171968364342E-2</v>
      </c>
      <c r="F6" s="2">
        <f t="shared" ref="F6:N6" si="0">F3*F5</f>
        <v>0.27522971806290469</v>
      </c>
      <c r="G6" s="2">
        <f t="shared" si="0"/>
        <v>7.788412047181445E-2</v>
      </c>
      <c r="H6" s="2">
        <f t="shared" si="0"/>
        <v>5.4828115012493003E-2</v>
      </c>
      <c r="I6" s="2">
        <f t="shared" si="0"/>
        <v>0.19043329009072202</v>
      </c>
      <c r="J6" s="2">
        <f t="shared" si="0"/>
        <v>1.7159624831355559E-2</v>
      </c>
      <c r="K6" s="2">
        <f t="shared" si="0"/>
        <v>1.1790030000000002E-2</v>
      </c>
      <c r="L6" s="2">
        <f t="shared" si="0"/>
        <v>9.692399999999999E-4</v>
      </c>
      <c r="M6" s="2">
        <f t="shared" si="0"/>
        <v>9.8271000000000014E-4</v>
      </c>
      <c r="N6" s="2">
        <f t="shared" si="0"/>
        <v>2.8917E-4</v>
      </c>
      <c r="P6" s="3" t="s">
        <v>25</v>
      </c>
      <c r="Q6" s="3">
        <f>SUM(D6:N6)</f>
        <v>0.71860923043765412</v>
      </c>
      <c r="U6" t="s">
        <v>0</v>
      </c>
    </row>
    <row r="7" spans="1:2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P7" s="3"/>
      <c r="Q7" s="3"/>
    </row>
    <row r="8" spans="1:21">
      <c r="A8" t="s">
        <v>23</v>
      </c>
      <c r="B8" t="s">
        <v>10</v>
      </c>
      <c r="C8" s="2" t="s">
        <v>0</v>
      </c>
      <c r="D8" s="2">
        <v>4.0000000000000001E-3</v>
      </c>
      <c r="E8" s="2">
        <v>0.11175200323846153</v>
      </c>
      <c r="F8" s="2">
        <v>1.7105860952255316</v>
      </c>
      <c r="G8" s="2">
        <v>5.6722789145744699</v>
      </c>
      <c r="H8" s="2">
        <v>23.263008777000003</v>
      </c>
      <c r="I8" s="2">
        <v>48.791449029666651</v>
      </c>
      <c r="J8" s="2">
        <v>23.949268286333332</v>
      </c>
      <c r="K8" s="2">
        <v>2.8359999999999999</v>
      </c>
      <c r="L8" s="2">
        <v>0.216</v>
      </c>
      <c r="M8" s="2">
        <v>0.19900000000000001</v>
      </c>
      <c r="N8" s="2">
        <v>6.8000000000000005E-2</v>
      </c>
      <c r="P8" s="3" t="s">
        <v>0</v>
      </c>
      <c r="Q8" s="3" t="s">
        <v>0</v>
      </c>
    </row>
    <row r="9" spans="1:21">
      <c r="A9" t="s">
        <v>24</v>
      </c>
      <c r="C9" s="2" t="s">
        <v>0</v>
      </c>
      <c r="D9" s="2">
        <f>D8*D3</f>
        <v>1.7504E-4</v>
      </c>
      <c r="E9" s="2">
        <f>E8*E3</f>
        <v>3.1100582501263846E-3</v>
      </c>
      <c r="F9" s="2">
        <f t="shared" ref="F9:N9" si="1">F8*F3</f>
        <v>4.3346251653014971E-2</v>
      </c>
      <c r="G9" s="2">
        <f t="shared" si="1"/>
        <v>0.11798340142314896</v>
      </c>
      <c r="H9" s="2">
        <f t="shared" si="1"/>
        <v>0.34010518831974001</v>
      </c>
      <c r="I9" s="2">
        <f t="shared" si="1"/>
        <v>0.2678650551728699</v>
      </c>
      <c r="J9" s="2">
        <f t="shared" si="1"/>
        <v>9.8191999973966659E-3</v>
      </c>
      <c r="K9" s="2">
        <f t="shared" si="1"/>
        <v>4.56596E-3</v>
      </c>
      <c r="L9" s="2">
        <f t="shared" si="1"/>
        <v>3.5423999999999997E-4</v>
      </c>
      <c r="M9" s="2">
        <f t="shared" si="1"/>
        <v>3.5620999999999998E-4</v>
      </c>
      <c r="N9" s="2">
        <f t="shared" si="1"/>
        <v>1.0404E-4</v>
      </c>
      <c r="P9" s="3" t="s">
        <v>26</v>
      </c>
      <c r="Q9" s="3">
        <f>SUM(D9:N9)</f>
        <v>0.78778464481629684</v>
      </c>
    </row>
    <row r="10" spans="1:2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3"/>
      <c r="Q10" s="3"/>
    </row>
    <row r="11" spans="1:21">
      <c r="A11" t="s">
        <v>23</v>
      </c>
      <c r="B11" t="s">
        <v>11</v>
      </c>
      <c r="C11" s="2" t="s">
        <v>0</v>
      </c>
      <c r="D11" s="2">
        <v>0.73099999999999998</v>
      </c>
      <c r="E11" s="2">
        <v>14.353776694615387</v>
      </c>
      <c r="F11" s="2">
        <v>58.356332005319139</v>
      </c>
      <c r="G11" s="2">
        <v>28.227458294680847</v>
      </c>
      <c r="H11" s="2">
        <v>4.0224832614199997</v>
      </c>
      <c r="I11" s="2">
        <v>0.61809275000500008</v>
      </c>
      <c r="J11" s="2">
        <v>2.5792991298444441E-2</v>
      </c>
      <c r="K11" s="2">
        <v>2.4355791255555558E-4</v>
      </c>
      <c r="L11" s="2">
        <v>0</v>
      </c>
      <c r="M11" s="2">
        <v>0</v>
      </c>
      <c r="N11" s="2">
        <v>0</v>
      </c>
      <c r="P11" s="3" t="s">
        <v>0</v>
      </c>
      <c r="Q11" s="3" t="s">
        <v>0</v>
      </c>
    </row>
    <row r="12" spans="1:21">
      <c r="A12" t="s">
        <v>24</v>
      </c>
      <c r="C12" s="2" t="s">
        <v>0</v>
      </c>
      <c r="D12" s="2">
        <f>D11*D3</f>
        <v>3.1988559999999999E-2</v>
      </c>
      <c r="E12" s="2">
        <f>E11*E3</f>
        <v>0.39946560541114623</v>
      </c>
      <c r="F12" s="2">
        <f t="shared" ref="F12:N12" si="2">F11*F3</f>
        <v>1.4787494530147871</v>
      </c>
      <c r="G12" s="2">
        <f t="shared" si="2"/>
        <v>0.58713113252936155</v>
      </c>
      <c r="H12" s="2">
        <f t="shared" si="2"/>
        <v>5.8808705281960395E-2</v>
      </c>
      <c r="I12" s="2">
        <f t="shared" si="2"/>
        <v>3.3933291975274506E-3</v>
      </c>
      <c r="J12" s="2">
        <f t="shared" si="2"/>
        <v>1.0575126432362221E-5</v>
      </c>
      <c r="K12" s="2">
        <f t="shared" si="2"/>
        <v>3.9212823921444452E-7</v>
      </c>
      <c r="L12" s="2">
        <f t="shared" si="2"/>
        <v>0</v>
      </c>
      <c r="M12" s="2">
        <f t="shared" si="2"/>
        <v>0</v>
      </c>
      <c r="N12" s="2">
        <f t="shared" si="2"/>
        <v>0</v>
      </c>
      <c r="P12" s="3" t="s">
        <v>27</v>
      </c>
      <c r="Q12" s="3">
        <f>SUM(D12:N12)</f>
        <v>2.5595477526894541</v>
      </c>
    </row>
    <row r="13" spans="1:21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1">
      <c r="A14" t="s">
        <v>28</v>
      </c>
      <c r="C14" s="2"/>
      <c r="D14">
        <f>Q6/(Q6+Q9+Q12)</f>
        <v>0.1767386982387974</v>
      </c>
      <c r="E14" s="2">
        <f>D14-0.333333</f>
        <v>-0.15659430176120259</v>
      </c>
      <c r="F14" s="2"/>
      <c r="G14" s="2"/>
      <c r="H14" s="2"/>
      <c r="I14" s="2"/>
      <c r="J14" s="2"/>
      <c r="K14" s="2"/>
      <c r="L14" s="2"/>
      <c r="M14" s="2"/>
      <c r="P14" s="3"/>
    </row>
    <row r="15" spans="1:21">
      <c r="A15" t="s">
        <v>29</v>
      </c>
      <c r="C15" s="2"/>
      <c r="D15">
        <f>Q9/(Q6+Q9+Q12)</f>
        <v>0.19375207932209454</v>
      </c>
      <c r="E15" s="2">
        <f>D15-0.333333</f>
        <v>-0.13958092067790545</v>
      </c>
      <c r="F15" s="2"/>
      <c r="G15" s="2"/>
      <c r="H15" s="2"/>
      <c r="I15" s="2"/>
      <c r="J15" s="2"/>
      <c r="K15" s="2"/>
      <c r="L15" s="2"/>
      <c r="M15" s="2"/>
      <c r="P15" s="3"/>
    </row>
    <row r="16" spans="1:21">
      <c r="A16" t="s">
        <v>38</v>
      </c>
      <c r="B16" t="s">
        <v>34</v>
      </c>
      <c r="C16" s="2"/>
      <c r="D16">
        <f>360+180*ATAN2(D14-0.3333,D15-0.3333)/3.141527</f>
        <v>221.70871399554616</v>
      </c>
      <c r="E16" s="2">
        <f>ATAN2(E14,E15)</f>
        <v>-2.4135750653978953</v>
      </c>
      <c r="F16" s="2" t="s">
        <v>0</v>
      </c>
      <c r="G16" s="2">
        <f>D16+360</f>
        <v>581.70871399554619</v>
      </c>
      <c r="H16" s="2"/>
      <c r="I16" s="2"/>
      <c r="J16" s="2"/>
      <c r="K16" s="2"/>
      <c r="L16" s="2"/>
      <c r="M16" s="2"/>
      <c r="P16" s="3"/>
    </row>
    <row r="17" spans="1:19">
      <c r="A17" t="s">
        <v>39</v>
      </c>
      <c r="C17" s="2"/>
      <c r="D17">
        <f>D16/100</f>
        <v>2.2170871399554617</v>
      </c>
      <c r="E17" s="2"/>
      <c r="F17" s="2"/>
      <c r="G17" s="2">
        <v>1.7</v>
      </c>
      <c r="H17" s="2"/>
      <c r="I17" s="2"/>
      <c r="J17" s="2"/>
      <c r="K17" s="2"/>
      <c r="L17" s="2"/>
      <c r="M17" s="2"/>
      <c r="P17" s="3"/>
    </row>
    <row r="18" spans="1:19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>
      <c r="A19" t="s">
        <v>40</v>
      </c>
      <c r="C19" s="2"/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/>
      <c r="K19" s="2"/>
      <c r="L19" s="2"/>
      <c r="M19" s="2"/>
      <c r="P19" s="3"/>
      <c r="S19" t="s">
        <v>0</v>
      </c>
    </row>
    <row r="20" spans="1:19">
      <c r="A20" t="s">
        <v>30</v>
      </c>
      <c r="B20" t="s">
        <v>18</v>
      </c>
      <c r="C20" s="2">
        <f>D17</f>
        <v>2.2170871399554617</v>
      </c>
      <c r="D20" s="2">
        <f>E20*C20</f>
        <v>53.56903393555131</v>
      </c>
      <c r="E20" s="2">
        <f>F20*C20</f>
        <v>24.161898271904388</v>
      </c>
      <c r="F20" s="2">
        <f>G20*C20</f>
        <v>10.89803726541383</v>
      </c>
      <c r="G20" s="2">
        <f>H20*C20</f>
        <v>4.9154753861558893</v>
      </c>
      <c r="H20" s="2">
        <f>C20</f>
        <v>2.2170871399554617</v>
      </c>
      <c r="I20" s="2">
        <v>1</v>
      </c>
      <c r="J20" s="2"/>
      <c r="K20" s="2"/>
      <c r="L20" s="2"/>
      <c r="M20" s="2"/>
      <c r="P20" s="3"/>
    </row>
    <row r="21" spans="1:19">
      <c r="A21" t="s">
        <v>31</v>
      </c>
      <c r="B21" t="s">
        <v>19</v>
      </c>
      <c r="C21" s="2" t="s">
        <v>0</v>
      </c>
      <c r="D21" s="2">
        <v>-12.5076</v>
      </c>
      <c r="E21" s="2">
        <v>91.634500000000003</v>
      </c>
      <c r="F21" s="2">
        <v>-249.84800000000001</v>
      </c>
      <c r="G21" s="2">
        <v>308.65609999999998</v>
      </c>
      <c r="H21" s="2">
        <v>-165.48179999999999</v>
      </c>
      <c r="I21" s="2">
        <v>28.5608</v>
      </c>
      <c r="J21" s="2"/>
      <c r="K21" s="2" t="s">
        <v>33</v>
      </c>
      <c r="L21" s="2"/>
      <c r="M21" s="2"/>
      <c r="P21" s="3"/>
    </row>
    <row r="22" spans="1:19">
      <c r="A22" t="s">
        <v>32</v>
      </c>
      <c r="C22" s="2" t="s">
        <v>20</v>
      </c>
      <c r="D22" s="8">
        <f>D20*D21</f>
        <v>-670.02004885230156</v>
      </c>
      <c r="E22" s="8">
        <f t="shared" ref="E22:I22" si="3">E20*E21</f>
        <v>2214.0634671968228</v>
      </c>
      <c r="F22" s="8">
        <f t="shared" si="3"/>
        <v>-2722.8528146891149</v>
      </c>
      <c r="G22" s="8">
        <f t="shared" si="3"/>
        <v>1517.1914623368707</v>
      </c>
      <c r="H22" s="8">
        <f t="shared" si="3"/>
        <v>-366.88757067668172</v>
      </c>
      <c r="I22" s="8">
        <f t="shared" si="3"/>
        <v>28.5608</v>
      </c>
      <c r="J22" s="2"/>
      <c r="K22" s="2">
        <f>SUM(D22:I22)</f>
        <v>5.5295315595429884E-2</v>
      </c>
      <c r="L22" s="7" t="s">
        <v>36</v>
      </c>
      <c r="M22" s="2"/>
      <c r="P22" s="3">
        <v>221.76</v>
      </c>
      <c r="S22" s="4" t="s">
        <v>0</v>
      </c>
    </row>
    <row r="23" spans="1:19"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8" t="s">
        <v>0</v>
      </c>
      <c r="K23" s="2" t="s">
        <v>0</v>
      </c>
    </row>
    <row r="24" spans="1:19">
      <c r="A24" t="s">
        <v>41</v>
      </c>
      <c r="B24" t="s">
        <v>34</v>
      </c>
      <c r="C24" s="2">
        <f>K22</f>
        <v>5.5295315595429884E-2</v>
      </c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</row>
    <row r="25" spans="1:19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>
      <c r="A26" t="s">
        <v>42</v>
      </c>
      <c r="B26" t="s">
        <v>34</v>
      </c>
      <c r="C26" s="2">
        <f>D16+C24</f>
        <v>221.76400931114159</v>
      </c>
      <c r="D26" s="2"/>
      <c r="E26" s="7" t="s">
        <v>36</v>
      </c>
      <c r="G26" s="2"/>
      <c r="H26" s="2"/>
      <c r="I26" s="2">
        <v>221.76</v>
      </c>
      <c r="J26" s="2"/>
      <c r="K26" s="2"/>
      <c r="L26" s="2"/>
      <c r="M26" s="2"/>
      <c r="N26" s="2"/>
      <c r="P26" s="3"/>
    </row>
    <row r="27" spans="1:19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9">
      <c r="A28" t="s">
        <v>0</v>
      </c>
      <c r="B28" t="s">
        <v>0</v>
      </c>
      <c r="C28" s="6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9">
      <c r="C31" s="1"/>
      <c r="D31" s="1"/>
      <c r="E31" s="1"/>
      <c r="F31" s="1"/>
      <c r="G31" s="1"/>
      <c r="H31" s="1"/>
      <c r="I31" s="1"/>
      <c r="J31" s="1"/>
      <c r="K31" s="1"/>
    </row>
    <row r="32" spans="1:19">
      <c r="D32" s="1"/>
      <c r="E32" s="1"/>
      <c r="F32" s="1"/>
      <c r="G32" s="1"/>
      <c r="H32" s="1"/>
      <c r="I32" s="1"/>
      <c r="J32" s="1"/>
    </row>
    <row r="33" spans="3:16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>
      <c r="C37" s="1"/>
      <c r="D37" s="1"/>
      <c r="E37" s="1"/>
      <c r="F37" s="1"/>
      <c r="G37" s="1"/>
      <c r="H37" s="1"/>
      <c r="I37" s="1"/>
      <c r="J37" s="1"/>
    </row>
    <row r="38" spans="3:16">
      <c r="D38" s="1"/>
      <c r="E38" s="1"/>
      <c r="F38" s="1"/>
      <c r="G38" s="1"/>
      <c r="H38" s="1"/>
      <c r="I38" s="1"/>
    </row>
    <row r="39" spans="3:16">
      <c r="C39" s="2"/>
      <c r="D39" s="2"/>
      <c r="E39" s="2"/>
      <c r="F39" s="2"/>
      <c r="G39" s="2"/>
      <c r="H39" s="2"/>
      <c r="I39" s="2"/>
      <c r="J39" s="2"/>
      <c r="P39" s="3"/>
    </row>
    <row r="40" spans="3:16">
      <c r="C40" s="2"/>
      <c r="D40" s="2"/>
      <c r="E40" s="2"/>
      <c r="F40" s="2"/>
      <c r="G40" s="2"/>
      <c r="H40" s="2"/>
      <c r="I40" s="2"/>
      <c r="J40" s="2"/>
      <c r="P40" s="3"/>
    </row>
    <row r="41" spans="3:16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D2" sqref="D2:N2"/>
    </sheetView>
  </sheetViews>
  <sheetFormatPr baseColWidth="10" defaultColWidth="9.140625" defaultRowHeight="15"/>
  <sheetData>
    <row r="1" spans="1:17">
      <c r="A1" t="s">
        <v>37</v>
      </c>
      <c r="B1" t="s">
        <v>21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P1" t="s">
        <v>47</v>
      </c>
    </row>
    <row r="2" spans="1:17">
      <c r="A2" t="s">
        <v>37</v>
      </c>
      <c r="B2" t="s">
        <v>22</v>
      </c>
      <c r="C2" t="s">
        <v>35</v>
      </c>
      <c r="D2" s="1">
        <v>4.376E-2</v>
      </c>
      <c r="E2" s="1">
        <v>2.7830000000000001E-2</v>
      </c>
      <c r="F2" s="1">
        <v>2.5340000000000001E-2</v>
      </c>
      <c r="G2" s="1">
        <v>2.0799999999999999E-2</v>
      </c>
      <c r="H2" s="1">
        <v>1.4619999999999999E-2</v>
      </c>
      <c r="I2" s="1">
        <v>5.4900000000000001E-3</v>
      </c>
      <c r="J2" s="1">
        <v>4.0999999999999999E-4</v>
      </c>
      <c r="K2" s="1">
        <v>1.6100000000000001E-3</v>
      </c>
      <c r="L2" s="1">
        <v>1.64E-3</v>
      </c>
      <c r="M2" s="1">
        <v>1.7899999999999999E-3</v>
      </c>
      <c r="N2" s="1">
        <v>1.5299999999999999E-3</v>
      </c>
      <c r="P2" s="1">
        <v>2094</v>
      </c>
      <c r="Q2" s="1">
        <v>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Marco Peters</cp:lastModifiedBy>
  <dcterms:created xsi:type="dcterms:W3CDTF">2016-04-13T12:23:48Z</dcterms:created>
  <dcterms:modified xsi:type="dcterms:W3CDTF">2016-05-02T06:32:48Z</dcterms:modified>
</cp:coreProperties>
</file>