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PC\Documents\GitHub\UDA_Assignments\"/>
    </mc:Choice>
  </mc:AlternateContent>
  <xr:revisionPtr revIDLastSave="0" documentId="13_ncr:1_{C0C4F053-3512-4970-BC29-9CEEB3B5A662}" xr6:coauthVersionLast="47" xr6:coauthVersionMax="47" xr10:uidLastSave="{00000000-0000-0000-0000-000000000000}"/>
  <bookViews>
    <workbookView xWindow="-120" yWindow="-120" windowWidth="51840" windowHeight="21240" tabRatio="870" xr2:uid="{07D732A0-D32C-4FA6-87F0-47C2257B816D}"/>
  </bookViews>
  <sheets>
    <sheet name="Vlookup " sheetId="16" r:id="rId1"/>
    <sheet name="Hlookup " sheetId="17" r:id="rId2"/>
    <sheet name="Xlookup " sheetId="18" r:id="rId3"/>
    <sheet name="Filter" sheetId="6" r:id="rId4"/>
    <sheet name="iferror" sheetId="5" r:id="rId5"/>
    <sheet name="&amp; Formula" sheetId="7" r:id="rId6"/>
    <sheet name="Textjoin" sheetId="8" r:id="rId7"/>
    <sheet name="Sumif" sheetId="9" r:id="rId8"/>
    <sheet name="Sumifs" sheetId="10" r:id="rId9"/>
    <sheet name="Countif" sheetId="11" r:id="rId10"/>
    <sheet name="Countifs" sheetId="12" r:id="rId11"/>
    <sheet name="Date" sheetId="14" r:id="rId12"/>
    <sheet name="Sheet3" sheetId="15" r:id="rId13"/>
  </sheets>
  <definedNames>
    <definedName name="_xlnm._FilterDatabase" localSheetId="5" hidden="1">'&amp; Formula'!$B$2:$D$10</definedName>
    <definedName name="_xlnm._FilterDatabase" localSheetId="3" hidden="1">Filter!$B$2:$F$2</definedName>
    <definedName name="abc">_xlfn.XLOOKUP(#REF!,#REF!,#REF!)</definedName>
    <definedName name="xyz">_xlfn.XLOOKUP(#REF!,#REF!,#REF!)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1" l="1"/>
  <c r="B9" i="14"/>
  <c r="C9" i="14" s="1"/>
  <c r="B7" i="14"/>
  <c r="B6" i="14"/>
  <c r="B5" i="14"/>
  <c r="B4" i="14"/>
  <c r="C12" i="15"/>
  <c r="C11" i="15"/>
  <c r="C10" i="15"/>
  <c r="I3" i="12"/>
  <c r="I3" i="11"/>
  <c r="I3" i="10"/>
  <c r="H24" i="9"/>
  <c r="E4" i="8"/>
  <c r="E5" i="8"/>
  <c r="E6" i="8"/>
  <c r="E7" i="8"/>
  <c r="E8" i="8"/>
  <c r="E9" i="8"/>
  <c r="E10" i="8"/>
  <c r="E3" i="8"/>
  <c r="E4" i="7"/>
  <c r="E5" i="7"/>
  <c r="E6" i="7"/>
  <c r="E7" i="7"/>
  <c r="E8" i="7"/>
  <c r="E9" i="7"/>
  <c r="E10" i="7"/>
  <c r="E3" i="7"/>
  <c r="H6" i="6" a="1"/>
  <c r="H6" i="6" s="1"/>
  <c r="L9" i="18"/>
  <c r="K9" i="18"/>
  <c r="J9" i="18"/>
  <c r="I9" i="18"/>
  <c r="I6" i="18"/>
  <c r="I3" i="18"/>
  <c r="J29" i="18"/>
  <c r="J30" i="18"/>
  <c r="J31" i="18"/>
  <c r="J32" i="18"/>
  <c r="J28" i="18"/>
  <c r="J24" i="18"/>
  <c r="F28" i="18"/>
  <c r="E28" i="18"/>
  <c r="D28" i="18"/>
  <c r="C28" i="18"/>
  <c r="F7" i="17"/>
  <c r="E7" i="17"/>
  <c r="D7" i="17"/>
  <c r="C7" i="17"/>
  <c r="L7" i="17" s="1"/>
  <c r="L6" i="17"/>
  <c r="L5" i="17"/>
  <c r="L4" i="17"/>
  <c r="L3" i="17"/>
  <c r="I3" i="17"/>
  <c r="I6" i="16"/>
  <c r="I3" i="16"/>
  <c r="C4" i="14"/>
  <c r="D4" i="14"/>
  <c r="E13" i="10"/>
  <c r="C11" i="14" l="1"/>
  <c r="C10" i="14"/>
  <c r="E13" i="11"/>
  <c r="E34" i="9"/>
  <c r="H6" i="9"/>
  <c r="H3" i="9"/>
  <c r="E14" i="9"/>
  <c r="F27" i="6"/>
  <c r="E27" i="6"/>
  <c r="D27" i="6"/>
  <c r="C2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Octavian Cristian Badea</author>
  </authors>
  <commentList>
    <comment ref="H3" authorId="0" shapeId="0" xr:uid="{DD5E0EF4-C435-42B9-95A2-66D7902859A8}">
      <text>
        <r>
          <rPr>
            <sz val="14"/>
            <color theme="1"/>
            <rFont val="Calibri"/>
            <family val="2"/>
            <scheme val="minor"/>
          </rPr>
          <t>Octavian Cristian Badea:</t>
        </r>
        <r>
          <rPr>
            <sz val="8"/>
            <rFont val="Calibri"/>
            <family val="2"/>
            <scheme val="minor"/>
          </rPr>
          <t xml:space="preserve">
Type a Product ID</t>
        </r>
      </text>
    </comment>
    <comment ref="H6" authorId="0" shapeId="0" xr:uid="{C8DE18D6-A030-4A1D-A412-97DB0BC8956E}">
      <text>
        <r>
          <rPr>
            <sz val="14"/>
            <color theme="1"/>
            <rFont val="Calibri"/>
            <family val="2"/>
            <scheme val="minor"/>
          </rPr>
          <t>Octavian Cristian Badea:</t>
        </r>
        <r>
          <rPr>
            <sz val="8"/>
            <rFont val="Calibri"/>
            <family val="2"/>
            <scheme val="minor"/>
          </rPr>
          <t xml:space="preserve">
Type a HSN Code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Octavian Cristian Badea</author>
  </authors>
  <commentList>
    <comment ref="I2" authorId="0" shapeId="0" xr:uid="{0EB12F9D-E988-4820-A773-B11BA11B5D46}">
      <text>
        <r>
          <rPr>
            <sz val="8"/>
            <rFont val="Calibri"/>
            <family val="2"/>
            <scheme val="minor"/>
          </rPr>
          <t>Octavian Cristian Badea:</t>
        </r>
        <r>
          <rPr>
            <b/>
            <sz val="14"/>
            <color theme="1"/>
            <rFont val="Calibri"/>
            <family val="2"/>
            <scheme val="minor"/>
          </rPr>
          <t xml:space="preserve">
Type the Region Name</t>
        </r>
      </text>
    </comment>
    <comment ref="L2" authorId="0" shapeId="0" xr:uid="{9D69AF13-450F-44F1-B8D1-6A6E781AE68E}">
      <text>
        <r>
          <rPr>
            <sz val="8"/>
            <rFont val="Calibri"/>
            <family val="2"/>
            <scheme val="minor"/>
          </rPr>
          <t>Octavian Cristian Badea:</t>
        </r>
        <r>
          <rPr>
            <b/>
            <sz val="14"/>
            <color theme="1"/>
            <rFont val="Calibri"/>
            <family val="2"/>
            <scheme val="minor"/>
          </rPr>
          <t xml:space="preserve">
Type the Region Name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Octavian Cristian Badea</author>
  </authors>
  <commentList>
    <comment ref="H3" authorId="0" shapeId="0" xr:uid="{938E1324-71B7-4499-A92A-C3922F44A489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Tipe Product ID</t>
        </r>
      </text>
    </comment>
    <comment ref="H6" authorId="0" shapeId="0" xr:uid="{058692D6-DEB1-45AB-BCF9-320707E4F551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Type HSN Code</t>
        </r>
      </text>
    </comment>
    <comment ref="H9" authorId="0" shapeId="0" xr:uid="{59B4CEEB-089B-4FFA-A508-5067335A6107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Type Product ID</t>
        </r>
      </text>
    </comment>
    <comment ref="J23" authorId="0" shapeId="0" xr:uid="{205E1053-6467-46E7-AF00-CA44A5991AE2}">
      <text>
        <r>
          <rPr>
            <b/>
            <sz val="9"/>
            <color indexed="81"/>
            <rFont val="Tahoma"/>
            <family val="2"/>
          </rPr>
          <t>Octavian Cristian Badea: Type the Region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0" shapeId="0" xr:uid="{8FCBF6F4-E414-4BA6-982C-E4369F7DB796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Type the Region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Octavian Cristian Badea</author>
  </authors>
  <commentList>
    <comment ref="H3" authorId="0" shapeId="0" xr:uid="{A8CE7F17-8302-4C94-893E-A7C79F1E5C95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Type Product Name</t>
        </r>
      </text>
    </comment>
    <comment ref="I3" authorId="0" shapeId="0" xr:uid="{A58F9A5C-F4CF-4F14-896D-41CEE083A602}">
      <text>
        <r>
          <rPr>
            <b/>
            <sz val="9"/>
            <color indexed="81"/>
            <rFont val="Tahoma"/>
            <family val="2"/>
          </rPr>
          <t>Octavian Cristian Badea:</t>
        </r>
        <r>
          <rPr>
            <sz val="9"/>
            <color indexed="81"/>
            <rFont val="Tahoma"/>
            <family val="2"/>
          </rPr>
          <t xml:space="preserve">
Type Region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<sst xmlns="http://schemas.openxmlformats.org/spreadsheetml/2006/main" count="438" uniqueCount="95">
  <si>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</si>
  <si>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</si>
  <si>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</si>
  <si>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</si>
  <si>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</si>
  <si>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</si>
  <si>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</si>
  <si>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</si>
  <si>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</si>
  <si>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</si>
  <si>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</si>
  <si>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</si>
  <si>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</si>
  <si>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</si>
  <si>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</si>
  <si>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</si>
  <si>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</si>
  <si>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AP0108</t>
  </si>
  <si>
    <t>Mic Holder</t>
  </si>
  <si>
    <t>AP0105</t>
  </si>
  <si>
    <t>Rahul</t>
  </si>
  <si>
    <t>Printer</t>
  </si>
  <si>
    <t>AP0106</t>
  </si>
  <si>
    <t>Aman</t>
  </si>
  <si>
    <t>Scanner</t>
  </si>
  <si>
    <t>AP0107</t>
  </si>
  <si>
    <t>Sohan</t>
  </si>
  <si>
    <t>Monitor</t>
  </si>
  <si>
    <t>Chandu</t>
  </si>
  <si>
    <t>Mouse</t>
  </si>
  <si>
    <t>AP0109</t>
  </si>
  <si>
    <t>Rohan</t>
  </si>
  <si>
    <t>Keyboard</t>
  </si>
  <si>
    <t>AP0110</t>
  </si>
  <si>
    <t>Sonu</t>
  </si>
  <si>
    <t>Region</t>
  </si>
  <si>
    <t>East</t>
  </si>
  <si>
    <t>West</t>
  </si>
  <si>
    <t>North</t>
  </si>
  <si>
    <t>South</t>
  </si>
  <si>
    <t>Q1 Sales</t>
  </si>
  <si>
    <t>Total</t>
  </si>
  <si>
    <t>Q2 Sales</t>
  </si>
  <si>
    <t>Q3 Sales</t>
  </si>
  <si>
    <t>Q4 Sales</t>
  </si>
  <si>
    <t xml:space="preserve"> </t>
  </si>
  <si>
    <t>First Name</t>
  </si>
  <si>
    <t>Last Name</t>
  </si>
  <si>
    <t>Gender</t>
  </si>
  <si>
    <t>Raj</t>
  </si>
  <si>
    <t>Singh</t>
  </si>
  <si>
    <t>Male</t>
  </si>
  <si>
    <t>Rohit</t>
  </si>
  <si>
    <t>Sharma</t>
  </si>
  <si>
    <t>Suresh</t>
  </si>
  <si>
    <t>Anil</t>
  </si>
  <si>
    <t>Kumar</t>
  </si>
  <si>
    <t>Reena</t>
  </si>
  <si>
    <t>Kumari</t>
  </si>
  <si>
    <t>Female</t>
  </si>
  <si>
    <t>Anjali</t>
  </si>
  <si>
    <t>Rajpoot</t>
  </si>
  <si>
    <t>Deepak</t>
  </si>
  <si>
    <t>Nehra</t>
  </si>
  <si>
    <t>Neha</t>
  </si>
  <si>
    <t>Middle name</t>
  </si>
  <si>
    <t>Ram</t>
  </si>
  <si>
    <t>Tewatia</t>
  </si>
  <si>
    <t>Rathor</t>
  </si>
  <si>
    <t>Total Qty Sold</t>
  </si>
  <si>
    <t>scanner</t>
  </si>
  <si>
    <t>west</t>
  </si>
  <si>
    <t>Printer HP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</si>
  <si>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</si>
  <si>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</si>
  <si>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</si>
  <si>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</si>
  <si>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</si>
  <si>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</si>
  <si>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</si>
  <si>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</si>
  <si>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Full Name</t>
  </si>
  <si>
    <t>*HP*</t>
  </si>
  <si>
    <t xml:space="preserve"> Hello World </t>
  </si>
  <si>
    <t>Trim()</t>
  </si>
  <si>
    <t>Left()</t>
  </si>
  <si>
    <t>Right()</t>
  </si>
  <si>
    <t>Today</t>
  </si>
  <si>
    <t>Month</t>
  </si>
  <si>
    <t>Year</t>
  </si>
  <si>
    <t>Day</t>
  </si>
  <si>
    <t>years</t>
  </si>
  <si>
    <t>months</t>
  </si>
  <si>
    <t>days</t>
  </si>
  <si>
    <t>For GitHub project this is the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</si>
</sst>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1" fillId="2" borderId="2" xfId="0" applyFont="1" applyFill="1" applyBorder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FF1E-C232-479C-9795-6AB6E6E7EA6E}">
  <dimension ref="B2:I16"/>
  <sheetViews>
    <sheetView tabSelected="1" zoomScaleNormal="100" workbookViewId="0">
      <selection activeCell="B16" sqref="B16"/>
    </sheetView>
  </sheetViews>
  <sheetFormatPr defaultRowHeight="18.75" x14ac:dyDescent="0.3"/>
  <cols>
    <col min="1" max="1" width="2.5" style="10" customWidth="1"/>
    <col min="2" max="2" width="10.8984375" style="10" customWidth="1"/>
    <col min="3" max="3" width="13.8984375" style="10" customWidth="1"/>
    <col min="4" max="4" width="10" style="10" customWidth="1"/>
    <col min="5" max="5" width="12.3984375" style="10" customWidth="1"/>
    <col min="6" max="6" width="8" style="10" customWidth="1"/>
    <col min="7" max="7" width="3.3984375" style="10" customWidth="1"/>
    <col min="8" max="8" width="10.09765625" style="10" customWidth="1"/>
    <col min="9" max="9" width="16.3984375" style="10" customWidth="1"/>
    <col min="10" max="10" width="9.59765625" style="10" customWidth="1"/>
    <col min="11" max="11" width="13.59765625" style="10" customWidth="1"/>
    <col min="12" max="16384" width="8.796875" style="10"/>
  </cols>
  <sheetData>
    <row r="2" spans="2:9" x14ac:dyDescent="0.3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H2" s="8" t="s">
        <v>0</v>
      </c>
      <c r="I2" s="9" t="s">
        <v>4</v>
      </c>
    </row>
    <row r="3" spans="2:9" x14ac:dyDescent="0.3">
      <c r="B3" s="11">
        <v>101</v>
      </c>
      <c r="C3" s="12" t="s">
        <v>5</v>
      </c>
      <c r="D3" s="12" t="s">
        <v>6</v>
      </c>
      <c r="E3" s="12" t="s">
        <v>7</v>
      </c>
      <c r="F3" s="12">
        <v>23</v>
      </c>
      <c r="H3" s="13">
        <v>101</v>
      </c>
      <c r="I3" s="12">
        <f>VLOOKUP(H3,B2:F12,5,FALSE)</f>
        <v>23</v>
      </c>
    </row>
    <row r="4" spans="2:9" x14ac:dyDescent="0.3">
      <c r="B4" s="11">
        <v>102</v>
      </c>
      <c r="C4" s="12" t="s">
        <v>8</v>
      </c>
      <c r="D4" s="12" t="s">
        <v>9</v>
      </c>
      <c r="E4" s="12" t="s">
        <v>10</v>
      </c>
      <c r="F4" s="12">
        <v>20</v>
      </c>
    </row>
    <row r="5" spans="2:9" x14ac:dyDescent="0.3">
      <c r="B5" s="11">
        <v>103</v>
      </c>
      <c r="C5" s="12" t="s">
        <v>11</v>
      </c>
      <c r="D5" s="12" t="s">
        <v>12</v>
      </c>
      <c r="E5" s="12" t="s">
        <v>13</v>
      </c>
      <c r="F5" s="12">
        <v>30</v>
      </c>
      <c r="H5" s="9" t="s">
        <v>2</v>
      </c>
      <c r="I5" s="9" t="s">
        <v>3</v>
      </c>
    </row>
    <row r="6" spans="2:9" x14ac:dyDescent="0.3">
      <c r="B6" s="11">
        <v>104</v>
      </c>
      <c r="C6" s="12" t="s">
        <v>14</v>
      </c>
      <c r="D6" s="12" t="s">
        <v>15</v>
      </c>
      <c r="E6" s="12" t="s">
        <v>16</v>
      </c>
      <c r="F6" s="12">
        <v>40</v>
      </c>
      <c r="H6" s="13" t="s">
        <v>17</v>
      </c>
      <c r="I6" s="12" t="str">
        <f>VLOOKUP(H6,D2:E12,2,FALSE)</f>
        <v>Chandu</v>
      </c>
    </row>
    <row r="7" spans="2:9" x14ac:dyDescent="0.3">
      <c r="B7" s="11">
        <v>105</v>
      </c>
      <c r="C7" s="12" t="s">
        <v>18</v>
      </c>
      <c r="D7" s="12" t="s">
        <v>19</v>
      </c>
      <c r="E7" s="12" t="s">
        <v>20</v>
      </c>
      <c r="F7" s="12">
        <v>34</v>
      </c>
    </row>
    <row r="8" spans="2:9" x14ac:dyDescent="0.3">
      <c r="B8" s="11">
        <v>106</v>
      </c>
      <c r="C8" s="12" t="s">
        <v>21</v>
      </c>
      <c r="D8" s="12" t="s">
        <v>22</v>
      </c>
      <c r="E8" s="12" t="s">
        <v>23</v>
      </c>
      <c r="F8" s="12">
        <v>54</v>
      </c>
    </row>
    <row r="9" spans="2:9" x14ac:dyDescent="0.3">
      <c r="B9" s="11">
        <v>107</v>
      </c>
      <c r="C9" s="12" t="s">
        <v>24</v>
      </c>
      <c r="D9" s="12" t="s">
        <v>25</v>
      </c>
      <c r="E9" s="12" t="s">
        <v>26</v>
      </c>
      <c r="F9" s="12">
        <v>30</v>
      </c>
    </row>
    <row r="10" spans="2:9" x14ac:dyDescent="0.3">
      <c r="B10" s="11">
        <v>108</v>
      </c>
      <c r="C10" s="12" t="s">
        <v>27</v>
      </c>
      <c r="D10" s="12" t="s">
        <v>17</v>
      </c>
      <c r="E10" s="12" t="s">
        <v>28</v>
      </c>
      <c r="F10" s="12">
        <v>10</v>
      </c>
    </row>
    <row r="11" spans="2:9" x14ac:dyDescent="0.3">
      <c r="B11" s="11">
        <v>109</v>
      </c>
      <c r="C11" s="12" t="s">
        <v>29</v>
      </c>
      <c r="D11" s="12" t="s">
        <v>30</v>
      </c>
      <c r="E11" s="12" t="s">
        <v>31</v>
      </c>
      <c r="F11" s="12">
        <v>20</v>
      </c>
    </row>
    <row r="12" spans="2:9" x14ac:dyDescent="0.3">
      <c r="B12" s="11">
        <v>110</v>
      </c>
      <c r="C12" s="12" t="s">
        <v>32</v>
      </c>
      <c r="D12" s="12" t="s">
        <v>33</v>
      </c>
      <c r="E12" s="12" t="s">
        <v>34</v>
      </c>
      <c r="F12" s="12">
        <v>25</v>
      </c>
    </row>
    <row r="16" spans="2:9" x14ac:dyDescent="0.3">
      <c r="B16" s="10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806F-8111-4F65-AB23-BFBE58DEC8AC}">
  <dimension ref="B2:L7"/>
  <sheetViews>
    <sheetView zoomScale="115" zoomScaleNormal="115" workbookViewId="0"/>
  </sheetViews>
  <sheetFormatPr defaultRowHeight="18.75" x14ac:dyDescent="0.3"/>
  <cols>
    <col min="1" max="1" width="5.59765625" style="10" customWidth="1"/>
    <col min="2" max="6" width="8.796875" style="10"/>
    <col min="7" max="7" width="4.19921875" style="10" customWidth="1"/>
    <col min="8" max="8" width="8.796875" style="10"/>
    <col min="9" max="9" width="11.09765625" style="10" customWidth="1"/>
    <col min="10" max="10" width="3.09765625" style="10" customWidth="1"/>
    <col min="11" max="11" width="10.5" style="10" customWidth="1"/>
    <col min="12" max="16384" width="8.796875" style="10"/>
  </cols>
  <sheetData>
    <row r="2" spans="2:12" x14ac:dyDescent="0.3">
      <c r="B2" s="9" t="s">
        <v>35</v>
      </c>
      <c r="C2" s="14" t="s">
        <v>36</v>
      </c>
      <c r="D2" s="14" t="s">
        <v>37</v>
      </c>
      <c r="E2" s="14" t="s">
        <v>38</v>
      </c>
      <c r="F2" s="14" t="s">
        <v>39</v>
      </c>
      <c r="H2" s="9" t="s">
        <v>35</v>
      </c>
      <c r="I2" s="15" t="s">
        <v>37</v>
      </c>
      <c r="K2" s="9" t="s">
        <v>35</v>
      </c>
      <c r="L2" s="15" t="s">
        <v>36</v>
      </c>
    </row>
    <row r="3" spans="2:12" x14ac:dyDescent="0.3">
      <c r="B3" s="16" t="s">
        <v>40</v>
      </c>
      <c r="C3" s="17">
        <v>500</v>
      </c>
      <c r="D3" s="17">
        <v>350</v>
      </c>
      <c r="E3" s="17">
        <v>860</v>
      </c>
      <c r="F3" s="17">
        <v>350</v>
      </c>
      <c r="H3" s="16" t="s">
        <v>41</v>
      </c>
      <c r="I3" s="12">
        <f>HLOOKUP(I2,B2:F7,6,FALSE)</f>
        <v>1800</v>
      </c>
      <c r="K3" s="16" t="s">
        <v>40</v>
      </c>
      <c r="L3" s="12">
        <f>HLOOKUP($L$2,$B$2:$F$7,2,FALSE)</f>
        <v>500</v>
      </c>
    </row>
    <row r="4" spans="2:12" x14ac:dyDescent="0.3">
      <c r="B4" s="16" t="s">
        <v>42</v>
      </c>
      <c r="C4" s="17">
        <v>700</v>
      </c>
      <c r="D4" s="17">
        <v>400</v>
      </c>
      <c r="E4" s="17">
        <v>550</v>
      </c>
      <c r="F4" s="17">
        <v>990</v>
      </c>
      <c r="K4" s="16" t="s">
        <v>42</v>
      </c>
      <c r="L4" s="12">
        <f>HLOOKUP($L$2,$B$2:$F$7,3,FALSE)</f>
        <v>700</v>
      </c>
    </row>
    <row r="5" spans="2:12" x14ac:dyDescent="0.3">
      <c r="B5" s="16" t="s">
        <v>43</v>
      </c>
      <c r="C5" s="17">
        <v>1100</v>
      </c>
      <c r="D5" s="17">
        <v>650</v>
      </c>
      <c r="E5" s="17">
        <v>770</v>
      </c>
      <c r="F5" s="17">
        <v>950</v>
      </c>
      <c r="K5" s="16" t="s">
        <v>43</v>
      </c>
      <c r="L5" s="12">
        <f>HLOOKUP($L$2,$B$2:$F$7,4,FALSE)</f>
        <v>1100</v>
      </c>
    </row>
    <row r="6" spans="2:12" x14ac:dyDescent="0.3">
      <c r="B6" s="16" t="s">
        <v>44</v>
      </c>
      <c r="C6" s="17">
        <v>500</v>
      </c>
      <c r="D6" s="17">
        <v>400</v>
      </c>
      <c r="E6" s="17">
        <v>200</v>
      </c>
      <c r="F6" s="17">
        <v>600</v>
      </c>
      <c r="K6" s="16" t="s">
        <v>44</v>
      </c>
      <c r="L6" s="12">
        <f>HLOOKUP($L$2,$B$2:$F$7,5,FALSE)</f>
        <v>500</v>
      </c>
    </row>
    <row r="7" spans="2:12" x14ac:dyDescent="0.3">
      <c r="B7" s="16" t="s">
        <v>41</v>
      </c>
      <c r="C7" s="17">
        <f>SUM(C3:C6)</f>
        <v>2800</v>
      </c>
      <c r="D7" s="17">
        <f t="shared" ref="D7:F7" si="0">SUM(D3:D6)</f>
        <v>1800</v>
      </c>
      <c r="E7" s="17">
        <f t="shared" si="0"/>
        <v>2380</v>
      </c>
      <c r="F7" s="17">
        <f t="shared" si="0"/>
        <v>2890</v>
      </c>
      <c r="K7" s="16" t="s">
        <v>41</v>
      </c>
      <c r="L7" s="12">
        <f>HLOOKUP($L$2,$B$2:$F$7,6,FALSE)</f>
        <v>2800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6DC-7269-4DD8-B5E7-74172BC662D1}">
  <dimension ref="B2:L32"/>
  <sheetViews>
    <sheetView zoomScaleNormal="100" workbookViewId="0">
      <selection activeCell="E39" sqref="E39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13">
        <v>109</v>
      </c>
      <c r="I3" s="4" t="str">
        <f>_xlfn.XLOOKUP(H3,B3:B12,E3:E12,"Not Found",0,1)</f>
        <v>Rohan</v>
      </c>
    </row>
    <row r="4" spans="2:12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13" t="s">
        <v>17</v>
      </c>
      <c r="I6" s="4" t="str">
        <f>_xlfn.XLOOKUP(H6,D3:D12,C3:C12,"Not Found",0,1)</f>
        <v>Monitor</v>
      </c>
    </row>
    <row r="7" spans="2:12" x14ac:dyDescent="0.3">
      <c r="B7" s="3">
        <v>105</v>
      </c>
      <c r="C7" s="4" t="s">
        <v>18</v>
      </c>
      <c r="D7" s="4" t="s">
        <v>19</v>
      </c>
      <c r="E7" s="4" t="s">
        <v>20</v>
      </c>
      <c r="F7" s="4">
        <v>34</v>
      </c>
    </row>
    <row r="8" spans="2:12" x14ac:dyDescent="0.3">
      <c r="B8" s="3">
        <v>106</v>
      </c>
      <c r="C8" s="4" t="s">
        <v>21</v>
      </c>
      <c r="D8" s="4" t="s">
        <v>22</v>
      </c>
      <c r="E8" s="4" t="s">
        <v>23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">
      <c r="B9" s="3">
        <v>107</v>
      </c>
      <c r="C9" s="4" t="s">
        <v>24</v>
      </c>
      <c r="D9" s="4" t="s">
        <v>25</v>
      </c>
      <c r="E9" s="4" t="s">
        <v>26</v>
      </c>
      <c r="F9" s="4">
        <v>30</v>
      </c>
      <c r="H9" s="13">
        <v>109</v>
      </c>
      <c r="I9" s="4" t="str">
        <f>_xlfn.XLOOKUP($H$9,$B$3:$B$12,C3:C12,"NotFound",0,1)</f>
        <v>Mouse</v>
      </c>
      <c r="J9" s="4" t="str">
        <f>_xlfn.XLOOKUP($H$9,$B$3:$B$12,D3:D12,"NotFound",0,1)</f>
        <v>AP0109</v>
      </c>
      <c r="K9" s="4" t="str">
        <f>_xlfn.XLOOKUP($H$9,$B$3:$B$12,E3:E12,"NotFound",0,1)</f>
        <v>Rohan</v>
      </c>
      <c r="L9" s="4">
        <f>_xlfn.XLOOKUP($H$9,$B$3:$B$12,F3:F12,"NotFound",0,1)</f>
        <v>20</v>
      </c>
    </row>
    <row r="10" spans="2:12" x14ac:dyDescent="0.3">
      <c r="B10" s="3">
        <v>108</v>
      </c>
      <c r="C10" s="4" t="s">
        <v>27</v>
      </c>
      <c r="D10" s="4" t="s">
        <v>17</v>
      </c>
      <c r="E10" s="4" t="s">
        <v>28</v>
      </c>
      <c r="F10" s="4">
        <v>10</v>
      </c>
    </row>
    <row r="11" spans="2:12" x14ac:dyDescent="0.3">
      <c r="B11" s="3">
        <v>109</v>
      </c>
      <c r="C11" s="4" t="s">
        <v>29</v>
      </c>
      <c r="D11" s="4" t="s">
        <v>30</v>
      </c>
      <c r="E11" s="4" t="s">
        <v>31</v>
      </c>
      <c r="F11" s="4">
        <v>20</v>
      </c>
    </row>
    <row r="12" spans="2:12" x14ac:dyDescent="0.3">
      <c r="B12" s="3">
        <v>110</v>
      </c>
      <c r="C12" s="4" t="s">
        <v>32</v>
      </c>
      <c r="D12" s="4" t="s">
        <v>33</v>
      </c>
      <c r="E12" s="4" t="s">
        <v>34</v>
      </c>
      <c r="F12" s="4">
        <v>25</v>
      </c>
    </row>
    <row r="23" spans="2:10" x14ac:dyDescent="0.3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13" t="s">
        <v>36</v>
      </c>
    </row>
    <row r="24" spans="2:10" x14ac:dyDescent="0.3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41</v>
      </c>
      <c r="J24" s="4">
        <f>_xlfn.XLOOKUP(J23,B23:F23,B28:F28,"Not Found",0,1)</f>
        <v>2800</v>
      </c>
    </row>
    <row r="25" spans="2:10" x14ac:dyDescent="0.3">
      <c r="B25" s="7" t="s">
        <v>42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3">
      <c r="B26" s="7" t="s">
        <v>43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3">
      <c r="B27" s="7" t="s">
        <v>44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13" t="s">
        <v>39</v>
      </c>
    </row>
    <row r="28" spans="2:10" x14ac:dyDescent="0.3">
      <c r="B28" s="7" t="s">
        <v>41</v>
      </c>
      <c r="C28" s="5">
        <f>SUM(C24:C27)</f>
        <v>2800</v>
      </c>
      <c r="D28" s="5">
        <f t="shared" ref="D28:F28" si="0">SUM(D24:D27)</f>
        <v>1800</v>
      </c>
      <c r="E28" s="5">
        <f t="shared" si="0"/>
        <v>2380</v>
      </c>
      <c r="F28" s="5">
        <f t="shared" si="0"/>
        <v>2890</v>
      </c>
      <c r="I28" s="7" t="s">
        <v>40</v>
      </c>
      <c r="J28" s="4">
        <f>_xlfn.XLOOKUP($J$27,$B$23:$F$23,B24:F24,"Not Found",0,1)</f>
        <v>350</v>
      </c>
    </row>
    <row r="29" spans="2:10" x14ac:dyDescent="0.3">
      <c r="I29" s="7" t="s">
        <v>42</v>
      </c>
      <c r="J29" s="4">
        <f t="shared" ref="J29:J32" si="1">_xlfn.XLOOKUP($J$27,$B$23:$F$23,B25:F25,"Not Found",0,1)</f>
        <v>990</v>
      </c>
    </row>
    <row r="30" spans="2:10" x14ac:dyDescent="0.3">
      <c r="I30" s="7" t="s">
        <v>43</v>
      </c>
      <c r="J30" s="4">
        <f t="shared" si="1"/>
        <v>950</v>
      </c>
    </row>
    <row r="31" spans="2:10" x14ac:dyDescent="0.3">
      <c r="I31" s="7" t="s">
        <v>44</v>
      </c>
      <c r="J31" s="4">
        <f t="shared" si="1"/>
        <v>600</v>
      </c>
    </row>
    <row r="32" spans="2:10" x14ac:dyDescent="0.3">
      <c r="I32" s="7" t="s">
        <v>41</v>
      </c>
      <c r="J32" s="4">
        <f t="shared" si="1"/>
        <v>2890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I15" sqref="I15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style="19" customWidth="1"/>
    <col min="9" max="9" width="14" customWidth="1"/>
    <col min="10" max="10" width="10.09765625" customWidth="1"/>
    <col min="11" max="11" width="12.09765625" customWidth="1"/>
  </cols>
  <sheetData>
    <row r="2" spans="2:12" x14ac:dyDescent="0.3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1" t="s">
        <v>1</v>
      </c>
      <c r="I2" s="2" t="s">
        <v>35</v>
      </c>
    </row>
    <row r="3" spans="2:12" x14ac:dyDescent="0.3">
      <c r="B3" s="3">
        <v>101</v>
      </c>
      <c r="C3" s="4" t="s">
        <v>21</v>
      </c>
      <c r="D3" s="4" t="s">
        <v>36</v>
      </c>
      <c r="E3" s="4" t="s">
        <v>7</v>
      </c>
      <c r="F3" s="4">
        <v>23</v>
      </c>
      <c r="H3" s="20" t="s">
        <v>27</v>
      </c>
      <c r="I3" s="18" t="s">
        <v>36</v>
      </c>
    </row>
    <row r="4" spans="2:12" x14ac:dyDescent="0.3">
      <c r="B4" s="3">
        <v>102</v>
      </c>
      <c r="C4" s="4" t="s">
        <v>24</v>
      </c>
      <c r="D4" s="4" t="s">
        <v>37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27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35</v>
      </c>
      <c r="K5" s="2" t="s">
        <v>3</v>
      </c>
      <c r="L5" s="2" t="s">
        <v>4</v>
      </c>
    </row>
    <row r="6" spans="2:12" x14ac:dyDescent="0.3">
      <c r="B6" s="3">
        <v>104</v>
      </c>
      <c r="C6" s="4" t="s">
        <v>27</v>
      </c>
      <c r="D6" s="4" t="s">
        <v>36</v>
      </c>
      <c r="E6" s="4" t="s">
        <v>16</v>
      </c>
      <c r="F6" s="4">
        <v>40</v>
      </c>
      <c r="H6" s="19" cm="1">
        <f t="array" ref="H6:L7">_xlfn._xlws.FILTER(B2:F12,(C2:C12=H3)*(D2:D12=I3),"Not Found")</f>
        <v>104</v>
      </c>
      <c r="I6" t="str">
        <v>Monitor</v>
      </c>
      <c r="J6" t="str">
        <v>East</v>
      </c>
      <c r="K6" t="str">
        <v>Sethi</v>
      </c>
      <c r="L6">
        <v>40</v>
      </c>
    </row>
    <row r="7" spans="2:12" x14ac:dyDescent="0.3">
      <c r="B7" s="3">
        <v>105</v>
      </c>
      <c r="C7" s="4" t="s">
        <v>27</v>
      </c>
      <c r="D7" s="4" t="s">
        <v>37</v>
      </c>
      <c r="E7" s="4" t="s">
        <v>20</v>
      </c>
      <c r="F7" s="4">
        <v>34</v>
      </c>
      <c r="H7" s="19">
        <v>107</v>
      </c>
      <c r="I7" t="str">
        <v>Monitor</v>
      </c>
      <c r="J7" t="str">
        <v>East</v>
      </c>
      <c r="K7" t="str">
        <v>Sohan</v>
      </c>
      <c r="L7">
        <v>30</v>
      </c>
    </row>
    <row r="8" spans="2:12" x14ac:dyDescent="0.3">
      <c r="B8" s="3">
        <v>106</v>
      </c>
      <c r="C8" s="4" t="s">
        <v>24</v>
      </c>
      <c r="D8" s="4" t="s">
        <v>38</v>
      </c>
      <c r="E8" s="4" t="s">
        <v>23</v>
      </c>
      <c r="F8" s="4">
        <v>54</v>
      </c>
    </row>
    <row r="9" spans="2:12" x14ac:dyDescent="0.3">
      <c r="B9" s="3">
        <v>107</v>
      </c>
      <c r="C9" s="4" t="s">
        <v>27</v>
      </c>
      <c r="D9" s="4" t="s">
        <v>36</v>
      </c>
      <c r="E9" s="4" t="s">
        <v>26</v>
      </c>
      <c r="F9" s="4">
        <v>30</v>
      </c>
    </row>
    <row r="10" spans="2:12" x14ac:dyDescent="0.3">
      <c r="B10" s="3">
        <v>108</v>
      </c>
      <c r="C10" s="4" t="s">
        <v>29</v>
      </c>
      <c r="D10" s="4" t="s">
        <v>37</v>
      </c>
      <c r="E10" s="4" t="s">
        <v>28</v>
      </c>
      <c r="F10" s="4">
        <v>10</v>
      </c>
    </row>
    <row r="11" spans="2:12" x14ac:dyDescent="0.3">
      <c r="B11" s="3">
        <v>109</v>
      </c>
      <c r="C11" s="4" t="s">
        <v>29</v>
      </c>
      <c r="D11" s="4" t="s">
        <v>38</v>
      </c>
      <c r="E11" s="4" t="s">
        <v>31</v>
      </c>
      <c r="F11" s="4">
        <v>20</v>
      </c>
      <c r="I11" t="s">
        <v>45</v>
      </c>
    </row>
    <row r="12" spans="2:12" x14ac:dyDescent="0.3">
      <c r="B12" s="3">
        <v>110</v>
      </c>
      <c r="C12" s="4" t="s">
        <v>24</v>
      </c>
      <c r="D12" s="4" t="s">
        <v>36</v>
      </c>
      <c r="E12" s="4" t="s">
        <v>34</v>
      </c>
      <c r="F12" s="4">
        <v>25</v>
      </c>
    </row>
    <row r="22" spans="2:6" x14ac:dyDescent="0.3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">
      <c r="B24" s="7" t="s">
        <v>42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">
      <c r="B25" s="7" t="s">
        <v>43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">
      <c r="B26" s="7" t="s">
        <v>44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">
      <c r="B27" s="7" t="s">
        <v>41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autoFilter ref="B2:F2" xr:uid="{223FAAF0-E7F4-4C2C-88AF-7221ADCF78E9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E10"/>
  <sheetViews>
    <sheetView zoomScale="115" zoomScaleNormal="115" workbookViewId="0">
      <selection activeCell="E2" sqref="E2"/>
    </sheetView>
  </sheetViews>
  <sheetFormatPr defaultRowHeight="18.75" x14ac:dyDescent="0.3"/>
  <cols>
    <col min="2" max="3" width="12.8984375" customWidth="1"/>
    <col min="4" max="4" width="18.59765625" customWidth="1"/>
    <col min="5" max="5" width="13.3984375" customWidth="1"/>
  </cols>
  <sheetData>
    <row r="2" spans="2:5" x14ac:dyDescent="0.3">
      <c r="B2" s="2" t="s">
        <v>46</v>
      </c>
      <c r="C2" s="2" t="s">
        <v>47</v>
      </c>
      <c r="D2" s="2" t="s">
        <v>48</v>
      </c>
      <c r="E2" s="21" t="s">
        <v>81</v>
      </c>
    </row>
    <row r="3" spans="2:5" x14ac:dyDescent="0.3">
      <c r="B3" s="4" t="s">
        <v>49</v>
      </c>
      <c r="C3" s="4" t="s">
        <v>50</v>
      </c>
      <c r="D3" s="4" t="s">
        <v>51</v>
      </c>
      <c r="E3" s="4" t="str">
        <f>B3&amp;" "&amp;C3</f>
        <v>Raj Singh</v>
      </c>
    </row>
    <row r="4" spans="2:5" x14ac:dyDescent="0.3">
      <c r="B4" s="4" t="s">
        <v>52</v>
      </c>
      <c r="C4" s="4" t="s">
        <v>53</v>
      </c>
      <c r="D4" s="4" t="s">
        <v>51</v>
      </c>
      <c r="E4" s="4" t="str">
        <f t="shared" ref="E4:E10" si="0">B4&amp;" "&amp;C4</f>
        <v>Rohit Sharma</v>
      </c>
    </row>
    <row r="5" spans="2:5" x14ac:dyDescent="0.3">
      <c r="B5" s="4" t="s">
        <v>54</v>
      </c>
      <c r="C5" s="4" t="s">
        <v>53</v>
      </c>
      <c r="D5" s="4" t="s">
        <v>51</v>
      </c>
      <c r="E5" s="4" t="str">
        <f t="shared" si="0"/>
        <v>Suresh Sharma</v>
      </c>
    </row>
    <row r="6" spans="2:5" x14ac:dyDescent="0.3">
      <c r="B6" s="4" t="s">
        <v>55</v>
      </c>
      <c r="C6" s="4" t="s">
        <v>56</v>
      </c>
      <c r="D6" s="4" t="s">
        <v>51</v>
      </c>
      <c r="E6" s="4" t="str">
        <f t="shared" si="0"/>
        <v>Anil Kumar</v>
      </c>
    </row>
    <row r="7" spans="2:5" x14ac:dyDescent="0.3">
      <c r="B7" s="4" t="s">
        <v>57</v>
      </c>
      <c r="C7" s="4" t="s">
        <v>58</v>
      </c>
      <c r="D7" s="4" t="s">
        <v>59</v>
      </c>
      <c r="E7" s="4" t="str">
        <f t="shared" si="0"/>
        <v>Reena Kumari</v>
      </c>
    </row>
    <row r="8" spans="2:5" x14ac:dyDescent="0.3">
      <c r="B8" s="4" t="s">
        <v>60</v>
      </c>
      <c r="C8" s="4" t="s">
        <v>61</v>
      </c>
      <c r="D8" s="4" t="s">
        <v>59</v>
      </c>
      <c r="E8" s="4" t="str">
        <f t="shared" si="0"/>
        <v>Anjali Rajpoot</v>
      </c>
    </row>
    <row r="9" spans="2:5" x14ac:dyDescent="0.3">
      <c r="B9" s="4" t="s">
        <v>62</v>
      </c>
      <c r="C9" s="4" t="s">
        <v>63</v>
      </c>
      <c r="D9" s="4" t="s">
        <v>51</v>
      </c>
      <c r="E9" s="4" t="str">
        <f t="shared" si="0"/>
        <v>Deepak Nehra</v>
      </c>
    </row>
    <row r="10" spans="2:5" x14ac:dyDescent="0.3">
      <c r="B10" s="4" t="s">
        <v>64</v>
      </c>
      <c r="C10" s="4" t="s">
        <v>53</v>
      </c>
      <c r="D10" s="4" t="s">
        <v>59</v>
      </c>
      <c r="E10" s="4" t="str">
        <f t="shared" si="0"/>
        <v>Neha 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E10"/>
  <sheetViews>
    <sheetView zoomScale="130" zoomScaleNormal="130" workbookViewId="0">
      <selection activeCell="E3" sqref="E3:E10"/>
    </sheetView>
  </sheetViews>
  <sheetFormatPr defaultRowHeight="18.75" x14ac:dyDescent="0.3"/>
  <cols>
    <col min="2" max="4" width="12.69921875" customWidth="1"/>
    <col min="5" max="5" width="19.5" customWidth="1"/>
  </cols>
  <sheetData>
    <row r="2" spans="2:5" x14ac:dyDescent="0.3">
      <c r="B2" s="2" t="s">
        <v>46</v>
      </c>
      <c r="C2" s="2" t="s">
        <v>65</v>
      </c>
      <c r="D2" s="2" t="s">
        <v>47</v>
      </c>
      <c r="E2" s="21" t="s">
        <v>81</v>
      </c>
    </row>
    <row r="3" spans="2:5" x14ac:dyDescent="0.3">
      <c r="B3" s="4" t="s">
        <v>49</v>
      </c>
      <c r="C3" s="4" t="s">
        <v>56</v>
      </c>
      <c r="D3" s="4" t="s">
        <v>50</v>
      </c>
      <c r="E3" s="4" t="str">
        <f>_xlfn.TEXTJOIN(" ",TRUE,B3,C3,D3)</f>
        <v>Raj Kumar Singh</v>
      </c>
    </row>
    <row r="4" spans="2:5" x14ac:dyDescent="0.3">
      <c r="B4" s="4" t="s">
        <v>52</v>
      </c>
      <c r="C4" s="4"/>
      <c r="D4" s="4" t="s">
        <v>53</v>
      </c>
      <c r="E4" s="4" t="str">
        <f t="shared" ref="E4:E10" si="0">_xlfn.TEXTJOIN(" ",TRUE,B4,C4,D4)</f>
        <v>Rohit Sharma</v>
      </c>
    </row>
    <row r="5" spans="2:5" x14ac:dyDescent="0.3">
      <c r="B5" s="4" t="s">
        <v>54</v>
      </c>
      <c r="C5" s="4"/>
      <c r="D5" s="4" t="s">
        <v>53</v>
      </c>
      <c r="E5" s="4" t="str">
        <f t="shared" si="0"/>
        <v>Suresh Sharma</v>
      </c>
    </row>
    <row r="6" spans="2:5" x14ac:dyDescent="0.3">
      <c r="B6" s="4" t="s">
        <v>66</v>
      </c>
      <c r="C6" s="4" t="s">
        <v>50</v>
      </c>
      <c r="D6" s="4" t="s">
        <v>67</v>
      </c>
      <c r="E6" s="4" t="str">
        <f t="shared" si="0"/>
        <v>Ram Singh Tewatia</v>
      </c>
    </row>
    <row r="7" spans="2:5" x14ac:dyDescent="0.3">
      <c r="B7" s="4" t="s">
        <v>57</v>
      </c>
      <c r="C7" s="4"/>
      <c r="D7" s="4" t="s">
        <v>58</v>
      </c>
      <c r="E7" s="4" t="str">
        <f t="shared" si="0"/>
        <v>Reena Kumari</v>
      </c>
    </row>
    <row r="8" spans="2:5" x14ac:dyDescent="0.3">
      <c r="B8" s="4" t="s">
        <v>60</v>
      </c>
      <c r="C8" s="4" t="s">
        <v>58</v>
      </c>
      <c r="D8" s="4" t="s">
        <v>61</v>
      </c>
      <c r="E8" s="4" t="str">
        <f t="shared" si="0"/>
        <v>Anjali Kumari Rajpoot</v>
      </c>
    </row>
    <row r="9" spans="2:5" x14ac:dyDescent="0.3">
      <c r="B9" s="4" t="s">
        <v>62</v>
      </c>
      <c r="C9" s="4"/>
      <c r="D9" s="4" t="s">
        <v>63</v>
      </c>
      <c r="E9" s="4" t="str">
        <f t="shared" si="0"/>
        <v>Deepak Nehra</v>
      </c>
    </row>
    <row r="10" spans="2:5" x14ac:dyDescent="0.3">
      <c r="B10" s="4" t="s">
        <v>64</v>
      </c>
      <c r="C10" s="4" t="s">
        <v>50</v>
      </c>
      <c r="D10" s="4" t="s">
        <v>68</v>
      </c>
      <c r="E10" s="4" t="str">
        <f t="shared" si="0"/>
        <v>Neha Singh 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4"/>
  <sheetViews>
    <sheetView topLeftCell="B23" zoomScale="115" zoomScaleNormal="115" workbookViewId="0">
      <selection activeCell="G24" sqref="G24"/>
    </sheetView>
  </sheetViews>
  <sheetFormatPr defaultRowHeight="18.75" x14ac:dyDescent="0.3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69</v>
      </c>
    </row>
    <row r="3" spans="2:8" x14ac:dyDescent="0.3">
      <c r="B3" s="4" t="s">
        <v>21</v>
      </c>
      <c r="C3" s="4" t="s">
        <v>36</v>
      </c>
      <c r="D3" s="4" t="s">
        <v>7</v>
      </c>
      <c r="E3" s="4">
        <v>23</v>
      </c>
      <c r="G3" t="s">
        <v>70</v>
      </c>
      <c r="H3">
        <f>SUMIF(B2:B12,G3,E2:E12)</f>
        <v>50</v>
      </c>
    </row>
    <row r="4" spans="2:8" x14ac:dyDescent="0.3">
      <c r="B4" s="4" t="s">
        <v>24</v>
      </c>
      <c r="C4" s="4" t="s">
        <v>37</v>
      </c>
      <c r="D4" s="4" t="s">
        <v>10</v>
      </c>
      <c r="E4" s="4">
        <v>20</v>
      </c>
    </row>
    <row r="5" spans="2:8" x14ac:dyDescent="0.3">
      <c r="B5" s="4" t="s">
        <v>27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">
      <c r="B6" s="4" t="s">
        <v>29</v>
      </c>
      <c r="C6" s="4" t="s">
        <v>36</v>
      </c>
      <c r="D6" s="4" t="s">
        <v>16</v>
      </c>
      <c r="E6" s="4">
        <v>40</v>
      </c>
      <c r="G6" s="4" t="s">
        <v>71</v>
      </c>
      <c r="H6" s="4">
        <f>SUMIF(C2:C12,G6,E2:E12)</f>
        <v>64</v>
      </c>
    </row>
    <row r="7" spans="2:8" x14ac:dyDescent="0.3">
      <c r="B7" s="4" t="s">
        <v>29</v>
      </c>
      <c r="C7" s="4" t="s">
        <v>37</v>
      </c>
      <c r="D7" s="4" t="s">
        <v>20</v>
      </c>
      <c r="E7" s="4">
        <v>34</v>
      </c>
    </row>
    <row r="8" spans="2:8" x14ac:dyDescent="0.3">
      <c r="B8" s="4" t="s">
        <v>21</v>
      </c>
      <c r="C8" s="4" t="s">
        <v>38</v>
      </c>
      <c r="D8" s="4" t="s">
        <v>23</v>
      </c>
      <c r="E8" s="4">
        <v>54</v>
      </c>
    </row>
    <row r="9" spans="2:8" x14ac:dyDescent="0.3">
      <c r="B9" s="4" t="s">
        <v>24</v>
      </c>
      <c r="C9" s="4" t="s">
        <v>36</v>
      </c>
      <c r="D9" s="4" t="s">
        <v>26</v>
      </c>
      <c r="E9" s="4">
        <v>30</v>
      </c>
    </row>
    <row r="10" spans="2:8" x14ac:dyDescent="0.3">
      <c r="B10" s="4" t="s">
        <v>27</v>
      </c>
      <c r="C10" s="4" t="s">
        <v>37</v>
      </c>
      <c r="D10" s="4" t="s">
        <v>28</v>
      </c>
      <c r="E10" s="4">
        <v>10</v>
      </c>
    </row>
    <row r="11" spans="2:8" x14ac:dyDescent="0.3">
      <c r="B11" s="4" t="s">
        <v>29</v>
      </c>
      <c r="C11" s="4" t="s">
        <v>38</v>
      </c>
      <c r="D11" s="4" t="s">
        <v>31</v>
      </c>
      <c r="E11" s="4">
        <v>20</v>
      </c>
    </row>
    <row r="12" spans="2:8" x14ac:dyDescent="0.3">
      <c r="B12" s="4" t="s">
        <v>29</v>
      </c>
      <c r="C12" s="4" t="s">
        <v>36</v>
      </c>
      <c r="D12" s="4" t="s">
        <v>34</v>
      </c>
      <c r="E12" s="4">
        <v>25</v>
      </c>
    </row>
    <row r="14" spans="2:8" x14ac:dyDescent="0.3">
      <c r="E14">
        <f>SUM(E3:E12)</f>
        <v>286</v>
      </c>
    </row>
    <row r="23" spans="2:8" x14ac:dyDescent="0.3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">
      <c r="B24" s="4" t="s">
        <v>72</v>
      </c>
      <c r="C24" s="4" t="s">
        <v>36</v>
      </c>
      <c r="D24" s="4" t="s">
        <v>7</v>
      </c>
      <c r="E24" s="4">
        <v>23</v>
      </c>
      <c r="G24" s="18" t="s">
        <v>82</v>
      </c>
      <c r="H24" s="4">
        <f>SUMIF(B23:B33,G24,E23:E33)</f>
        <v>103</v>
      </c>
    </row>
    <row r="25" spans="2:8" x14ac:dyDescent="0.3">
      <c r="B25" s="4" t="s">
        <v>73</v>
      </c>
      <c r="C25" s="4" t="s">
        <v>37</v>
      </c>
      <c r="D25" s="4" t="s">
        <v>10</v>
      </c>
      <c r="E25" s="4">
        <v>20</v>
      </c>
    </row>
    <row r="26" spans="2:8" x14ac:dyDescent="0.3">
      <c r="B26" s="4" t="s">
        <v>74</v>
      </c>
      <c r="C26" s="4" t="s">
        <v>38</v>
      </c>
      <c r="D26" s="4" t="s">
        <v>13</v>
      </c>
      <c r="E26" s="4">
        <v>30</v>
      </c>
    </row>
    <row r="27" spans="2:8" x14ac:dyDescent="0.3">
      <c r="B27" s="4" t="s">
        <v>75</v>
      </c>
      <c r="C27" s="4" t="s">
        <v>36</v>
      </c>
      <c r="D27" s="4" t="s">
        <v>16</v>
      </c>
      <c r="E27" s="4">
        <v>40</v>
      </c>
    </row>
    <row r="28" spans="2:8" x14ac:dyDescent="0.3">
      <c r="B28" s="4" t="s">
        <v>29</v>
      </c>
      <c r="C28" s="4" t="s">
        <v>37</v>
      </c>
      <c r="D28" s="4" t="s">
        <v>20</v>
      </c>
      <c r="E28" s="4">
        <v>34</v>
      </c>
    </row>
    <row r="29" spans="2:8" x14ac:dyDescent="0.3">
      <c r="B29" s="4" t="s">
        <v>76</v>
      </c>
      <c r="C29" s="4" t="s">
        <v>38</v>
      </c>
      <c r="D29" s="4" t="s">
        <v>23</v>
      </c>
      <c r="E29" s="4">
        <v>54</v>
      </c>
    </row>
    <row r="30" spans="2:8" x14ac:dyDescent="0.3">
      <c r="B30" s="4" t="s">
        <v>24</v>
      </c>
      <c r="C30" s="4" t="s">
        <v>36</v>
      </c>
      <c r="D30" s="4" t="s">
        <v>26</v>
      </c>
      <c r="E30" s="4">
        <v>30</v>
      </c>
    </row>
    <row r="31" spans="2:8" x14ac:dyDescent="0.3">
      <c r="B31" s="4" t="s">
        <v>77</v>
      </c>
      <c r="C31" s="4" t="s">
        <v>37</v>
      </c>
      <c r="D31" s="4" t="s">
        <v>28</v>
      </c>
      <c r="E31" s="4">
        <v>10</v>
      </c>
    </row>
    <row r="32" spans="2:8" x14ac:dyDescent="0.3">
      <c r="B32" s="4" t="s">
        <v>78</v>
      </c>
      <c r="C32" s="4" t="s">
        <v>38</v>
      </c>
      <c r="D32" s="4" t="s">
        <v>31</v>
      </c>
      <c r="E32" s="4">
        <v>20</v>
      </c>
    </row>
    <row r="33" spans="2:5" x14ac:dyDescent="0.3">
      <c r="B33" s="4" t="s">
        <v>29</v>
      </c>
      <c r="C33" s="4" t="s">
        <v>36</v>
      </c>
      <c r="D33" s="4" t="s">
        <v>34</v>
      </c>
      <c r="E33" s="4">
        <v>25</v>
      </c>
    </row>
    <row r="34" spans="2:5" x14ac:dyDescent="0.3">
      <c r="E34">
        <f>SUM(E24:E33)</f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3"/>
  <sheetViews>
    <sheetView topLeftCell="B1" zoomScale="115" zoomScaleNormal="115" workbookViewId="0">
      <selection activeCell="G3" sqref="G3:H3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 x14ac:dyDescent="0.3">
      <c r="B3" s="4" t="s">
        <v>21</v>
      </c>
      <c r="C3" s="4" t="s">
        <v>36</v>
      </c>
      <c r="D3" s="4" t="s">
        <v>7</v>
      </c>
      <c r="E3" s="4">
        <v>23</v>
      </c>
      <c r="G3" s="18" t="s">
        <v>29</v>
      </c>
      <c r="H3" s="18" t="s">
        <v>36</v>
      </c>
      <c r="I3" s="4">
        <f>SUMIFS(E2:E12,B2:B12,G3,C2:C12,H3)</f>
        <v>65</v>
      </c>
    </row>
    <row r="4" spans="2:9" x14ac:dyDescent="0.3">
      <c r="B4" s="4" t="s">
        <v>24</v>
      </c>
      <c r="C4" s="4" t="s">
        <v>37</v>
      </c>
      <c r="D4" s="4" t="s">
        <v>79</v>
      </c>
      <c r="E4" s="4">
        <v>20</v>
      </c>
    </row>
    <row r="5" spans="2:9" x14ac:dyDescent="0.3">
      <c r="B5" s="4" t="s">
        <v>27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29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29</v>
      </c>
      <c r="C7" s="4" t="s">
        <v>37</v>
      </c>
      <c r="D7" s="4" t="s">
        <v>79</v>
      </c>
      <c r="E7" s="4">
        <v>34</v>
      </c>
    </row>
    <row r="8" spans="2:9" x14ac:dyDescent="0.3">
      <c r="B8" s="4" t="s">
        <v>21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27</v>
      </c>
      <c r="C10" s="4" t="s">
        <v>37</v>
      </c>
      <c r="D10" s="4" t="s">
        <v>79</v>
      </c>
      <c r="E10" s="4">
        <v>10</v>
      </c>
    </row>
    <row r="11" spans="2:9" x14ac:dyDescent="0.3">
      <c r="B11" s="4" t="s">
        <v>29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29</v>
      </c>
      <c r="C12" s="4" t="s">
        <v>36</v>
      </c>
      <c r="D12" s="4" t="s">
        <v>7</v>
      </c>
      <c r="E12" s="4">
        <v>25</v>
      </c>
    </row>
    <row r="13" spans="2:9" x14ac:dyDescent="0.3">
      <c r="E13">
        <f>SUM(E3:E12)</f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3"/>
  <sheetViews>
    <sheetView zoomScale="115" zoomScaleNormal="115" workbookViewId="0">
      <selection activeCell="I8" sqref="I8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80</v>
      </c>
    </row>
    <row r="3" spans="2:9" x14ac:dyDescent="0.3">
      <c r="B3" s="4" t="s">
        <v>21</v>
      </c>
      <c r="C3" s="4" t="s">
        <v>36</v>
      </c>
      <c r="D3" s="4" t="s">
        <v>7</v>
      </c>
      <c r="E3" s="4">
        <v>23</v>
      </c>
      <c r="G3" s="18" t="s">
        <v>21</v>
      </c>
      <c r="H3" s="4" t="str">
        <f>C3</f>
        <v>East</v>
      </c>
      <c r="I3" s="4">
        <f>COUNTIF(B2:B12,G3)</f>
        <v>2</v>
      </c>
    </row>
    <row r="4" spans="2:9" x14ac:dyDescent="0.3">
      <c r="B4" s="4" t="s">
        <v>24</v>
      </c>
      <c r="C4" s="4" t="s">
        <v>37</v>
      </c>
      <c r="D4" s="4" t="s">
        <v>79</v>
      </c>
      <c r="E4" s="4">
        <v>20</v>
      </c>
    </row>
    <row r="5" spans="2:9" x14ac:dyDescent="0.3">
      <c r="B5" s="4" t="s">
        <v>27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29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29</v>
      </c>
      <c r="C7" s="4" t="s">
        <v>37</v>
      </c>
      <c r="D7" s="4" t="s">
        <v>79</v>
      </c>
      <c r="E7" s="4">
        <v>34</v>
      </c>
    </row>
    <row r="8" spans="2:9" x14ac:dyDescent="0.3">
      <c r="B8" s="4" t="s">
        <v>21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27</v>
      </c>
      <c r="C10" s="4" t="s">
        <v>37</v>
      </c>
      <c r="D10" s="4" t="s">
        <v>79</v>
      </c>
      <c r="E10" s="4">
        <v>10</v>
      </c>
    </row>
    <row r="11" spans="2:9" x14ac:dyDescent="0.3">
      <c r="B11" s="4" t="s">
        <v>29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29</v>
      </c>
      <c r="C12" s="4" t="s">
        <v>36</v>
      </c>
      <c r="D12" s="4" t="s">
        <v>7</v>
      </c>
      <c r="E12" s="4">
        <v>25</v>
      </c>
    </row>
    <row r="13" spans="2:9" x14ac:dyDescent="0.3">
      <c r="E13">
        <f>COUNT(E3:E12)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topLeftCell="B1" zoomScale="115" zoomScaleNormal="115" workbookViewId="0">
      <selection activeCell="G9" sqref="G9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80</v>
      </c>
    </row>
    <row r="3" spans="2:9" x14ac:dyDescent="0.3">
      <c r="B3" s="4" t="s">
        <v>21</v>
      </c>
      <c r="C3" s="4" t="s">
        <v>36</v>
      </c>
      <c r="D3" s="4" t="s">
        <v>7</v>
      </c>
      <c r="E3" s="4">
        <v>23</v>
      </c>
      <c r="G3" s="18" t="s">
        <v>29</v>
      </c>
      <c r="H3" s="18" t="s">
        <v>36</v>
      </c>
      <c r="I3" s="4">
        <f>COUNTIFS(B2:B12,G3,C2:C12,H3)</f>
        <v>2</v>
      </c>
    </row>
    <row r="4" spans="2:9" x14ac:dyDescent="0.3">
      <c r="B4" s="4" t="s">
        <v>24</v>
      </c>
      <c r="C4" s="4" t="s">
        <v>37</v>
      </c>
      <c r="D4" s="4" t="s">
        <v>79</v>
      </c>
      <c r="E4" s="4">
        <v>20</v>
      </c>
    </row>
    <row r="5" spans="2:9" x14ac:dyDescent="0.3">
      <c r="B5" s="4" t="s">
        <v>27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29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29</v>
      </c>
      <c r="C7" s="4" t="s">
        <v>37</v>
      </c>
      <c r="D7" s="4" t="s">
        <v>79</v>
      </c>
      <c r="E7" s="4">
        <v>34</v>
      </c>
    </row>
    <row r="8" spans="2:9" x14ac:dyDescent="0.3">
      <c r="B8" s="4" t="s">
        <v>21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27</v>
      </c>
      <c r="C10" s="4" t="s">
        <v>37</v>
      </c>
      <c r="D10" s="4" t="s">
        <v>79</v>
      </c>
      <c r="E10" s="4">
        <v>10</v>
      </c>
    </row>
    <row r="11" spans="2:9" x14ac:dyDescent="0.3">
      <c r="B11" s="4" t="s">
        <v>29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29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15D-29BE-45E3-918A-E4029C8DE227}">
  <dimension ref="A4:E11"/>
  <sheetViews>
    <sheetView workbookViewId="0">
      <selection activeCell="K28" sqref="K28"/>
    </sheetView>
  </sheetViews>
  <sheetFormatPr defaultRowHeight="18.75" x14ac:dyDescent="0.3"/>
  <cols>
    <col min="1" max="4" width="10.09765625" style="10" bestFit="1" customWidth="1"/>
    <col min="5" max="16384" width="8.796875" style="10"/>
  </cols>
  <sheetData>
    <row r="4" spans="1:5" x14ac:dyDescent="0.3">
      <c r="A4" s="10" t="s">
        <v>87</v>
      </c>
      <c r="B4" s="22">
        <f ca="1">TODAY()</f>
        <v>45438</v>
      </c>
      <c r="C4" s="22">
        <f>DATE(2024,5,16)</f>
        <v>45428</v>
      </c>
      <c r="D4" s="22">
        <f>DATE(1998,7,8)</f>
        <v>35984</v>
      </c>
      <c r="E4" s="22" t="s">
        <v>45</v>
      </c>
    </row>
    <row r="5" spans="1:5" x14ac:dyDescent="0.3">
      <c r="A5" s="10" t="s">
        <v>88</v>
      </c>
      <c r="B5" s="10">
        <f ca="1">MONTH(TODAY())</f>
        <v>5</v>
      </c>
    </row>
    <row r="6" spans="1:5" x14ac:dyDescent="0.3">
      <c r="A6" s="10" t="s">
        <v>89</v>
      </c>
      <c r="B6" s="10">
        <f ca="1">YEAR(TODAY())</f>
        <v>2024</v>
      </c>
    </row>
    <row r="7" spans="1:5" x14ac:dyDescent="0.3">
      <c r="A7" s="10" t="s">
        <v>90</v>
      </c>
      <c r="B7" s="10">
        <f ca="1">DAY(TODAY())</f>
        <v>26</v>
      </c>
    </row>
    <row r="9" spans="1:5" x14ac:dyDescent="0.3">
      <c r="A9" s="22">
        <v>34888</v>
      </c>
      <c r="B9" s="22">
        <f ca="1">TODAY()</f>
        <v>45438</v>
      </c>
      <c r="C9" s="10">
        <f ca="1">DATEDIF($A$9,$B$9,"y")</f>
        <v>28</v>
      </c>
      <c r="D9" s="23" t="s">
        <v>91</v>
      </c>
    </row>
    <row r="10" spans="1:5" x14ac:dyDescent="0.3">
      <c r="C10" s="10">
        <f ca="1">DATEDIF($A$9,$B$9,"m")</f>
        <v>346</v>
      </c>
      <c r="D10" s="23" t="s">
        <v>92</v>
      </c>
    </row>
    <row r="11" spans="1:5" x14ac:dyDescent="0.3">
      <c r="C11" s="10">
        <f ca="1">DATEDIF($A$9,$B$9,"d")</f>
        <v>10550</v>
      </c>
      <c r="D11" s="23" t="s">
        <v>93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AE-0972-4FA1-B98A-203AE534018F}">
  <dimension ref="B10:D12"/>
  <sheetViews>
    <sheetView topLeftCell="A5" workbookViewId="0">
      <selection activeCell="J14" sqref="J14"/>
    </sheetView>
  </sheetViews>
  <sheetFormatPr defaultRowHeight="18.75" x14ac:dyDescent="0.3"/>
  <cols>
    <col min="2" max="2" width="18.09765625" customWidth="1"/>
    <col min="3" max="3" width="12.19921875" customWidth="1"/>
  </cols>
  <sheetData>
    <row r="10" spans="2:4" x14ac:dyDescent="0.3">
      <c r="B10" s="4" t="s">
        <v>83</v>
      </c>
      <c r="C10" t="str">
        <f>TRIM(B10)</f>
        <v>Hello World</v>
      </c>
      <c r="D10" t="s">
        <v>84</v>
      </c>
    </row>
    <row r="11" spans="2:4" x14ac:dyDescent="0.3">
      <c r="C11" t="str">
        <f>LEFT(C10,5)</f>
        <v>Hello</v>
      </c>
      <c r="D11" t="s">
        <v>85</v>
      </c>
    </row>
    <row r="12" spans="2:4" x14ac:dyDescent="0.3">
      <c r="C12" t="str">
        <f>RIGHT(C10,5)</f>
        <v>World</v>
      </c>
      <c r="D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Vlookup </vt:lpstr>
      <vt:lpstr>Hlookup </vt:lpstr>
      <vt:lpstr>Xlookup </vt:lpstr>
      <vt:lpstr>Filter</vt:lpstr>
      <vt:lpstr>iferror</vt:lpstr>
      <vt:lpstr>&amp; Formula</vt:lpstr>
      <vt:lpstr>Textjoin</vt:lpstr>
      <vt:lpstr>Sumif</vt:lpstr>
      <vt:lpstr>Sumifs</vt:lpstr>
      <vt:lpstr>Countif</vt:lpstr>
      <vt:lpstr>Countifs</vt:lpstr>
      <vt:lpstr>Date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</dc:creator>
  <cp:keywords/>
  <dc:description/>
  <cp:lastModifiedBy>Octavian Badea</cp:lastModifiedBy>
  <cp:revision/>
  <dcterms:created xsi:type="dcterms:W3CDTF">2023-08-17T11:42:09Z</dcterms:created>
  <dcterms:modified xsi:type="dcterms:W3CDTF">2024-05-27T02:56:28Z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2024-04-18T08:28:06Z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dd18c41e-5e94-4788-8881-3f6de21d6d70</vt:lpwstr>
  </property>
  <property fmtid="{D5CDD505-2E9C-101B-9397-08002B2CF9AE}" pid="8" name="MSIP_Label_724e6ac5-0e84-491c-8838-b11844917f54_ContentBits">
    <vt:lpwstr>0</vt:lpwstr>
  </property>
</Properties>
</file>