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coteOffice\Pacote Office\excel\"/>
    </mc:Choice>
  </mc:AlternateContent>
  <xr:revisionPtr revIDLastSave="0" documentId="13_ncr:1_{77A21E39-D64C-447F-A6D2-75B690E67002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ercicio 9" sheetId="17" r:id="rId1"/>
    <sheet name="exercicio 6" sheetId="14" r:id="rId2"/>
    <sheet name="exercicio 7" sheetId="15" r:id="rId3"/>
    <sheet name="exercicio 8" sheetId="16" r:id="rId4"/>
    <sheet name="exercicio 10" sheetId="18" r:id="rId5"/>
    <sheet name="exercicio 11" sheetId="19" r:id="rId6"/>
    <sheet name="exercicio 5" sheetId="13" r:id="rId7"/>
  </sheets>
  <definedNames>
    <definedName name="Tamanho">'exercicio 6'!$A$21:$B$23</definedName>
  </definedNames>
  <calcPr calcId="191029"/>
</workbook>
</file>

<file path=xl/calcChain.xml><?xml version="1.0" encoding="utf-8"?>
<calcChain xmlns="http://schemas.openxmlformats.org/spreadsheetml/2006/main">
  <c r="H16" i="16" l="1"/>
  <c r="E16" i="16"/>
  <c r="B16" i="16"/>
  <c r="I5" i="15"/>
  <c r="I4" i="15"/>
  <c r="I3" i="15"/>
  <c r="I2" i="15"/>
  <c r="D51" i="13" l="1"/>
  <c r="D17" i="14" l="1"/>
  <c r="D15" i="14"/>
  <c r="D12" i="14"/>
  <c r="D8" i="14"/>
  <c r="D7" i="14"/>
  <c r="H16" i="13" a="1"/>
  <c r="H16" i="13" s="1"/>
  <c r="H21" i="13" l="1"/>
  <c r="H20" i="13"/>
  <c r="H19" i="13"/>
  <c r="H18" i="13"/>
  <c r="H17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<sst xmlns="http://schemas.openxmlformats.org/spreadsheetml/2006/main" count="569" uniqueCount="249">
  <si>
    <t>NOME</t>
  </si>
  <si>
    <t>SALÁRIO BRUTO</t>
  </si>
  <si>
    <t>INSS</t>
  </si>
  <si>
    <t>SALÁRIO LÍQUIDO</t>
  </si>
  <si>
    <t>Eduardo</t>
  </si>
  <si>
    <t>Maria</t>
  </si>
  <si>
    <t>Paulo</t>
  </si>
  <si>
    <t>Quantidade</t>
  </si>
  <si>
    <t>Valor</t>
  </si>
  <si>
    <t>Descrição</t>
  </si>
  <si>
    <t>SALDO</t>
  </si>
  <si>
    <t>Total Geral</t>
  </si>
  <si>
    <t>Registro</t>
  </si>
  <si>
    <t>Cargo</t>
  </si>
  <si>
    <t>Área</t>
  </si>
  <si>
    <t>Salário</t>
  </si>
  <si>
    <t>Contratação</t>
  </si>
  <si>
    <t>PF15337</t>
  </si>
  <si>
    <t>Coordenador</t>
  </si>
  <si>
    <t>Suporte</t>
  </si>
  <si>
    <r>
      <t xml:space="preserve">Qual o total gasto com </t>
    </r>
    <r>
      <rPr>
        <b/>
        <sz val="11"/>
        <color theme="1"/>
        <rFont val="Calibri"/>
        <family val="2"/>
        <scheme val="minor"/>
      </rPr>
      <t>estagiários</t>
    </r>
    <r>
      <rPr>
        <sz val="11"/>
        <color theme="1"/>
        <rFont val="Calibri"/>
        <family val="2"/>
        <scheme val="minor"/>
      </rPr>
      <t>?</t>
    </r>
  </si>
  <si>
    <t>PY13951</t>
  </si>
  <si>
    <t>Estagiário</t>
  </si>
  <si>
    <t>Financeiro</t>
  </si>
  <si>
    <t>PP76167</t>
  </si>
  <si>
    <t>Analista Pro</t>
  </si>
  <si>
    <t>R</t>
  </si>
  <si>
    <t>YF91336</t>
  </si>
  <si>
    <t>Gerente</t>
  </si>
  <si>
    <t>Gestão de Pessoas</t>
  </si>
  <si>
    <t>FS14645</t>
  </si>
  <si>
    <r>
      <t xml:space="preserve">Qual o total gasto com </t>
    </r>
    <r>
      <rPr>
        <b/>
        <sz val="11"/>
        <color theme="1"/>
        <rFont val="Calibri"/>
        <family val="2"/>
        <scheme val="minor"/>
      </rPr>
      <t>gerentes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>?</t>
    </r>
  </si>
  <si>
    <t>JP91247</t>
  </si>
  <si>
    <t>Comercial</t>
  </si>
  <si>
    <t>PJ12117</t>
  </si>
  <si>
    <t>PP53616</t>
  </si>
  <si>
    <t>Analista Pleno</t>
  </si>
  <si>
    <t>YF48464</t>
  </si>
  <si>
    <t>Administrativo</t>
  </si>
  <si>
    <r>
      <t>Qual o total gasto com quem foi</t>
    </r>
    <r>
      <rPr>
        <b/>
        <sz val="11"/>
        <color theme="1"/>
        <rFont val="Calibri"/>
        <family val="2"/>
        <scheme val="minor"/>
      </rPr>
      <t xml:space="preserve"> contratado em 2018</t>
    </r>
    <r>
      <rPr>
        <sz val="11"/>
        <color theme="1"/>
        <rFont val="Calibri"/>
        <family val="2"/>
        <scheme val="minor"/>
      </rPr>
      <t>?</t>
    </r>
  </si>
  <si>
    <t>YS42793</t>
  </si>
  <si>
    <t>YY62461</t>
  </si>
  <si>
    <t>JY92653</t>
  </si>
  <si>
    <t>JY48754</t>
  </si>
  <si>
    <t>Marketing</t>
  </si>
  <si>
    <r>
      <t>Qual o total gasto por</t>
    </r>
    <r>
      <rPr>
        <b/>
        <sz val="11"/>
        <color theme="1"/>
        <rFont val="Calibri"/>
        <family val="2"/>
        <scheme val="minor"/>
      </rPr>
      <t xml:space="preserve"> cada área</t>
    </r>
    <r>
      <rPr>
        <sz val="11"/>
        <color theme="1"/>
        <rFont val="Calibri"/>
        <family val="2"/>
        <scheme val="minor"/>
      </rPr>
      <t>?</t>
    </r>
  </si>
  <si>
    <t>YJ68539</t>
  </si>
  <si>
    <t>JS27876</t>
  </si>
  <si>
    <t>YJ83493</t>
  </si>
  <si>
    <t>YY82624</t>
  </si>
  <si>
    <t>YP41282</t>
  </si>
  <si>
    <t>YY35665</t>
  </si>
  <si>
    <t>YP58227</t>
  </si>
  <si>
    <t>PF82962</t>
  </si>
  <si>
    <t>SJ71953</t>
  </si>
  <si>
    <t>YF53139</t>
  </si>
  <si>
    <t>PS11194</t>
  </si>
  <si>
    <t>JP31187</t>
  </si>
  <si>
    <t>FS17453</t>
  </si>
  <si>
    <t>YY49857</t>
  </si>
  <si>
    <t>PY34116</t>
  </si>
  <si>
    <t>PY15333</t>
  </si>
  <si>
    <t>JF14563</t>
  </si>
  <si>
    <t>YY71148</t>
  </si>
  <si>
    <t>FY58574</t>
  </si>
  <si>
    <t>PY93318</t>
  </si>
  <si>
    <t>YY47449</t>
  </si>
  <si>
    <t>FS82397</t>
  </si>
  <si>
    <t>PY64522</t>
  </si>
  <si>
    <t>YF65454</t>
  </si>
  <si>
    <t>FS17182</t>
  </si>
  <si>
    <t>SY65154</t>
  </si>
  <si>
    <t>FY11681</t>
  </si>
  <si>
    <t>FS39573</t>
  </si>
  <si>
    <t>FP15212</t>
  </si>
  <si>
    <t>SS26785</t>
  </si>
  <si>
    <t>YF59381</t>
  </si>
  <si>
    <t>YP61865</t>
  </si>
  <si>
    <t>PF14125</t>
  </si>
  <si>
    <t>FY41531</t>
  </si>
  <si>
    <t>SS14724</t>
  </si>
  <si>
    <t>YJ95237</t>
  </si>
  <si>
    <t>Pedido de Compra</t>
  </si>
  <si>
    <t>Produto</t>
  </si>
  <si>
    <t>Tamanho</t>
  </si>
  <si>
    <t>Preço Unitário</t>
  </si>
  <si>
    <t>Preço Total</t>
  </si>
  <si>
    <t>Camiseta Manga Curta</t>
  </si>
  <si>
    <t>P</t>
  </si>
  <si>
    <t>Pequeno</t>
  </si>
  <si>
    <t>Calça Jeans</t>
  </si>
  <si>
    <t>Calça Sarja</t>
  </si>
  <si>
    <t>G</t>
  </si>
  <si>
    <t>Grande</t>
  </si>
  <si>
    <t>Vestido Longo</t>
  </si>
  <si>
    <t>M</t>
  </si>
  <si>
    <t>Mini-Saia</t>
  </si>
  <si>
    <t>Camisa Manga Longa</t>
  </si>
  <si>
    <t>Bermuda Masculina</t>
  </si>
  <si>
    <t>Camiseta Infantil</t>
  </si>
  <si>
    <t>Calça Capri</t>
  </si>
  <si>
    <t>Vestido Infantil</t>
  </si>
  <si>
    <t>Terno</t>
  </si>
  <si>
    <t>Bermuda Feminina</t>
  </si>
  <si>
    <t>Shorts Feminino</t>
  </si>
  <si>
    <t>Shorts Masculino</t>
  </si>
  <si>
    <t>Média Geral</t>
  </si>
  <si>
    <t>Maior</t>
  </si>
  <si>
    <t>Menor</t>
  </si>
  <si>
    <t>Tamanhos</t>
  </si>
  <si>
    <t>Totais</t>
  </si>
  <si>
    <t>Médio</t>
  </si>
  <si>
    <t>Vendedor</t>
  </si>
  <si>
    <t>Estado</t>
  </si>
  <si>
    <t>Qtde</t>
  </si>
  <si>
    <t>Total</t>
  </si>
  <si>
    <t>Total QTDE</t>
  </si>
  <si>
    <t>Soma Total</t>
  </si>
  <si>
    <t>Nº de Pedidos</t>
  </si>
  <si>
    <t>André</t>
  </si>
  <si>
    <t>Abacate</t>
  </si>
  <si>
    <t>SP</t>
  </si>
  <si>
    <t>Adriana</t>
  </si>
  <si>
    <t>uva</t>
  </si>
  <si>
    <t>RJ</t>
  </si>
  <si>
    <t>SC</t>
  </si>
  <si>
    <t>Luciana</t>
  </si>
  <si>
    <t>RS</t>
  </si>
  <si>
    <t>maçã</t>
  </si>
  <si>
    <t>mamão</t>
  </si>
  <si>
    <t>pera</t>
  </si>
  <si>
    <t>melão</t>
  </si>
  <si>
    <t>PI</t>
  </si>
  <si>
    <t>CE</t>
  </si>
  <si>
    <t>Número de pedidos com quantidade acima de 10</t>
  </si>
  <si>
    <t>QTDE</t>
  </si>
  <si>
    <t>&gt;10</t>
  </si>
  <si>
    <t>Dia 29/10</t>
  </si>
  <si>
    <t>Dia 30/10</t>
  </si>
  <si>
    <t>Dia 31/10</t>
  </si>
  <si>
    <t>Jaqueta</t>
  </si>
  <si>
    <t>Calça</t>
  </si>
  <si>
    <t>Infantil</t>
  </si>
  <si>
    <t>Tênis</t>
  </si>
  <si>
    <t>Acessório</t>
  </si>
  <si>
    <t>Vestido</t>
  </si>
  <si>
    <t>Total do Dia</t>
  </si>
  <si>
    <t>Calças</t>
  </si>
  <si>
    <t>Calças total</t>
  </si>
  <si>
    <t>Tênis total</t>
  </si>
  <si>
    <t>Jaqueta total</t>
  </si>
  <si>
    <t>Acessório total</t>
  </si>
  <si>
    <t>Data</t>
  </si>
  <si>
    <t>Quantidade Total</t>
  </si>
  <si>
    <t>Alan</t>
  </si>
  <si>
    <t>Maçã</t>
  </si>
  <si>
    <t>Laranja</t>
  </si>
  <si>
    <t>Manga</t>
  </si>
  <si>
    <t>Cauã</t>
  </si>
  <si>
    <t>Pêssego</t>
  </si>
  <si>
    <t>José</t>
  </si>
  <si>
    <t>1)</t>
  </si>
  <si>
    <t>EXTRATO BANCÁRIO</t>
  </si>
  <si>
    <t>DATA</t>
  </si>
  <si>
    <t>DOCUMENTO</t>
  </si>
  <si>
    <t>MONTANTE</t>
  </si>
  <si>
    <t>DÉBITO OU CRÉDITO</t>
  </si>
  <si>
    <t>CH. 345</t>
  </si>
  <si>
    <t>D</t>
  </si>
  <si>
    <t>DEPOSITO</t>
  </si>
  <si>
    <t>C</t>
  </si>
  <si>
    <t>ATM -1</t>
  </si>
  <si>
    <t>CH 346</t>
  </si>
  <si>
    <t>TRANSF.</t>
  </si>
  <si>
    <t>ATM -2</t>
  </si>
  <si>
    <t>CH. 347</t>
  </si>
  <si>
    <r>
      <rPr>
        <b/>
        <sz val="11"/>
        <color indexed="8"/>
        <rFont val="Calibri"/>
        <family val="2"/>
      </rPr>
      <t>* SALDO:</t>
    </r>
    <r>
      <rPr>
        <sz val="11"/>
        <color theme="1"/>
        <rFont val="Calibri"/>
        <family val="2"/>
        <scheme val="minor"/>
      </rPr>
      <t xml:space="preserve"> SE "DÉBITO OU CRÉDITO" for igual a "D" então subtraia o saldo anterior com o montante,</t>
    </r>
  </si>
  <si>
    <t>senão some.</t>
  </si>
  <si>
    <t>2)</t>
  </si>
  <si>
    <t>FOLHA DE PAGAMENTO</t>
  </si>
  <si>
    <t>CÓDIGO</t>
  </si>
  <si>
    <t>ABONO</t>
  </si>
  <si>
    <t>André Cardoso</t>
  </si>
  <si>
    <t>Juliana Pietro</t>
  </si>
  <si>
    <t>Túlio Prestes</t>
  </si>
  <si>
    <t>Yu Yoko</t>
  </si>
  <si>
    <t>Silvia Ferreira</t>
  </si>
  <si>
    <t>TOTAL</t>
  </si>
  <si>
    <r>
      <t>* ABONO:</t>
    </r>
    <r>
      <rPr>
        <sz val="11"/>
        <color theme="1"/>
        <rFont val="Calibri"/>
        <family val="2"/>
        <scheme val="minor"/>
      </rPr>
      <t xml:space="preserve"> SE o Salário Bruto for menor que 1000 reais, o abono é de 200 reais, senão é de 150 reais.</t>
    </r>
  </si>
  <si>
    <r>
      <rPr>
        <b/>
        <sz val="11"/>
        <color indexed="8"/>
        <rFont val="Calibri"/>
        <family val="2"/>
      </rPr>
      <t xml:space="preserve">* INSS: </t>
    </r>
    <r>
      <rPr>
        <sz val="11"/>
        <color theme="1"/>
        <rFont val="Calibri"/>
        <family val="2"/>
        <scheme val="minor"/>
      </rPr>
      <t>8% do Salário Bruto</t>
    </r>
  </si>
  <si>
    <r>
      <rPr>
        <b/>
        <sz val="11"/>
        <color indexed="8"/>
        <rFont val="Calibri"/>
        <family val="2"/>
      </rPr>
      <t>* SALÁRIO LÍQUIDO:</t>
    </r>
    <r>
      <rPr>
        <sz val="11"/>
        <color theme="1"/>
        <rFont val="Calibri"/>
        <family val="2"/>
        <scheme val="minor"/>
      </rPr>
      <t xml:space="preserve"> Salário Bruto mais ABONO menos o INSS</t>
    </r>
  </si>
  <si>
    <r>
      <t>* TOTAL:</t>
    </r>
    <r>
      <rPr>
        <sz val="11"/>
        <color theme="1"/>
        <rFont val="Calibri"/>
        <family val="2"/>
        <scheme val="minor"/>
      </rPr>
      <t xml:space="preserve"> Soma de tudo</t>
    </r>
  </si>
  <si>
    <t>3)</t>
  </si>
  <si>
    <t>SALÁRIOS</t>
  </si>
  <si>
    <t>Nome</t>
  </si>
  <si>
    <t>Valor-Hora</t>
  </si>
  <si>
    <t>Qtde-Hora</t>
  </si>
  <si>
    <t>Valor-Receber</t>
  </si>
  <si>
    <t>Advogado</t>
  </si>
  <si>
    <t>Antônio</t>
  </si>
  <si>
    <t>Auditor</t>
  </si>
  <si>
    <t>Fábio</t>
  </si>
  <si>
    <t>Carlos</t>
  </si>
  <si>
    <t>João</t>
  </si>
  <si>
    <t>Renata</t>
  </si>
  <si>
    <t>Beatriz</t>
  </si>
  <si>
    <t>VALOR HORA</t>
  </si>
  <si>
    <t>até 2000</t>
  </si>
  <si>
    <t>mais que 2000</t>
  </si>
  <si>
    <r>
      <rPr>
        <b/>
        <sz val="11"/>
        <color indexed="8"/>
        <rFont val="Calibri"/>
        <family val="2"/>
      </rPr>
      <t>* Valor-Hora:</t>
    </r>
    <r>
      <rPr>
        <sz val="11"/>
        <color theme="1"/>
        <rFont val="Calibri"/>
        <family val="2"/>
        <scheme val="minor"/>
      </rPr>
      <t xml:space="preserve"> SE Cargo for igual Advogado, 23 reais, senão 25 reais. (vide tabela acima)</t>
    </r>
  </si>
  <si>
    <r>
      <rPr>
        <b/>
        <sz val="11"/>
        <color indexed="8"/>
        <rFont val="Calibri"/>
        <family val="2"/>
      </rPr>
      <t>* Valor-Receber:</t>
    </r>
    <r>
      <rPr>
        <sz val="11"/>
        <color theme="1"/>
        <rFont val="Calibri"/>
        <family val="2"/>
        <scheme val="minor"/>
      </rPr>
      <t xml:space="preserve"> Valor-Hora * Qtde-Hora</t>
    </r>
  </si>
  <si>
    <r>
      <t>* INSS:</t>
    </r>
    <r>
      <rPr>
        <sz val="11"/>
        <color theme="1"/>
        <rFont val="Calibri"/>
        <family val="2"/>
        <scheme val="minor"/>
      </rPr>
      <t xml:space="preserve"> SE Valor-Receber for até 2000, calcular 10% de INSS, senão 20% de INSS (vide tabela acima)</t>
    </r>
  </si>
  <si>
    <t>Desconto do IPI</t>
  </si>
  <si>
    <t>MARCA</t>
  </si>
  <si>
    <t>MODELO</t>
  </si>
  <si>
    <t>POTÊNCIA (cv)</t>
  </si>
  <si>
    <t>PREÇO BÁSICO</t>
  </si>
  <si>
    <t>PREÇO BÁS.
C/ DESCONTO DO IPI</t>
  </si>
  <si>
    <t>Valor em 12 Parcelas</t>
  </si>
  <si>
    <t>Valor em 24 Parcelas</t>
  </si>
  <si>
    <t>BMW</t>
  </si>
  <si>
    <t>G 650 Xcountry Std.</t>
  </si>
  <si>
    <t>R 1200 GS Advent.</t>
  </si>
  <si>
    <t>Dafra</t>
  </si>
  <si>
    <t>Laser 150 (Scooter)</t>
  </si>
  <si>
    <t>Yamaha</t>
  </si>
  <si>
    <t>XT 660R</t>
  </si>
  <si>
    <t>Kansas 150 (custom)</t>
  </si>
  <si>
    <t>Honda</t>
  </si>
  <si>
    <t>CB 600F Hornet</t>
  </si>
  <si>
    <t>Kasinski</t>
  </si>
  <si>
    <t>Comet 650 (esport)</t>
  </si>
  <si>
    <t>CG Titan KS Mix</t>
  </si>
  <si>
    <t>Suzuki</t>
  </si>
  <si>
    <t>GSX 1300 Hayabusa</t>
  </si>
  <si>
    <t>Bandit</t>
  </si>
  <si>
    <t>Fazer 250</t>
  </si>
  <si>
    <t>CG 125 Fan ES</t>
  </si>
  <si>
    <t>XTZ 250X</t>
  </si>
  <si>
    <t>XTZ 1250K</t>
  </si>
  <si>
    <t>NXR 150 Bros KS</t>
  </si>
  <si>
    <t>SOMA</t>
  </si>
  <si>
    <t>MÉDIA</t>
  </si>
  <si>
    <t>MÁXIMO</t>
  </si>
  <si>
    <t>MAIOR VALOR</t>
  </si>
  <si>
    <t>MÍNIMO</t>
  </si>
  <si>
    <t>MENOR VALOR</t>
  </si>
  <si>
    <t>TOTAIS POR MARCA ¹</t>
  </si>
  <si>
    <t>QUANTIDADE DE
MOTOS POR MARCA 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</si>
</sst>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&quot;R$&quot;\ #,##0"/>
    <numFmt numFmtId="166" formatCode="000"/>
    <numFmt numFmtId="167" formatCode="_(&quot;R$&quot;* #,##0.00_);_(&quot;R$&quot;* \(#,##0.00\);_(&quot;R$&quot;* &quot;-&quot;??_);_(@_)"/>
    <numFmt numFmtId="168" formatCode="dd/mm/yy;@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Microsoft Sans Serif"/>
      <family val="2"/>
    </font>
    <font>
      <sz val="11"/>
      <name val="Microsoft Sans Serif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0" borderId="0" xfId="0" applyNumberFormat="1"/>
    <xf numFmtId="0" fontId="4" fillId="6" borderId="0" xfId="0" applyFont="1" applyFill="1" applyAlignment="1">
      <alignment horizontal="left"/>
    </xf>
    <xf numFmtId="165" fontId="4" fillId="7" borderId="0" xfId="0" applyNumberFormat="1" applyFont="1" applyFill="1" applyAlignment="1">
      <alignment horizontal="center"/>
    </xf>
    <xf numFmtId="0" fontId="5" fillId="0" borderId="1" xfId="0" applyFont="1" applyBorder="1"/>
    <xf numFmtId="0" fontId="5" fillId="0" borderId="0" xfId="0" applyFont="1"/>
    <xf numFmtId="44" fontId="0" fillId="0" borderId="1" xfId="1" applyFont="1" applyBorder="1"/>
    <xf numFmtId="167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44" fontId="9" fillId="0" borderId="1" xfId="1" applyFont="1" applyBorder="1"/>
    <xf numFmtId="0" fontId="0" fillId="6" borderId="1" xfId="0" applyFill="1" applyBorder="1"/>
    <xf numFmtId="44" fontId="0" fillId="6" borderId="1" xfId="0" applyNumberFormat="1" applyFill="1" applyBorder="1"/>
    <xf numFmtId="0" fontId="0" fillId="0" borderId="9" xfId="0" applyBorder="1" applyAlignment="1">
      <alignment horizontal="center"/>
    </xf>
    <xf numFmtId="44" fontId="0" fillId="0" borderId="9" xfId="1" applyFont="1" applyBorder="1"/>
    <xf numFmtId="0" fontId="0" fillId="0" borderId="9" xfId="0" applyBorder="1"/>
    <xf numFmtId="0" fontId="10" fillId="5" borderId="0" xfId="0" applyFont="1" applyFill="1"/>
    <xf numFmtId="14" fontId="0" fillId="0" borderId="1" xfId="0" applyNumberFormat="1" applyBorder="1"/>
    <xf numFmtId="0" fontId="4" fillId="0" borderId="1" xfId="0" applyFont="1" applyBorder="1"/>
    <xf numFmtId="0" fontId="6" fillId="0" borderId="1" xfId="0" applyFont="1" applyBorder="1"/>
    <xf numFmtId="0" fontId="11" fillId="10" borderId="1" xfId="0" applyFont="1" applyFill="1" applyBorder="1"/>
    <xf numFmtId="0" fontId="4" fillId="0" borderId="0" xfId="0" applyFont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0" fillId="12" borderId="1" xfId="0" applyFill="1" applyBorder="1"/>
    <xf numFmtId="0" fontId="4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44" fontId="3" fillId="0" borderId="1" xfId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9" xfId="0" applyNumberFormat="1" applyBorder="1"/>
    <xf numFmtId="168" fontId="0" fillId="0" borderId="9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/>
    <xf numFmtId="0" fontId="4" fillId="0" borderId="0" xfId="0" applyFont="1" applyAlignment="1">
      <alignment horizontal="center" vertical="center"/>
    </xf>
    <xf numFmtId="0" fontId="14" fillId="13" borderId="1" xfId="0" applyFont="1" applyFill="1" applyBorder="1"/>
    <xf numFmtId="9" fontId="14" fillId="13" borderId="1" xfId="0" applyNumberFormat="1" applyFont="1" applyFill="1" applyBorder="1"/>
    <xf numFmtId="0" fontId="14" fillId="0" borderId="1" xfId="0" applyFont="1" applyBorder="1"/>
    <xf numFmtId="165" fontId="0" fillId="0" borderId="0" xfId="0" applyNumberFormat="1"/>
    <xf numFmtId="44" fontId="0" fillId="4" borderId="0" xfId="0" applyNumberFormat="1" applyFill="1"/>
    <xf numFmtId="0" fontId="0" fillId="0" borderId="1" xfId="1" applyNumberFormat="1" applyFont="1" applyBorder="1"/>
    <xf numFmtId="44" fontId="9" fillId="0" borderId="1" xfId="0" applyNumberFormat="1" applyFont="1" applyBorder="1"/>
    <xf numFmtId="0" fontId="0" fillId="0" borderId="0" xfId="0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2" fillId="0" borderId="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tabSelected="1" workbookViewId="0">
      <selection activeCell="H2" sqref="H2"/>
    </sheetView>
  </sheetViews>
  <sheetFormatPr defaultRowHeight="14.4" x14ac:dyDescent="0.3"/>
  <cols>
    <col min="1" max="1" width="10.6640625" bestFit="1" customWidth="1"/>
    <col min="8" max="8" width="17.33203125" bestFit="1" customWidth="1"/>
  </cols>
  <sheetData>
    <row r="1" spans="1:8" x14ac:dyDescent="0.3">
      <c r="A1" s="28" t="s">
        <v>152</v>
      </c>
      <c r="B1" s="28" t="s">
        <v>112</v>
      </c>
      <c r="C1" s="28" t="s">
        <v>83</v>
      </c>
      <c r="D1" s="28" t="s">
        <v>7</v>
      </c>
      <c r="G1" s="28" t="s">
        <v>83</v>
      </c>
      <c r="H1" s="28" t="s">
        <v>153</v>
      </c>
    </row>
    <row r="2" spans="1:8" x14ac:dyDescent="0.3">
      <c r="A2" s="29">
        <v>42005</v>
      </c>
      <c r="B2" s="1" t="s">
        <v>154</v>
      </c>
      <c r="C2" s="1" t="s">
        <v>155</v>
      </c>
      <c r="D2" s="1">
        <v>15</v>
      </c>
      <c r="G2" s="1" t="s">
        <v>155</v>
      </c>
      <c r="H2" s="1"/>
    </row>
    <row r="3" spans="1:8" x14ac:dyDescent="0.3">
      <c r="A3" s="29">
        <v>42012</v>
      </c>
      <c r="B3" s="1" t="s">
        <v>154</v>
      </c>
      <c r="C3" s="1" t="s">
        <v>120</v>
      </c>
      <c r="D3" s="1">
        <v>40</v>
      </c>
      <c r="G3" s="1" t="s">
        <v>120</v>
      </c>
      <c r="H3" s="1"/>
    </row>
    <row r="4" spans="1:8" x14ac:dyDescent="0.3">
      <c r="A4" s="29">
        <v>42013</v>
      </c>
      <c r="B4" s="1" t="s">
        <v>154</v>
      </c>
      <c r="C4" s="1" t="s">
        <v>156</v>
      </c>
      <c r="D4" s="1">
        <v>20</v>
      </c>
      <c r="G4" s="1" t="s">
        <v>156</v>
      </c>
      <c r="H4" s="1"/>
    </row>
    <row r="5" spans="1:8" x14ac:dyDescent="0.3">
      <c r="A5" s="29">
        <v>42022</v>
      </c>
      <c r="B5" s="1" t="s">
        <v>154</v>
      </c>
      <c r="C5" s="1" t="s">
        <v>157</v>
      </c>
      <c r="D5" s="1">
        <v>35</v>
      </c>
      <c r="G5" s="1" t="s">
        <v>157</v>
      </c>
      <c r="H5" s="1"/>
    </row>
    <row r="6" spans="1:8" x14ac:dyDescent="0.3">
      <c r="A6" s="29">
        <v>42012</v>
      </c>
      <c r="B6" s="1" t="s">
        <v>158</v>
      </c>
      <c r="C6" s="1" t="s">
        <v>120</v>
      </c>
      <c r="D6" s="1">
        <v>80</v>
      </c>
      <c r="G6" s="1" t="s">
        <v>159</v>
      </c>
      <c r="H6" s="1"/>
    </row>
    <row r="7" spans="1:8" x14ac:dyDescent="0.3">
      <c r="A7" s="29">
        <v>42013</v>
      </c>
      <c r="B7" s="1" t="s">
        <v>158</v>
      </c>
      <c r="C7" s="1" t="s">
        <v>156</v>
      </c>
      <c r="D7" s="1">
        <v>150</v>
      </c>
      <c r="H7" s="30"/>
    </row>
    <row r="8" spans="1:8" x14ac:dyDescent="0.3">
      <c r="A8" s="29">
        <v>42005</v>
      </c>
      <c r="B8" s="1" t="s">
        <v>160</v>
      </c>
      <c r="C8" s="1" t="s">
        <v>159</v>
      </c>
      <c r="D8" s="1">
        <v>120</v>
      </c>
    </row>
    <row r="9" spans="1:8" x14ac:dyDescent="0.3">
      <c r="A9" s="29">
        <v>42012</v>
      </c>
      <c r="B9" s="1" t="s">
        <v>160</v>
      </c>
      <c r="C9" s="1" t="s">
        <v>155</v>
      </c>
      <c r="D9" s="1">
        <v>30</v>
      </c>
    </row>
    <row r="10" spans="1:8" x14ac:dyDescent="0.3">
      <c r="D10" s="3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showGridLines="0" workbookViewId="0">
      <selection activeCell="C30" sqref="C30"/>
    </sheetView>
  </sheetViews>
  <sheetFormatPr defaultRowHeight="14.4" x14ac:dyDescent="0.3"/>
  <cols>
    <col min="1" max="1" width="12.6640625" bestFit="1" customWidth="1"/>
    <col min="2" max="2" width="20.88671875" bestFit="1" customWidth="1"/>
    <col min="3" max="3" width="10.33203125" bestFit="1" customWidth="1"/>
    <col min="4" max="4" width="11.109375" bestFit="1" customWidth="1"/>
    <col min="5" max="5" width="15.6640625" bestFit="1" customWidth="1"/>
    <col min="6" max="6" width="12.6640625" bestFit="1" customWidth="1"/>
  </cols>
  <sheetData>
    <row r="1" spans="1:8" x14ac:dyDescent="0.3">
      <c r="A1" s="58" t="s">
        <v>82</v>
      </c>
      <c r="B1" s="59"/>
      <c r="C1" s="59"/>
      <c r="D1" s="59"/>
      <c r="E1" s="59"/>
      <c r="F1" s="60"/>
    </row>
    <row r="3" spans="1:8" x14ac:dyDescent="0.3">
      <c r="A3" s="32" t="s">
        <v>7</v>
      </c>
      <c r="B3" s="32" t="s">
        <v>83</v>
      </c>
      <c r="C3" s="32" t="s">
        <v>84</v>
      </c>
      <c r="D3" s="32" t="s">
        <v>9</v>
      </c>
      <c r="E3" s="32" t="s">
        <v>85</v>
      </c>
      <c r="F3" s="32" t="s">
        <v>86</v>
      </c>
      <c r="G3" s="14"/>
      <c r="H3" s="14"/>
    </row>
    <row r="4" spans="1:8" x14ac:dyDescent="0.3">
      <c r="A4" s="17">
        <v>8</v>
      </c>
      <c r="B4" s="1" t="s">
        <v>87</v>
      </c>
      <c r="C4" s="1" t="s">
        <v>88</v>
      </c>
      <c r="D4" s="1" t="s">
        <v>89</v>
      </c>
      <c r="E4" s="15">
        <v>6.9</v>
      </c>
      <c r="F4" s="16"/>
    </row>
    <row r="5" spans="1:8" x14ac:dyDescent="0.3">
      <c r="A5" s="17">
        <v>6</v>
      </c>
      <c r="B5" s="1" t="s">
        <v>90</v>
      </c>
      <c r="C5" s="1" t="s">
        <v>88</v>
      </c>
      <c r="D5" s="1" t="s">
        <v>89</v>
      </c>
      <c r="E5" s="15">
        <v>12.5</v>
      </c>
      <c r="F5" s="16"/>
    </row>
    <row r="6" spans="1:8" x14ac:dyDescent="0.3">
      <c r="A6" s="17">
        <v>4</v>
      </c>
      <c r="B6" s="1" t="s">
        <v>91</v>
      </c>
      <c r="C6" s="1" t="s">
        <v>92</v>
      </c>
      <c r="D6" s="1" t="s">
        <v>93</v>
      </c>
      <c r="E6" s="15">
        <v>15.9</v>
      </c>
      <c r="F6" s="16"/>
    </row>
    <row r="7" spans="1:8" x14ac:dyDescent="0.3">
      <c r="A7" s="17">
        <v>10</v>
      </c>
      <c r="B7" s="1" t="s">
        <v>94</v>
      </c>
      <c r="C7" s="1" t="s">
        <v>95</v>
      </c>
      <c r="D7" s="1" t="str">
        <f>VLOOKUP(C7,Tamanho,2)</f>
        <v>Médio</v>
      </c>
      <c r="E7" s="15">
        <v>23.45</v>
      </c>
      <c r="F7" s="16"/>
    </row>
    <row r="8" spans="1:8" x14ac:dyDescent="0.3">
      <c r="A8" s="17">
        <v>9</v>
      </c>
      <c r="B8" s="1" t="s">
        <v>96</v>
      </c>
      <c r="C8" s="1" t="s">
        <v>95</v>
      </c>
      <c r="D8" s="1" t="str">
        <f>VLOOKUP(C8,Tamanho,2)</f>
        <v>Médio</v>
      </c>
      <c r="E8" s="15">
        <v>13.5</v>
      </c>
      <c r="F8" s="16"/>
    </row>
    <row r="9" spans="1:8" x14ac:dyDescent="0.3">
      <c r="A9" s="17">
        <v>10</v>
      </c>
      <c r="B9" s="1" t="s">
        <v>97</v>
      </c>
      <c r="C9" s="1" t="s">
        <v>92</v>
      </c>
      <c r="D9" s="1" t="s">
        <v>93</v>
      </c>
      <c r="E9" s="15">
        <v>19.8</v>
      </c>
      <c r="F9" s="16"/>
    </row>
    <row r="10" spans="1:8" x14ac:dyDescent="0.3">
      <c r="A10" s="17">
        <v>7</v>
      </c>
      <c r="B10" s="1" t="s">
        <v>98</v>
      </c>
      <c r="C10" s="1" t="s">
        <v>88</v>
      </c>
      <c r="D10" s="1" t="s">
        <v>89</v>
      </c>
      <c r="E10" s="15">
        <v>10.4</v>
      </c>
      <c r="F10" s="16"/>
    </row>
    <row r="11" spans="1:8" x14ac:dyDescent="0.3">
      <c r="A11" s="17">
        <v>6</v>
      </c>
      <c r="B11" s="1" t="s">
        <v>99</v>
      </c>
      <c r="C11" s="1" t="s">
        <v>92</v>
      </c>
      <c r="D11" s="1" t="s">
        <v>93</v>
      </c>
      <c r="E11" s="15">
        <v>6.7</v>
      </c>
      <c r="F11" s="16"/>
    </row>
    <row r="12" spans="1:8" x14ac:dyDescent="0.3">
      <c r="A12" s="17">
        <v>3</v>
      </c>
      <c r="B12" s="1" t="s">
        <v>100</v>
      </c>
      <c r="C12" s="1" t="s">
        <v>95</v>
      </c>
      <c r="D12" s="1" t="str">
        <f>VLOOKUP(C12,Tamanho,2)</f>
        <v>Médio</v>
      </c>
      <c r="E12" s="15">
        <v>18.7</v>
      </c>
      <c r="F12" s="16"/>
    </row>
    <row r="13" spans="1:8" x14ac:dyDescent="0.3">
      <c r="A13" s="17">
        <v>18</v>
      </c>
      <c r="B13" s="1" t="s">
        <v>101</v>
      </c>
      <c r="C13" s="1" t="s">
        <v>88</v>
      </c>
      <c r="D13" s="1" t="s">
        <v>89</v>
      </c>
      <c r="E13" s="15">
        <v>12.6</v>
      </c>
      <c r="F13" s="16"/>
    </row>
    <row r="14" spans="1:8" x14ac:dyDescent="0.3">
      <c r="A14" s="17">
        <v>4</v>
      </c>
      <c r="B14" s="1" t="s">
        <v>102</v>
      </c>
      <c r="C14" s="1" t="s">
        <v>92</v>
      </c>
      <c r="D14" s="1" t="s">
        <v>93</v>
      </c>
      <c r="E14" s="15">
        <v>87.3</v>
      </c>
      <c r="F14" s="16"/>
    </row>
    <row r="15" spans="1:8" x14ac:dyDescent="0.3">
      <c r="A15" s="17">
        <v>7</v>
      </c>
      <c r="B15" s="1" t="s">
        <v>103</v>
      </c>
      <c r="C15" s="1" t="s">
        <v>95</v>
      </c>
      <c r="D15" s="1" t="str">
        <f>VLOOKUP(C15,Tamanho,2)</f>
        <v>Médio</v>
      </c>
      <c r="E15" s="15">
        <v>13.56</v>
      </c>
      <c r="F15" s="16"/>
    </row>
    <row r="16" spans="1:8" x14ac:dyDescent="0.3">
      <c r="A16" s="17">
        <v>5</v>
      </c>
      <c r="B16" s="1" t="s">
        <v>104</v>
      </c>
      <c r="C16" s="1" t="s">
        <v>88</v>
      </c>
      <c r="D16" s="1" t="s">
        <v>89</v>
      </c>
      <c r="E16" s="15">
        <v>8.4</v>
      </c>
      <c r="F16" s="16"/>
    </row>
    <row r="17" spans="1:6" x14ac:dyDescent="0.3">
      <c r="A17" s="17">
        <v>6</v>
      </c>
      <c r="B17" s="1" t="s">
        <v>105</v>
      </c>
      <c r="C17" s="1" t="s">
        <v>95</v>
      </c>
      <c r="D17" s="1" t="str">
        <f>VLOOKUP(C17,Tamanho,2)</f>
        <v>Médio</v>
      </c>
      <c r="E17" s="15">
        <v>17.3</v>
      </c>
      <c r="F17" s="16"/>
    </row>
    <row r="20" spans="1:6" x14ac:dyDescent="0.3">
      <c r="A20" s="62" t="s">
        <v>109</v>
      </c>
      <c r="B20" s="62"/>
      <c r="C20" s="13" t="s">
        <v>110</v>
      </c>
      <c r="E20" s="13" t="s">
        <v>11</v>
      </c>
      <c r="F20" s="16"/>
    </row>
    <row r="21" spans="1:6" x14ac:dyDescent="0.3">
      <c r="A21" s="31" t="s">
        <v>88</v>
      </c>
      <c r="B21" s="31" t="s">
        <v>89</v>
      </c>
      <c r="C21" s="55"/>
      <c r="E21" s="13" t="s">
        <v>106</v>
      </c>
      <c r="F21" s="15"/>
    </row>
    <row r="22" spans="1:6" x14ac:dyDescent="0.3">
      <c r="A22" s="1" t="s">
        <v>95</v>
      </c>
      <c r="B22" s="1" t="s">
        <v>111</v>
      </c>
      <c r="C22" s="55"/>
      <c r="E22" s="13" t="s">
        <v>107</v>
      </c>
      <c r="F22" s="15"/>
    </row>
    <row r="23" spans="1:6" x14ac:dyDescent="0.3">
      <c r="A23" s="1" t="s">
        <v>92</v>
      </c>
      <c r="B23" s="1" t="s">
        <v>93</v>
      </c>
      <c r="C23" s="55"/>
      <c r="E23" s="13" t="s">
        <v>108</v>
      </c>
      <c r="F23" s="15"/>
    </row>
    <row r="25" spans="1:6" x14ac:dyDescent="0.3">
      <c r="A25" s="61"/>
      <c r="B25" s="61"/>
      <c r="C25" s="61"/>
      <c r="D25" s="61"/>
      <c r="E25" s="61"/>
    </row>
    <row r="26" spans="1:6" x14ac:dyDescent="0.3">
      <c r="A26" s="14"/>
      <c r="B26" s="14"/>
      <c r="C26" s="14"/>
      <c r="D26" s="14"/>
      <c r="E26" s="14"/>
    </row>
  </sheetData>
  <mergeCells count="3">
    <mergeCell ref="A1:F1"/>
    <mergeCell ref="A25:E25"/>
    <mergeCell ref="A20:B20"/>
  </mergeCells>
  <dataValidations count="1">
    <dataValidation type="whole" operator="greaterThan" allowBlank="1" showInputMessage="1" showErrorMessage="1" errorTitle="Quantidade" error="A quantidade mínima de compra de produtos é 5." promptTitle="Quantidade" prompt="Mínimo de 5 produtos." sqref="A4:A17" xr:uid="{00000000-0002-0000-0500-000000000000}">
      <formula1>5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topLeftCell="A4" workbookViewId="0">
      <selection activeCell="I25" sqref="I25"/>
    </sheetView>
  </sheetViews>
  <sheetFormatPr defaultRowHeight="14.4" x14ac:dyDescent="0.3"/>
  <cols>
    <col min="1" max="1" width="11.44140625" bestFit="1" customWidth="1"/>
    <col min="2" max="2" width="9.88671875" bestFit="1" customWidth="1"/>
    <col min="4" max="4" width="9.109375" customWidth="1"/>
    <col min="5" max="5" width="10.88671875" bestFit="1" customWidth="1"/>
    <col min="6" max="6" width="13.88671875" bestFit="1" customWidth="1"/>
    <col min="8" max="8" width="48.44140625" bestFit="1" customWidth="1"/>
    <col min="9" max="9" width="16.6640625" bestFit="1" customWidth="1"/>
    <col min="10" max="10" width="13.88671875" bestFit="1" customWidth="1"/>
    <col min="11" max="11" width="16.6640625" bestFit="1" customWidth="1"/>
  </cols>
  <sheetData>
    <row r="1" spans="1:11" x14ac:dyDescent="0.3">
      <c r="A1" s="18" t="s">
        <v>112</v>
      </c>
      <c r="B1" s="18" t="s">
        <v>83</v>
      </c>
      <c r="C1" s="18" t="s">
        <v>113</v>
      </c>
      <c r="D1" s="18" t="s">
        <v>114</v>
      </c>
      <c r="E1" s="18" t="s">
        <v>8</v>
      </c>
      <c r="F1" s="18" t="s">
        <v>115</v>
      </c>
      <c r="G1" s="19"/>
      <c r="H1" s="18" t="s">
        <v>112</v>
      </c>
      <c r="I1" s="18" t="s">
        <v>116</v>
      </c>
      <c r="J1" s="18" t="s">
        <v>117</v>
      </c>
      <c r="K1" s="18" t="s">
        <v>118</v>
      </c>
    </row>
    <row r="2" spans="1:11" x14ac:dyDescent="0.3">
      <c r="A2" s="20" t="s">
        <v>119</v>
      </c>
      <c r="B2" s="20" t="s">
        <v>120</v>
      </c>
      <c r="C2" s="21" t="s">
        <v>121</v>
      </c>
      <c r="D2" s="21">
        <v>6</v>
      </c>
      <c r="E2" s="22">
        <v>14</v>
      </c>
      <c r="F2" s="22"/>
      <c r="G2" s="19"/>
      <c r="H2" s="20" t="s">
        <v>119</v>
      </c>
      <c r="I2" s="20">
        <f>SUMIF($A$2:$A$30,"André",$D$2:$D$30)</f>
        <v>110</v>
      </c>
      <c r="J2" s="56"/>
      <c r="K2" s="20"/>
    </row>
    <row r="3" spans="1:11" x14ac:dyDescent="0.3">
      <c r="A3" s="20" t="s">
        <v>122</v>
      </c>
      <c r="B3" s="20" t="s">
        <v>123</v>
      </c>
      <c r="C3" s="21" t="s">
        <v>124</v>
      </c>
      <c r="D3" s="21">
        <v>14</v>
      </c>
      <c r="E3" s="22">
        <v>14</v>
      </c>
      <c r="F3" s="22"/>
      <c r="G3" s="19"/>
      <c r="H3" s="20" t="s">
        <v>122</v>
      </c>
      <c r="I3" s="20">
        <f>SUMIF($A$2:$A$30,"Adriana",$D$2:$D$30)</f>
        <v>178</v>
      </c>
      <c r="J3" s="56"/>
      <c r="K3" s="20"/>
    </row>
    <row r="4" spans="1:11" x14ac:dyDescent="0.3">
      <c r="A4" s="20" t="s">
        <v>119</v>
      </c>
      <c r="B4" s="20" t="s">
        <v>120</v>
      </c>
      <c r="C4" s="21" t="s">
        <v>125</v>
      </c>
      <c r="D4" s="21">
        <v>9</v>
      </c>
      <c r="E4" s="22">
        <v>18</v>
      </c>
      <c r="F4" s="22"/>
      <c r="G4" s="19"/>
      <c r="H4" s="20" t="s">
        <v>4</v>
      </c>
      <c r="I4" s="20">
        <f>SUMIF($A$2:$A$30,"Eduardo",$D$2:$D$30)</f>
        <v>128</v>
      </c>
      <c r="J4" s="56"/>
      <c r="K4" s="20"/>
    </row>
    <row r="5" spans="1:11" x14ac:dyDescent="0.3">
      <c r="A5" s="20" t="s">
        <v>119</v>
      </c>
      <c r="B5" s="20" t="s">
        <v>120</v>
      </c>
      <c r="C5" s="21" t="s">
        <v>125</v>
      </c>
      <c r="D5" s="21">
        <v>15</v>
      </c>
      <c r="E5" s="22">
        <v>18</v>
      </c>
      <c r="F5" s="22"/>
      <c r="G5" s="19"/>
      <c r="H5" s="20" t="s">
        <v>126</v>
      </c>
      <c r="I5" s="20">
        <f>SUMIF($A$2:$A$30,"Luciana",$D$2:$D$30)</f>
        <v>119</v>
      </c>
      <c r="J5" s="56"/>
      <c r="K5" s="20"/>
    </row>
    <row r="6" spans="1:11" x14ac:dyDescent="0.3">
      <c r="A6" s="20" t="s">
        <v>4</v>
      </c>
      <c r="B6" s="20" t="s">
        <v>123</v>
      </c>
      <c r="C6" s="21" t="s">
        <v>127</v>
      </c>
      <c r="D6" s="21">
        <v>18</v>
      </c>
      <c r="E6" s="22">
        <v>18</v>
      </c>
      <c r="F6" s="22"/>
      <c r="G6" s="19"/>
      <c r="H6" s="19"/>
      <c r="I6" s="19"/>
      <c r="J6" s="19"/>
      <c r="K6" s="19"/>
    </row>
    <row r="7" spans="1:11" x14ac:dyDescent="0.3">
      <c r="A7" s="20" t="s">
        <v>126</v>
      </c>
      <c r="B7" s="20" t="s">
        <v>128</v>
      </c>
      <c r="C7" s="21" t="s">
        <v>121</v>
      </c>
      <c r="D7" s="21">
        <v>42</v>
      </c>
      <c r="E7" s="22">
        <v>15</v>
      </c>
      <c r="F7" s="22"/>
      <c r="G7" s="19"/>
      <c r="H7" s="18" t="s">
        <v>83</v>
      </c>
      <c r="I7" s="18" t="s">
        <v>116</v>
      </c>
      <c r="J7" s="18" t="s">
        <v>117</v>
      </c>
      <c r="K7" s="18" t="s">
        <v>118</v>
      </c>
    </row>
    <row r="8" spans="1:11" x14ac:dyDescent="0.3">
      <c r="A8" s="20" t="s">
        <v>126</v>
      </c>
      <c r="B8" s="20" t="s">
        <v>129</v>
      </c>
      <c r="C8" s="21" t="s">
        <v>125</v>
      </c>
      <c r="D8" s="21">
        <v>18</v>
      </c>
      <c r="E8" s="22">
        <v>13</v>
      </c>
      <c r="F8" s="22"/>
      <c r="G8" s="19"/>
      <c r="H8" s="20" t="s">
        <v>120</v>
      </c>
      <c r="I8" s="20"/>
      <c r="J8" s="20"/>
      <c r="K8" s="20"/>
    </row>
    <row r="9" spans="1:11" x14ac:dyDescent="0.3">
      <c r="A9" s="20" t="s">
        <v>126</v>
      </c>
      <c r="B9" s="20" t="s">
        <v>130</v>
      </c>
      <c r="C9" s="21" t="s">
        <v>124</v>
      </c>
      <c r="D9" s="21">
        <v>13</v>
      </c>
      <c r="E9" s="22">
        <v>16</v>
      </c>
      <c r="F9" s="22"/>
      <c r="G9" s="19"/>
      <c r="H9" s="20" t="s">
        <v>123</v>
      </c>
      <c r="I9" s="20"/>
      <c r="J9" s="20"/>
      <c r="K9" s="20"/>
    </row>
    <row r="10" spans="1:11" x14ac:dyDescent="0.3">
      <c r="A10" s="20" t="s">
        <v>122</v>
      </c>
      <c r="B10" s="20" t="s">
        <v>123</v>
      </c>
      <c r="C10" s="21" t="s">
        <v>124</v>
      </c>
      <c r="D10" s="21">
        <v>8</v>
      </c>
      <c r="E10" s="22">
        <v>12</v>
      </c>
      <c r="F10" s="22"/>
      <c r="G10" s="19"/>
      <c r="H10" s="20" t="s">
        <v>128</v>
      </c>
      <c r="I10" s="20"/>
      <c r="J10" s="20"/>
      <c r="K10" s="20"/>
    </row>
    <row r="11" spans="1:11" x14ac:dyDescent="0.3">
      <c r="A11" s="20" t="s">
        <v>4</v>
      </c>
      <c r="B11" s="20" t="s">
        <v>129</v>
      </c>
      <c r="C11" s="21" t="s">
        <v>127</v>
      </c>
      <c r="D11" s="21">
        <v>16</v>
      </c>
      <c r="E11" s="22">
        <v>16</v>
      </c>
      <c r="F11" s="22"/>
      <c r="G11" s="19"/>
      <c r="H11" s="20" t="s">
        <v>129</v>
      </c>
      <c r="I11" s="20"/>
      <c r="J11" s="20"/>
      <c r="K11" s="20"/>
    </row>
    <row r="12" spans="1:11" x14ac:dyDescent="0.3">
      <c r="A12" s="20" t="s">
        <v>126</v>
      </c>
      <c r="B12" s="20" t="s">
        <v>130</v>
      </c>
      <c r="C12" s="21" t="s">
        <v>121</v>
      </c>
      <c r="D12" s="21">
        <v>13</v>
      </c>
      <c r="E12" s="22">
        <v>11</v>
      </c>
      <c r="F12" s="22"/>
      <c r="G12" s="19"/>
      <c r="H12" s="20" t="s">
        <v>130</v>
      </c>
      <c r="I12" s="20"/>
      <c r="J12" s="20"/>
      <c r="K12" s="20"/>
    </row>
    <row r="13" spans="1:11" x14ac:dyDescent="0.3">
      <c r="A13" s="20" t="s">
        <v>122</v>
      </c>
      <c r="B13" s="20" t="s">
        <v>123</v>
      </c>
      <c r="C13" s="21" t="s">
        <v>124</v>
      </c>
      <c r="D13" s="21">
        <v>16</v>
      </c>
      <c r="E13" s="22">
        <v>14</v>
      </c>
      <c r="F13" s="22"/>
      <c r="G13" s="19"/>
      <c r="H13" s="20" t="s">
        <v>131</v>
      </c>
      <c r="I13" s="20"/>
      <c r="J13" s="20"/>
      <c r="K13" s="20"/>
    </row>
    <row r="14" spans="1:11" x14ac:dyDescent="0.3">
      <c r="A14" s="20" t="s">
        <v>126</v>
      </c>
      <c r="B14" s="20" t="s">
        <v>123</v>
      </c>
      <c r="C14" s="21" t="s">
        <v>124</v>
      </c>
      <c r="D14" s="21">
        <v>8</v>
      </c>
      <c r="E14" s="22">
        <v>9</v>
      </c>
      <c r="F14" s="22"/>
      <c r="G14" s="19"/>
      <c r="H14" s="19"/>
      <c r="I14" s="19"/>
      <c r="J14" s="19"/>
      <c r="K14" s="19"/>
    </row>
    <row r="15" spans="1:11" x14ac:dyDescent="0.3">
      <c r="A15" s="20" t="s">
        <v>122</v>
      </c>
      <c r="B15" s="20" t="s">
        <v>123</v>
      </c>
      <c r="C15" s="21" t="s">
        <v>121</v>
      </c>
      <c r="D15" s="21">
        <v>90</v>
      </c>
      <c r="E15" s="22">
        <v>12</v>
      </c>
      <c r="F15" s="22"/>
      <c r="G15" s="19"/>
      <c r="H15" s="18" t="s">
        <v>113</v>
      </c>
      <c r="I15" s="18" t="s">
        <v>116</v>
      </c>
      <c r="J15" s="18" t="s">
        <v>117</v>
      </c>
      <c r="K15" s="18" t="s">
        <v>118</v>
      </c>
    </row>
    <row r="16" spans="1:11" x14ac:dyDescent="0.3">
      <c r="A16" s="20" t="s">
        <v>122</v>
      </c>
      <c r="B16" s="20" t="s">
        <v>128</v>
      </c>
      <c r="C16" s="21" t="s">
        <v>124</v>
      </c>
      <c r="D16" s="21">
        <v>20</v>
      </c>
      <c r="E16" s="22">
        <v>14</v>
      </c>
      <c r="F16" s="22"/>
      <c r="G16" s="19"/>
      <c r="H16" s="21" t="s">
        <v>121</v>
      </c>
      <c r="I16" s="20"/>
      <c r="J16" s="20"/>
      <c r="K16" s="20"/>
    </row>
    <row r="17" spans="1:11" x14ac:dyDescent="0.3">
      <c r="A17" s="20" t="s">
        <v>122</v>
      </c>
      <c r="B17" s="20" t="s">
        <v>123</v>
      </c>
      <c r="C17" s="21" t="s">
        <v>121</v>
      </c>
      <c r="D17" s="21">
        <v>18</v>
      </c>
      <c r="E17" s="22">
        <v>15</v>
      </c>
      <c r="F17" s="22"/>
      <c r="G17" s="19"/>
      <c r="H17" s="21" t="s">
        <v>124</v>
      </c>
      <c r="I17" s="20"/>
      <c r="J17" s="20"/>
      <c r="K17" s="20"/>
    </row>
    <row r="18" spans="1:11" x14ac:dyDescent="0.3">
      <c r="A18" s="20" t="s">
        <v>4</v>
      </c>
      <c r="B18" s="20" t="s">
        <v>120</v>
      </c>
      <c r="C18" s="21" t="s">
        <v>125</v>
      </c>
      <c r="D18" s="21">
        <v>6</v>
      </c>
      <c r="E18" s="22">
        <v>16</v>
      </c>
      <c r="F18" s="22"/>
      <c r="G18" s="19"/>
      <c r="H18" s="21" t="s">
        <v>125</v>
      </c>
      <c r="I18" s="20"/>
      <c r="J18" s="20"/>
      <c r="K18" s="20"/>
    </row>
    <row r="19" spans="1:11" x14ac:dyDescent="0.3">
      <c r="A19" s="20" t="s">
        <v>119</v>
      </c>
      <c r="B19" s="20" t="s">
        <v>123</v>
      </c>
      <c r="C19" s="21" t="s">
        <v>125</v>
      </c>
      <c r="D19" s="21">
        <v>60</v>
      </c>
      <c r="E19" s="22">
        <v>12</v>
      </c>
      <c r="F19" s="22"/>
      <c r="G19" s="19"/>
      <c r="H19" s="21" t="s">
        <v>127</v>
      </c>
      <c r="I19" s="20"/>
      <c r="J19" s="20"/>
      <c r="K19" s="20"/>
    </row>
    <row r="20" spans="1:11" x14ac:dyDescent="0.3">
      <c r="A20" s="20" t="s">
        <v>122</v>
      </c>
      <c r="B20" s="20" t="s">
        <v>120</v>
      </c>
      <c r="C20" s="21" t="s">
        <v>121</v>
      </c>
      <c r="D20" s="21">
        <v>3</v>
      </c>
      <c r="E20" s="22">
        <v>14</v>
      </c>
      <c r="F20" s="22"/>
      <c r="G20" s="19"/>
      <c r="H20" s="21" t="s">
        <v>132</v>
      </c>
      <c r="I20" s="20"/>
      <c r="J20" s="20"/>
      <c r="K20" s="20"/>
    </row>
    <row r="21" spans="1:11" x14ac:dyDescent="0.3">
      <c r="A21" s="20" t="s">
        <v>119</v>
      </c>
      <c r="B21" s="20" t="s">
        <v>129</v>
      </c>
      <c r="C21" s="21" t="s">
        <v>125</v>
      </c>
      <c r="D21" s="21">
        <v>8</v>
      </c>
      <c r="E21" s="22">
        <v>26</v>
      </c>
      <c r="F21" s="22"/>
      <c r="G21" s="19"/>
      <c r="H21" s="21" t="s">
        <v>133</v>
      </c>
      <c r="I21" s="20"/>
      <c r="J21" s="20"/>
      <c r="K21" s="20"/>
    </row>
    <row r="22" spans="1:11" x14ac:dyDescent="0.3">
      <c r="A22" s="20" t="s">
        <v>4</v>
      </c>
      <c r="B22" s="20" t="s">
        <v>129</v>
      </c>
      <c r="C22" s="21" t="s">
        <v>121</v>
      </c>
      <c r="D22" s="21">
        <v>9</v>
      </c>
      <c r="E22" s="22">
        <v>12</v>
      </c>
      <c r="F22" s="22"/>
      <c r="G22" s="19"/>
      <c r="H22" s="19"/>
      <c r="I22" s="19"/>
      <c r="J22" s="19"/>
      <c r="K22" s="19"/>
    </row>
    <row r="23" spans="1:11" x14ac:dyDescent="0.3">
      <c r="A23" s="20" t="s">
        <v>122</v>
      </c>
      <c r="B23" s="20" t="s">
        <v>131</v>
      </c>
      <c r="C23" s="21" t="s">
        <v>125</v>
      </c>
      <c r="D23" s="21">
        <v>4</v>
      </c>
      <c r="E23" s="22">
        <v>19</v>
      </c>
      <c r="F23" s="22"/>
      <c r="G23" s="19"/>
      <c r="H23" s="19" t="s">
        <v>134</v>
      </c>
      <c r="I23" s="19"/>
      <c r="J23" s="19"/>
      <c r="K23" s="19"/>
    </row>
    <row r="24" spans="1:11" x14ac:dyDescent="0.3">
      <c r="A24" s="20" t="s">
        <v>4</v>
      </c>
      <c r="B24" s="20" t="s">
        <v>120</v>
      </c>
      <c r="C24" s="21" t="s">
        <v>124</v>
      </c>
      <c r="D24" s="21">
        <v>19</v>
      </c>
      <c r="E24" s="22">
        <v>11</v>
      </c>
      <c r="F24" s="22"/>
      <c r="G24" s="19"/>
      <c r="H24" s="18" t="s">
        <v>135</v>
      </c>
      <c r="I24" s="18" t="s">
        <v>118</v>
      </c>
      <c r="J24" s="19"/>
      <c r="K24" s="19"/>
    </row>
    <row r="25" spans="1:11" x14ac:dyDescent="0.3">
      <c r="A25" s="20" t="s">
        <v>126</v>
      </c>
      <c r="B25" s="20" t="s">
        <v>129</v>
      </c>
      <c r="C25" s="21" t="s">
        <v>127</v>
      </c>
      <c r="D25" s="21">
        <v>20</v>
      </c>
      <c r="E25" s="22">
        <v>11</v>
      </c>
      <c r="F25" s="22"/>
      <c r="G25" s="19"/>
      <c r="H25" s="20" t="s">
        <v>136</v>
      </c>
      <c r="I25" s="20"/>
      <c r="J25" s="19"/>
      <c r="K25" s="19"/>
    </row>
    <row r="26" spans="1:11" x14ac:dyDescent="0.3">
      <c r="A26" s="20" t="s">
        <v>4</v>
      </c>
      <c r="B26" s="20" t="s">
        <v>131</v>
      </c>
      <c r="C26" s="21" t="s">
        <v>121</v>
      </c>
      <c r="D26" s="21">
        <v>45</v>
      </c>
      <c r="E26" s="22">
        <v>17</v>
      </c>
      <c r="F26" s="22"/>
      <c r="G26" s="19"/>
      <c r="H26" s="19"/>
      <c r="I26" s="19"/>
      <c r="J26" s="19"/>
      <c r="K26" s="19"/>
    </row>
    <row r="27" spans="1:11" x14ac:dyDescent="0.3">
      <c r="A27" s="20" t="s">
        <v>4</v>
      </c>
      <c r="B27" s="20" t="s">
        <v>131</v>
      </c>
      <c r="C27" s="21" t="s">
        <v>121</v>
      </c>
      <c r="D27" s="21">
        <v>15</v>
      </c>
      <c r="E27" s="22">
        <v>15</v>
      </c>
      <c r="F27" s="22"/>
      <c r="G27" s="19"/>
      <c r="H27" s="19"/>
      <c r="I27" s="19"/>
      <c r="J27" s="19"/>
      <c r="K27" s="19"/>
    </row>
    <row r="28" spans="1:11" x14ac:dyDescent="0.3">
      <c r="A28" s="20" t="s">
        <v>119</v>
      </c>
      <c r="B28" s="20" t="s">
        <v>130</v>
      </c>
      <c r="C28" s="21" t="s">
        <v>121</v>
      </c>
      <c r="D28" s="21">
        <v>12</v>
      </c>
      <c r="E28" s="22">
        <v>15</v>
      </c>
      <c r="F28" s="22"/>
      <c r="G28" s="19"/>
      <c r="H28" s="19"/>
      <c r="I28" s="19"/>
      <c r="J28" s="19"/>
      <c r="K28" s="19"/>
    </row>
    <row r="29" spans="1:11" x14ac:dyDescent="0.3">
      <c r="A29" s="20" t="s">
        <v>126</v>
      </c>
      <c r="B29" s="20" t="s">
        <v>131</v>
      </c>
      <c r="C29" s="21" t="s">
        <v>127</v>
      </c>
      <c r="D29" s="21">
        <v>5</v>
      </c>
      <c r="E29" s="22">
        <v>13</v>
      </c>
      <c r="F29" s="22"/>
      <c r="G29" s="19"/>
      <c r="H29" s="19"/>
      <c r="I29" s="19"/>
      <c r="J29" s="19"/>
      <c r="K29" s="19"/>
    </row>
    <row r="30" spans="1:11" x14ac:dyDescent="0.3">
      <c r="A30" s="20" t="s">
        <v>122</v>
      </c>
      <c r="B30" s="20" t="s">
        <v>130</v>
      </c>
      <c r="C30" s="21" t="s">
        <v>127</v>
      </c>
      <c r="D30" s="21">
        <v>5</v>
      </c>
      <c r="E30" s="22">
        <v>15</v>
      </c>
      <c r="F30" s="22"/>
      <c r="G30" s="19"/>
      <c r="H30" s="19"/>
      <c r="I30" s="19"/>
      <c r="J30" s="19"/>
      <c r="K30" s="1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workbookViewId="0">
      <selection activeCell="E27" sqref="E27"/>
    </sheetView>
  </sheetViews>
  <sheetFormatPr defaultRowHeight="14.4" x14ac:dyDescent="0.3"/>
  <cols>
    <col min="1" max="1" width="11.44140625" bestFit="1" customWidth="1"/>
    <col min="2" max="2" width="12.109375" bestFit="1" customWidth="1"/>
    <col min="4" max="4" width="11.44140625" bestFit="1" customWidth="1"/>
    <col min="5" max="5" width="12.109375" bestFit="1" customWidth="1"/>
    <col min="7" max="7" width="11.44140625" bestFit="1" customWidth="1"/>
    <col min="8" max="8" width="10.5546875" bestFit="1" customWidth="1"/>
  </cols>
  <sheetData>
    <row r="1" spans="1:8" x14ac:dyDescent="0.3">
      <c r="A1" s="64" t="s">
        <v>137</v>
      </c>
      <c r="B1" s="64"/>
      <c r="D1" s="64" t="s">
        <v>138</v>
      </c>
      <c r="E1" s="64"/>
      <c r="G1" s="64" t="s">
        <v>139</v>
      </c>
      <c r="H1" s="64"/>
    </row>
    <row r="2" spans="1:8" x14ac:dyDescent="0.3">
      <c r="A2" s="1" t="s">
        <v>140</v>
      </c>
      <c r="B2" s="15">
        <v>89.5</v>
      </c>
      <c r="D2" s="1" t="s">
        <v>140</v>
      </c>
      <c r="E2" s="15">
        <v>120</v>
      </c>
      <c r="G2" s="1" t="s">
        <v>140</v>
      </c>
      <c r="H2" s="15">
        <v>89.5</v>
      </c>
    </row>
    <row r="3" spans="1:8" x14ac:dyDescent="0.3">
      <c r="A3" s="1" t="s">
        <v>141</v>
      </c>
      <c r="B3" s="15">
        <v>129.9</v>
      </c>
      <c r="D3" s="1" t="s">
        <v>141</v>
      </c>
      <c r="E3" s="15">
        <v>15</v>
      </c>
      <c r="G3" s="1" t="s">
        <v>141</v>
      </c>
      <c r="H3" s="15">
        <v>70</v>
      </c>
    </row>
    <row r="4" spans="1:8" x14ac:dyDescent="0.3">
      <c r="A4" s="1" t="s">
        <v>142</v>
      </c>
      <c r="B4" s="15">
        <v>30</v>
      </c>
      <c r="D4" s="1" t="s">
        <v>142</v>
      </c>
      <c r="E4" s="15">
        <v>30</v>
      </c>
      <c r="G4" s="1" t="s">
        <v>142</v>
      </c>
      <c r="H4" s="15">
        <v>30</v>
      </c>
    </row>
    <row r="5" spans="1:8" x14ac:dyDescent="0.3">
      <c r="A5" s="1" t="s">
        <v>143</v>
      </c>
      <c r="B5" s="15">
        <v>12.5</v>
      </c>
      <c r="D5" s="1" t="s">
        <v>143</v>
      </c>
      <c r="E5" s="15">
        <v>12.5</v>
      </c>
      <c r="G5" s="1" t="s">
        <v>143</v>
      </c>
      <c r="H5" s="15">
        <v>12.5</v>
      </c>
    </row>
    <row r="6" spans="1:8" x14ac:dyDescent="0.3">
      <c r="A6" s="1" t="s">
        <v>143</v>
      </c>
      <c r="B6" s="15">
        <v>80</v>
      </c>
      <c r="D6" s="1" t="s">
        <v>143</v>
      </c>
      <c r="E6" s="15">
        <v>80</v>
      </c>
      <c r="G6" s="1" t="s">
        <v>143</v>
      </c>
      <c r="H6" s="15">
        <v>80</v>
      </c>
    </row>
    <row r="7" spans="1:8" x14ac:dyDescent="0.3">
      <c r="A7" s="1" t="s">
        <v>140</v>
      </c>
      <c r="B7" s="15">
        <v>250</v>
      </c>
      <c r="D7" s="1" t="s">
        <v>140</v>
      </c>
      <c r="E7" s="15">
        <v>250</v>
      </c>
      <c r="G7" s="1" t="s">
        <v>140</v>
      </c>
      <c r="H7" s="15">
        <v>40</v>
      </c>
    </row>
    <row r="8" spans="1:8" x14ac:dyDescent="0.3">
      <c r="A8" s="1" t="s">
        <v>144</v>
      </c>
      <c r="B8" s="15">
        <v>110</v>
      </c>
      <c r="D8" s="1" t="s">
        <v>144</v>
      </c>
      <c r="E8" s="15">
        <v>110</v>
      </c>
      <c r="G8" s="1" t="s">
        <v>144</v>
      </c>
      <c r="H8" s="15">
        <v>10</v>
      </c>
    </row>
    <row r="9" spans="1:8" x14ac:dyDescent="0.3">
      <c r="A9" s="1" t="s">
        <v>140</v>
      </c>
      <c r="B9" s="15">
        <v>35</v>
      </c>
      <c r="D9" s="1" t="s">
        <v>140</v>
      </c>
      <c r="E9" s="15">
        <v>12</v>
      </c>
      <c r="G9" s="1" t="s">
        <v>140</v>
      </c>
      <c r="H9" s="15">
        <v>35</v>
      </c>
    </row>
    <row r="10" spans="1:8" x14ac:dyDescent="0.3">
      <c r="A10" s="1" t="s">
        <v>141</v>
      </c>
      <c r="B10" s="15">
        <v>123</v>
      </c>
      <c r="D10" s="1" t="s">
        <v>141</v>
      </c>
      <c r="E10" s="15">
        <v>123</v>
      </c>
      <c r="G10" s="1" t="s">
        <v>141</v>
      </c>
      <c r="H10" s="15">
        <v>123</v>
      </c>
    </row>
    <row r="11" spans="1:8" x14ac:dyDescent="0.3">
      <c r="A11" s="1" t="s">
        <v>145</v>
      </c>
      <c r="B11" s="15">
        <v>253</v>
      </c>
      <c r="D11" s="1" t="s">
        <v>145</v>
      </c>
      <c r="E11" s="15">
        <v>40</v>
      </c>
      <c r="G11" s="1" t="s">
        <v>145</v>
      </c>
      <c r="H11" s="15">
        <v>253</v>
      </c>
    </row>
    <row r="12" spans="1:8" x14ac:dyDescent="0.3">
      <c r="A12" s="1" t="s">
        <v>143</v>
      </c>
      <c r="B12" s="15">
        <v>960</v>
      </c>
      <c r="D12" s="1" t="s">
        <v>143</v>
      </c>
      <c r="E12" s="15">
        <v>100</v>
      </c>
      <c r="G12" s="1" t="s">
        <v>143</v>
      </c>
      <c r="H12" s="15">
        <v>80</v>
      </c>
    </row>
    <row r="13" spans="1:8" x14ac:dyDescent="0.3">
      <c r="A13" s="1" t="s">
        <v>144</v>
      </c>
      <c r="B13" s="15">
        <v>120</v>
      </c>
      <c r="D13" s="1" t="s">
        <v>144</v>
      </c>
      <c r="E13" s="15">
        <v>120</v>
      </c>
      <c r="G13" s="1" t="s">
        <v>144</v>
      </c>
      <c r="H13" s="15">
        <v>30</v>
      </c>
    </row>
    <row r="14" spans="1:8" x14ac:dyDescent="0.3">
      <c r="A14" s="1" t="s">
        <v>141</v>
      </c>
      <c r="B14" s="15">
        <v>32</v>
      </c>
      <c r="D14" s="1" t="s">
        <v>141</v>
      </c>
      <c r="E14" s="15">
        <v>10</v>
      </c>
      <c r="G14" s="1" t="s">
        <v>141</v>
      </c>
      <c r="H14" s="15">
        <v>30</v>
      </c>
    </row>
    <row r="15" spans="1:8" x14ac:dyDescent="0.3">
      <c r="A15" s="1" t="s">
        <v>141</v>
      </c>
      <c r="B15" s="15">
        <v>125</v>
      </c>
      <c r="D15" s="1" t="s">
        <v>141</v>
      </c>
      <c r="E15" s="15">
        <v>125</v>
      </c>
      <c r="G15" s="1" t="s">
        <v>141</v>
      </c>
      <c r="H15" s="15">
        <v>90</v>
      </c>
    </row>
    <row r="16" spans="1:8" x14ac:dyDescent="0.3">
      <c r="A16" s="23" t="s">
        <v>146</v>
      </c>
      <c r="B16" s="24">
        <f>SUM(B2:B15)</f>
        <v>2349.9</v>
      </c>
      <c r="D16" s="23" t="s">
        <v>146</v>
      </c>
      <c r="E16" s="24">
        <f>SUM(E2:E15)</f>
        <v>1147.5</v>
      </c>
      <c r="G16" s="23" t="s">
        <v>146</v>
      </c>
      <c r="H16" s="24">
        <f>SUM(H2:H15)</f>
        <v>973</v>
      </c>
    </row>
    <row r="19" spans="1:8" x14ac:dyDescent="0.3">
      <c r="A19" s="1" t="s">
        <v>147</v>
      </c>
      <c r="B19" s="15"/>
      <c r="C19" s="15"/>
      <c r="D19" s="15" t="s">
        <v>147</v>
      </c>
      <c r="E19" s="15"/>
      <c r="F19" s="15"/>
      <c r="G19" s="15" t="s">
        <v>147</v>
      </c>
      <c r="H19" s="15"/>
    </row>
    <row r="20" spans="1:8" x14ac:dyDescent="0.3">
      <c r="A20" s="1" t="s">
        <v>143</v>
      </c>
      <c r="B20" s="15"/>
      <c r="D20" s="1" t="s">
        <v>143</v>
      </c>
      <c r="E20" s="15"/>
      <c r="G20" s="1" t="s">
        <v>143</v>
      </c>
      <c r="H20" s="1"/>
    </row>
    <row r="21" spans="1:8" x14ac:dyDescent="0.3">
      <c r="A21" s="1" t="s">
        <v>140</v>
      </c>
      <c r="B21" s="15"/>
      <c r="D21" s="1" t="s">
        <v>140</v>
      </c>
      <c r="E21" s="15"/>
      <c r="G21" s="1" t="s">
        <v>140</v>
      </c>
      <c r="H21" s="1"/>
    </row>
    <row r="22" spans="1:8" x14ac:dyDescent="0.3">
      <c r="A22" s="1" t="s">
        <v>144</v>
      </c>
      <c r="B22" s="15"/>
      <c r="D22" s="1" t="s">
        <v>144</v>
      </c>
      <c r="E22" s="15"/>
      <c r="G22" s="1" t="s">
        <v>144</v>
      </c>
      <c r="H22" s="1"/>
    </row>
    <row r="26" spans="1:8" ht="15" thickBot="1" x14ac:dyDescent="0.35"/>
    <row r="27" spans="1:8" ht="15" thickBot="1" x14ac:dyDescent="0.35">
      <c r="C27" s="63" t="s">
        <v>148</v>
      </c>
      <c r="D27" s="63"/>
      <c r="E27" s="26"/>
    </row>
    <row r="28" spans="1:8" ht="15" thickBot="1" x14ac:dyDescent="0.35">
      <c r="C28" s="63" t="s">
        <v>149</v>
      </c>
      <c r="D28" s="63"/>
      <c r="E28" s="27"/>
    </row>
    <row r="29" spans="1:8" ht="15" thickBot="1" x14ac:dyDescent="0.35">
      <c r="C29" s="63" t="s">
        <v>150</v>
      </c>
      <c r="D29" s="63"/>
      <c r="E29" s="27"/>
    </row>
    <row r="30" spans="1:8" ht="15" thickBot="1" x14ac:dyDescent="0.35">
      <c r="C30" s="63" t="s">
        <v>151</v>
      </c>
      <c r="D30" s="63"/>
      <c r="E30" s="27"/>
    </row>
  </sheetData>
  <mergeCells count="7">
    <mergeCell ref="C30:D30"/>
    <mergeCell ref="A1:B1"/>
    <mergeCell ref="D1:E1"/>
    <mergeCell ref="G1:H1"/>
    <mergeCell ref="C27:D27"/>
    <mergeCell ref="C28:D28"/>
    <mergeCell ref="C29:D2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"/>
  <sheetViews>
    <sheetView workbookViewId="0">
      <selection activeCell="G4" sqref="G4"/>
    </sheetView>
  </sheetViews>
  <sheetFormatPr defaultRowHeight="14.4" x14ac:dyDescent="0.3"/>
  <cols>
    <col min="2" max="2" width="16.44140625" customWidth="1"/>
    <col min="3" max="3" width="14.109375" bestFit="1" customWidth="1"/>
    <col min="4" max="4" width="15.33203125" bestFit="1" customWidth="1"/>
    <col min="5" max="5" width="13.5546875" bestFit="1" customWidth="1"/>
    <col min="6" max="6" width="14.33203125" bestFit="1" customWidth="1"/>
    <col min="7" max="7" width="16.6640625" bestFit="1" customWidth="1"/>
  </cols>
  <sheetData>
    <row r="1" spans="1:8" ht="15" thickBot="1" x14ac:dyDescent="0.35">
      <c r="A1" s="33" t="s">
        <v>161</v>
      </c>
      <c r="B1" s="67" t="s">
        <v>162</v>
      </c>
      <c r="C1" s="67"/>
      <c r="D1" s="67"/>
      <c r="E1" s="67"/>
      <c r="F1" s="67"/>
    </row>
    <row r="2" spans="1:8" ht="29.4" thickBot="1" x14ac:dyDescent="0.35">
      <c r="B2" s="34" t="s">
        <v>163</v>
      </c>
      <c r="C2" s="34" t="s">
        <v>164</v>
      </c>
      <c r="D2" s="34" t="s">
        <v>165</v>
      </c>
      <c r="E2" s="35" t="s">
        <v>166</v>
      </c>
      <c r="F2" s="34" t="s">
        <v>10</v>
      </c>
    </row>
    <row r="3" spans="1:8" ht="15" thickBot="1" x14ac:dyDescent="0.35">
      <c r="B3" s="27"/>
      <c r="C3" s="25" t="s">
        <v>10</v>
      </c>
      <c r="D3" s="27"/>
      <c r="E3" s="27"/>
      <c r="F3" s="44">
        <v>100000</v>
      </c>
    </row>
    <row r="4" spans="1:8" ht="15" thickBot="1" x14ac:dyDescent="0.35">
      <c r="B4" s="45">
        <v>40238</v>
      </c>
      <c r="C4" s="25" t="s">
        <v>167</v>
      </c>
      <c r="D4" s="44">
        <v>10000</v>
      </c>
      <c r="E4" s="25" t="s">
        <v>168</v>
      </c>
      <c r="F4" s="44"/>
    </row>
    <row r="5" spans="1:8" ht="15" thickBot="1" x14ac:dyDescent="0.35">
      <c r="B5" s="45">
        <v>40243</v>
      </c>
      <c r="C5" s="25" t="s">
        <v>169</v>
      </c>
      <c r="D5" s="44">
        <v>25000</v>
      </c>
      <c r="E5" s="25" t="s">
        <v>170</v>
      </c>
      <c r="F5" s="44"/>
    </row>
    <row r="6" spans="1:8" ht="15" thickBot="1" x14ac:dyDescent="0.35">
      <c r="B6" s="45">
        <v>40248</v>
      </c>
      <c r="C6" s="25" t="s">
        <v>171</v>
      </c>
      <c r="D6" s="44">
        <v>12500</v>
      </c>
      <c r="E6" s="25" t="s">
        <v>168</v>
      </c>
      <c r="F6" s="44"/>
    </row>
    <row r="7" spans="1:8" ht="15" thickBot="1" x14ac:dyDescent="0.35">
      <c r="B7" s="45">
        <v>40253</v>
      </c>
      <c r="C7" s="25" t="s">
        <v>172</v>
      </c>
      <c r="D7" s="44">
        <v>20000</v>
      </c>
      <c r="E7" s="25" t="s">
        <v>168</v>
      </c>
      <c r="F7" s="44"/>
    </row>
    <row r="8" spans="1:8" ht="15" thickBot="1" x14ac:dyDescent="0.35">
      <c r="B8" s="45">
        <v>40258</v>
      </c>
      <c r="C8" s="25" t="s">
        <v>173</v>
      </c>
      <c r="D8" s="44">
        <v>250000</v>
      </c>
      <c r="E8" s="25" t="s">
        <v>170</v>
      </c>
      <c r="F8" s="44"/>
    </row>
    <row r="9" spans="1:8" ht="15" thickBot="1" x14ac:dyDescent="0.35">
      <c r="B9" s="45">
        <v>40263</v>
      </c>
      <c r="C9" s="25" t="s">
        <v>171</v>
      </c>
      <c r="D9" s="44">
        <v>10000</v>
      </c>
      <c r="E9" s="25" t="s">
        <v>168</v>
      </c>
      <c r="F9" s="44"/>
    </row>
    <row r="10" spans="1:8" ht="15" thickBot="1" x14ac:dyDescent="0.35">
      <c r="B10" s="45">
        <v>40268</v>
      </c>
      <c r="C10" s="25" t="s">
        <v>169</v>
      </c>
      <c r="D10" s="44">
        <v>100000</v>
      </c>
      <c r="E10" s="25" t="s">
        <v>170</v>
      </c>
      <c r="F10" s="44"/>
    </row>
    <row r="11" spans="1:8" ht="15" thickBot="1" x14ac:dyDescent="0.35">
      <c r="B11" s="45">
        <v>40273</v>
      </c>
      <c r="C11" s="25" t="s">
        <v>174</v>
      </c>
      <c r="D11" s="44">
        <v>2000</v>
      </c>
      <c r="E11" s="25" t="s">
        <v>168</v>
      </c>
      <c r="F11" s="44"/>
    </row>
    <row r="12" spans="1:8" ht="15" thickBot="1" x14ac:dyDescent="0.35">
      <c r="B12" s="45">
        <v>40278</v>
      </c>
      <c r="C12" s="25" t="s">
        <v>175</v>
      </c>
      <c r="D12" s="44">
        <v>75000</v>
      </c>
      <c r="E12" s="25" t="s">
        <v>168</v>
      </c>
      <c r="F12" s="44"/>
    </row>
    <row r="13" spans="1:8" ht="15" thickBot="1" x14ac:dyDescent="0.35">
      <c r="B13" s="45">
        <v>40283</v>
      </c>
      <c r="C13" s="25" t="s">
        <v>169</v>
      </c>
      <c r="D13" s="44">
        <v>5000</v>
      </c>
      <c r="E13" s="25" t="s">
        <v>170</v>
      </c>
      <c r="F13" s="44"/>
    </row>
    <row r="15" spans="1:8" x14ac:dyDescent="0.3">
      <c r="B15" s="65" t="s">
        <v>176</v>
      </c>
      <c r="C15" s="65"/>
      <c r="D15" s="65"/>
      <c r="E15" s="65"/>
      <c r="F15" s="65"/>
      <c r="G15" s="65"/>
      <c r="H15" s="65"/>
    </row>
    <row r="16" spans="1:8" x14ac:dyDescent="0.3">
      <c r="B16" t="s">
        <v>177</v>
      </c>
    </row>
    <row r="17" spans="1:8" ht="15" thickBot="1" x14ac:dyDescent="0.35"/>
    <row r="18" spans="1:8" ht="15" thickBot="1" x14ac:dyDescent="0.35">
      <c r="A18" s="33" t="s">
        <v>178</v>
      </c>
      <c r="B18" s="68" t="s">
        <v>179</v>
      </c>
      <c r="C18" s="69"/>
      <c r="D18" s="69"/>
      <c r="E18" s="69"/>
      <c r="F18" s="69"/>
      <c r="G18" s="70"/>
    </row>
    <row r="19" spans="1:8" x14ac:dyDescent="0.3">
      <c r="B19" s="36" t="s">
        <v>180</v>
      </c>
      <c r="C19" s="36" t="s">
        <v>0</v>
      </c>
      <c r="D19" s="36" t="s">
        <v>1</v>
      </c>
      <c r="E19" s="36" t="s">
        <v>181</v>
      </c>
      <c r="F19" s="36" t="s">
        <v>2</v>
      </c>
      <c r="G19" s="36" t="s">
        <v>3</v>
      </c>
    </row>
    <row r="20" spans="1:8" x14ac:dyDescent="0.3">
      <c r="B20" s="1">
        <v>345</v>
      </c>
      <c r="C20" s="1" t="s">
        <v>182</v>
      </c>
      <c r="D20" s="1">
        <v>806</v>
      </c>
      <c r="E20" s="37"/>
      <c r="F20" s="37"/>
      <c r="G20" s="37"/>
    </row>
    <row r="21" spans="1:8" x14ac:dyDescent="0.3">
      <c r="B21" s="1">
        <v>234</v>
      </c>
      <c r="C21" s="1" t="s">
        <v>183</v>
      </c>
      <c r="D21" s="1">
        <v>2300</v>
      </c>
      <c r="E21" s="37"/>
      <c r="F21" s="37"/>
      <c r="G21" s="37"/>
    </row>
    <row r="22" spans="1:8" x14ac:dyDescent="0.3">
      <c r="B22" s="1">
        <v>678</v>
      </c>
      <c r="C22" s="1" t="s">
        <v>184</v>
      </c>
      <c r="D22" s="1">
        <v>530</v>
      </c>
      <c r="E22" s="37"/>
      <c r="F22" s="37"/>
      <c r="G22" s="37"/>
    </row>
    <row r="23" spans="1:8" x14ac:dyDescent="0.3">
      <c r="B23" s="1">
        <v>365</v>
      </c>
      <c r="C23" s="1" t="s">
        <v>185</v>
      </c>
      <c r="D23" s="1">
        <v>1230</v>
      </c>
      <c r="E23" s="37"/>
      <c r="F23" s="37"/>
      <c r="G23" s="37"/>
    </row>
    <row r="24" spans="1:8" x14ac:dyDescent="0.3">
      <c r="B24" s="1">
        <v>412</v>
      </c>
      <c r="C24" s="1" t="s">
        <v>186</v>
      </c>
      <c r="D24" s="1">
        <v>764</v>
      </c>
      <c r="E24" s="37"/>
      <c r="F24" s="37"/>
      <c r="G24" s="37"/>
    </row>
    <row r="25" spans="1:8" x14ac:dyDescent="0.3">
      <c r="C25" s="38" t="s">
        <v>187</v>
      </c>
      <c r="D25" s="1"/>
      <c r="E25" s="1"/>
      <c r="F25" s="1"/>
      <c r="G25" s="1"/>
    </row>
    <row r="27" spans="1:8" x14ac:dyDescent="0.3">
      <c r="B27" s="66" t="s">
        <v>188</v>
      </c>
      <c r="C27" s="66"/>
      <c r="D27" s="66"/>
      <c r="E27" s="66"/>
      <c r="F27" s="66"/>
      <c r="G27" s="66"/>
      <c r="H27" s="66"/>
    </row>
    <row r="28" spans="1:8" x14ac:dyDescent="0.3">
      <c r="B28" s="65" t="s">
        <v>189</v>
      </c>
      <c r="C28" s="65"/>
      <c r="D28" s="65"/>
      <c r="E28" s="65"/>
      <c r="F28" s="65"/>
      <c r="G28" s="65"/>
      <c r="H28" s="65"/>
    </row>
    <row r="29" spans="1:8" x14ac:dyDescent="0.3">
      <c r="B29" s="65" t="s">
        <v>190</v>
      </c>
      <c r="C29" s="65"/>
      <c r="D29" s="65"/>
      <c r="E29" s="65"/>
      <c r="F29" s="65"/>
      <c r="G29" s="65"/>
      <c r="H29" s="65"/>
    </row>
    <row r="30" spans="1:8" x14ac:dyDescent="0.3">
      <c r="B30" s="66" t="s">
        <v>191</v>
      </c>
      <c r="C30" s="66"/>
      <c r="D30" s="66"/>
      <c r="E30" s="66"/>
      <c r="F30" s="66"/>
      <c r="G30" s="66"/>
      <c r="H30" s="66"/>
    </row>
    <row r="31" spans="1:8" ht="15" thickBot="1" x14ac:dyDescent="0.35"/>
    <row r="32" spans="1:8" ht="15" thickBot="1" x14ac:dyDescent="0.35">
      <c r="A32" s="33" t="s">
        <v>192</v>
      </c>
      <c r="B32" s="68" t="s">
        <v>193</v>
      </c>
      <c r="C32" s="69"/>
      <c r="D32" s="69"/>
      <c r="E32" s="69"/>
      <c r="F32" s="69"/>
      <c r="G32" s="70"/>
    </row>
    <row r="33" spans="2:7" x14ac:dyDescent="0.3">
      <c r="B33" s="36" t="s">
        <v>194</v>
      </c>
      <c r="C33" s="36" t="s">
        <v>13</v>
      </c>
      <c r="D33" s="36" t="s">
        <v>195</v>
      </c>
      <c r="E33" s="36" t="s">
        <v>196</v>
      </c>
      <c r="F33" s="36" t="s">
        <v>197</v>
      </c>
      <c r="G33" s="36" t="s">
        <v>2</v>
      </c>
    </row>
    <row r="34" spans="2:7" x14ac:dyDescent="0.3">
      <c r="B34" s="1" t="s">
        <v>6</v>
      </c>
      <c r="C34" s="1" t="s">
        <v>198</v>
      </c>
      <c r="D34" s="39"/>
      <c r="E34" s="40">
        <v>70</v>
      </c>
      <c r="F34" s="39"/>
      <c r="G34" s="41"/>
    </row>
    <row r="35" spans="2:7" x14ac:dyDescent="0.3">
      <c r="B35" s="1" t="s">
        <v>160</v>
      </c>
      <c r="C35" s="1" t="s">
        <v>198</v>
      </c>
      <c r="D35" s="39"/>
      <c r="E35" s="40">
        <v>80</v>
      </c>
      <c r="F35" s="39"/>
      <c r="G35" s="41"/>
    </row>
    <row r="36" spans="2:7" x14ac:dyDescent="0.3">
      <c r="B36" s="1" t="s">
        <v>199</v>
      </c>
      <c r="C36" s="1" t="s">
        <v>200</v>
      </c>
      <c r="D36" s="39"/>
      <c r="E36" s="40">
        <v>85</v>
      </c>
      <c r="F36" s="39"/>
      <c r="G36" s="41"/>
    </row>
    <row r="37" spans="2:7" x14ac:dyDescent="0.3">
      <c r="B37" s="1" t="s">
        <v>201</v>
      </c>
      <c r="C37" s="1" t="s">
        <v>200</v>
      </c>
      <c r="D37" s="39"/>
      <c r="E37" s="40">
        <v>90</v>
      </c>
      <c r="F37" s="39"/>
      <c r="G37" s="41"/>
    </row>
    <row r="38" spans="2:7" x14ac:dyDescent="0.3">
      <c r="B38" s="1" t="s">
        <v>202</v>
      </c>
      <c r="C38" s="1" t="s">
        <v>198</v>
      </c>
      <c r="D38" s="39"/>
      <c r="E38" s="40">
        <v>90</v>
      </c>
      <c r="F38" s="39"/>
      <c r="G38" s="41"/>
    </row>
    <row r="39" spans="2:7" x14ac:dyDescent="0.3">
      <c r="B39" s="1" t="s">
        <v>203</v>
      </c>
      <c r="C39" s="1" t="s">
        <v>200</v>
      </c>
      <c r="D39" s="39"/>
      <c r="E39" s="40">
        <v>100</v>
      </c>
      <c r="F39" s="39"/>
      <c r="G39" s="41"/>
    </row>
    <row r="40" spans="2:7" x14ac:dyDescent="0.3">
      <c r="B40" s="1" t="s">
        <v>204</v>
      </c>
      <c r="C40" s="1" t="s">
        <v>200</v>
      </c>
      <c r="D40" s="39"/>
      <c r="E40" s="40">
        <v>105</v>
      </c>
      <c r="F40" s="39"/>
      <c r="G40" s="41"/>
    </row>
    <row r="41" spans="2:7" x14ac:dyDescent="0.3">
      <c r="B41" s="1" t="s">
        <v>5</v>
      </c>
      <c r="C41" s="1" t="s">
        <v>198</v>
      </c>
      <c r="D41" s="39"/>
      <c r="E41" s="40">
        <v>110</v>
      </c>
      <c r="F41" s="39"/>
      <c r="G41" s="41"/>
    </row>
    <row r="42" spans="2:7" x14ac:dyDescent="0.3">
      <c r="B42" s="1" t="s">
        <v>205</v>
      </c>
      <c r="C42" s="1" t="s">
        <v>200</v>
      </c>
      <c r="D42" s="39"/>
      <c r="E42" s="40">
        <v>130</v>
      </c>
      <c r="F42" s="39"/>
      <c r="G42" s="41"/>
    </row>
    <row r="44" spans="2:7" x14ac:dyDescent="0.3">
      <c r="B44" s="71" t="s">
        <v>206</v>
      </c>
      <c r="C44" s="71"/>
      <c r="E44" s="71" t="s">
        <v>2</v>
      </c>
      <c r="F44" s="71"/>
    </row>
    <row r="45" spans="2:7" x14ac:dyDescent="0.3">
      <c r="B45" s="1" t="s">
        <v>198</v>
      </c>
      <c r="C45" s="41">
        <v>23</v>
      </c>
      <c r="E45" s="1" t="s">
        <v>207</v>
      </c>
      <c r="F45" s="2">
        <v>0.1</v>
      </c>
    </row>
    <row r="46" spans="2:7" x14ac:dyDescent="0.3">
      <c r="B46" s="1" t="s">
        <v>200</v>
      </c>
      <c r="C46" s="41">
        <v>25</v>
      </c>
      <c r="E46" s="1" t="s">
        <v>208</v>
      </c>
      <c r="F46" s="2">
        <v>0.2</v>
      </c>
    </row>
    <row r="48" spans="2:7" x14ac:dyDescent="0.3">
      <c r="B48" s="65" t="s">
        <v>209</v>
      </c>
      <c r="C48" s="65"/>
      <c r="D48" s="65"/>
      <c r="E48" s="65"/>
      <c r="F48" s="65"/>
      <c r="G48" s="65"/>
    </row>
    <row r="49" spans="2:8" x14ac:dyDescent="0.3">
      <c r="B49" s="65" t="s">
        <v>210</v>
      </c>
      <c r="C49" s="65"/>
      <c r="D49" s="65"/>
      <c r="E49" s="65"/>
      <c r="F49" s="65"/>
      <c r="G49" s="65"/>
    </row>
    <row r="50" spans="2:8" x14ac:dyDescent="0.3">
      <c r="B50" s="66" t="s">
        <v>211</v>
      </c>
      <c r="C50" s="66"/>
      <c r="D50" s="66"/>
      <c r="E50" s="66"/>
      <c r="F50" s="66"/>
      <c r="G50" s="66"/>
      <c r="H50" s="66"/>
    </row>
  </sheetData>
  <mergeCells count="13">
    <mergeCell ref="B1:F1"/>
    <mergeCell ref="B18:G18"/>
    <mergeCell ref="B32:G32"/>
    <mergeCell ref="B44:C44"/>
    <mergeCell ref="E44:F44"/>
    <mergeCell ref="B15:H15"/>
    <mergeCell ref="B49:G49"/>
    <mergeCell ref="B50:H50"/>
    <mergeCell ref="B27:H27"/>
    <mergeCell ref="B28:H28"/>
    <mergeCell ref="B29:H29"/>
    <mergeCell ref="B30:H30"/>
    <mergeCell ref="B48:G4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"/>
  <sheetViews>
    <sheetView workbookViewId="0">
      <selection activeCell="D4" sqref="D4"/>
    </sheetView>
  </sheetViews>
  <sheetFormatPr defaultRowHeight="14.4" x14ac:dyDescent="0.3"/>
  <cols>
    <col min="1" max="1" width="8.109375" bestFit="1" customWidth="1"/>
    <col min="2" max="2" width="19" bestFit="1" customWidth="1"/>
    <col min="3" max="3" width="14.33203125" bestFit="1" customWidth="1"/>
    <col min="4" max="4" width="19.109375" bestFit="1" customWidth="1"/>
    <col min="5" max="5" width="20.44140625" customWidth="1"/>
    <col min="6" max="7" width="19.44140625" bestFit="1" customWidth="1"/>
  </cols>
  <sheetData>
    <row r="1" spans="1:7" ht="18" x14ac:dyDescent="0.35">
      <c r="D1" s="50" t="s">
        <v>212</v>
      </c>
      <c r="E1" s="51">
        <v>7.0000000000000007E-2</v>
      </c>
    </row>
    <row r="2" spans="1:7" ht="18" x14ac:dyDescent="0.35">
      <c r="D2" s="52"/>
      <c r="E2" s="52"/>
    </row>
    <row r="3" spans="1:7" ht="28.8" x14ac:dyDescent="0.3">
      <c r="A3" s="42" t="s">
        <v>213</v>
      </c>
      <c r="B3" s="42" t="s">
        <v>214</v>
      </c>
      <c r="C3" s="42" t="s">
        <v>215</v>
      </c>
      <c r="D3" s="42" t="s">
        <v>216</v>
      </c>
      <c r="E3" s="43" t="s">
        <v>217</v>
      </c>
      <c r="F3" s="42" t="s">
        <v>218</v>
      </c>
      <c r="G3" s="42" t="s">
        <v>219</v>
      </c>
    </row>
    <row r="4" spans="1:7" x14ac:dyDescent="0.3">
      <c r="A4" s="1" t="s">
        <v>220</v>
      </c>
      <c r="B4" s="1" t="s">
        <v>221</v>
      </c>
      <c r="C4" s="1">
        <v>53</v>
      </c>
      <c r="D4" s="41">
        <v>37900</v>
      </c>
      <c r="E4" s="1"/>
      <c r="F4" s="1"/>
      <c r="G4" s="1"/>
    </row>
    <row r="5" spans="1:7" x14ac:dyDescent="0.3">
      <c r="A5" s="1" t="s">
        <v>220</v>
      </c>
      <c r="B5" s="1" t="s">
        <v>222</v>
      </c>
      <c r="C5" s="1">
        <v>100</v>
      </c>
      <c r="D5" s="41">
        <v>88900</v>
      </c>
      <c r="E5" s="39"/>
      <c r="F5" s="1"/>
      <c r="G5" s="1"/>
    </row>
    <row r="6" spans="1:7" x14ac:dyDescent="0.3">
      <c r="A6" s="1" t="s">
        <v>223</v>
      </c>
      <c r="B6" s="1" t="s">
        <v>224</v>
      </c>
      <c r="C6" s="1">
        <v>11.5</v>
      </c>
      <c r="D6" s="41">
        <v>5490</v>
      </c>
      <c r="E6" s="1"/>
      <c r="F6" s="1"/>
      <c r="G6" s="1"/>
    </row>
    <row r="7" spans="1:7" x14ac:dyDescent="0.3">
      <c r="A7" s="1" t="s">
        <v>225</v>
      </c>
      <c r="B7" s="1" t="s">
        <v>226</v>
      </c>
      <c r="C7" s="1">
        <v>48</v>
      </c>
      <c r="D7" s="41">
        <v>27273</v>
      </c>
      <c r="E7" s="1"/>
      <c r="F7" s="1"/>
      <c r="G7" s="1"/>
    </row>
    <row r="8" spans="1:7" x14ac:dyDescent="0.3">
      <c r="A8" s="1" t="s">
        <v>223</v>
      </c>
      <c r="B8" s="1" t="s">
        <v>227</v>
      </c>
      <c r="C8" s="1">
        <v>13.1</v>
      </c>
      <c r="D8" s="41">
        <v>5490</v>
      </c>
      <c r="E8" s="1"/>
      <c r="F8" s="1"/>
      <c r="G8" s="1"/>
    </row>
    <row r="9" spans="1:7" x14ac:dyDescent="0.3">
      <c r="A9" s="1" t="s">
        <v>228</v>
      </c>
      <c r="B9" s="1" t="s">
        <v>229</v>
      </c>
      <c r="C9" s="1">
        <v>96.5</v>
      </c>
      <c r="D9" s="41">
        <v>31980</v>
      </c>
      <c r="E9" s="1"/>
      <c r="F9" s="1"/>
      <c r="G9" s="1"/>
    </row>
    <row r="10" spans="1:7" x14ac:dyDescent="0.3">
      <c r="A10" s="1" t="s">
        <v>230</v>
      </c>
      <c r="B10" s="1" t="s">
        <v>231</v>
      </c>
      <c r="C10" s="1">
        <v>79.5</v>
      </c>
      <c r="D10" s="41">
        <v>27900</v>
      </c>
      <c r="E10" s="1"/>
      <c r="F10" s="1"/>
      <c r="G10" s="1"/>
    </row>
    <row r="11" spans="1:7" x14ac:dyDescent="0.3">
      <c r="A11" s="1" t="s">
        <v>228</v>
      </c>
      <c r="B11" s="1" t="s">
        <v>232</v>
      </c>
      <c r="C11" s="1">
        <v>14.3</v>
      </c>
      <c r="D11" s="41">
        <v>6151</v>
      </c>
      <c r="E11" s="1"/>
      <c r="F11" s="1"/>
      <c r="G11" s="1"/>
    </row>
    <row r="12" spans="1:7" x14ac:dyDescent="0.3">
      <c r="A12" s="1" t="s">
        <v>233</v>
      </c>
      <c r="B12" s="1" t="s">
        <v>234</v>
      </c>
      <c r="C12" s="1">
        <v>200</v>
      </c>
      <c r="D12" s="41">
        <v>61200</v>
      </c>
      <c r="E12" s="1"/>
      <c r="F12" s="1"/>
      <c r="G12" s="1"/>
    </row>
    <row r="13" spans="1:7" x14ac:dyDescent="0.3">
      <c r="A13" s="1" t="s">
        <v>233</v>
      </c>
      <c r="B13" s="1" t="s">
        <v>235</v>
      </c>
      <c r="C13" s="1">
        <v>98</v>
      </c>
      <c r="D13" s="41">
        <v>39033</v>
      </c>
      <c r="E13" s="1"/>
      <c r="F13" s="1"/>
      <c r="G13" s="1"/>
    </row>
    <row r="14" spans="1:7" x14ac:dyDescent="0.3">
      <c r="A14" s="1" t="s">
        <v>225</v>
      </c>
      <c r="B14" s="1" t="s">
        <v>236</v>
      </c>
      <c r="C14" s="1">
        <v>21</v>
      </c>
      <c r="D14" s="41">
        <v>10477</v>
      </c>
      <c r="E14" s="1"/>
      <c r="F14" s="1"/>
      <c r="G14" s="1"/>
    </row>
    <row r="15" spans="1:7" x14ac:dyDescent="0.3">
      <c r="A15" s="1" t="s">
        <v>228</v>
      </c>
      <c r="B15" s="1" t="s">
        <v>237</v>
      </c>
      <c r="C15" s="1">
        <v>11.6</v>
      </c>
      <c r="D15" s="41">
        <v>5422</v>
      </c>
      <c r="E15" s="1"/>
      <c r="F15" s="1"/>
      <c r="G15" s="1"/>
    </row>
    <row r="16" spans="1:7" x14ac:dyDescent="0.3">
      <c r="A16" s="1" t="s">
        <v>225</v>
      </c>
      <c r="B16" s="1" t="s">
        <v>238</v>
      </c>
      <c r="C16" s="1">
        <v>21</v>
      </c>
      <c r="D16" s="41">
        <v>13266</v>
      </c>
      <c r="E16" s="1"/>
      <c r="F16" s="1"/>
      <c r="G16" s="1"/>
    </row>
    <row r="17" spans="1:9" x14ac:dyDescent="0.3">
      <c r="A17" s="1" t="s">
        <v>225</v>
      </c>
      <c r="B17" s="1" t="s">
        <v>239</v>
      </c>
      <c r="C17" s="1">
        <v>10.9</v>
      </c>
      <c r="D17" s="41">
        <v>7589</v>
      </c>
      <c r="E17" s="1"/>
      <c r="F17" s="1"/>
      <c r="G17" s="1"/>
    </row>
    <row r="18" spans="1:9" x14ac:dyDescent="0.3">
      <c r="A18" s="1" t="s">
        <v>228</v>
      </c>
      <c r="B18" s="1" t="s">
        <v>240</v>
      </c>
      <c r="C18" s="1">
        <v>14</v>
      </c>
      <c r="D18" s="41">
        <v>7361</v>
      </c>
      <c r="E18" s="1"/>
      <c r="F18" s="1"/>
      <c r="G18" s="1"/>
    </row>
    <row r="20" spans="1:9" x14ac:dyDescent="0.3">
      <c r="B20" s="46" t="s">
        <v>241</v>
      </c>
      <c r="C20" s="1" t="s">
        <v>187</v>
      </c>
      <c r="D20" s="1"/>
      <c r="E20" s="1"/>
      <c r="F20" s="1"/>
      <c r="G20" s="1"/>
    </row>
    <row r="21" spans="1:9" x14ac:dyDescent="0.3">
      <c r="B21" s="46" t="s">
        <v>242</v>
      </c>
      <c r="C21" s="1" t="s">
        <v>242</v>
      </c>
      <c r="D21" s="1"/>
      <c r="E21" s="1"/>
      <c r="F21" s="1"/>
      <c r="G21" s="1"/>
    </row>
    <row r="22" spans="1:9" x14ac:dyDescent="0.3">
      <c r="B22" s="46" t="s">
        <v>243</v>
      </c>
      <c r="C22" s="1" t="s">
        <v>244</v>
      </c>
      <c r="D22" s="1"/>
      <c r="E22" s="1"/>
      <c r="F22" s="1"/>
      <c r="G22" s="1"/>
    </row>
    <row r="23" spans="1:9" x14ac:dyDescent="0.3">
      <c r="B23" s="46" t="s">
        <v>245</v>
      </c>
      <c r="C23" s="1" t="s">
        <v>246</v>
      </c>
      <c r="D23" s="1"/>
      <c r="E23" s="1"/>
      <c r="F23" s="1"/>
      <c r="G23" s="1"/>
    </row>
    <row r="25" spans="1:9" ht="28.8" x14ac:dyDescent="0.3">
      <c r="C25" s="72" t="s">
        <v>247</v>
      </c>
      <c r="D25" s="72"/>
      <c r="E25" s="47" t="s">
        <v>248</v>
      </c>
      <c r="G25" s="73"/>
      <c r="H25" s="73"/>
      <c r="I25" s="49"/>
    </row>
    <row r="26" spans="1:9" x14ac:dyDescent="0.3">
      <c r="C26" s="1" t="s">
        <v>220</v>
      </c>
      <c r="D26" s="1"/>
      <c r="E26" s="1"/>
      <c r="G26" s="57"/>
      <c r="H26" s="57"/>
      <c r="I26" s="57"/>
    </row>
    <row r="27" spans="1:9" x14ac:dyDescent="0.3">
      <c r="C27" s="1" t="s">
        <v>223</v>
      </c>
      <c r="D27" s="1"/>
      <c r="E27" s="1"/>
    </row>
    <row r="28" spans="1:9" x14ac:dyDescent="0.3">
      <c r="C28" s="1" t="s">
        <v>228</v>
      </c>
      <c r="D28" s="1"/>
      <c r="E28" s="1"/>
      <c r="G28" s="48"/>
    </row>
    <row r="29" spans="1:9" x14ac:dyDescent="0.3">
      <c r="C29" s="1" t="s">
        <v>230</v>
      </c>
      <c r="D29" s="1"/>
      <c r="E29" s="1"/>
    </row>
    <row r="30" spans="1:9" x14ac:dyDescent="0.3">
      <c r="C30" s="1" t="s">
        <v>233</v>
      </c>
      <c r="D30" s="1"/>
      <c r="E30" s="1"/>
    </row>
    <row r="31" spans="1:9" x14ac:dyDescent="0.3">
      <c r="C31" s="1" t="s">
        <v>225</v>
      </c>
      <c r="D31" s="1"/>
      <c r="E31" s="1"/>
    </row>
  </sheetData>
  <mergeCells count="3">
    <mergeCell ref="C25:D25"/>
    <mergeCell ref="G25:H25"/>
    <mergeCell ref="G26:I2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workbookViewId="0">
      <selection activeCell="H22" sqref="H22"/>
    </sheetView>
  </sheetViews>
  <sheetFormatPr defaultRowHeight="14.4" x14ac:dyDescent="0.3"/>
  <cols>
    <col min="2" max="2" width="13.88671875" bestFit="1" customWidth="1"/>
    <col min="3" max="3" width="17.5546875" bestFit="1" customWidth="1"/>
    <col min="4" max="4" width="10.109375" bestFit="1" customWidth="1"/>
    <col min="5" max="5" width="12.5546875" customWidth="1"/>
    <col min="7" max="7" width="7.6640625" customWidth="1"/>
    <col min="8" max="8" width="49" bestFit="1" customWidth="1"/>
    <col min="9" max="9" width="16.109375" customWidth="1"/>
  </cols>
  <sheetData>
    <row r="1" spans="1:10" x14ac:dyDescent="0.3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10" x14ac:dyDescent="0.3">
      <c r="A2" s="4" t="s">
        <v>17</v>
      </c>
      <c r="B2" s="4" t="s">
        <v>18</v>
      </c>
      <c r="C2" s="1" t="s">
        <v>19</v>
      </c>
      <c r="D2" s="5">
        <v>12500</v>
      </c>
      <c r="E2" s="6">
        <v>42769</v>
      </c>
      <c r="G2" s="7">
        <v>1</v>
      </c>
      <c r="H2" s="8" t="s">
        <v>20</v>
      </c>
      <c r="I2" s="54"/>
      <c r="J2" s="8"/>
    </row>
    <row r="3" spans="1:10" x14ac:dyDescent="0.3">
      <c r="A3" s="4" t="s">
        <v>21</v>
      </c>
      <c r="B3" s="4" t="s">
        <v>22</v>
      </c>
      <c r="C3" s="1" t="s">
        <v>23</v>
      </c>
      <c r="D3" s="5">
        <v>1200</v>
      </c>
      <c r="E3" s="6">
        <v>42777</v>
      </c>
    </row>
    <row r="4" spans="1:10" x14ac:dyDescent="0.3">
      <c r="A4" s="4" t="s">
        <v>24</v>
      </c>
      <c r="B4" s="4" t="s">
        <v>25</v>
      </c>
      <c r="C4" s="1" t="s">
        <v>19</v>
      </c>
      <c r="D4" s="5">
        <v>4600</v>
      </c>
      <c r="E4" s="6">
        <v>42811</v>
      </c>
      <c r="G4" s="9" t="s">
        <v>26</v>
      </c>
      <c r="H4" s="12"/>
    </row>
    <row r="5" spans="1:10" x14ac:dyDescent="0.3">
      <c r="A5" s="4" t="s">
        <v>27</v>
      </c>
      <c r="B5" s="4" t="s">
        <v>28</v>
      </c>
      <c r="C5" s="1" t="s">
        <v>29</v>
      </c>
      <c r="D5" s="5">
        <v>16000</v>
      </c>
      <c r="E5" s="6">
        <v>42828</v>
      </c>
      <c r="G5" s="10"/>
    </row>
    <row r="6" spans="1:10" x14ac:dyDescent="0.3">
      <c r="A6" s="4" t="s">
        <v>30</v>
      </c>
      <c r="B6" s="4" t="s">
        <v>18</v>
      </c>
      <c r="C6" s="1" t="s">
        <v>19</v>
      </c>
      <c r="D6" s="5">
        <v>12500</v>
      </c>
      <c r="E6" s="6">
        <v>42837</v>
      </c>
      <c r="G6" s="7">
        <v>2</v>
      </c>
      <c r="H6" s="8" t="s">
        <v>31</v>
      </c>
      <c r="I6" s="54"/>
      <c r="J6" s="8"/>
    </row>
    <row r="7" spans="1:10" x14ac:dyDescent="0.3">
      <c r="A7" s="4" t="s">
        <v>32</v>
      </c>
      <c r="B7" s="4" t="s">
        <v>28</v>
      </c>
      <c r="C7" s="1" t="s">
        <v>33</v>
      </c>
      <c r="D7" s="5">
        <v>16000</v>
      </c>
      <c r="E7" s="6">
        <v>42904</v>
      </c>
    </row>
    <row r="8" spans="1:10" x14ac:dyDescent="0.3">
      <c r="A8" s="4" t="s">
        <v>34</v>
      </c>
      <c r="B8" s="4" t="s">
        <v>25</v>
      </c>
      <c r="C8" s="1" t="s">
        <v>23</v>
      </c>
      <c r="D8" s="5">
        <v>4600</v>
      </c>
      <c r="E8" s="6">
        <v>42925</v>
      </c>
      <c r="G8" s="9" t="s">
        <v>26</v>
      </c>
      <c r="H8" s="12"/>
    </row>
    <row r="9" spans="1:10" x14ac:dyDescent="0.3">
      <c r="A9" s="4" t="s">
        <v>35</v>
      </c>
      <c r="B9" s="4" t="s">
        <v>36</v>
      </c>
      <c r="C9" s="1" t="s">
        <v>23</v>
      </c>
      <c r="D9" s="5">
        <v>3200</v>
      </c>
      <c r="E9" s="6">
        <v>42932</v>
      </c>
    </row>
    <row r="10" spans="1:10" x14ac:dyDescent="0.3">
      <c r="A10" s="4" t="s">
        <v>37</v>
      </c>
      <c r="B10" s="4" t="s">
        <v>36</v>
      </c>
      <c r="C10" s="1" t="s">
        <v>38</v>
      </c>
      <c r="D10" s="5">
        <v>3200</v>
      </c>
      <c r="E10" s="6">
        <v>43049</v>
      </c>
      <c r="G10" s="7">
        <v>3</v>
      </c>
      <c r="H10" s="8" t="s">
        <v>39</v>
      </c>
      <c r="I10" s="54"/>
      <c r="J10" s="8"/>
    </row>
    <row r="11" spans="1:10" x14ac:dyDescent="0.3">
      <c r="A11" s="4" t="s">
        <v>40</v>
      </c>
      <c r="B11" s="4" t="s">
        <v>25</v>
      </c>
      <c r="C11" s="1" t="s">
        <v>23</v>
      </c>
      <c r="D11" s="5">
        <v>4600</v>
      </c>
      <c r="E11" s="6">
        <v>43112</v>
      </c>
    </row>
    <row r="12" spans="1:10" x14ac:dyDescent="0.3">
      <c r="A12" s="4" t="s">
        <v>41</v>
      </c>
      <c r="B12" s="4" t="s">
        <v>36</v>
      </c>
      <c r="C12" s="1" t="s">
        <v>19</v>
      </c>
      <c r="D12" s="5">
        <v>3200</v>
      </c>
      <c r="E12" s="6">
        <v>43143</v>
      </c>
      <c r="G12" s="9" t="s">
        <v>26</v>
      </c>
      <c r="H12" s="12"/>
    </row>
    <row r="13" spans="1:10" x14ac:dyDescent="0.3">
      <c r="A13" s="4" t="s">
        <v>42</v>
      </c>
      <c r="B13" s="4" t="s">
        <v>22</v>
      </c>
      <c r="C13" s="1" t="s">
        <v>33</v>
      </c>
      <c r="D13" s="5">
        <v>1200</v>
      </c>
      <c r="E13" s="6">
        <v>43146</v>
      </c>
    </row>
    <row r="14" spans="1:10" x14ac:dyDescent="0.3">
      <c r="A14" s="4" t="s">
        <v>43</v>
      </c>
      <c r="B14" s="4" t="s">
        <v>36</v>
      </c>
      <c r="C14" s="1" t="s">
        <v>44</v>
      </c>
      <c r="D14" s="5">
        <v>12500</v>
      </c>
      <c r="E14" s="6">
        <v>43153</v>
      </c>
      <c r="G14" s="7">
        <v>4</v>
      </c>
      <c r="H14" s="8" t="s">
        <v>45</v>
      </c>
      <c r="I14" s="8"/>
      <c r="J14" s="8"/>
    </row>
    <row r="15" spans="1:10" x14ac:dyDescent="0.3">
      <c r="A15" s="4" t="s">
        <v>46</v>
      </c>
      <c r="B15" s="4" t="s">
        <v>22</v>
      </c>
      <c r="C15" s="1" t="s">
        <v>44</v>
      </c>
      <c r="D15" s="5">
        <v>1200</v>
      </c>
      <c r="E15" s="6">
        <v>43168</v>
      </c>
    </row>
    <row r="16" spans="1:10" x14ac:dyDescent="0.3">
      <c r="A16" s="4" t="s">
        <v>47</v>
      </c>
      <c r="B16" s="4" t="s">
        <v>22</v>
      </c>
      <c r="C16" s="1" t="s">
        <v>23</v>
      </c>
      <c r="D16" s="5">
        <v>1200</v>
      </c>
      <c r="E16" s="6">
        <v>43215</v>
      </c>
      <c r="G16" s="9" t="s">
        <v>26</v>
      </c>
      <c r="H16" s="11" t="str" cm="1">
        <f t="array" ref="H16:H21">_xlfn.UNIQUE(C2:C50)</f>
        <v>Suporte</v>
      </c>
      <c r="I16" s="12"/>
    </row>
    <row r="17" spans="1:9" x14ac:dyDescent="0.3">
      <c r="A17" s="4" t="s">
        <v>48</v>
      </c>
      <c r="B17" s="4" t="s">
        <v>18</v>
      </c>
      <c r="C17" s="1" t="s">
        <v>23</v>
      </c>
      <c r="D17" s="5">
        <v>12500</v>
      </c>
      <c r="E17" s="6">
        <v>43228</v>
      </c>
      <c r="H17" s="11" t="str">
        <v>Financeiro</v>
      </c>
      <c r="I17" s="12"/>
    </row>
    <row r="18" spans="1:9" x14ac:dyDescent="0.3">
      <c r="A18" s="4" t="s">
        <v>49</v>
      </c>
      <c r="B18" s="4" t="s">
        <v>22</v>
      </c>
      <c r="C18" s="1" t="s">
        <v>29</v>
      </c>
      <c r="D18" s="5">
        <v>1200</v>
      </c>
      <c r="E18" s="6">
        <v>43236</v>
      </c>
      <c r="H18" s="11" t="str">
        <v>Gestão de Pessoas</v>
      </c>
      <c r="I18" s="12"/>
    </row>
    <row r="19" spans="1:9" x14ac:dyDescent="0.3">
      <c r="A19" s="4" t="s">
        <v>50</v>
      </c>
      <c r="B19" s="4" t="s">
        <v>18</v>
      </c>
      <c r="C19" s="1" t="s">
        <v>33</v>
      </c>
      <c r="D19" s="5">
        <v>12500</v>
      </c>
      <c r="E19" s="6">
        <v>43272</v>
      </c>
      <c r="H19" s="11" t="str">
        <v>Comercial</v>
      </c>
      <c r="I19" s="12"/>
    </row>
    <row r="20" spans="1:9" x14ac:dyDescent="0.3">
      <c r="A20" s="4" t="s">
        <v>51</v>
      </c>
      <c r="B20" s="4" t="s">
        <v>36</v>
      </c>
      <c r="C20" s="1" t="s">
        <v>29</v>
      </c>
      <c r="D20" s="5">
        <v>3200</v>
      </c>
      <c r="E20" s="6">
        <v>43317</v>
      </c>
      <c r="H20" s="11" t="str">
        <v>Administrativo</v>
      </c>
      <c r="I20" s="12"/>
    </row>
    <row r="21" spans="1:9" x14ac:dyDescent="0.3">
      <c r="A21" s="4" t="s">
        <v>52</v>
      </c>
      <c r="B21" s="4" t="s">
        <v>22</v>
      </c>
      <c r="C21" s="1" t="s">
        <v>19</v>
      </c>
      <c r="D21" s="5">
        <v>1200</v>
      </c>
      <c r="E21" s="6">
        <v>43328</v>
      </c>
      <c r="H21" s="11" t="str">
        <v>Marketing</v>
      </c>
      <c r="I21" s="12"/>
    </row>
    <row r="22" spans="1:9" x14ac:dyDescent="0.3">
      <c r="A22" s="4" t="s">
        <v>53</v>
      </c>
      <c r="B22" s="4" t="s">
        <v>25</v>
      </c>
      <c r="C22" s="1" t="s">
        <v>44</v>
      </c>
      <c r="D22" s="5">
        <v>4600</v>
      </c>
      <c r="E22" s="6">
        <v>43413</v>
      </c>
    </row>
    <row r="23" spans="1:9" x14ac:dyDescent="0.3">
      <c r="A23" s="4" t="s">
        <v>54</v>
      </c>
      <c r="B23" s="4" t="s">
        <v>25</v>
      </c>
      <c r="C23" s="1" t="s">
        <v>44</v>
      </c>
      <c r="D23" s="5">
        <v>4600</v>
      </c>
      <c r="E23" s="6">
        <v>43438</v>
      </c>
    </row>
    <row r="24" spans="1:9" x14ac:dyDescent="0.3">
      <c r="A24" s="4" t="s">
        <v>55</v>
      </c>
      <c r="B24" s="4" t="s">
        <v>18</v>
      </c>
      <c r="C24" s="1" t="s">
        <v>38</v>
      </c>
      <c r="D24" s="5">
        <v>12500</v>
      </c>
      <c r="E24" s="6">
        <v>43441</v>
      </c>
    </row>
    <row r="25" spans="1:9" x14ac:dyDescent="0.3">
      <c r="A25" s="4" t="s">
        <v>56</v>
      </c>
      <c r="B25" s="4" t="s">
        <v>28</v>
      </c>
      <c r="C25" s="1" t="s">
        <v>38</v>
      </c>
      <c r="D25" s="5">
        <v>16000</v>
      </c>
      <c r="E25" s="6">
        <v>43470</v>
      </c>
    </row>
    <row r="26" spans="1:9" x14ac:dyDescent="0.3">
      <c r="A26" s="4" t="s">
        <v>57</v>
      </c>
      <c r="B26" s="4" t="s">
        <v>22</v>
      </c>
      <c r="C26" s="1" t="s">
        <v>23</v>
      </c>
      <c r="D26" s="5">
        <v>1200</v>
      </c>
      <c r="E26" s="6">
        <v>43487</v>
      </c>
    </row>
    <row r="27" spans="1:9" x14ac:dyDescent="0.3">
      <c r="A27" s="4" t="s">
        <v>58</v>
      </c>
      <c r="B27" s="4" t="s">
        <v>28</v>
      </c>
      <c r="C27" s="1" t="s">
        <v>29</v>
      </c>
      <c r="D27" s="5">
        <v>16000</v>
      </c>
      <c r="E27" s="6">
        <v>43527</v>
      </c>
    </row>
    <row r="28" spans="1:9" x14ac:dyDescent="0.3">
      <c r="A28" s="4" t="s">
        <v>59</v>
      </c>
      <c r="B28" s="4" t="s">
        <v>36</v>
      </c>
      <c r="C28" s="1" t="s">
        <v>23</v>
      </c>
      <c r="D28" s="5">
        <v>3200</v>
      </c>
      <c r="E28" s="6">
        <v>43547</v>
      </c>
    </row>
    <row r="29" spans="1:9" x14ac:dyDescent="0.3">
      <c r="A29" s="4" t="s">
        <v>60</v>
      </c>
      <c r="B29" s="4" t="s">
        <v>36</v>
      </c>
      <c r="C29" s="1" t="s">
        <v>19</v>
      </c>
      <c r="D29" s="5">
        <v>3200</v>
      </c>
      <c r="E29" s="6">
        <v>43552</v>
      </c>
    </row>
    <row r="30" spans="1:9" x14ac:dyDescent="0.3">
      <c r="A30" s="4" t="s">
        <v>61</v>
      </c>
      <c r="B30" s="4" t="s">
        <v>18</v>
      </c>
      <c r="C30" s="1" t="s">
        <v>44</v>
      </c>
      <c r="D30" s="5">
        <v>12500</v>
      </c>
      <c r="E30" s="6">
        <v>43557</v>
      </c>
    </row>
    <row r="31" spans="1:9" x14ac:dyDescent="0.3">
      <c r="A31" s="4" t="s">
        <v>62</v>
      </c>
      <c r="B31" s="4" t="s">
        <v>18</v>
      </c>
      <c r="C31" s="1" t="s">
        <v>38</v>
      </c>
      <c r="D31" s="5">
        <v>12500</v>
      </c>
      <c r="E31" s="6">
        <v>43624</v>
      </c>
    </row>
    <row r="32" spans="1:9" x14ac:dyDescent="0.3">
      <c r="A32" s="4" t="s">
        <v>63</v>
      </c>
      <c r="B32" s="4" t="s">
        <v>28</v>
      </c>
      <c r="C32" s="1" t="s">
        <v>44</v>
      </c>
      <c r="D32" s="5">
        <v>16000</v>
      </c>
      <c r="E32" s="6">
        <v>43654</v>
      </c>
    </row>
    <row r="33" spans="1:5" x14ac:dyDescent="0.3">
      <c r="A33" s="4" t="s">
        <v>64</v>
      </c>
      <c r="B33" s="4" t="s">
        <v>28</v>
      </c>
      <c r="C33" s="1" t="s">
        <v>19</v>
      </c>
      <c r="D33" s="5">
        <v>16000</v>
      </c>
      <c r="E33" s="6">
        <v>43655</v>
      </c>
    </row>
    <row r="34" spans="1:5" x14ac:dyDescent="0.3">
      <c r="A34" s="4" t="s">
        <v>65</v>
      </c>
      <c r="B34" s="4" t="s">
        <v>18</v>
      </c>
      <c r="C34" s="1" t="s">
        <v>38</v>
      </c>
      <c r="D34" s="5">
        <v>12500</v>
      </c>
      <c r="E34" s="6">
        <v>43701</v>
      </c>
    </row>
    <row r="35" spans="1:5" x14ac:dyDescent="0.3">
      <c r="A35" s="4" t="s">
        <v>66</v>
      </c>
      <c r="B35" s="4" t="s">
        <v>22</v>
      </c>
      <c r="C35" s="1" t="s">
        <v>23</v>
      </c>
      <c r="D35" s="5">
        <v>1200</v>
      </c>
      <c r="E35" s="6">
        <v>43727</v>
      </c>
    </row>
    <row r="36" spans="1:5" x14ac:dyDescent="0.3">
      <c r="A36" s="4" t="s">
        <v>67</v>
      </c>
      <c r="B36" s="4" t="s">
        <v>28</v>
      </c>
      <c r="C36" s="1" t="s">
        <v>44</v>
      </c>
      <c r="D36" s="5">
        <v>16000</v>
      </c>
      <c r="E36" s="6">
        <v>43748</v>
      </c>
    </row>
    <row r="37" spans="1:5" x14ac:dyDescent="0.3">
      <c r="A37" s="4" t="s">
        <v>68</v>
      </c>
      <c r="B37" s="4" t="s">
        <v>36</v>
      </c>
      <c r="C37" s="1" t="s">
        <v>19</v>
      </c>
      <c r="D37" s="5">
        <v>3200</v>
      </c>
      <c r="E37" s="6">
        <v>43758</v>
      </c>
    </row>
    <row r="38" spans="1:5" x14ac:dyDescent="0.3">
      <c r="A38" s="4" t="s">
        <v>69</v>
      </c>
      <c r="B38" s="4" t="s">
        <v>18</v>
      </c>
      <c r="C38" s="1" t="s">
        <v>33</v>
      </c>
      <c r="D38" s="5">
        <v>12500</v>
      </c>
      <c r="E38" s="6">
        <v>43832</v>
      </c>
    </row>
    <row r="39" spans="1:5" x14ac:dyDescent="0.3">
      <c r="A39" s="4" t="s">
        <v>70</v>
      </c>
      <c r="B39" s="4" t="s">
        <v>22</v>
      </c>
      <c r="C39" s="1" t="s">
        <v>38</v>
      </c>
      <c r="D39" s="5">
        <v>1200</v>
      </c>
      <c r="E39" s="6">
        <v>43877</v>
      </c>
    </row>
    <row r="40" spans="1:5" x14ac:dyDescent="0.3">
      <c r="A40" s="4" t="s">
        <v>71</v>
      </c>
      <c r="B40" s="4" t="s">
        <v>28</v>
      </c>
      <c r="C40" s="1" t="s">
        <v>23</v>
      </c>
      <c r="D40" s="5">
        <v>16000</v>
      </c>
      <c r="E40" s="6">
        <v>43880</v>
      </c>
    </row>
    <row r="41" spans="1:5" x14ac:dyDescent="0.3">
      <c r="A41" s="4" t="s">
        <v>72</v>
      </c>
      <c r="B41" s="4" t="s">
        <v>28</v>
      </c>
      <c r="C41" s="1" t="s">
        <v>23</v>
      </c>
      <c r="D41" s="5">
        <v>16000</v>
      </c>
      <c r="E41" s="6">
        <v>43912</v>
      </c>
    </row>
    <row r="42" spans="1:5" x14ac:dyDescent="0.3">
      <c r="A42" s="4" t="s">
        <v>73</v>
      </c>
      <c r="B42" s="4" t="s">
        <v>25</v>
      </c>
      <c r="C42" s="1" t="s">
        <v>23</v>
      </c>
      <c r="D42" s="5">
        <v>4600</v>
      </c>
      <c r="E42" s="6">
        <v>44020</v>
      </c>
    </row>
    <row r="43" spans="1:5" x14ac:dyDescent="0.3">
      <c r="A43" s="4" t="s">
        <v>74</v>
      </c>
      <c r="B43" s="4" t="s">
        <v>18</v>
      </c>
      <c r="C43" s="1" t="s">
        <v>23</v>
      </c>
      <c r="D43" s="5">
        <v>12500</v>
      </c>
      <c r="E43" s="6">
        <v>44020</v>
      </c>
    </row>
    <row r="44" spans="1:5" x14ac:dyDescent="0.3">
      <c r="A44" s="4" t="s">
        <v>75</v>
      </c>
      <c r="B44" s="4" t="s">
        <v>36</v>
      </c>
      <c r="C44" s="1" t="s">
        <v>44</v>
      </c>
      <c r="D44" s="5">
        <v>3200</v>
      </c>
      <c r="E44" s="6">
        <v>44021</v>
      </c>
    </row>
    <row r="45" spans="1:5" x14ac:dyDescent="0.3">
      <c r="A45" s="4" t="s">
        <v>76</v>
      </c>
      <c r="B45" s="4" t="s">
        <v>25</v>
      </c>
      <c r="C45" s="1" t="s">
        <v>44</v>
      </c>
      <c r="D45" s="5">
        <v>4600</v>
      </c>
      <c r="E45" s="6">
        <v>44089</v>
      </c>
    </row>
    <row r="46" spans="1:5" x14ac:dyDescent="0.3">
      <c r="A46" s="4" t="s">
        <v>77</v>
      </c>
      <c r="B46" s="4" t="s">
        <v>28</v>
      </c>
      <c r="C46" s="1" t="s">
        <v>38</v>
      </c>
      <c r="D46" s="5">
        <v>16000</v>
      </c>
      <c r="E46" s="6">
        <v>44099</v>
      </c>
    </row>
    <row r="47" spans="1:5" x14ac:dyDescent="0.3">
      <c r="A47" s="4" t="s">
        <v>78</v>
      </c>
      <c r="B47" s="4" t="s">
        <v>18</v>
      </c>
      <c r="C47" s="1" t="s">
        <v>44</v>
      </c>
      <c r="D47" s="5">
        <v>12500</v>
      </c>
      <c r="E47" s="6">
        <v>44105</v>
      </c>
    </row>
    <row r="48" spans="1:5" x14ac:dyDescent="0.3">
      <c r="A48" s="4" t="s">
        <v>79</v>
      </c>
      <c r="B48" s="4" t="s">
        <v>18</v>
      </c>
      <c r="C48" s="1" t="s">
        <v>33</v>
      </c>
      <c r="D48" s="5">
        <v>12500</v>
      </c>
      <c r="E48" s="6">
        <v>44128</v>
      </c>
    </row>
    <row r="49" spans="1:5" x14ac:dyDescent="0.3">
      <c r="A49" s="4" t="s">
        <v>80</v>
      </c>
      <c r="B49" s="4" t="s">
        <v>18</v>
      </c>
      <c r="C49" s="1" t="s">
        <v>44</v>
      </c>
      <c r="D49" s="5">
        <v>12500</v>
      </c>
      <c r="E49" s="6">
        <v>44155</v>
      </c>
    </row>
    <row r="50" spans="1:5" x14ac:dyDescent="0.3">
      <c r="A50" s="4" t="s">
        <v>81</v>
      </c>
      <c r="B50" s="4" t="s">
        <v>18</v>
      </c>
      <c r="C50" s="1" t="s">
        <v>29</v>
      </c>
      <c r="D50" s="5">
        <v>12500</v>
      </c>
      <c r="E50" s="6">
        <v>44160</v>
      </c>
    </row>
    <row r="51" spans="1:5" x14ac:dyDescent="0.3">
      <c r="D51" s="53">
        <f>SUM(D2:D50)</f>
        <v>416100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exercicio 9</vt:lpstr>
      <vt:lpstr>exercicio 6</vt:lpstr>
      <vt:lpstr>exercicio 7</vt:lpstr>
      <vt:lpstr>exercicio 8</vt:lpstr>
      <vt:lpstr>exercicio 10</vt:lpstr>
      <vt:lpstr>exercicio 11</vt:lpstr>
      <vt:lpstr>exercicio 5</vt:lpstr>
      <vt:lpstr>Tamanho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Jankoski</dc:creator>
  <cp:lastModifiedBy>SuporteLocal</cp:lastModifiedBy>
  <dcterms:created xsi:type="dcterms:W3CDTF">2010-04-23T12:22:42Z</dcterms:created>
  <dcterms:modified xsi:type="dcterms:W3CDTF">2023-08-28T16:42:00Z</dcterms:modified>
</cp:coreProperties>
</file>