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odali\MyProjects\Stock_Python\"/>
    </mc:Choice>
  </mc:AlternateContent>
  <xr:revisionPtr revIDLastSave="0" documentId="13_ncr:1_{7A187E94-537E-4035-ADE9-8E7DB7AE5347}" xr6:coauthVersionLast="47" xr6:coauthVersionMax="47" xr10:uidLastSave="{00000000-0000-0000-0000-000000000000}"/>
  <bookViews>
    <workbookView xWindow="-108" yWindow="-108" windowWidth="23256" windowHeight="13896" xr2:uid="{F73BD80C-E774-477B-8EC3-C8EB2F105079}"/>
  </bookViews>
  <sheets>
    <sheet name="stock_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4" i="1" l="1" a="1"/>
  <c r="J14" i="1" s="1"/>
  <c r="H14" i="1"/>
  <c r="C14" i="1" a="1"/>
  <c r="C14" i="1" s="1"/>
  <c r="F14" i="1" s="1"/>
  <c r="J13" i="1" a="1"/>
  <c r="J13" i="1" s="1"/>
  <c r="H13" i="1"/>
  <c r="C13" i="1" a="1"/>
  <c r="C13" i="1" s="1"/>
  <c r="J12" i="1" a="1"/>
  <c r="J12" i="1" s="1"/>
  <c r="H12" i="1"/>
  <c r="C12" i="1" a="1"/>
  <c r="C12" i="1" s="1"/>
  <c r="J11" i="1" a="1"/>
  <c r="J11" i="1" s="1"/>
  <c r="H11" i="1"/>
  <c r="C11" i="1" a="1"/>
  <c r="C11" i="1" s="1"/>
  <c r="F11" i="1" s="1"/>
  <c r="J10" i="1" a="1"/>
  <c r="J10" i="1" s="1"/>
  <c r="H10" i="1"/>
  <c r="C10" i="1" a="1"/>
  <c r="C10" i="1" s="1"/>
  <c r="J9" i="1" a="1"/>
  <c r="J9" i="1" s="1"/>
  <c r="H9" i="1"/>
  <c r="C9" i="1" a="1"/>
  <c r="C9" i="1" s="1"/>
  <c r="J8" i="1" a="1"/>
  <c r="J8" i="1" s="1"/>
  <c r="H8" i="1"/>
  <c r="C8" i="1" a="1"/>
  <c r="C8" i="1" s="1"/>
  <c r="F8" i="1" s="1"/>
  <c r="J7" i="1" a="1"/>
  <c r="J7" i="1" s="1"/>
  <c r="H7" i="1"/>
  <c r="C7" i="1" a="1"/>
  <c r="C7" i="1" s="1"/>
  <c r="J6" i="1" a="1"/>
  <c r="J6" i="1" s="1"/>
  <c r="H6" i="1"/>
  <c r="C6" i="1" a="1"/>
  <c r="C6" i="1" s="1"/>
  <c r="J5" i="1" a="1"/>
  <c r="J5" i="1" s="1"/>
  <c r="H5" i="1"/>
  <c r="C5" i="1" a="1"/>
  <c r="C5" i="1" s="1"/>
  <c r="G5" i="1" s="1"/>
  <c r="J4" i="1" a="1"/>
  <c r="J4" i="1" s="1"/>
  <c r="H4" i="1"/>
  <c r="C4" i="1" a="1"/>
  <c r="C4" i="1" s="1"/>
  <c r="J3" i="1" a="1"/>
  <c r="J3" i="1" s="1"/>
  <c r="H3" i="1"/>
  <c r="C3" i="1" a="1"/>
  <c r="C3" i="1" s="1"/>
  <c r="J2" i="1" a="1"/>
  <c r="J2" i="1" s="1"/>
  <c r="H2" i="1"/>
  <c r="C2" i="1" a="1"/>
  <c r="C2" i="1" s="1"/>
  <c r="G2" i="1" s="1"/>
  <c r="I5" i="1" l="1"/>
  <c r="H15" i="1"/>
  <c r="F2" i="1"/>
  <c r="G7" i="1"/>
  <c r="I7" i="1" s="1"/>
  <c r="F7" i="1"/>
  <c r="G4" i="1"/>
  <c r="I4" i="1" s="1"/>
  <c r="F4" i="1"/>
  <c r="F12" i="1"/>
  <c r="G12" i="1"/>
  <c r="I12" i="1" s="1"/>
  <c r="F9" i="1"/>
  <c r="G9" i="1"/>
  <c r="I9" i="1" s="1"/>
  <c r="I2" i="1"/>
  <c r="G13" i="1"/>
  <c r="I13" i="1" s="1"/>
  <c r="F13" i="1"/>
  <c r="F6" i="1"/>
  <c r="G6" i="1"/>
  <c r="I6" i="1" s="1"/>
  <c r="J15" i="1"/>
  <c r="G10" i="1"/>
  <c r="I10" i="1" s="1"/>
  <c r="F10" i="1"/>
  <c r="F3" i="1"/>
  <c r="G3" i="1"/>
  <c r="I3" i="1" s="1"/>
  <c r="F5" i="1"/>
  <c r="G8" i="1"/>
  <c r="I8" i="1" s="1"/>
  <c r="G11" i="1"/>
  <c r="I11" i="1" s="1"/>
  <c r="G14" i="1"/>
  <c r="I14" i="1" s="1"/>
  <c r="I15" i="1" l="1"/>
  <c r="G15" i="1"/>
  <c r="F15"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3">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19"/>
        </ext>
      </extLst>
    </bk>
    <bk>
      <extLst>
        <ext uri="{3e2802c4-a4d2-4d8b-9148-e3be6c30e623}">
          <xlrd:rvb i="22"/>
        </ext>
      </extLst>
    </bk>
    <bk>
      <extLst>
        <ext uri="{3e2802c4-a4d2-4d8b-9148-e3be6c30e623}">
          <xlrd:rvb i="25"/>
        </ext>
      </extLst>
    </bk>
    <bk>
      <extLst>
        <ext uri="{3e2802c4-a4d2-4d8b-9148-e3be6c30e623}">
          <xlrd:rvb i="28"/>
        </ext>
      </extLst>
    </bk>
    <bk>
      <extLst>
        <ext uri="{3e2802c4-a4d2-4d8b-9148-e3be6c30e623}">
          <xlrd:rvb i="31"/>
        </ext>
      </extLst>
    </bk>
    <bk>
      <extLst>
        <ext uri="{3e2802c4-a4d2-4d8b-9148-e3be6c30e623}">
          <xlrd:rvb i="34"/>
        </ext>
      </extLst>
    </bk>
    <bk>
      <extLst>
        <ext uri="{3e2802c4-a4d2-4d8b-9148-e3be6c30e623}">
          <xlrd:rvb i="37"/>
        </ext>
      </extLst>
    </bk>
  </futureMetadata>
  <cellMetadata count="1">
    <bk>
      <rc t="1" v="0"/>
    </bk>
  </cellMetadata>
  <valueMetadata count="13">
    <bk>
      <rc t="2" v="0"/>
    </bk>
    <bk>
      <rc t="2" v="1"/>
    </bk>
    <bk>
      <rc t="2" v="2"/>
    </bk>
    <bk>
      <rc t="2" v="3"/>
    </bk>
    <bk>
      <rc t="2" v="4"/>
    </bk>
    <bk>
      <rc t="2" v="5"/>
    </bk>
    <bk>
      <rc t="2" v="6"/>
    </bk>
    <bk>
      <rc t="2" v="7"/>
    </bk>
    <bk>
      <rc t="2" v="8"/>
    </bk>
    <bk>
      <rc t="2" v="9"/>
    </bk>
    <bk>
      <rc t="2" v="10"/>
    </bk>
    <bk>
      <rc t="2" v="11"/>
    </bk>
    <bk>
      <rc t="2" v="12"/>
    </bk>
  </valueMetadata>
</metadata>
</file>

<file path=xl/sharedStrings.xml><?xml version="1.0" encoding="utf-8"?>
<sst xmlns="http://schemas.openxmlformats.org/spreadsheetml/2006/main" count="24" uniqueCount="24">
  <si>
    <t>TITLE</t>
  </si>
  <si>
    <t>MARKET</t>
  </si>
  <si>
    <t>ONLINE RESULT</t>
  </si>
  <si>
    <t>SHARES</t>
  </si>
  <si>
    <t>BOUGHT FOR</t>
  </si>
  <si>
    <t>G/L</t>
  </si>
  <si>
    <t>T SHARES RESULTS</t>
  </si>
  <si>
    <t>T SHARES BOUGHT</t>
  </si>
  <si>
    <t>T G/L DAY</t>
  </si>
  <si>
    <t>Price</t>
  </si>
  <si>
    <t>AMZN</t>
  </si>
  <si>
    <t>TOTAL GAIN/LOSS</t>
  </si>
  <si>
    <t>Tesla</t>
  </si>
  <si>
    <t>NVIDIA</t>
  </si>
  <si>
    <t>Apple</t>
  </si>
  <si>
    <t>AMD</t>
  </si>
  <si>
    <t>VerifyMe</t>
  </si>
  <si>
    <t>Astera Labs</t>
  </si>
  <si>
    <t>Tractor Supply</t>
  </si>
  <si>
    <t>AT&amp;T</t>
  </si>
  <si>
    <t>AI</t>
  </si>
  <si>
    <t>SmartRent</t>
  </si>
  <si>
    <t>RIO</t>
  </si>
  <si>
    <t>CPS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</si>
</sst>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_([$$-409]* #,##0.00_);_([$$-409]* \(#,##0.00\);_([$$-409]* &quot;-&quot;??_);_(@_)"/>
    <numFmt numFmtId="165" formatCode="[Red]\-0.00;[Blue]\(0.00\)"/>
    <numFmt numFmtId="166" formatCode="[Blue]\(0.00\);[Red]\ \-0.00;0.00"/>
    <numFmt numFmtId="167" formatCode="[Red]\-0.00;[Blue]0.00"/>
  </numFmts>
  <fonts count="7" x14ac:knownFonts="1">
    <font>
      <sz val="11"/>
      <color theme="1"/>
      <name val="Aptos Narrow"/>
      <family val="2"/>
      <scheme val="minor"/>
    </font>
    <font>
      <sz val="11"/>
      <color theme="1"/>
      <name val="Aptos Narrow"/>
      <family val="2"/>
      <scheme val="minor"/>
    </font>
    <font>
      <b/>
      <sz val="11"/>
      <color theme="1"/>
      <name val="Aptos Narrow"/>
      <family val="2"/>
      <scheme val="minor"/>
    </font>
    <font>
      <sz val="11"/>
      <name val="Aptos Narrow"/>
      <family val="2"/>
      <scheme val="minor"/>
    </font>
    <font>
      <b/>
      <sz val="11"/>
      <color rgb="FFFF0000"/>
      <name val="Aptos Narrow"/>
      <family val="2"/>
      <scheme val="minor"/>
    </font>
    <font>
      <b/>
      <sz val="11"/>
      <name val="Aptos Narrow"/>
      <family val="2"/>
      <scheme val="minor"/>
    </font>
    <font>
      <b/>
      <sz val="11"/>
      <color rgb="FF00B050"/>
      <name val="Aptos Narrow"/>
      <family val="2"/>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rgb="FFFFC000"/>
        <bgColor indexed="64"/>
      </patternFill>
    </fill>
    <fill>
      <patternFill patternType="solid">
        <fgColor theme="0"/>
        <bgColor indexed="64"/>
      </patternFill>
    </fill>
    <fill>
      <patternFill patternType="solid">
        <fgColor rgb="FFFFFF00"/>
        <bgColor indexed="64"/>
      </patternFill>
    </fill>
    <fill>
      <patternFill patternType="solid">
        <fgColor rgb="FFFFFF00"/>
        <bgColor theme="4" tint="0.79998168889431442"/>
      </patternFill>
    </fill>
  </fills>
  <borders count="11">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44" fontId="1" fillId="0" borderId="0" applyFont="0" applyFill="0" applyBorder="0" applyAlignment="0" applyProtection="0"/>
  </cellStyleXfs>
  <cellXfs count="31">
    <xf numFmtId="0" fontId="0" fillId="0" borderId="0" xfId="0"/>
    <xf numFmtId="0" fontId="0" fillId="0" borderId="0" xfId="0" applyAlignment="1" applyProtection="1">
      <alignment horizontal="center"/>
      <protection locked="0"/>
    </xf>
    <xf numFmtId="0" fontId="3" fillId="2" borderId="1" xfId="0" applyFont="1" applyFill="1" applyBorder="1" applyAlignment="1">
      <alignment horizontal="center"/>
    </xf>
    <xf numFmtId="164" fontId="0" fillId="0" borderId="0" xfId="0" applyNumberFormat="1"/>
    <xf numFmtId="0" fontId="2" fillId="2" borderId="2" xfId="0" applyFont="1" applyFill="1" applyBorder="1" applyAlignment="1">
      <alignment horizontal="center"/>
    </xf>
    <xf numFmtId="44" fontId="2" fillId="2" borderId="2" xfId="1" applyFont="1" applyFill="1" applyBorder="1" applyAlignment="1">
      <alignment horizontal="center"/>
    </xf>
    <xf numFmtId="165" fontId="0" fillId="3" borderId="0" xfId="1" applyNumberFormat="1" applyFont="1" applyFill="1" applyAlignment="1">
      <alignment horizontal="center"/>
    </xf>
    <xf numFmtId="44" fontId="2" fillId="2" borderId="2" xfId="0" applyNumberFormat="1" applyFont="1" applyFill="1" applyBorder="1" applyAlignment="1">
      <alignment horizontal="center"/>
    </xf>
    <xf numFmtId="44" fontId="0" fillId="2" borderId="2" xfId="0" applyNumberFormat="1" applyFill="1" applyBorder="1" applyAlignment="1">
      <alignment horizontal="center"/>
    </xf>
    <xf numFmtId="166" fontId="0" fillId="0" borderId="0" xfId="0" applyNumberFormat="1" applyAlignment="1">
      <alignment horizontal="center"/>
    </xf>
    <xf numFmtId="0" fontId="2" fillId="0" borderId="2" xfId="0" applyFont="1" applyBorder="1" applyAlignment="1">
      <alignment horizontal="center"/>
    </xf>
    <xf numFmtId="44" fontId="2" fillId="0" borderId="2" xfId="1" applyFont="1" applyBorder="1" applyAlignment="1">
      <alignment horizontal="center"/>
    </xf>
    <xf numFmtId="0" fontId="5" fillId="0" borderId="1" xfId="0" applyFont="1" applyBorder="1" applyAlignment="1" applyProtection="1">
      <alignment horizontal="center"/>
      <protection locked="0"/>
    </xf>
    <xf numFmtId="0" fontId="5" fillId="4" borderId="1" xfId="0" applyFont="1" applyFill="1" applyBorder="1" applyAlignment="1" applyProtection="1">
      <alignment horizontal="center"/>
      <protection locked="0"/>
    </xf>
    <xf numFmtId="164" fontId="3" fillId="0" borderId="0" xfId="0" applyNumberFormat="1" applyFont="1"/>
    <xf numFmtId="0" fontId="2" fillId="2" borderId="3" xfId="0" applyFont="1" applyFill="1" applyBorder="1" applyAlignment="1">
      <alignment horizontal="center"/>
    </xf>
    <xf numFmtId="44" fontId="2" fillId="2" borderId="3" xfId="1" applyFont="1" applyFill="1" applyBorder="1" applyAlignment="1">
      <alignment horizontal="center"/>
    </xf>
    <xf numFmtId="44" fontId="0" fillId="2" borderId="3" xfId="0" applyNumberFormat="1" applyFill="1" applyBorder="1" applyAlignment="1">
      <alignment horizontal="center"/>
    </xf>
    <xf numFmtId="0" fontId="2" fillId="5" borderId="4" xfId="0" applyFont="1" applyFill="1" applyBorder="1" applyAlignment="1" applyProtection="1">
      <alignment horizontal="center"/>
      <protection locked="0"/>
    </xf>
    <xf numFmtId="0" fontId="0" fillId="5" borderId="4" xfId="0" applyFill="1" applyBorder="1"/>
    <xf numFmtId="0" fontId="0" fillId="5" borderId="5" xfId="0" applyFill="1" applyBorder="1"/>
    <xf numFmtId="0" fontId="2" fillId="5" borderId="5" xfId="0" applyFont="1" applyFill="1" applyBorder="1" applyAlignment="1">
      <alignment horizontal="center"/>
    </xf>
    <xf numFmtId="44" fontId="2" fillId="5" borderId="6" xfId="1" applyFont="1" applyFill="1" applyBorder="1" applyAlignment="1">
      <alignment horizontal="center"/>
    </xf>
    <xf numFmtId="167" fontId="2" fillId="5" borderId="7" xfId="1" applyNumberFormat="1" applyFont="1" applyFill="1" applyBorder="1" applyAlignment="1">
      <alignment horizontal="center"/>
    </xf>
    <xf numFmtId="44" fontId="6" fillId="6" borderId="8" xfId="0" applyNumberFormat="1" applyFont="1" applyFill="1" applyBorder="1" applyAlignment="1">
      <alignment horizontal="center"/>
    </xf>
    <xf numFmtId="44" fontId="4" fillId="5" borderId="9" xfId="0" applyNumberFormat="1" applyFont="1" applyFill="1" applyBorder="1" applyAlignment="1">
      <alignment horizontal="center"/>
    </xf>
    <xf numFmtId="166" fontId="2" fillId="5" borderId="10" xfId="0" applyNumberFormat="1" applyFont="1" applyFill="1" applyBorder="1" applyAlignment="1">
      <alignment horizontal="center"/>
    </xf>
    <xf numFmtId="164" fontId="2" fillId="5" borderId="5" xfId="0" applyNumberFormat="1" applyFont="1" applyFill="1" applyBorder="1"/>
    <xf numFmtId="0" fontId="2" fillId="0" borderId="0" xfId="0" applyFont="1"/>
    <xf numFmtId="0" fontId="5" fillId="2" borderId="1" xfId="0" applyFont="1" applyFill="1" applyBorder="1" applyAlignment="1" applyProtection="1">
      <alignment horizontal="center"/>
      <protection locked="0"/>
    </xf>
    <xf numFmtId="0" fontId="5" fillId="0" borderId="0" xfId="0" applyFont="1" applyAlignment="1" applyProtection="1">
      <alignment horizontal="center"/>
      <protection locked="0"/>
    </xf>
  </cellXfs>
  <cellStyles count="2">
    <cellStyle name="Currency" xfId="1" builtinId="4"/>
    <cellStyle name="Normal" xfId="0" builtinId="0"/>
  </cellStyles>
  <dxfs count="10">
    <dxf>
      <font>
        <color theme="6" tint="0.39994506668294322"/>
      </font>
    </dxf>
    <dxf>
      <font>
        <color theme="6" tint="0.39994506668294322"/>
      </font>
    </dxf>
    <dxf>
      <font>
        <color theme="6" tint="0.39994506668294322"/>
      </font>
    </dxf>
    <dxf>
      <numFmt numFmtId="164" formatCode="_([$$-409]* #,##0.00_);_([$$-409]* \(#,##0.00\);_([$$-409]* &quot;-&quot;??_);_(@_)"/>
    </dxf>
    <dxf>
      <numFmt numFmtId="166" formatCode="[Blue]\(0.00\);[Red]\ \-0.00;0.00"/>
      <alignment horizontal="center" vertical="bottom" textRotation="0" wrapText="0" indent="0" justifyLastLine="0" shrinkToFit="0" readingOrder="0"/>
    </dxf>
    <dxf>
      <numFmt numFmtId="34" formatCode="_(&quot;$&quot;* #,##0.00_);_(&quot;$&quot;* \(#,##0.00\);_(&quot;$&quot;* &quot;-&quot;??_);_(@_)"/>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Aptos Narrow"/>
        <family val="2"/>
        <scheme val="minor"/>
      </font>
      <numFmt numFmtId="34" formatCode="_(&quot;$&quot;* #,##0.00_);_(&quot;$&quot;* \(#,##0.00\);_(&quot;$&quot;* &quot;-&quot;??_);_(@_)"/>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65" formatCode="[Red]\-0.00;[Blue]\(0.00\)"/>
      <fill>
        <patternFill patternType="solid">
          <fgColor indexed="64"/>
          <bgColor rgb="FFFFC000"/>
        </patternFill>
      </fill>
      <alignment horizontal="center" vertical="bottom" textRotation="0" wrapText="0" indent="0" justifyLastLine="0" shrinkToFit="0" readingOrder="0"/>
    </dxf>
    <dxf>
      <numFmt numFmtId="164" formatCode="_([$$-409]* #,##0.00_);_([$$-409]* \(#,##0.00\);_([$$-409]* &quot;-&quot;??_);_(@_)"/>
    </dxf>
    <dxf>
      <alignment horizontal="center" vertical="bottom" textRotation="0" wrapText="0" indent="0" justifyLastLine="0" shrinkToFit="0" readingOrder="0"/>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8">
  <rv s="0">
    <v>https://www.bing.com/financeapi/forcetrigger?t=a1nhlh&amp;q=XNAS%3aAMZN&amp;form=skydnc</v>
    <v>Learn more on Bing</v>
  </rv>
  <rv s="1">
    <v>en-US</v>
    <v>a1nhlh</v>
    <v>268435456</v>
    <v>1</v>
    <v>Powered by Refinitiv</v>
    <v>0</v>
    <v>AMAZON.COM, INC. (XNAS:AMZN)</v>
    <v>2</v>
    <v>3</v>
    <v>Finance</v>
    <v>4</v>
    <v>242.52</v>
    <v>151.61000000000001</v>
    <v>1.3768</v>
    <v>-8.8800000000000008</v>
    <v>-4.41E-2</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also manufactures and sells electronic devices, including Kindle, Fire tablet, Fire TV, Echo, Ring, Blink, and eero, and develops and produces media content. It serves developers and enterprises of all sizes, including start-ups, government agencies, and academic institutions, through AWS, which offers a set of on-demand technology services, including compute, storage, database, analytics, and machine learning, and other services.</v>
    <v>1556000</v>
    <v>Nasdaq Stock Market</v>
    <v>XNAS</v>
    <v>XNAS</v>
    <v>410 Terry Avenue North, SEATTLE, WA, 98109 US</v>
    <v>199.26</v>
    <v>Diversified Retail</v>
    <v>Stock</v>
    <v>45744.739438008597</v>
    <v>0</v>
    <v>191.91</v>
    <v>2039851070400</v>
    <v>AMAZON.COM, INC.</v>
    <v>AMAZON.COM, INC.</v>
    <v>198.42</v>
    <v>36.462800000000001</v>
    <v>201.36</v>
    <v>192.48</v>
    <v>10597730000</v>
    <v>AMZN</v>
    <v>AMAZON.COM, INC. (XNAS:AMZN)</v>
    <v>27719356</v>
    <v>45554869</v>
    <v>1996</v>
  </rv>
  <rv s="2">
    <v>1</v>
  </rv>
  <rv s="0">
    <v>https://www.bing.com/financeapi/forcetrigger?t=a24kar&amp;q=XNAS%3aTSLA&amp;form=skydnc</v>
    <v>Learn more on Bing</v>
  </rv>
  <rv s="1">
    <v>en-US</v>
    <v>a24kar</v>
    <v>268435456</v>
    <v>1</v>
    <v>Powered by Refinitiv</v>
    <v>0</v>
    <v>TESLA, INC. (XNAS:TSLA)</v>
    <v>2</v>
    <v>3</v>
    <v>Finance</v>
    <v>4</v>
    <v>488.53989999999999</v>
    <v>138.80250000000001</v>
    <v>2.5760000000000001</v>
    <v>-9.8993000000000002</v>
    <v>-3.6243999999999998E-2</v>
    <v>USD</v>
    <v>Tesla, Inc. designs, develops, manufactures, sells and leases high-performance fully electric vehicles and energy generation and storage systems, and offers services related to its products. Its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maintenance services and collisions, part sales, paid supercharging, insurance services revenue and retail merchandise sales. The energy generation and storage segment include the design, manufacture, installation, sales and leasing of solar energy generation and energy storage products and related services and sales of solar energy systems incentives. Its consumer vehicles include the Model 3, Y, S, X and Cybertruck. Its lithium-ion battery energy storage products include Powerwall and Megapack.</v>
    <v>125665</v>
    <v>Nasdaq Stock Market</v>
    <v>XNAS</v>
    <v>XNAS</v>
    <v>1 Tesla Road, AUSTIN, TX, 78725 US</v>
    <v>276.10000000000002</v>
    <v>Automobiles &amp; Auto Parts</v>
    <v>Stock</v>
    <v>45744.739426226559</v>
    <v>3</v>
    <v>260.79000000000002</v>
    <v>846686021471</v>
    <v>TESLA, INC.</v>
    <v>TESLA, INC.</v>
    <v>275.36</v>
    <v>132.23050000000001</v>
    <v>273.13</v>
    <v>263.23070000000001</v>
    <v>3216517000</v>
    <v>TSLA</v>
    <v>TESLA, INC. (XNAS:TSLA)</v>
    <v>86669981</v>
    <v>122626683</v>
    <v>2024</v>
  </rv>
  <rv s="2">
    <v>4</v>
  </rv>
  <rv s="0">
    <v>https://www.bing.com/financeapi/forcetrigger?t=a1yv52&amp;q=XNAS%3aNVDA&amp;form=skydnc</v>
    <v>Learn more on Bing</v>
  </rv>
  <rv s="1">
    <v>en-US</v>
    <v>a1yv52</v>
    <v>268435456</v>
    <v>1</v>
    <v>Powered by Refinitiv</v>
    <v>0</v>
    <v>NVIDIA CORPORATION (XNAS:NVDA)</v>
    <v>2</v>
    <v>3</v>
    <v>Finance</v>
    <v>4</v>
    <v>153.13</v>
    <v>75.605999999999995</v>
    <v>1.9540999999999999</v>
    <v>-1.76</v>
    <v>-1.5795E-2</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three-dimensional Internet applications.</v>
    <v>36000</v>
    <v>Nasdaq Stock Market</v>
    <v>XNAS</v>
    <v>XNAS</v>
    <v>2788 San Tomas Expressway, SANTA CLARA, CA, 95051 US</v>
    <v>112.87</v>
    <v>Semiconductors &amp; Semiconductor Equipment</v>
    <v>Stock</v>
    <v>45744.739445462503</v>
    <v>6</v>
    <v>109.07989999999999</v>
    <v>2675948000000</v>
    <v>NVIDIA CORPORATION</v>
    <v>NVIDIA CORPORATION</v>
    <v>111.43</v>
    <v>37.482599999999998</v>
    <v>111.43</v>
    <v>109.67</v>
    <v>24400000000</v>
    <v>NVDA</v>
    <v>NVIDIA CORPORATION (XNAS:NVDA)</v>
    <v>149698335</v>
    <v>302307264</v>
    <v>1998</v>
  </rv>
  <rv s="2">
    <v>7</v>
  </rv>
  <rv s="0">
    <v>https://www.bing.com/financeapi/forcetrigger?t=a1mou2&amp;q=XNAS%3aAAPL&amp;form=skydnc</v>
    <v>Learn more on Bing</v>
  </rv>
  <rv s="1">
    <v>en-US</v>
    <v>a1mou2</v>
    <v>268435456</v>
    <v>1</v>
    <v>Powered by Refinitiv</v>
    <v>0</v>
    <v>APPLE INC. (XNAS:AAPL)</v>
    <v>2</v>
    <v>3</v>
    <v>Finance</v>
    <v>4</v>
    <v>260.10000000000002</v>
    <v>164.07499999999999</v>
    <v>1.2613000000000001</v>
    <v>-5.4550000000000001</v>
    <v>-2.4369000000000002E-2</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223.8</v>
    <v>Computers, Phones &amp; Household Electronics</v>
    <v>Stock</v>
    <v>45744.739432245311</v>
    <v>9</v>
    <v>218.21</v>
    <v>3284195618650</v>
    <v>APPLE INC.</v>
    <v>APPLE INC.</v>
    <v>221.61</v>
    <v>32.150300000000001</v>
    <v>223.85</v>
    <v>218.39500000000001</v>
    <v>15037870000</v>
    <v>AAPL</v>
    <v>APPLE INC. (XNAS:AAPL)</v>
    <v>20425295</v>
    <v>52205831</v>
    <v>1977</v>
  </rv>
  <rv s="2">
    <v>10</v>
  </rv>
  <rv s="0">
    <v>https://www.bing.com/financeapi/forcetrigger?t=a1ndww&amp;q=XNAS%3aAMD&amp;form=skydnc</v>
    <v>Learn more on Bing</v>
  </rv>
  <rv s="1">
    <v>en-US</v>
    <v>a1ndww</v>
    <v>268435456</v>
    <v>1</v>
    <v>Powered by Refinitiv</v>
    <v>0</v>
    <v>ADVANCED MICRO DEVICES, INC. (XNAS:AMD)</v>
    <v>2</v>
    <v>3</v>
    <v>Finance</v>
    <v>4</v>
    <v>187.28</v>
    <v>94.73</v>
    <v>1.8933</v>
    <v>-3.41</v>
    <v>-3.1974000000000002E-2</v>
    <v>USD</v>
    <v>Advanced Micro Devices, Inc. is a global semiconductor company. It is focused on high-performance computing, graphics and visualization technologies. It operates in four segments. The Data Center segment includes artificial intelligence (AI) accelerators, server central processing units (CPUs), graphics processing units (GPUs), accelerated processing units (APUs), data processing units (DPUs), field programmable gate arrays (FPGAs), smart network interface cards (SmartNICs), and Adaptive system-on-chip (SoC) products for data centers. The Client segment primarily includes CPUs, APUs, and chipsets for desktops and notebooks. The Gaming segment primarily includes discrete GPUs, semi-custom SoC products and development services. The Embedded segment includes embedded CPUs, GPUs, APUs, FPGAs, system on modules (SOMs), and Adaptive SoC products. It markets and sells its products under the AMD trademark. Its products include AMD EPYC, AMD Ryzen, AMD Ryzen PRO, Virtex UltraScale+ and others.</v>
    <v>28000</v>
    <v>Nasdaq Stock Market</v>
    <v>XNAS</v>
    <v>XNAS</v>
    <v>2485 Augustine Drive, SANTA CLARA, CA, 95054 US</v>
    <v>106.51</v>
    <v>Semiconductors &amp; Semiconductor Equipment</v>
    <v>Stock</v>
    <v>45744.739451515627</v>
    <v>12</v>
    <v>102.48</v>
    <v>167298148720</v>
    <v>ADVANCED MICRO DEVICES, INC.</v>
    <v>ADVANCED MICRO DEVICES, INC.</v>
    <v>105.59</v>
    <v>102.9007</v>
    <v>106.65</v>
    <v>103.24</v>
    <v>1620478000</v>
    <v>AMD</v>
    <v>ADVANCED MICRO DEVICES, INC. (XNAS:AMD)</v>
    <v>18439821</v>
    <v>35628954</v>
    <v>1969</v>
  </rv>
  <rv s="2">
    <v>13</v>
  </rv>
  <rv s="0">
    <v>https://www.bing.com/financeapi/forcetrigger?t=a31gm7&amp;q=XNAS%3aVRME&amp;form=skydnc</v>
    <v>Learn more on Bing</v>
  </rv>
  <rv s="1">
    <v>en-US</v>
    <v>a31gm7</v>
    <v>268435456</v>
    <v>1</v>
    <v>Powered by Refinitiv</v>
    <v>0</v>
    <v>VERIFYME, INC. (XNAS:VRME)</v>
    <v>2</v>
    <v>3</v>
    <v>Finance</v>
    <v>4</v>
    <v>5</v>
    <v>0.57840000000000003</v>
    <v>0.49630000000000002</v>
    <v>-3.0300000000000001E-2</v>
    <v>-4.2065999999999999E-2</v>
    <v>USD</v>
    <v>VerifyMe, Inc. together with its subsidiaries, PeriShip Global, LLC (PeriShip Global) and Trust Codes Global Limited (Trust Codes Global), is a traceability and customer support services provider using specialized software and process technology. Its segments include Precision Logistics and Authentication. The Precision Logistics and Authentication segments provide specialized logistics for time-and-temperature sensitive products, as well as item level traceability, anti-diversion and anti-counterfeit protection, brand protection and enhancement technology solutions. The Precision Logistics segment specializes in predictive analytics for optimizing delivery of time and temperature- sensitive perishable products. The Precision Logistics segment includes bundled services, such as PeriTrack, Service Center, Pre-Transit Service, Post-Delivery, and Weather/Traffic Service. The Authentication segment specializes in traceability to connect brands with consumers through their products.</v>
    <v>40</v>
    <v>Nasdaq Stock Market</v>
    <v>XNAS</v>
    <v>XNAS</v>
    <v>801 INTERNATIONAL PARKWAY, FIFTH FLOOR, LAKE MARY, FL, 32746 US</v>
    <v>0.74990000000000001</v>
    <v>Software &amp; IT Services</v>
    <v>Stock</v>
    <v>45744.739373378907</v>
    <v>15</v>
    <v>0.68189999999999995</v>
    <v>8524791</v>
    <v>VERIFYME, INC.</v>
    <v>VERIFYME, INC.</v>
    <v>0.7248</v>
    <v>0</v>
    <v>0.72030000000000005</v>
    <v>0.69</v>
    <v>12354770</v>
    <v>VRME</v>
    <v>VERIFYME, INC. (XNAS:VRME)</v>
    <v>65759</v>
    <v>455950</v>
    <v>1999</v>
  </rv>
  <rv s="2">
    <v>16</v>
  </rv>
  <rv s="3">
    <v>en-US</v>
    <v>ccqpyc</v>
    <v>268435456</v>
    <v>1</v>
    <v>Powered by Refinitiv</v>
    <v>5</v>
    <v>ASTERA LABS, INC (XNAS:ALAB)</v>
    <v>6</v>
    <v>3</v>
    <v>Finance</v>
    <v>4</v>
    <v>147.38999999999999</v>
    <v>36.215000000000003</v>
    <v>3.0209999999999999</v>
    <v>-2.9449999999999998</v>
    <v>-4.6901999999999999E-2</v>
    <v>USD</v>
    <v>Astera Labs, Inc. is a global semiconductor company. The Company provides semiconductor-based connectivity solutions for cloud and artificial intelligence (AI) infrastructure. It has developed and deployed its Intelligent Connectivity Platform built from the ground up for cloud and AI infrastructure. Its Intelligent Connectivity Platform provides its customers with the ability to deploy and operate high-performance cloud and AI infrastructure at scale, addressing an increasingly diverse set of requirements. It provides its connectivity products in various form factors, including Integrated Circuits (ICs), boards, and modules. Its PCIe, CXL and Ethernet semiconductor-based connectivity solutions are purpose-built to unleash the potential of accelerated computing at cloud-scale. The Company’s products include Aries products, which include its COSMOS software suite; Taurus products, which are hardware modules based on its Taurus ICs; Leo products; and Scorpio products.</v>
    <v>440</v>
    <v>Nasdaq Stock Market</v>
    <v>XNAS</v>
    <v>XNAS</v>
    <v>2901 Tasman Dr. Suite 205, SANTA CLARA, CA, 95054 US</v>
    <v>63.56</v>
    <v>Semiconductors &amp; Semiconductor Equipment</v>
    <v>Stock</v>
    <v>45744.73942563594</v>
    <v>59.78</v>
    <v>9704076207</v>
    <v>ASTERA LABS, INC</v>
    <v>ASTERA LABS, INC</v>
    <v>61.85</v>
    <v>0</v>
    <v>62.79</v>
    <v>59.844999999999999</v>
    <v>162153500</v>
    <v>ALAB</v>
    <v>ASTERA LABS, INC (XNAS:ALAB)</v>
    <v>1846244</v>
    <v>4620064</v>
    <v>2017</v>
  </rv>
  <rv s="2">
    <v>18</v>
  </rv>
  <rv s="0">
    <v>https://www.bing.com/financeapi/forcetrigger?t=a24jvh&amp;q=XNAS%3aTSCO&amp;form=skydnc</v>
    <v>Learn more on Bing</v>
  </rv>
  <rv s="1">
    <v>en-US</v>
    <v>a24jvh</v>
    <v>268435456</v>
    <v>1</v>
    <v>Powered by Refinitiv</v>
    <v>0</v>
    <v>TRACTOR SUPPLY COMPANY (XNAS:TSCO)</v>
    <v>2</v>
    <v>3</v>
    <v>Finance</v>
    <v>4</v>
    <v>61.527999999999999</v>
    <v>48.304000000000002</v>
    <v>0.89049999999999996</v>
    <v>-0.54</v>
    <v>-9.9699999999999997E-3</v>
    <v>USD</v>
    <v>Tractor Supply Company is a rural lifestyle retailer in the United States. The Company is focused on supplying the needs of recreational farmers and ranchers. It operates retail stores under the names Tractor Supply Company and Petsense by Tractor Supply. Its stores are located in towns outlying various metropolitan markets and in rural communities. It also offers an expanded assortment of products through the Tractor Supply mobile application and online at TractorSupply.com and Petsense.com. The Company's selection of merchandise consists of various product categories, including livestock, equine and agriculture; companion animal; seasonal and recreation; truck, tool, and hardware, and clothing, gift, and decor. Its brands include 4health, American Farmworks, Bit &amp; Bridle, Blue Mountain, C.E. Schmidt, Country Lane, Countyline, and others. The livestock, equine and agricultural products include livestock and equine feed and equipment, poultry, fencing, and sprayers and chemicals.</v>
    <v>26000</v>
    <v>Nasdaq Stock Market</v>
    <v>XNAS</v>
    <v>XNAS</v>
    <v>5401 Virginia Way, BRENTWOOD, TN, 37027 US</v>
    <v>54.21</v>
    <v>Specialty Retailers</v>
    <v>Stock</v>
    <v>45744.739401250001</v>
    <v>20</v>
    <v>53.34</v>
    <v>28501619846</v>
    <v>TRACTOR SUPPLY COMPANY</v>
    <v>TRACTOR SUPPLY COMPANY</v>
    <v>54.08</v>
    <v>26.547699999999999</v>
    <v>54.16</v>
    <v>53.62</v>
    <v>531548300</v>
    <v>TSCO</v>
    <v>TRACTOR SUPPLY COMPANY (XNAS:TSCO)</v>
    <v>1111620</v>
    <v>4827537</v>
    <v>1982</v>
  </rv>
  <rv s="2">
    <v>21</v>
  </rv>
  <rv s="0">
    <v>https://www.bing.com/financeapi/forcetrigger?t=a23www&amp;q=XNYS%3aT&amp;form=skydnc</v>
    <v>Learn more on Bing</v>
  </rv>
  <rv s="1">
    <v>en-US</v>
    <v>a23www</v>
    <v>268435456</v>
    <v>1</v>
    <v>Powered by Refinitiv</v>
    <v>0</v>
    <v>AT&amp;T INC. (XNYS:T)</v>
    <v>2</v>
    <v>3</v>
    <v>Finance</v>
    <v>4</v>
    <v>28.51</v>
    <v>15.940099999999999</v>
    <v>0.4093</v>
    <v>-0.06</v>
    <v>-2.1279999999999997E-3</v>
    <v>USD</v>
    <v>AT&amp;T Inc. is a holding company. The Company is a provider of telecommunications and technology services globally. The Company’s segments include Communications and Latin America. The Communications segment provides wireless and wireline telecom and broadband services to consumers located in the United States and businesses globally. The business units of the Communication segment include Mobility, Business Wireline, and Consumer Wireline. Mobility provides nationwide wireless service and equipment. Business Wireline provides advanced Ethernet-based fiber services, Internet Protocol (IP) Voice and managed professional services, as well as legacy voice and data services and related equipment, to business customers. Consumer Wireline provides broadband services, including fiber connections. Consumer Wireline provides legacy telephony voice communication services. The Latin America segment provides wireless services and equipment in Mexico.</v>
    <v>140990</v>
    <v>New York Stock Exchange</v>
    <v>XNYS</v>
    <v>XNYS</v>
    <v>208 S. Akard St, DALLAS, TX, 75202 US</v>
    <v>28.51</v>
    <v>Telecommunications Services</v>
    <v>Stock</v>
    <v>45744.739439351564</v>
    <v>23</v>
    <v>28.061900000000001</v>
    <v>201994069620</v>
    <v>AT&amp;T INC.</v>
    <v>AT&amp;T INC.</v>
    <v>28.36</v>
    <v>18.904</v>
    <v>28.2</v>
    <v>28.14</v>
    <v>7178183000</v>
    <v>T</v>
    <v>AT&amp;T INC. (XNYS:T)</v>
    <v>18410615</v>
    <v>47753640</v>
    <v>1983</v>
  </rv>
  <rv s="2">
    <v>24</v>
  </rv>
  <rv s="0">
    <v>https://www.bing.com/financeapi/forcetrigger?t=bx8zr7&amp;q=XNYS%3aAI&amp;form=skydnc</v>
    <v>Learn more on Bing</v>
  </rv>
  <rv s="4">
    <v>en-US</v>
    <v>bx8zr7</v>
    <v>268435456</v>
    <v>1</v>
    <v>Powered by Refinitiv</v>
    <v>7</v>
    <v>C3.AI, INC. (XNYS:AI)</v>
    <v>2</v>
    <v>8</v>
    <v>Finance</v>
    <v>4</v>
    <v>45.08</v>
    <v>18.850000000000001</v>
    <v>1.9832000000000001</v>
    <v>-0.99</v>
    <v>-4.3941000000000001E-2</v>
    <v>USD</v>
    <v>C3.ai, Inc. is an enterprise artificial intelligence (AI) application software company. The Company has built a solution that enables its customers to rapidly develop, deploy, and operate enterprise AI applications. It offers families of software solutions, which it collectively refers to as its C3 AI software: The C3 AI Platform, C3 AI Applications, and C3 Generative AI. The C3 AI Platform, its core technology, is a comprehensive, end-to-end application development and runtime environment that is designed to allow its customers to rapidly design, develop, and deploy Enterprise AI applications of any type. Its C3 AI Applications, built using the C3 AI Platform, is a portfolio of pre-built, extensible, industry-specific, and application-specific software-as-a-service offerings (SaaS) Enterprise AI applications that can be rapidly installed and deployed. Its C3 Generative AI combines the utility of large language models, generative AI, reinforcement learning, natural language processing.</v>
    <v>891</v>
    <v>New York Stock Exchange</v>
    <v>XNYS</v>
    <v>XNYS</v>
    <v>1400 Seaport Blvd, REDWOOD CITY, CA, 94063 US</v>
    <v>22.504999999999999</v>
    <v>Software &amp; IT Services</v>
    <v>Stock</v>
    <v>45744.739443367966</v>
    <v>26</v>
    <v>21.37</v>
    <v>2990604000</v>
    <v>C3.AI, INC.</v>
    <v>C3.AI, INC.</v>
    <v>22.324999999999999</v>
    <v>22.53</v>
    <v>21.54</v>
    <v>132738700</v>
    <v>AI</v>
    <v>C3.AI, INC. (XNYS:AI)</v>
    <v>3024033</v>
    <v>4812309</v>
    <v>2009</v>
  </rv>
  <rv s="2">
    <v>27</v>
  </rv>
  <rv s="0">
    <v>https://www.bing.com/financeapi/forcetrigger?t=bxo5bh&amp;q=XNYS%3aSMRT&amp;form=skydnc</v>
    <v>Learn more on Bing</v>
  </rv>
  <rv s="4">
    <v>en-US</v>
    <v>bxo5bh</v>
    <v>268435456</v>
    <v>1</v>
    <v>Powered by Refinitiv</v>
    <v>7</v>
    <v>SmartRent, Inc. (XNYS:SMRT)</v>
    <v>2</v>
    <v>8</v>
    <v>Finance</v>
    <v>4</v>
    <v>2.98</v>
    <v>1.07</v>
    <v>1.8843000000000001</v>
    <v>-0.04</v>
    <v>-3.4483E-2</v>
    <v>USD</v>
    <v>SmartRent, Inc. is a provider of smart home and smart property solutions for the multifamily industry. The Company's platform, comprised of smart hardware and cloud-based software-as-a-service solutions, gives operators visibility and control over real estate assets empowering them to simplify operations, automate workflows and deliver site team and resident experiences. Through a Hub Device, the Company enables the integration of its platform with third-party smart devices, its own hardware devices and other technology interfaces. It uses an open-architecture, brand-agnostic approach that allows owners, operators, and residents to manage their smart home systems through a single connected interface. Its solutions include smart apartments and homes, access control for buildings, common areas, and rental units, asset protection and monitoring, parking management, self-guided tours, and community and resident WiFi. It provides customers with training, installation and support services.</v>
    <v>494</v>
    <v>New York Stock Exchange</v>
    <v>XNYS</v>
    <v>XNYS</v>
    <v>8665 E Hartford Drive Suite 200, SCOTTSDALE, AZ, 85255 US</v>
    <v>1.155</v>
    <v>Integrated Hardware &amp; Software</v>
    <v>Stock</v>
    <v>45744.738808159374</v>
    <v>29</v>
    <v>1.1100000000000001</v>
    <v>215825456</v>
    <v>SmartRent, Inc.</v>
    <v>SmartRent, Inc.</v>
    <v>1.155</v>
    <v>1.1599999999999999</v>
    <v>1.1200000000000001</v>
    <v>192701300</v>
    <v>SMRT</v>
    <v>SmartRent, Inc. (XNYS:SMRT)</v>
    <v>843207</v>
    <v>2323993</v>
    <v>2020</v>
  </rv>
  <rv s="2">
    <v>30</v>
  </rv>
  <rv s="0">
    <v>https://www.bing.com/financeapi/forcetrigger?t=a221mw&amp;q=XNYS%3aRIO&amp;form=skydnc</v>
    <v>Learn more on Bing</v>
  </rv>
  <rv s="1">
    <v>en-US</v>
    <v>a221mw</v>
    <v>268435456</v>
    <v>1</v>
    <v>Powered by Refinitiv</v>
    <v>0</v>
    <v>RIO TINTO PLC (XNYS:RIO)</v>
    <v>2</v>
    <v>3</v>
    <v>Finance</v>
    <v>4</v>
    <v>74.239999999999995</v>
    <v>57.85</v>
    <v>0.65</v>
    <v>-1.4280999999999999</v>
    <v>-2.2907999999999998E-2</v>
    <v>USD</v>
    <v>Rio Tinto plc is a United Kingdom-based mining and metals company. It operates in 35 countries and its portfolio includes iron ore, copper, aluminum and a range of other minerals and materials. Its segments include Iron Ore, Aluminum, Copper, and Minerals. Iron Ore segment includes iron ore mining and salt and gypsum production in Western Australia. Its iron ore operations in the Pilbara comprise an integrated network of over 17 iron ore mines and four independent port terminals. Aluminum segment includes bauxite mining, alumina refining, and aluminum smelting and recycling. Copper segment includes mining and refining of copper, gold, silver, molybdenum, other by-products and licensing of extraction technologies. Minerals segment includes mining and processing of borates, titanium dioxide feedstock and iron concentrate and pellets from the iron ore company of Canada. It also includes diamond mining, sorting and marketing and development projects for battery materials, such as lithium.</v>
    <v>60000</v>
    <v>New York Stock Exchange</v>
    <v>XNYS</v>
    <v>XNYS</v>
    <v>6 St James's Square, LONDON, 00000 GB</v>
    <v>62.11</v>
    <v>Metals &amp; Mining</v>
    <v>Stock</v>
    <v>45744.739310080469</v>
    <v>32</v>
    <v>60.895000000000003</v>
    <v>106234100000</v>
    <v>RIO TINTO PLC</v>
    <v>RIO TINTO PLC</v>
    <v>61.99</v>
    <v>8.8146000000000004</v>
    <v>62.34</v>
    <v>60.911900000000003</v>
    <v>1625188000</v>
    <v>RIO</v>
    <v>RIO TINTO PLC (XNYS:RIO)</v>
    <v>2974915</v>
    <v>3031469</v>
    <v>1962</v>
  </rv>
  <rv s="2">
    <v>33</v>
  </rv>
  <rv s="0">
    <v>https://www.bing.com/financeapi/forcetrigger?t=a1q8zr&amp;q=XNAS%3aCPSH&amp;form=skydnc</v>
    <v>Learn more on Bing</v>
  </rv>
  <rv s="1">
    <v>en-US</v>
    <v>a1q8zr</v>
    <v>268435456</v>
    <v>1</v>
    <v>Powered by Refinitiv</v>
    <v>0</v>
    <v>CPS TECHNOLOGIES CORP. (XNAS:CPSH)</v>
    <v>2</v>
    <v>3</v>
    <v>Finance</v>
    <v>4</v>
    <v>2.46</v>
    <v>1.27</v>
    <v>1.1440999999999999</v>
    <v>0</v>
    <v>0</v>
    <v>USD</v>
    <v>CPS Technologies Corp., a technology and manufacturing company. The Company provides advanced material solutions for the transportation, automotive, energy, computing/Internet, telecommunications, aerospace and defense markets. Its primary material solution is metal matrix composites (MMCs), which it designs, manufactures and sells custom MMC components. Its products are manufactured using proprietary processes, namely, the QuicksetTM Injection Molding Process and the QuickCastTM Pressure Infiltration Process. Its hermetic packaging products are used in high-reliability communications and power modules for avionics and satellite applications such as the current generation of Global Positioning System (GPS) satellites. Its products and intellectual property address critical needs in a variety of applications, including electric trains and subway cars, wind turbines, hybrid vehicles, electric vehicles, Navy ships, the smart electric grid, fifth generation (5G) infrastructure and others.</v>
    <v>92</v>
    <v>Nasdaq Stock Market</v>
    <v>XNAS</v>
    <v>XNAS</v>
    <v>111 South Worcester Street, NORTON, MA, 02766 US</v>
    <v>1.6698999999999999</v>
    <v>Machinery, Equipment &amp; Components</v>
    <v>Stock</v>
    <v>45744.73793842578</v>
    <v>35</v>
    <v>1.6</v>
    <v>23241536</v>
    <v>CPS TECHNOLOGIES CORP.</v>
    <v>CPS TECHNOLOGIES CORP.</v>
    <v>1.61</v>
    <v>0</v>
    <v>1.6</v>
    <v>1.6</v>
    <v>14525960</v>
    <v>CPSH</v>
    <v>CPS TECHNOLOGIES CORP. (XNAS:CPSH)</v>
    <v>34775</v>
    <v>59872</v>
    <v>1987</v>
  </rv>
  <rv s="2">
    <v>36</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5">
      <v>1</v>
      <v>Name</v>
    </spb>
    <spb s="6">
      <v>1</v>
      <v>1</v>
      <v>1</v>
    </spb>
    <spb s="0">
      <v>2</v>
      <v>Name</v>
      <v>LearnMoreOnLink</v>
    </spb>
    <spb s="7">
      <v>1</v>
      <v>2</v>
      <v>1</v>
      <v>3</v>
      <v>1</v>
      <v>1</v>
      <v>1</v>
      <v>4</v>
      <v>4</v>
      <v>5</v>
      <v>6</v>
      <v>1</v>
      <v>1</v>
      <v>1</v>
      <v>4</v>
      <v>7</v>
      <v>8</v>
      <v>9</v>
      <v>4</v>
    </spb>
  </spbData>
</supportingPropertyBags>
</file>

<file path=xl/richData/rdsupportingpropertybagstructure.xml><?xml version="1.0" encoding="utf-8"?>
<spbStructures xmlns="http://schemas.microsoft.com/office/spreadsheetml/2017/richdata2" count="8">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Order" t="spba"/>
    <k n="TitleProperty" t="s"/>
  </s>
  <s>
    <k n="ExchangeID" t="spb"/>
    <k n="UniqueName" t="spb"/>
    <k n="`%ProviderInfo"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yy\ h:mm"/>
    </x:dxf>
    <x:dxf>
      <x:numFmt numFmtId="1" formatCode="0"/>
    </x:dxf>
    <x:dxf>
      <x:numFmt numFmtId="2" formatCode="0.00"/>
    </x:dxf>
  </dxfs>
  <richProperties>
    <rPr n="NumberFormat" t="s"/>
    <rPr n="IsTitle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E905FED-023A-46AC-9766-B8A75C705015}" name="Table160" displayName="Table160" ref="A1:J15" totalsRowShown="0">
  <autoFilter ref="A1:J15" xr:uid="{CE905FED-023A-46AC-9766-B8A75C705015}"/>
  <tableColumns count="10">
    <tableColumn id="1" xr3:uid="{A3F4F7DE-3E4F-4AD1-9AA3-6A332AE27F70}" name="TITLE" dataDxfId="9"/>
    <tableColumn id="2" xr3:uid="{8FD15B6F-8F0B-4840-8D5E-B0E518279791}" name="MARKET"/>
    <tableColumn id="3" xr3:uid="{55247AF5-01EE-4B02-B9FF-921F61E79984}" name="ONLINE RESULT" dataDxfId="8"/>
    <tableColumn id="4" xr3:uid="{5242DF33-D5B3-4C76-8019-0844F0B8CF10}" name="SHARES"/>
    <tableColumn id="5" xr3:uid="{6963F70E-CEEE-4AA8-8006-CF988F566265}" name="BOUGHT FOR"/>
    <tableColumn id="7" xr3:uid="{382FE598-4197-4AD6-B2C2-2E405332EF7B}" name="G/L" dataDxfId="7" dataCellStyle="Currency"/>
    <tableColumn id="8" xr3:uid="{8B5D09C8-56C2-460A-A4E9-B0FD7E8E53D4}" name="T SHARES RESULTS" dataDxfId="6"/>
    <tableColumn id="9" xr3:uid="{3EDD0FAA-A1F8-40B0-9748-9C4EE4AF838C}" name="T SHARES BOUGHT" dataDxfId="5"/>
    <tableColumn id="10" xr3:uid="{C22F48EF-005A-4666-957A-18B374C2B794}" name="T G/L DAY" dataDxfId="4"/>
    <tableColumn id="6" xr3:uid="{740F8AE4-70ED-4AD2-AFA0-6FFC09436BB1}" name="Price" dataDxfId="3">
      <calculatedColumnFormula array="1">_FV(Table160[[#This Row],[MARKET]],"Price")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0B84-BC32-428E-90AE-C024E1E0FEEC}">
  <dimension ref="A1:J18"/>
  <sheetViews>
    <sheetView tabSelected="1" workbookViewId="0">
      <selection activeCell="F5" sqref="F5"/>
    </sheetView>
  </sheetViews>
  <sheetFormatPr defaultRowHeight="14.4" x14ac:dyDescent="0.3"/>
  <cols>
    <col min="1" max="1" width="16" style="1" bestFit="1" customWidth="1"/>
    <col min="2" max="2" width="38.109375" bestFit="1" customWidth="1"/>
    <col min="3" max="3" width="15.88671875" customWidth="1"/>
    <col min="4" max="5" width="13.88671875" customWidth="1"/>
    <col min="6" max="6" width="14.6640625" customWidth="1"/>
    <col min="7" max="7" width="20.109375" bestFit="1" customWidth="1"/>
    <col min="8" max="8" width="23.6640625" bestFit="1" customWidth="1"/>
    <col min="9" max="9" width="10.88671875" customWidth="1"/>
    <col min="10" max="10" width="12.33203125" bestFit="1" customWidth="1"/>
  </cols>
  <sheetData>
    <row r="1" spans="1:10" x14ac:dyDescent="0.3">
      <c r="A1" s="1" t="s">
        <v>0</v>
      </c>
      <c r="B1" t="s">
        <v>1</v>
      </c>
      <c r="C1" t="s">
        <v>2</v>
      </c>
      <c r="D1" t="s">
        <v>3</v>
      </c>
      <c r="E1" t="s">
        <v>4</v>
      </c>
      <c r="F1" t="s">
        <v>5</v>
      </c>
      <c r="G1" t="s">
        <v>6</v>
      </c>
      <c r="H1" t="s">
        <v>7</v>
      </c>
      <c r="I1" t="s">
        <v>8</v>
      </c>
      <c r="J1" t="s">
        <v>9</v>
      </c>
    </row>
    <row r="2" spans="1:10" x14ac:dyDescent="0.3">
      <c r="A2" s="30" t="s">
        <v>10</v>
      </c>
      <c r="B2" s="2" t="e" vm="1">
        <v>#VALUE!</v>
      </c>
      <c r="C2" s="3" cm="1">
        <f t="array" aca="1" ref="C2" ca="1">_FV(B2,"Price")</f>
        <v>192.48</v>
      </c>
      <c r="D2" s="4">
        <v>3</v>
      </c>
      <c r="E2" s="5">
        <v>150</v>
      </c>
      <c r="F2" s="6">
        <f t="shared" ref="F2:F14" ca="1" si="0">IF(E2 &gt; C2, -(C2-E2), (E2 - C2))</f>
        <v>-42.47999999999999</v>
      </c>
      <c r="G2" s="7">
        <f t="shared" ref="G2:G8" ca="1" si="1">SUM(C2*D2)</f>
        <v>577.43999999999994</v>
      </c>
      <c r="H2" s="8">
        <f>SUM(Table160[[#This Row],[BOUGHT FOR]]*Table160[[#This Row],[SHARES]])</f>
        <v>450</v>
      </c>
      <c r="I2" s="9">
        <f t="shared" ref="I2:I14" ca="1" si="2">IF(G2&gt;H2,-(H2-G2),(G2-H2))</f>
        <v>127.43999999999994</v>
      </c>
      <c r="J2" s="3" cm="1">
        <f t="array" aca="1" ref="J2" ca="1">_FV(Table160[[#This Row],[MARKET]],"Price")</f>
        <v>192.48</v>
      </c>
    </row>
    <row r="3" spans="1:10" x14ac:dyDescent="0.3">
      <c r="A3" s="12" t="s">
        <v>12</v>
      </c>
      <c r="B3" t="e" vm="2">
        <v>#VALUE!</v>
      </c>
      <c r="C3" s="3" cm="1">
        <f t="array" aca="1" ref="C3" ca="1">_FV(B3,"Price")</f>
        <v>263.23070000000001</v>
      </c>
      <c r="D3" s="10">
        <v>0.97</v>
      </c>
      <c r="E3" s="11">
        <v>40.98</v>
      </c>
      <c r="F3" s="6">
        <f t="shared" ca="1" si="0"/>
        <v>-222.25070000000002</v>
      </c>
      <c r="G3" s="7">
        <f t="shared" ca="1" si="1"/>
        <v>255.33377899999999</v>
      </c>
      <c r="H3" s="8">
        <f>SUM(Table160[[#This Row],[BOUGHT FOR]]*Table160[[#This Row],[SHARES]])</f>
        <v>39.750599999999999</v>
      </c>
      <c r="I3" s="9">
        <f t="shared" ca="1" si="2"/>
        <v>215.583179</v>
      </c>
      <c r="J3" s="3" cm="1">
        <f t="array" aca="1" ref="J3" ca="1">_FV(Table160[[#This Row],[MARKET]],"Price")</f>
        <v>263.23070000000001</v>
      </c>
    </row>
    <row r="4" spans="1:10" x14ac:dyDescent="0.3">
      <c r="A4" s="12" t="s">
        <v>13</v>
      </c>
      <c r="B4" t="e" vm="3">
        <v>#VALUE!</v>
      </c>
      <c r="C4" s="3" cm="1">
        <f t="array" aca="1" ref="C4" ca="1">_FV(B4,"Price")</f>
        <v>109.67</v>
      </c>
      <c r="D4" s="10">
        <v>1.9239999999999999</v>
      </c>
      <c r="E4" s="11">
        <v>163.62</v>
      </c>
      <c r="F4" s="6">
        <f t="shared" ca="1" si="0"/>
        <v>53.95</v>
      </c>
      <c r="G4" s="7">
        <f t="shared" ca="1" si="1"/>
        <v>211.00507999999999</v>
      </c>
      <c r="H4" s="8">
        <f>SUM(Table160[[#This Row],[BOUGHT FOR]]*Table160[[#This Row],[SHARES]])</f>
        <v>314.80488000000003</v>
      </c>
      <c r="I4" s="9">
        <f t="shared" ca="1" si="2"/>
        <v>-103.79980000000003</v>
      </c>
      <c r="J4" s="3" cm="1">
        <f t="array" aca="1" ref="J4" ca="1">_FV(Table160[[#This Row],[MARKET]],"Price")</f>
        <v>109.67</v>
      </c>
    </row>
    <row r="5" spans="1:10" x14ac:dyDescent="0.3">
      <c r="A5" s="13" t="s">
        <v>14</v>
      </c>
      <c r="B5" t="e" vm="4">
        <v>#VALUE!</v>
      </c>
      <c r="C5" s="3" cm="1">
        <f t="array" aca="1" ref="C5" ca="1">_FV(B5,"Price")</f>
        <v>218.39500000000001</v>
      </c>
      <c r="D5" s="4">
        <v>8.1609999999999996</v>
      </c>
      <c r="E5" s="5">
        <v>55</v>
      </c>
      <c r="F5" s="6">
        <f t="shared" ca="1" si="0"/>
        <v>-163.39500000000001</v>
      </c>
      <c r="G5" s="7">
        <f t="shared" ca="1" si="1"/>
        <v>1782.3215949999999</v>
      </c>
      <c r="H5" s="8">
        <f>SUM(Table160[[#This Row],[BOUGHT FOR]]*Table160[[#This Row],[SHARES]])</f>
        <v>448.85499999999996</v>
      </c>
      <c r="I5" s="9">
        <f t="shared" ca="1" si="2"/>
        <v>1333.4665949999999</v>
      </c>
      <c r="J5" s="3" cm="1">
        <f t="array" aca="1" ref="J5" ca="1">_FV(Table160[[#This Row],[MARKET]],"Price")</f>
        <v>218.39500000000001</v>
      </c>
    </row>
    <row r="6" spans="1:10" x14ac:dyDescent="0.3">
      <c r="A6" s="13" t="s">
        <v>15</v>
      </c>
      <c r="B6" t="e" vm="5">
        <v>#VALUE!</v>
      </c>
      <c r="C6" s="3" cm="1">
        <f t="array" aca="1" ref="C6" ca="1">_FV(B6,"Price")</f>
        <v>103.24</v>
      </c>
      <c r="D6" s="10">
        <v>6.0449999999999999</v>
      </c>
      <c r="E6" s="11">
        <v>33.79</v>
      </c>
      <c r="F6" s="6">
        <f t="shared" ca="1" si="0"/>
        <v>-69.449999999999989</v>
      </c>
      <c r="G6" s="7">
        <f t="shared" ca="1" si="1"/>
        <v>624.08579999999995</v>
      </c>
      <c r="H6" s="8">
        <f>SUM(Table160[[#This Row],[BOUGHT FOR]]*Table160[[#This Row],[SHARES]])</f>
        <v>204.26054999999999</v>
      </c>
      <c r="I6" s="9">
        <f t="shared" ca="1" si="2"/>
        <v>419.82524999999998</v>
      </c>
      <c r="J6" s="3" cm="1">
        <f t="array" aca="1" ref="J6" ca="1">_FV(Table160[[#This Row],[MARKET]],"Price")</f>
        <v>103.24</v>
      </c>
    </row>
    <row r="7" spans="1:10" x14ac:dyDescent="0.3">
      <c r="A7" s="12" t="s">
        <v>16</v>
      </c>
      <c r="B7" t="e" vm="6">
        <v>#VALUE!</v>
      </c>
      <c r="C7" s="3" cm="1">
        <f t="array" aca="1" ref="C7" ca="1">_FV(B7,"Price")</f>
        <v>0.69</v>
      </c>
      <c r="D7" s="10">
        <v>6.3470000000000004</v>
      </c>
      <c r="E7" s="11">
        <v>0.1</v>
      </c>
      <c r="F7" s="6">
        <f t="shared" ca="1" si="0"/>
        <v>-0.59</v>
      </c>
      <c r="G7" s="7">
        <f t="shared" ca="1" si="1"/>
        <v>4.3794300000000002</v>
      </c>
      <c r="H7" s="8">
        <f>SUM(Table160[[#This Row],[BOUGHT FOR]]*Table160[[#This Row],[SHARES]])</f>
        <v>0.63470000000000004</v>
      </c>
      <c r="I7" s="9">
        <f t="shared" ca="1" si="2"/>
        <v>3.7447300000000001</v>
      </c>
      <c r="J7" s="3" cm="1">
        <f t="array" aca="1" ref="J7" ca="1">_FV(Table160[[#This Row],[MARKET]],"Price")</f>
        <v>0.69</v>
      </c>
    </row>
    <row r="8" spans="1:10" x14ac:dyDescent="0.3">
      <c r="A8" s="29" t="s">
        <v>17</v>
      </c>
      <c r="B8" t="e" vm="7">
        <v>#VALUE!</v>
      </c>
      <c r="C8" s="3" cm="1">
        <f t="array" aca="1" ref="C8" ca="1">_FV(B8,"Price")</f>
        <v>59.844999999999999</v>
      </c>
      <c r="D8" s="4">
        <v>5.3159999999999998</v>
      </c>
      <c r="E8" s="5">
        <v>25</v>
      </c>
      <c r="F8" s="6">
        <f t="shared" ca="1" si="0"/>
        <v>-34.844999999999999</v>
      </c>
      <c r="G8" s="7">
        <f t="shared" ca="1" si="1"/>
        <v>318.13601999999997</v>
      </c>
      <c r="H8" s="8">
        <f>SUM(Table160[[#This Row],[BOUGHT FOR]]*Table160[[#This Row],[SHARES]])</f>
        <v>132.9</v>
      </c>
      <c r="I8" s="9">
        <f t="shared" ca="1" si="2"/>
        <v>185.23601999999997</v>
      </c>
      <c r="J8" s="3" cm="1">
        <f t="array" aca="1" ref="J8" ca="1">_FV(Table160[[#This Row],[MARKET]],"Price")</f>
        <v>59.844999999999999</v>
      </c>
    </row>
    <row r="9" spans="1:10" x14ac:dyDescent="0.3">
      <c r="A9" s="12" t="s">
        <v>18</v>
      </c>
      <c r="B9" t="e" vm="8">
        <v>#VALUE!</v>
      </c>
      <c r="C9" s="3" cm="1">
        <f t="array" aca="1" ref="C9" ca="1">_FV(B9,"Price")</f>
        <v>53.62</v>
      </c>
      <c r="D9" s="10">
        <v>0.48299999999999998</v>
      </c>
      <c r="E9" s="11">
        <v>10.35</v>
      </c>
      <c r="F9" s="6">
        <f t="shared" ca="1" si="0"/>
        <v>-43.269999999999996</v>
      </c>
      <c r="G9" s="7">
        <f ca="1">SUM(C9*D9)</f>
        <v>25.898459999999996</v>
      </c>
      <c r="H9" s="8">
        <f>SUM(Table160[[#This Row],[BOUGHT FOR]]*Table160[[#This Row],[SHARES]])</f>
        <v>4.9990499999999995</v>
      </c>
      <c r="I9" s="9">
        <f t="shared" ca="1" si="2"/>
        <v>20.899409999999996</v>
      </c>
      <c r="J9" s="3" cm="1">
        <f t="array" aca="1" ref="J9" ca="1">_FV(Table160[[#This Row],[MARKET]],"Price")</f>
        <v>53.62</v>
      </c>
    </row>
    <row r="10" spans="1:10" x14ac:dyDescent="0.3">
      <c r="A10" s="29" t="s">
        <v>19</v>
      </c>
      <c r="B10" t="e" vm="9">
        <v>#VALUE!</v>
      </c>
      <c r="C10" s="3" cm="1">
        <f t="array" aca="1" ref="C10" ca="1">_FV(B10,"Price")</f>
        <v>28.14</v>
      </c>
      <c r="D10" s="4">
        <v>21</v>
      </c>
      <c r="E10" s="5">
        <v>15</v>
      </c>
      <c r="F10" s="6">
        <f t="shared" ca="1" si="0"/>
        <v>-13.14</v>
      </c>
      <c r="G10" s="7">
        <f t="shared" ref="G10:G14" ca="1" si="3">SUM(C10*D10)</f>
        <v>590.94000000000005</v>
      </c>
      <c r="H10" s="8">
        <f>SUM(Table160[[#This Row],[BOUGHT FOR]]*Table160[[#This Row],[SHARES]])</f>
        <v>315</v>
      </c>
      <c r="I10" s="9">
        <f t="shared" ca="1" si="2"/>
        <v>275.94000000000005</v>
      </c>
      <c r="J10" s="3" cm="1">
        <f t="array" aca="1" ref="J10" ca="1">_FV(Table160[[#This Row],[MARKET]],"Price")</f>
        <v>28.14</v>
      </c>
    </row>
    <row r="11" spans="1:10" x14ac:dyDescent="0.3">
      <c r="A11" s="12" t="s">
        <v>20</v>
      </c>
      <c r="B11" t="e" vm="10">
        <v>#VALUE!</v>
      </c>
      <c r="C11" s="3" cm="1">
        <f t="array" aca="1" ref="C11" ca="1">_FV(B11,"Price")</f>
        <v>21.54</v>
      </c>
      <c r="D11" s="10">
        <v>8</v>
      </c>
      <c r="E11" s="11">
        <v>20</v>
      </c>
      <c r="F11" s="6">
        <f t="shared" ca="1" si="0"/>
        <v>-1.5399999999999991</v>
      </c>
      <c r="G11" s="7">
        <f t="shared" ca="1" si="3"/>
        <v>172.32</v>
      </c>
      <c r="H11" s="8">
        <f>SUM(Table160[[#This Row],[BOUGHT FOR]]*Table160[[#This Row],[SHARES]])</f>
        <v>160</v>
      </c>
      <c r="I11" s="9">
        <f t="shared" ca="1" si="2"/>
        <v>12.319999999999993</v>
      </c>
      <c r="J11" s="3" cm="1">
        <f t="array" aca="1" ref="J11" ca="1">_FV(Table160[[#This Row],[MARKET]],"Price")</f>
        <v>21.54</v>
      </c>
    </row>
    <row r="12" spans="1:10" x14ac:dyDescent="0.3">
      <c r="A12" s="29" t="s">
        <v>21</v>
      </c>
      <c r="B12" t="e" vm="11">
        <v>#VALUE!</v>
      </c>
      <c r="C12" s="3" cm="1">
        <f t="array" aca="1" ref="C12" ca="1">_FV(B12,"Price")</f>
        <v>1.1200000000000001</v>
      </c>
      <c r="D12" s="4">
        <v>1.0129999999999999</v>
      </c>
      <c r="E12" s="5">
        <v>0.5</v>
      </c>
      <c r="F12" s="6">
        <f t="shared" ca="1" si="0"/>
        <v>-0.62000000000000011</v>
      </c>
      <c r="G12" s="7">
        <f t="shared" ca="1" si="3"/>
        <v>1.13456</v>
      </c>
      <c r="H12" s="8">
        <f>SUM(Table160[[#This Row],[BOUGHT FOR]]*Table160[[#This Row],[SHARES]])</f>
        <v>0.50649999999999995</v>
      </c>
      <c r="I12" s="9">
        <f t="shared" ca="1" si="2"/>
        <v>0.62806000000000006</v>
      </c>
      <c r="J12" s="3" cm="1">
        <f t="array" aca="1" ref="J12" ca="1">_FV(Table160[[#This Row],[MARKET]],"Price")</f>
        <v>1.1200000000000001</v>
      </c>
    </row>
    <row r="13" spans="1:10" x14ac:dyDescent="0.3">
      <c r="A13" s="12" t="s">
        <v>22</v>
      </c>
      <c r="B13" t="e" vm="12">
        <v>#VALUE!</v>
      </c>
      <c r="C13" s="14" cm="1">
        <f t="array" aca="1" ref="C13" ca="1">_FV(B13,"Price")</f>
        <v>60.911900000000003</v>
      </c>
      <c r="D13" s="10">
        <v>10</v>
      </c>
      <c r="E13" s="11">
        <v>62</v>
      </c>
      <c r="F13" s="6">
        <f t="shared" ca="1" si="0"/>
        <v>1.0880999999999972</v>
      </c>
      <c r="G13" s="7">
        <f t="shared" ca="1" si="3"/>
        <v>609.11900000000003</v>
      </c>
      <c r="H13" s="8">
        <f>SUM(Table160[[#This Row],[BOUGHT FOR]]*Table160[[#This Row],[SHARES]])</f>
        <v>620</v>
      </c>
      <c r="I13" s="9">
        <f t="shared" ca="1" si="2"/>
        <v>-10.880999999999972</v>
      </c>
      <c r="J13" s="3" cm="1">
        <f t="array" aca="1" ref="J13" ca="1">_FV(Table160[[#This Row],[MARKET]],"Price")</f>
        <v>60.911900000000003</v>
      </c>
    </row>
    <row r="14" spans="1:10" ht="15" thickBot="1" x14ac:dyDescent="0.35">
      <c r="A14" s="29" t="s">
        <v>23</v>
      </c>
      <c r="B14" t="e" vm="13">
        <v>#VALUE!</v>
      </c>
      <c r="C14" s="3" cm="1">
        <f t="array" aca="1" ref="C14" ca="1">_FV(B14,"Price")</f>
        <v>1.6</v>
      </c>
      <c r="D14" s="15">
        <v>3</v>
      </c>
      <c r="E14" s="16">
        <v>2.5</v>
      </c>
      <c r="F14" s="6">
        <f t="shared" ca="1" si="0"/>
        <v>0.89999999999999991</v>
      </c>
      <c r="G14" s="7">
        <f t="shared" ca="1" si="3"/>
        <v>4.8000000000000007</v>
      </c>
      <c r="H14" s="17">
        <f>SUM(Table160[[#This Row],[BOUGHT FOR]]*Table160[[#This Row],[SHARES]])</f>
        <v>7.5</v>
      </c>
      <c r="I14" s="9">
        <f t="shared" ca="1" si="2"/>
        <v>-2.6999999999999993</v>
      </c>
      <c r="J14" s="3" cm="1">
        <f t="array" aca="1" ref="J14" ca="1">_FV(Table160[[#This Row],[MARKET]],"Price")</f>
        <v>1.6</v>
      </c>
    </row>
    <row r="15" spans="1:10" ht="15" thickBot="1" x14ac:dyDescent="0.35">
      <c r="A15" s="18" t="s">
        <v>11</v>
      </c>
      <c r="B15" s="19"/>
      <c r="C15" s="20"/>
      <c r="D15" s="21"/>
      <c r="E15" s="22"/>
      <c r="F15" s="23">
        <f ca="1">SUM(F2:F14)</f>
        <v>-535.64260000000002</v>
      </c>
      <c r="G15" s="24">
        <f ca="1">SUM(G2:G14)</f>
        <v>5176.9137239999991</v>
      </c>
      <c r="H15" s="25">
        <f>SUM(H2:H14)</f>
        <v>2699.21128</v>
      </c>
      <c r="I15" s="26">
        <f ca="1">SUM(I2:I14)</f>
        <v>2477.702444</v>
      </c>
      <c r="J15" s="27">
        <f ca="1">SUM(J2:J14)</f>
        <v>1114.4825999999998</v>
      </c>
    </row>
    <row r="18" spans="5:5" x14ac:dyDescent="0.3">
      <c r="E18" s="28"/>
    </row>
  </sheetData>
  <conditionalFormatting sqref="C2">
    <cfRule type="expression" dxfId="2" priority="3">
      <formula>#REF!&gt;56.25</formula>
    </cfRule>
  </conditionalFormatting>
  <conditionalFormatting sqref="C3">
    <cfRule type="expression" dxfId="1" priority="2">
      <formula>C3&gt;41.24</formula>
    </cfRule>
  </conditionalFormatting>
  <conditionalFormatting sqref="C9">
    <cfRule type="expression" dxfId="0" priority="1">
      <formula>C9&gt;10.44</formula>
    </cfRule>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stock_data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odalis garcia</dc:creator>
  <cp:lastModifiedBy>odalis garcia</cp:lastModifiedBy>
  <dcterms:created xsi:type="dcterms:W3CDTF">2025-03-27T13:56:34Z</dcterms:created>
  <dcterms:modified xsi:type="dcterms:W3CDTF">2025-03-28T17:45:02Z</dcterms:modified>
</cp:coreProperties>
</file>