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cRo\Desktop\Disertation - Cuc Robert Vasile\Eschemyst\Documentation\"/>
    </mc:Choice>
  </mc:AlternateContent>
  <xr:revisionPtr revIDLastSave="0" documentId="13_ncr:1_{1A7EC8DD-99F5-4D10-BA73-14B65476E143}" xr6:coauthVersionLast="47" xr6:coauthVersionMax="47" xr10:uidLastSave="{00000000-0000-0000-0000-000000000000}"/>
  <bookViews>
    <workbookView xWindow="8010" yWindow="2145" windowWidth="38700" windowHeight="15345" xr2:uid="{71B06C19-230D-4707-AA4A-4F131E202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C29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M10" i="1" a="1"/>
  <c r="M27" i="1" a="1"/>
  <c r="M15" i="1" a="1"/>
  <c r="M24" i="1" a="1"/>
  <c r="M32" i="1" a="1"/>
  <c r="M4" i="1" a="1"/>
  <c r="M22" i="1" a="1"/>
  <c r="M21" i="1" a="1"/>
  <c r="M28" i="1" a="1"/>
  <c r="M31" i="1" a="1"/>
  <c r="M18" i="1" a="1"/>
  <c r="M17" i="1" a="1"/>
  <c r="M26" i="1" a="1"/>
  <c r="M29" i="1" a="1"/>
  <c r="M14" i="1" a="1"/>
  <c r="M3" i="1" a="1"/>
  <c r="M11" i="1" a="1"/>
  <c r="M7" i="1" a="1"/>
  <c r="M2" i="1" a="1"/>
  <c r="M13" i="1" a="1"/>
  <c r="M9" i="1" a="1"/>
  <c r="M5" i="1" a="1"/>
  <c r="M25" i="1" a="1"/>
  <c r="M12" i="1" a="1"/>
  <c r="M30" i="1" a="1"/>
  <c r="M23" i="1" a="1"/>
  <c r="M8" i="1" a="1"/>
  <c r="M6" i="1" a="1"/>
  <c r="M20" i="1" a="1"/>
  <c r="M19" i="1" a="1"/>
  <c r="M16" i="1" a="1"/>
  <c r="M9" i="1" l="1"/>
  <c r="F9" i="1" s="1"/>
  <c r="M31" i="1"/>
  <c r="F31" i="1" s="1"/>
  <c r="M26" i="1"/>
  <c r="F26" i="1" s="1"/>
  <c r="M14" i="1"/>
  <c r="F14" i="1" s="1"/>
  <c r="M10" i="1"/>
  <c r="F10" i="1" s="1"/>
  <c r="M16" i="1"/>
  <c r="F16" i="1" s="1"/>
  <c r="M7" i="1"/>
  <c r="F7" i="1" s="1"/>
  <c r="M6" i="1"/>
  <c r="F6" i="1" s="1"/>
  <c r="M25" i="1"/>
  <c r="F25" i="1" s="1"/>
  <c r="M23" i="1"/>
  <c r="F23" i="1" s="1"/>
  <c r="M13" i="1"/>
  <c r="F13" i="1" s="1"/>
  <c r="M32" i="1"/>
  <c r="F32" i="1" s="1"/>
  <c r="M22" i="1"/>
  <c r="F22" i="1" s="1"/>
  <c r="M5" i="1"/>
  <c r="F5" i="1" s="1"/>
  <c r="M18" i="1"/>
  <c r="F18" i="1" s="1"/>
  <c r="M8" i="1"/>
  <c r="F8" i="1" s="1"/>
  <c r="M29" i="1"/>
  <c r="F29" i="1" s="1"/>
  <c r="M28" i="1"/>
  <c r="F28" i="1" s="1"/>
  <c r="M4" i="1"/>
  <c r="F4" i="1" s="1"/>
  <c r="M24" i="1"/>
  <c r="F24" i="1" s="1"/>
  <c r="M15" i="1"/>
  <c r="F15" i="1" s="1"/>
  <c r="M30" i="1"/>
  <c r="F30" i="1" s="1"/>
  <c r="M21" i="1"/>
  <c r="F21" i="1" s="1"/>
  <c r="M20" i="1"/>
  <c r="F20" i="1" s="1"/>
  <c r="M12" i="1"/>
  <c r="F12" i="1" s="1"/>
  <c r="M17" i="1"/>
  <c r="F17" i="1" s="1"/>
  <c r="M27" i="1"/>
  <c r="F27" i="1" s="1"/>
  <c r="M19" i="1"/>
  <c r="F19" i="1" s="1"/>
  <c r="M11" i="1"/>
  <c r="F11" i="1" s="1"/>
  <c r="M3" i="1"/>
  <c r="F3" i="1" s="1"/>
  <c r="M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<sst xmlns="http://schemas.openxmlformats.org/spreadsheetml/2006/main" count="188" uniqueCount="170">
  <si>
    <t>Ingredietn</t>
  </si>
  <si>
    <t>Desc</t>
  </si>
  <si>
    <t>id</t>
  </si>
  <si>
    <t>color</t>
  </si>
  <si>
    <t>Water</t>
  </si>
  <si>
    <t>Blue</t>
  </si>
  <si>
    <t>Carrot</t>
  </si>
  <si>
    <t>Good for the eyes</t>
  </si>
  <si>
    <t>Orange</t>
  </si>
  <si>
    <t>Tomato</t>
  </si>
  <si>
    <t>Mashed</t>
  </si>
  <si>
    <t>Red</t>
  </si>
  <si>
    <t>Helps the body make more blood</t>
  </si>
  <si>
    <t>You could make a great sauce with this!</t>
  </si>
  <si>
    <t>Tomato Paste</t>
  </si>
  <si>
    <t>Bone</t>
  </si>
  <si>
    <t>Makes you tougher</t>
  </si>
  <si>
    <t>Gray</t>
  </si>
  <si>
    <t>Hart</t>
  </si>
  <si>
    <t>Who knows where they got this from</t>
  </si>
  <si>
    <t>Pink</t>
  </si>
  <si>
    <t>Magic Crystal</t>
  </si>
  <si>
    <t>It holds souls inside</t>
  </si>
  <si>
    <t>blue</t>
  </si>
  <si>
    <t>It has an odd smell</t>
  </si>
  <si>
    <t>white</t>
  </si>
  <si>
    <t>Gigantic Tooth</t>
  </si>
  <si>
    <t>Spider Fang</t>
  </si>
  <si>
    <t>It still has acid in it</t>
  </si>
  <si>
    <t>black</t>
  </si>
  <si>
    <t>Claw</t>
  </si>
  <si>
    <t>Snpa snap</t>
  </si>
  <si>
    <t>red</t>
  </si>
  <si>
    <t>Horn</t>
  </si>
  <si>
    <t>This helps your hair grow</t>
  </si>
  <si>
    <t>Bat Wing</t>
  </si>
  <si>
    <t>It makes you fly?</t>
  </si>
  <si>
    <t>Purple</t>
  </si>
  <si>
    <t>Starfish</t>
  </si>
  <si>
    <t>Makes your breath underwater</t>
  </si>
  <si>
    <t>Scorpion Sting</t>
  </si>
  <si>
    <t>It still has poison in it</t>
  </si>
  <si>
    <t>Acorn</t>
  </si>
  <si>
    <t>Brown</t>
  </si>
  <si>
    <t>Someone fought a squirrel for this</t>
  </si>
  <si>
    <t>Mad Snail</t>
  </si>
  <si>
    <t>Looks mad to me</t>
  </si>
  <si>
    <t>green</t>
  </si>
  <si>
    <t>cyclop's eye</t>
  </si>
  <si>
    <t>It stares into your soul</t>
  </si>
  <si>
    <t>Whole Frog</t>
  </si>
  <si>
    <t>They gave me an entire frog</t>
  </si>
  <si>
    <t>brown</t>
  </si>
  <si>
    <t>Whole Bat</t>
  </si>
  <si>
    <t>Still shoked</t>
  </si>
  <si>
    <t>brwon</t>
  </si>
  <si>
    <t>Human Eye</t>
  </si>
  <si>
    <t>….......</t>
  </si>
  <si>
    <t>This will teleport me into another dimension</t>
  </si>
  <si>
    <t>Green</t>
  </si>
  <si>
    <t>Green Mushrooms</t>
  </si>
  <si>
    <t>Red Mushroom</t>
  </si>
  <si>
    <t>Poisonous.</t>
  </si>
  <si>
    <t>Huge Egg</t>
  </si>
  <si>
    <t>Good for the body</t>
  </si>
  <si>
    <t>Octopus</t>
  </si>
  <si>
    <t>Sticky</t>
  </si>
  <si>
    <t>Potion</t>
  </si>
  <si>
    <t>List</t>
  </si>
  <si>
    <t>[Just mixes the ingredient]</t>
  </si>
  <si>
    <t>Ingredient [Mashed]</t>
  </si>
  <si>
    <t>Desc [Only with Mortar]</t>
  </si>
  <si>
    <t>Healing Potion</t>
  </si>
  <si>
    <t>It heals your wounds</t>
  </si>
  <si>
    <t>Night Vision Potion</t>
  </si>
  <si>
    <t>Makes you see better in the dark</t>
  </si>
  <si>
    <t>Stone Skin Potion</t>
  </si>
  <si>
    <t>Makes your skin tough</t>
  </si>
  <si>
    <t>0 3 9 13</t>
  </si>
  <si>
    <t>0 200 4 -1</t>
  </si>
  <si>
    <t>Hallucinate Potion</t>
  </si>
  <si>
    <t>Makes you see interesting stuff</t>
  </si>
  <si>
    <t>0 8 16 19 14</t>
  </si>
  <si>
    <t>Strength Potion</t>
  </si>
  <si>
    <t>Increases your strength temporarily</t>
  </si>
  <si>
    <t>Blood Boost Potion</t>
  </si>
  <si>
    <t>Enhances blood production</t>
  </si>
  <si>
    <t>Feather Fall Potion</t>
  </si>
  <si>
    <t>Slows down your falling speed</t>
  </si>
  <si>
    <t>0 10 -1 17</t>
  </si>
  <si>
    <t>Water Breathing Potion</t>
  </si>
  <si>
    <t>Allows you to breathe underwater</t>
  </si>
  <si>
    <t>0 11 22 -1</t>
  </si>
  <si>
    <t>Poison Resistance Potion</t>
  </si>
  <si>
    <t>Grants resistance to poison</t>
  </si>
  <si>
    <t>Night Terror Potion</t>
  </si>
  <si>
    <t>Causes terrifying hallucinations</t>
  </si>
  <si>
    <t>0 14 19 -1 18</t>
  </si>
  <si>
    <t>Luck Potion</t>
  </si>
  <si>
    <t>Increases your luck</t>
  </si>
  <si>
    <t>0 -1 5 13</t>
  </si>
  <si>
    <t>Fire Resistance Potion</t>
  </si>
  <si>
    <t>Makes you resistant to fire</t>
  </si>
  <si>
    <t>Invisibility Potion</t>
  </si>
  <si>
    <t>Makes you invisible for a short time</t>
  </si>
  <si>
    <t>0 10 15 -1</t>
  </si>
  <si>
    <t>Speed Potion</t>
  </si>
  <si>
    <t>Makes you move faster</t>
  </si>
  <si>
    <t>Rage Potion</t>
  </si>
  <si>
    <t>Fills you with uncontrollable rage</t>
  </si>
  <si>
    <t>0 6 -1 8 16</t>
  </si>
  <si>
    <t>Jump Potion</t>
  </si>
  <si>
    <t>Increases your jumping ability</t>
  </si>
  <si>
    <t>0 10 -1 9</t>
  </si>
  <si>
    <t>Elixir of the Deep</t>
  </si>
  <si>
    <t>Makes you feel like you're one with the ocean</t>
  </si>
  <si>
    <t>Cursed Brew</t>
  </si>
  <si>
    <t>Nobody knows what this does, but it smells horrible</t>
  </si>
  <si>
    <t>Potion of Unholy Strength</t>
  </si>
  <si>
    <t>Grants immense power, but at what cost?</t>
  </si>
  <si>
    <t>Madman's Delight</t>
  </si>
  <si>
    <t>Causes uncontrollable laughter and confusion</t>
  </si>
  <si>
    <t>Eternal Youth Elixir</t>
  </si>
  <si>
    <t>Slows aging significantly, but tastes awful</t>
  </si>
  <si>
    <t>Potion of the Beast</t>
  </si>
  <si>
    <t>Temporarily turns you into a wild animal</t>
  </si>
  <si>
    <t>Phantom Draught</t>
  </si>
  <si>
    <t>Allows you to pass through walls for a short time</t>
  </si>
  <si>
    <t>Serpent's Kiss</t>
  </si>
  <si>
    <t>Makes your body flexible like a snake</t>
  </si>
  <si>
    <t>Potion of Doom</t>
  </si>
  <si>
    <t>Just… don’t drink this</t>
  </si>
  <si>
    <t>Aetherial Elixir</t>
  </si>
  <si>
    <t>Grants an out-of-body experience</t>
  </si>
  <si>
    <t>Unstable Mutation Potion</t>
  </si>
  <si>
    <t>Who knows what you'll turn into?</t>
  </si>
  <si>
    <t>Potion of the Titan</t>
  </si>
  <si>
    <t>Increases size and strength drastically</t>
  </si>
  <si>
    <t>Potion of the Forgotten</t>
  </si>
  <si>
    <t>Erases a few memories, randomly</t>
  </si>
  <si>
    <t>0  9 -1 12</t>
  </si>
  <si>
    <t>0  8 21 -1</t>
  </si>
  <si>
    <t>Tree Doll</t>
  </si>
  <si>
    <t>A tree doll made by mother nature</t>
  </si>
  <si>
    <t>Unicorn Horn</t>
  </si>
  <si>
    <t>This is trully rare</t>
  </si>
  <si>
    <t>purple</t>
  </si>
  <si>
    <t>0 15 18 10 5 -1 23 24</t>
  </si>
  <si>
    <t>0 -1 14 18 5 17 8</t>
  </si>
  <si>
    <t>0 6 4 -1 18 16</t>
  </si>
  <si>
    <t>0 -1 9 13 21 4</t>
  </si>
  <si>
    <t>0 8 -1 6 7 3 9</t>
  </si>
  <si>
    <t>0 18 -1 20 14 12 7</t>
  </si>
  <si>
    <t>0 5 19 18 11 -1 14</t>
  </si>
  <si>
    <t>0 -1 21 17 15 7 9</t>
  </si>
  <si>
    <t>Green Mushrooms Paste</t>
  </si>
  <si>
    <t>Crushed Magic Cristal</t>
  </si>
  <si>
    <t>Bone Meal</t>
  </si>
  <si>
    <t>Red Mushroom paste</t>
  </si>
  <si>
    <t>Another one bites the dust</t>
  </si>
  <si>
    <t>0 300 -1 6</t>
  </si>
  <si>
    <t>0 12 7 300 -1 14 6 22</t>
  </si>
  <si>
    <t>0 21 6 300 9 -1 12</t>
  </si>
  <si>
    <t>0 1 300 17</t>
  </si>
  <si>
    <t>0 11 22 15 -1 1900</t>
  </si>
  <si>
    <t>0 14 1900 -1 17 2000</t>
  </si>
  <si>
    <t>0 18 2000 5 7 19 9 -1</t>
  </si>
  <si>
    <t>0 7 -1 12 2000</t>
  </si>
  <si>
    <t>Stirr</t>
  </si>
  <si>
    <t>0 200 -1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</si>
</sst>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2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FFD9-0318-4F33-AF7F-42368FD42CD5}">
  <dimension ref="A1:M71"/>
  <sheetViews>
    <sheetView tabSelected="1" zoomScaleNormal="100" workbookViewId="0">
      <selection activeCell="K5" sqref="K5"/>
    </sheetView>
  </sheetViews>
  <sheetFormatPr defaultRowHeight="15" x14ac:dyDescent="0.25"/>
  <cols>
    <col min="1" max="1" width="17.5703125" bestFit="1" customWidth="1"/>
    <col min="2" max="2" width="41.5703125" bestFit="1" customWidth="1"/>
    <col min="5" max="5" width="19.5703125" bestFit="1" customWidth="1"/>
    <col min="6" max="6" width="36.42578125" bestFit="1" customWidth="1"/>
    <col min="9" max="9" width="23.5703125" bestFit="1" customWidth="1"/>
    <col min="10" max="10" width="48.140625" bestFit="1" customWidth="1"/>
    <col min="11" max="11" width="26.42578125" customWidth="1"/>
    <col min="13" max="13" width="10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70</v>
      </c>
      <c r="F1" s="2" t="s">
        <v>71</v>
      </c>
      <c r="G1" s="2" t="s">
        <v>10</v>
      </c>
      <c r="I1" s="2" t="s">
        <v>67</v>
      </c>
      <c r="J1" s="2" t="s">
        <v>1</v>
      </c>
      <c r="K1" s="2" t="s">
        <v>68</v>
      </c>
    </row>
    <row r="2" spans="1:13" ht="51.75" customHeight="1" x14ac:dyDescent="0.25">
      <c r="A2" s="5" t="s">
        <v>168</v>
      </c>
      <c r="B2" s="5" t="s">
        <v>69</v>
      </c>
      <c r="C2" s="5">
        <v>-1</v>
      </c>
      <c r="D2" s="4"/>
      <c r="E2" s="2"/>
      <c r="F2" s="2" t="str">
        <f ca="1">_xlfn.CONCAT(SUBSTITUTE(I2,"""",""),CHAR(10),CHAR(10),CHAR(10),SUBSTITUTE(M2,"""",""))</f>
        <v>Healing Potion
Water
Tomato Paste
Hart
Stirr</v>
      </c>
      <c r="G2" s="2"/>
      <c r="I2" s="6" t="s">
        <v>72</v>
      </c>
      <c r="J2" s="6" t="s">
        <v>73</v>
      </c>
      <c r="K2" s="6" t="s">
        <v>79</v>
      </c>
      <c r="M2" t="str" cm="1">
        <f t="array" aca="1" ref="M2" ca="1">_xlfn.TEXTJOIN(CHAR(10)&amp;CHAR(10), TRUE, IFERROR(VLOOKUP(TRIM(MID(SUBSTITUTE(K2," ",REPT(" ",99)), ROW(INDIRECT("1:20"))*99-98, 99))*1, CHOOSE({1,2}, $C$2:$C$56, $A$2:$A$56), 2, FALSE), ""))</f>
        <v>Water
Tomato Paste
Hart
Stirr</v>
      </c>
    </row>
    <row r="3" spans="1:13" x14ac:dyDescent="0.25">
      <c r="A3" t="s">
        <v>4</v>
      </c>
      <c r="C3">
        <v>0</v>
      </c>
      <c r="D3" t="s">
        <v>5</v>
      </c>
      <c r="F3" s="2" t="str">
        <f t="shared" ref="F3:F66" ca="1" si="0">_xlfn.CONCAT(SUBSTITUTE(I3,"""",""),CHAR(10),CHAR(10),CHAR(10),SUBSTITUTE(M3,"""",""))</f>
        <v>Night Vision Potion
Water
Carrot
Bone Meal
Whole Bat</v>
      </c>
      <c r="I3" s="7" t="s">
        <v>74</v>
      </c>
      <c r="J3" s="7" t="s">
        <v>75</v>
      </c>
      <c r="K3" s="7" t="s">
        <v>163</v>
      </c>
      <c r="M3" t="str" cm="1">
        <f t="array" aca="1" ref="M3" ca="1">_xlfn.TEXTJOIN(CHAR(10)&amp;CHAR(10), TRUE, IFERROR(VLOOKUP(TRIM(MID(SUBSTITUTE(K3," ",REPT(" ",99)), ROW(INDIRECT("1:20"))*99-98, 99))*1, CHOOSE({1,2}, $C$2:$C$56, $A$2:$A$56), 2, FALSE), ""))</f>
        <v>Water
Carrot
Bone Meal
Whole Bat</v>
      </c>
    </row>
    <row r="4" spans="1:13" x14ac:dyDescent="0.25">
      <c r="A4" t="s">
        <v>6</v>
      </c>
      <c r="B4" t="s">
        <v>7</v>
      </c>
      <c r="C4">
        <v>1</v>
      </c>
      <c r="D4" t="s">
        <v>8</v>
      </c>
      <c r="F4" s="2" t="str">
        <f ca="1">_xlfn.CONCAT(SUBSTITUTE(I4,"""",""),CHAR(10),CHAR(10),CHAR(10),SUBSTITUTE(M4,"""",""))</f>
        <v>Stone Skin Potion
Water
Bone
Horn
Acorn</v>
      </c>
      <c r="I4" s="7" t="s">
        <v>76</v>
      </c>
      <c r="J4" s="7" t="s">
        <v>77</v>
      </c>
      <c r="K4" s="7" t="s">
        <v>78</v>
      </c>
      <c r="M4" t="str" cm="1">
        <f t="array" aca="1" ref="M4" ca="1">_xlfn.TEXTJOIN(CHAR(10)&amp;CHAR(10), TRUE, IFERROR(VLOOKUP(TRIM(MID(SUBSTITUTE(K4," ",REPT(" ",99)), ROW(INDIRECT("1:20"))*99-98, 99))*1, CHOOSE({1,2}, $C$2:$C$56, $A$2:$A$56), 2, FALSE), ""))</f>
        <v>Water
Bone
Horn
Acorn</v>
      </c>
    </row>
    <row r="5" spans="1:13" x14ac:dyDescent="0.25">
      <c r="A5" t="s">
        <v>9</v>
      </c>
      <c r="B5" t="s">
        <v>12</v>
      </c>
      <c r="C5">
        <v>2</v>
      </c>
      <c r="D5" t="s">
        <v>11</v>
      </c>
      <c r="F5" s="2" t="str">
        <f t="shared" ca="1" si="0"/>
        <v>Hallucinate Potion
Water
Claw
Whole Frog
Green Mushrooms
Mad Snail</v>
      </c>
      <c r="I5" s="8" t="s">
        <v>80</v>
      </c>
      <c r="J5" s="8" t="s">
        <v>81</v>
      </c>
      <c r="K5" s="7" t="s">
        <v>82</v>
      </c>
      <c r="M5" t="str" cm="1">
        <f t="array" aca="1" ref="M5" ca="1">_xlfn.TEXTJOIN(CHAR(10)&amp;CHAR(10), TRUE, IFERROR(VLOOKUP(TRIM(MID(SUBSTITUTE(K5," ",REPT(" ",99)), ROW(INDIRECT("1:20"))*99-98, 99))*1, CHOOSE({1,2}, $C$2:$C$56, $A$2:$A$56), 2, FALSE), ""))</f>
        <v>Water
Claw
Whole Frog
Green Mushrooms
Mad Snail</v>
      </c>
    </row>
    <row r="6" spans="1:13" x14ac:dyDescent="0.25">
      <c r="A6" t="s">
        <v>15</v>
      </c>
      <c r="B6" t="s">
        <v>16</v>
      </c>
      <c r="C6">
        <v>3</v>
      </c>
      <c r="D6" t="s">
        <v>17</v>
      </c>
      <c r="F6" s="2" t="str">
        <f t="shared" ca="1" si="0"/>
        <v>Strength Potion
Water
Bone Meal
Stirr
Gigantic Tooth</v>
      </c>
      <c r="I6" s="9" t="s">
        <v>83</v>
      </c>
      <c r="J6" s="10" t="s">
        <v>84</v>
      </c>
      <c r="K6" s="7" t="s">
        <v>160</v>
      </c>
      <c r="M6" t="str" cm="1">
        <f t="array" aca="1" ref="M6" ca="1">_xlfn.TEXTJOIN(CHAR(10)&amp;CHAR(10), TRUE, IFERROR(VLOOKUP(TRIM(MID(SUBSTITUTE(K6," ",REPT(" ",99)), ROW(INDIRECT("1:20"))*99-98, 99))*1, CHOOSE({1,2}, $C$2:$C$56, $A$2:$A$56), 2, FALSE), ""))</f>
        <v>Water
Bone Meal
Stirr
Gigantic Tooth</v>
      </c>
    </row>
    <row r="7" spans="1:13" x14ac:dyDescent="0.25">
      <c r="A7" t="s">
        <v>18</v>
      </c>
      <c r="B7" t="s">
        <v>19</v>
      </c>
      <c r="C7">
        <v>4</v>
      </c>
      <c r="D7" t="s">
        <v>20</v>
      </c>
      <c r="F7" s="2" t="str">
        <f t="shared" ca="1" si="0"/>
        <v>Blood Boost Potion
Water
Tomato Paste
Stirr
Bone</v>
      </c>
      <c r="I7" s="7" t="s">
        <v>85</v>
      </c>
      <c r="J7" s="7" t="s">
        <v>86</v>
      </c>
      <c r="K7" s="7" t="s">
        <v>169</v>
      </c>
      <c r="L7">
        <f t="shared" ref="L7:L17" si="1">LEN(K7)-LEN(SUBSTITUTE(K7," ",""))+1</f>
        <v>4</v>
      </c>
      <c r="M7" t="str" cm="1">
        <f t="array" aca="1" ref="M7" ca="1">_xlfn.TEXTJOIN(CHAR(10)&amp;CHAR(10), TRUE, IFERROR(VLOOKUP(TRIM(MID(SUBSTITUTE(K7," ",REPT(" ",99)), ROW(INDIRECT("1:20"))*99-98, 99))*1, CHOOSE({1,2}, $C$2:$C$56, $A$2:$A$56), 2, FALSE), ""))</f>
        <v>Water
Tomato Paste
Stirr
Bone</v>
      </c>
    </row>
    <row r="8" spans="1:13" x14ac:dyDescent="0.25">
      <c r="A8" t="s">
        <v>21</v>
      </c>
      <c r="B8" t="s">
        <v>22</v>
      </c>
      <c r="C8">
        <v>5</v>
      </c>
      <c r="D8" t="s">
        <v>23</v>
      </c>
      <c r="F8" s="2" t="str">
        <f t="shared" ca="1" si="0"/>
        <v>Feather Fall Potion
Water
Bat Wing
Stirr
Whole Bat</v>
      </c>
      <c r="I8" s="7" t="s">
        <v>87</v>
      </c>
      <c r="J8" s="7" t="s">
        <v>88</v>
      </c>
      <c r="K8" s="7" t="s">
        <v>89</v>
      </c>
      <c r="L8">
        <f t="shared" si="1"/>
        <v>4</v>
      </c>
      <c r="M8" t="str" cm="1">
        <f t="array" aca="1" ref="M8" ca="1">_xlfn.TEXTJOIN(CHAR(10)&amp;CHAR(10), TRUE, IFERROR(VLOOKUP(TRIM(MID(SUBSTITUTE(K8," ",REPT(" ",99)), ROW(INDIRECT("1:20"))*99-98, 99))*1, CHOOSE({1,2}, $C$2:$C$56, $A$2:$A$56), 2, FALSE), ""))</f>
        <v>Water
Bat Wing
Stirr
Whole Bat</v>
      </c>
    </row>
    <row r="9" spans="1:13" x14ac:dyDescent="0.25">
      <c r="A9" t="s">
        <v>26</v>
      </c>
      <c r="B9" t="s">
        <v>24</v>
      </c>
      <c r="C9">
        <v>6</v>
      </c>
      <c r="D9" t="s">
        <v>25</v>
      </c>
      <c r="F9" s="2" t="str">
        <f t="shared" ca="1" si="0"/>
        <v>Water Breathing Potion
Water
Starfish
Octopus
Stirr</v>
      </c>
      <c r="I9" s="7" t="s">
        <v>90</v>
      </c>
      <c r="J9" s="7" t="s">
        <v>91</v>
      </c>
      <c r="K9" s="7" t="s">
        <v>92</v>
      </c>
      <c r="L9">
        <f t="shared" si="1"/>
        <v>4</v>
      </c>
      <c r="M9" t="str" cm="1">
        <f t="array" aca="1" ref="M9" ca="1">_xlfn.TEXTJOIN(CHAR(10)&amp;CHAR(10), TRUE, IFERROR(VLOOKUP(TRIM(MID(SUBSTITUTE(K9," ",REPT(" ",99)), ROW(INDIRECT("1:20"))*99-98, 99))*1, CHOOSE({1,2}, $C$2:$C$56, $A$2:$A$56), 2, FALSE), ""))</f>
        <v>Water
Starfish
Octopus
Stirr</v>
      </c>
    </row>
    <row r="10" spans="1:13" x14ac:dyDescent="0.25">
      <c r="A10" t="s">
        <v>27</v>
      </c>
      <c r="B10" t="s">
        <v>28</v>
      </c>
      <c r="C10">
        <v>7</v>
      </c>
      <c r="D10" t="s">
        <v>29</v>
      </c>
      <c r="F10" s="2" t="str">
        <f t="shared" ca="1" si="0"/>
        <v>Poison Resistance Potion
Water
Spider Fang
Stirr
Scorpion Sting
Red Mushroom paste</v>
      </c>
      <c r="I10" s="7" t="s">
        <v>93</v>
      </c>
      <c r="J10" s="7" t="s">
        <v>94</v>
      </c>
      <c r="K10" s="7" t="s">
        <v>167</v>
      </c>
      <c r="L10">
        <f t="shared" si="1"/>
        <v>5</v>
      </c>
      <c r="M10" t="str" cm="1">
        <f t="array" aca="1" ref="M10" ca="1">_xlfn.TEXTJOIN(CHAR(10)&amp;CHAR(10), TRUE, IFERROR(VLOOKUP(TRIM(MID(SUBSTITUTE(K10," ",REPT(" ",99)), ROW(INDIRECT("1:20"))*99-98, 99))*1, CHOOSE({1,2}, $C$2:$C$56, $A$2:$A$56), 2, FALSE), ""))</f>
        <v>Water
Spider Fang
Stirr
Scorpion Sting
Red Mushroom paste</v>
      </c>
    </row>
    <row r="11" spans="1:13" x14ac:dyDescent="0.25">
      <c r="A11" t="s">
        <v>30</v>
      </c>
      <c r="B11" t="s">
        <v>31</v>
      </c>
      <c r="C11">
        <v>8</v>
      </c>
      <c r="D11" t="s">
        <v>32</v>
      </c>
      <c r="F11" s="2" t="str">
        <f t="shared" ca="1" si="0"/>
        <v>Night Terror Potion
Water
Mad Snail
Green Mushrooms
Stirr
Human Eye</v>
      </c>
      <c r="I11" s="7" t="s">
        <v>95</v>
      </c>
      <c r="J11" s="7" t="s">
        <v>96</v>
      </c>
      <c r="K11" s="7" t="s">
        <v>97</v>
      </c>
      <c r="L11">
        <f t="shared" si="1"/>
        <v>5</v>
      </c>
      <c r="M11" t="str" cm="1">
        <f t="array" aca="1" ref="M11" ca="1">_xlfn.TEXTJOIN(CHAR(10)&amp;CHAR(10), TRUE, IFERROR(VLOOKUP(TRIM(MID(SUBSTITUTE(K11," ",REPT(" ",99)), ROW(INDIRECT("1:20"))*99-98, 99))*1, CHOOSE({1,2}, $C$2:$C$56, $A$2:$A$56), 2, FALSE), ""))</f>
        <v>Water
Mad Snail
Green Mushrooms
Stirr
Human Eye</v>
      </c>
    </row>
    <row r="12" spans="1:13" x14ac:dyDescent="0.25">
      <c r="A12" t="s">
        <v>33</v>
      </c>
      <c r="B12" t="s">
        <v>34</v>
      </c>
      <c r="C12">
        <v>9</v>
      </c>
      <c r="D12" t="s">
        <v>17</v>
      </c>
      <c r="F12" s="2" t="str">
        <f t="shared" ca="1" si="0"/>
        <v>Luck Potion
Water
Stirr
Magic Crystal
Acorn</v>
      </c>
      <c r="I12" s="7" t="s">
        <v>98</v>
      </c>
      <c r="J12" s="7" t="s">
        <v>99</v>
      </c>
      <c r="K12" s="7" t="s">
        <v>100</v>
      </c>
      <c r="L12">
        <f t="shared" si="1"/>
        <v>4</v>
      </c>
      <c r="M12" t="str" cm="1">
        <f t="array" aca="1" ref="M12" ca="1">_xlfn.TEXTJOIN(CHAR(10)&amp;CHAR(10), TRUE, IFERROR(VLOOKUP(TRIM(MID(SUBSTITUTE(K12," ",REPT(" ",99)), ROW(INDIRECT("1:20"))*99-98, 99))*1, CHOOSE({1,2}, $C$2:$C$56, $A$2:$A$56), 2, FALSE), ""))</f>
        <v>Water
Stirr
Magic Crystal
Acorn</v>
      </c>
    </row>
    <row r="13" spans="1:13" x14ac:dyDescent="0.25">
      <c r="A13" t="s">
        <v>35</v>
      </c>
      <c r="B13" t="s">
        <v>36</v>
      </c>
      <c r="C13">
        <v>10</v>
      </c>
      <c r="D13" t="s">
        <v>37</v>
      </c>
      <c r="F13" s="2" t="str">
        <f t="shared" ca="1" si="0"/>
        <v>Fire Resistance Potion
Water
Horn
Stirr
Scorpion Sting</v>
      </c>
      <c r="I13" s="7" t="s">
        <v>101</v>
      </c>
      <c r="J13" s="7" t="s">
        <v>102</v>
      </c>
      <c r="K13" s="7" t="s">
        <v>140</v>
      </c>
      <c r="L13">
        <f t="shared" si="1"/>
        <v>5</v>
      </c>
      <c r="M13" t="str" cm="1">
        <f t="array" aca="1" ref="M13" ca="1">_xlfn.TEXTJOIN(CHAR(10)&amp;CHAR(10), TRUE, IFERROR(VLOOKUP(TRIM(MID(SUBSTITUTE(K13," ",REPT(" ",99)), ROW(INDIRECT("1:20"))*99-98, 99))*1, CHOOSE({1,2}, $C$2:$C$56, $A$2:$A$56), 2, FALSE), ""))</f>
        <v>Water
Horn
Stirr
Scorpion Sting</v>
      </c>
    </row>
    <row r="14" spans="1:13" x14ac:dyDescent="0.25">
      <c r="A14" t="s">
        <v>38</v>
      </c>
      <c r="B14" t="s">
        <v>39</v>
      </c>
      <c r="C14">
        <v>11</v>
      </c>
      <c r="D14" t="s">
        <v>20</v>
      </c>
      <c r="F14" s="2" t="str">
        <f t="shared" ca="1" si="0"/>
        <v>Invisibility Potion
Water
Bat Wing
cyclop's eye
Stirr</v>
      </c>
      <c r="I14" s="7" t="s">
        <v>103</v>
      </c>
      <c r="J14" s="7" t="s">
        <v>104</v>
      </c>
      <c r="K14" s="7" t="s">
        <v>105</v>
      </c>
      <c r="L14">
        <f t="shared" si="1"/>
        <v>4</v>
      </c>
      <c r="M14" t="str" cm="1">
        <f t="array" aca="1" ref="M14" ca="1">_xlfn.TEXTJOIN(CHAR(10)&amp;CHAR(10), TRUE, IFERROR(VLOOKUP(TRIM(MID(SUBSTITUTE(K14," ",REPT(" ",99)), ROW(INDIRECT("1:20"))*99-98, 99))*1, CHOOSE({1,2}, $C$2:$C$56, $A$2:$A$56), 2, FALSE), ""))</f>
        <v>Water
Bat Wing
cyclop's eye
Stirr</v>
      </c>
    </row>
    <row r="15" spans="1:13" x14ac:dyDescent="0.25">
      <c r="A15" t="s">
        <v>40</v>
      </c>
      <c r="B15" t="s">
        <v>41</v>
      </c>
      <c r="C15">
        <v>12</v>
      </c>
      <c r="D15" t="s">
        <v>32</v>
      </c>
      <c r="F15" s="2" t="str">
        <f t="shared" ca="1" si="0"/>
        <v>Speed Potion
Water
Claw
Huge Egg
Stirr</v>
      </c>
      <c r="I15" s="7" t="s">
        <v>106</v>
      </c>
      <c r="J15" s="7" t="s">
        <v>107</v>
      </c>
      <c r="K15" s="7" t="s">
        <v>141</v>
      </c>
      <c r="L15">
        <f t="shared" si="1"/>
        <v>5</v>
      </c>
      <c r="M15" t="str" cm="1">
        <f t="array" aca="1" ref="M15" ca="1">_xlfn.TEXTJOIN(CHAR(10)&amp;CHAR(10), TRUE, IFERROR(VLOOKUP(TRIM(MID(SUBSTITUTE(K15," ",REPT(" ",99)), ROW(INDIRECT("1:20"))*99-98, 99))*1, CHOOSE({1,2}, $C$2:$C$56, $A$2:$A$56), 2, FALSE), ""))</f>
        <v>Water
Claw
Huge Egg
Stirr</v>
      </c>
    </row>
    <row r="16" spans="1:13" x14ac:dyDescent="0.25">
      <c r="A16" t="s">
        <v>42</v>
      </c>
      <c r="B16" t="s">
        <v>44</v>
      </c>
      <c r="C16">
        <v>13</v>
      </c>
      <c r="D16" t="s">
        <v>43</v>
      </c>
      <c r="F16" s="2" t="str">
        <f t="shared" ca="1" si="0"/>
        <v>Rage Potion
Water
Gigantic Tooth
Stirr
Claw
Whole Frog</v>
      </c>
      <c r="I16" s="7" t="s">
        <v>108</v>
      </c>
      <c r="J16" s="7" t="s">
        <v>109</v>
      </c>
      <c r="K16" s="7" t="s">
        <v>110</v>
      </c>
      <c r="L16">
        <f t="shared" si="1"/>
        <v>5</v>
      </c>
      <c r="M16" t="str" cm="1">
        <f t="array" aca="1" ref="M16" ca="1">_xlfn.TEXTJOIN(CHAR(10)&amp;CHAR(10), TRUE, IFERROR(VLOOKUP(TRIM(MID(SUBSTITUTE(K16," ",REPT(" ",99)), ROW(INDIRECT("1:20"))*99-98, 99))*1, CHOOSE({1,2}, $C$2:$C$56, $A$2:$A$56), 2, FALSE), ""))</f>
        <v>Water
Gigantic Tooth
Stirr
Claw
Whole Frog</v>
      </c>
    </row>
    <row r="17" spans="1:13" ht="15.75" thickBot="1" x14ac:dyDescent="0.3">
      <c r="A17" t="s">
        <v>45</v>
      </c>
      <c r="B17" t="s">
        <v>46</v>
      </c>
      <c r="C17">
        <v>14</v>
      </c>
      <c r="D17" t="s">
        <v>47</v>
      </c>
      <c r="F17" s="2" t="str">
        <f t="shared" ca="1" si="0"/>
        <v>Jump Potion
Water
Bat Wing
Stirr
Horn</v>
      </c>
      <c r="I17" s="11" t="s">
        <v>111</v>
      </c>
      <c r="J17" s="11" t="s">
        <v>112</v>
      </c>
      <c r="K17" s="11" t="s">
        <v>113</v>
      </c>
      <c r="L17">
        <f t="shared" si="1"/>
        <v>4</v>
      </c>
      <c r="M17" t="str" cm="1">
        <f t="array" aca="1" ref="M17" ca="1">_xlfn.TEXTJOIN(CHAR(10)&amp;CHAR(10), TRUE, IFERROR(VLOOKUP(TRIM(MID(SUBSTITUTE(K17," ",REPT(" ",99)), ROW(INDIRECT("1:20"))*99-98, 99))*1, CHOOSE({1,2}, $C$2:$C$56, $A$2:$A$56), 2, FALSE), ""))</f>
        <v>Water
Bat Wing
Stirr
Horn</v>
      </c>
    </row>
    <row r="18" spans="1:13" ht="15.75" thickTop="1" x14ac:dyDescent="0.25">
      <c r="A18" t="s">
        <v>48</v>
      </c>
      <c r="B18" t="s">
        <v>49</v>
      </c>
      <c r="C18">
        <v>15</v>
      </c>
      <c r="D18" t="s">
        <v>47</v>
      </c>
      <c r="F18" s="2" t="str">
        <f t="shared" ca="1" si="0"/>
        <v>Elixir of the Deep
Water
Starfish
Octopus
cyclop's eye
Stirr
Green Mushrooms Paste</v>
      </c>
      <c r="I18" s="7" t="s">
        <v>114</v>
      </c>
      <c r="J18" s="7" t="s">
        <v>115</v>
      </c>
      <c r="K18" s="7" t="s">
        <v>164</v>
      </c>
      <c r="L18">
        <f>LEN(K18)-LEN(SUBSTITUTE(K18," ",""))+1</f>
        <v>6</v>
      </c>
      <c r="M18" t="str" cm="1">
        <f t="array" aca="1" ref="M18" ca="1">_xlfn.TEXTJOIN(CHAR(10)&amp;CHAR(10), TRUE, IFERROR(VLOOKUP(TRIM(MID(SUBSTITUTE(K18," ",REPT(" ",99)), ROW(INDIRECT("1:20"))*99-98, 99))*1, CHOOSE({1,2}, $C$2:$C$56, $A$2:$A$56), 2, FALSE), ""))</f>
        <v>Water
Starfish
Octopus
cyclop's eye
Stirr
Green Mushrooms Paste</v>
      </c>
    </row>
    <row r="19" spans="1:13" x14ac:dyDescent="0.25">
      <c r="A19" t="s">
        <v>50</v>
      </c>
      <c r="B19" t="s">
        <v>51</v>
      </c>
      <c r="C19">
        <v>16</v>
      </c>
      <c r="D19" t="s">
        <v>52</v>
      </c>
      <c r="F19" s="2" t="str">
        <f t="shared" ca="1" si="0"/>
        <v>Cursed Brew
Water
Stirr
Mad Snail
Human Eye
Magic Crystal
Whole Bat
Claw</v>
      </c>
      <c r="I19" s="7" t="s">
        <v>116</v>
      </c>
      <c r="J19" s="7" t="s">
        <v>117</v>
      </c>
      <c r="K19" s="7" t="s">
        <v>148</v>
      </c>
      <c r="L19">
        <f t="shared" ref="L19:L23" si="2">LEN(K19)-LEN(SUBSTITUTE(K19," ",""))+1</f>
        <v>7</v>
      </c>
      <c r="M19" t="str" cm="1">
        <f t="array" aca="1" ref="M19" ca="1">_xlfn.TEXTJOIN(CHAR(10)&amp;CHAR(10), TRUE, IFERROR(VLOOKUP(TRIM(MID(SUBSTITUTE(K19," ",REPT(" ",99)), ROW(INDIRECT("1:20"))*99-98, 99))*1, CHOOSE({1,2}, $C$2:$C$56, $A$2:$A$56), 2, FALSE), ""))</f>
        <v>Water
Stirr
Mad Snail
Human Eye
Magic Crystal
Whole Bat
Claw</v>
      </c>
    </row>
    <row r="20" spans="1:13" x14ac:dyDescent="0.25">
      <c r="A20" t="s">
        <v>53</v>
      </c>
      <c r="B20" t="s">
        <v>54</v>
      </c>
      <c r="C20">
        <v>17</v>
      </c>
      <c r="D20" t="s">
        <v>55</v>
      </c>
      <c r="F20" s="2" t="str">
        <f t="shared" ca="1" si="0"/>
        <v>Potion of Unholy Strength
Water
Gigantic Tooth
Hart
Stirr
Human Eye
Whole Frog</v>
      </c>
      <c r="I20" s="7" t="s">
        <v>118</v>
      </c>
      <c r="J20" s="7" t="s">
        <v>119</v>
      </c>
      <c r="K20" s="7" t="s">
        <v>149</v>
      </c>
      <c r="L20">
        <f t="shared" si="2"/>
        <v>6</v>
      </c>
      <c r="M20" t="str" cm="1">
        <f t="array" aca="1" ref="M20" ca="1">_xlfn.TEXTJOIN(CHAR(10)&amp;CHAR(10), TRUE, IFERROR(VLOOKUP(TRIM(MID(SUBSTITUTE(K20," ",REPT(" ",99)), ROW(INDIRECT("1:20"))*99-98, 99))*1, CHOOSE({1,2}, $C$2:$C$56, $A$2:$A$56), 2, FALSE), ""))</f>
        <v>Water
Gigantic Tooth
Hart
Stirr
Human Eye
Whole Frog</v>
      </c>
    </row>
    <row r="21" spans="1:13" x14ac:dyDescent="0.25">
      <c r="A21" t="s">
        <v>56</v>
      </c>
      <c r="B21" t="s">
        <v>57</v>
      </c>
      <c r="C21">
        <v>18</v>
      </c>
      <c r="D21" t="s">
        <v>5</v>
      </c>
      <c r="F21" s="2" t="str">
        <f t="shared" ca="1" si="0"/>
        <v>Madman's Delight
Water
Mad Snail
Green Mushrooms Paste
Stirr
Whole Bat
Red Mushroom paste</v>
      </c>
      <c r="I21" s="7" t="s">
        <v>120</v>
      </c>
      <c r="J21" s="7" t="s">
        <v>121</v>
      </c>
      <c r="K21" s="7" t="s">
        <v>165</v>
      </c>
      <c r="L21">
        <f t="shared" si="2"/>
        <v>6</v>
      </c>
      <c r="M21" t="str" cm="1">
        <f t="array" aca="1" ref="M21" ca="1">_xlfn.TEXTJOIN(CHAR(10)&amp;CHAR(10), TRUE, IFERROR(VLOOKUP(TRIM(MID(SUBSTITUTE(K21," ",REPT(" ",99)), ROW(INDIRECT("1:20"))*99-98, 99))*1, CHOOSE({1,2}, $C$2:$C$56, $A$2:$A$56), 2, FALSE), ""))</f>
        <v>Water
Mad Snail
Green Mushrooms Paste
Stirr
Whole Bat
Red Mushroom paste</v>
      </c>
    </row>
    <row r="22" spans="1:13" x14ac:dyDescent="0.25">
      <c r="A22" t="s">
        <v>60</v>
      </c>
      <c r="B22" t="s">
        <v>58</v>
      </c>
      <c r="C22">
        <v>19</v>
      </c>
      <c r="D22" t="s">
        <v>59</v>
      </c>
      <c r="F22" s="2" t="str">
        <f t="shared" ca="1" si="0"/>
        <v>Eternal Youth Elixir
Water
Stirr
Horn
Acorn
Huge Egg
Hart</v>
      </c>
      <c r="I22" s="7" t="s">
        <v>122</v>
      </c>
      <c r="J22" s="7" t="s">
        <v>123</v>
      </c>
      <c r="K22" s="7" t="s">
        <v>150</v>
      </c>
      <c r="L22">
        <f t="shared" si="2"/>
        <v>6</v>
      </c>
      <c r="M22" t="str" cm="1">
        <f t="array" aca="1" ref="M22" ca="1">_xlfn.TEXTJOIN(CHAR(10)&amp;CHAR(10), TRUE, IFERROR(VLOOKUP(TRIM(MID(SUBSTITUTE(K22," ",REPT(" ",99)), ROW(INDIRECT("1:20"))*99-98, 99))*1, CHOOSE({1,2}, $C$2:$C$56, $A$2:$A$56), 2, FALSE), ""))</f>
        <v>Water
Stirr
Horn
Acorn
Huge Egg
Hart</v>
      </c>
    </row>
    <row r="23" spans="1:13" x14ac:dyDescent="0.25">
      <c r="A23" t="s">
        <v>61</v>
      </c>
      <c r="B23" t="s">
        <v>62</v>
      </c>
      <c r="C23">
        <v>20</v>
      </c>
      <c r="D23" t="s">
        <v>11</v>
      </c>
      <c r="F23" s="2" t="str">
        <f t="shared" ca="1" si="0"/>
        <v>Potion of the Beast
Water
Claw
Stirr
Gigantic Tooth
Spider Fang
Bone
Horn</v>
      </c>
      <c r="I23" s="7" t="s">
        <v>124</v>
      </c>
      <c r="J23" s="7" t="s">
        <v>125</v>
      </c>
      <c r="K23" s="7" t="s">
        <v>151</v>
      </c>
      <c r="L23">
        <f t="shared" si="2"/>
        <v>7</v>
      </c>
      <c r="M23" t="str" cm="1">
        <f t="array" aca="1" ref="M23" ca="1">_xlfn.TEXTJOIN(CHAR(10)&amp;CHAR(10), TRUE, IFERROR(VLOOKUP(TRIM(MID(SUBSTITUTE(K23," ",REPT(" ",99)), ROW(INDIRECT("1:20"))*99-98, 99))*1, CHOOSE({1,2}, $C$2:$C$56, $A$2:$A$56), 2, FALSE), ""))</f>
        <v>Water
Claw
Stirr
Gigantic Tooth
Spider Fang
Bone
Horn</v>
      </c>
    </row>
    <row r="24" spans="1:13" x14ac:dyDescent="0.25">
      <c r="A24" t="s">
        <v>63</v>
      </c>
      <c r="B24" t="s">
        <v>64</v>
      </c>
      <c r="C24">
        <v>21</v>
      </c>
      <c r="D24" t="s">
        <v>37</v>
      </c>
      <c r="F24" s="2" t="str">
        <f t="shared" ca="1" si="0"/>
        <v>Serpent's Kiss
Water
Scorpion Sting
Spider Fang
Bone Meal
Stirr
Mad Snail
Gigantic Tooth
Octopus</v>
      </c>
      <c r="I24" s="7" t="s">
        <v>128</v>
      </c>
      <c r="J24" s="7" t="s">
        <v>129</v>
      </c>
      <c r="K24" s="7" t="s">
        <v>161</v>
      </c>
      <c r="L24">
        <f t="shared" ref="L24:L29" si="3">LEN(K24)-LEN(SUBSTITUTE(K24," ",""))+1</f>
        <v>8</v>
      </c>
      <c r="M24" t="str" cm="1">
        <f t="array" aca="1" ref="M24" ca="1">_xlfn.TEXTJOIN(CHAR(10)&amp;CHAR(10), TRUE, IFERROR(VLOOKUP(TRIM(MID(SUBSTITUTE(K24," ",REPT(" ",99)), ROW(INDIRECT("1:20"))*99-98, 99))*1, CHOOSE({1,2}, $C$2:$C$56, $A$2:$A$56), 2, FALSE), ""))</f>
        <v>Water
Scorpion Sting
Spider Fang
Bone Meal
Stirr
Mad Snail
Gigantic Tooth
Octopus</v>
      </c>
    </row>
    <row r="25" spans="1:13" x14ac:dyDescent="0.25">
      <c r="A25" t="s">
        <v>65</v>
      </c>
      <c r="B25" t="s">
        <v>66</v>
      </c>
      <c r="C25">
        <v>22</v>
      </c>
      <c r="D25" t="s">
        <v>32</v>
      </c>
      <c r="F25" s="2" t="str">
        <f t="shared" ca="1" si="0"/>
        <v>Potion of Doom
Water
Human Eye
Stirr
Red Mushroom
Mad Snail
Scorpion Sting
Spider Fang</v>
      </c>
      <c r="I25" s="7" t="s">
        <v>130</v>
      </c>
      <c r="J25" s="7" t="s">
        <v>131</v>
      </c>
      <c r="K25" s="7" t="s">
        <v>152</v>
      </c>
      <c r="L25">
        <f t="shared" si="3"/>
        <v>7</v>
      </c>
      <c r="M25" t="str" cm="1">
        <f t="array" aca="1" ref="M25" ca="1">_xlfn.TEXTJOIN(CHAR(10)&amp;CHAR(10), TRUE, IFERROR(VLOOKUP(TRIM(MID(SUBSTITUTE(K25," ",REPT(" ",99)), ROW(INDIRECT("1:20"))*99-98, 99))*1, CHOOSE({1,2}, $C$2:$C$56, $A$2:$A$56), 2, FALSE), ""))</f>
        <v>Water
Human Eye
Stirr
Red Mushroom
Mad Snail
Scorpion Sting
Spider Fang</v>
      </c>
    </row>
    <row r="26" spans="1:13" x14ac:dyDescent="0.25">
      <c r="A26" t="s">
        <v>142</v>
      </c>
      <c r="B26" t="s">
        <v>143</v>
      </c>
      <c r="C26">
        <v>23</v>
      </c>
      <c r="D26" t="s">
        <v>52</v>
      </c>
      <c r="F26" s="2" t="str">
        <f t="shared" ca="1" si="0"/>
        <v>Aetherial Elixir
Water
Magic Crystal
Green Mushrooms
Human Eye
Starfish
Stirr
Mad Snail</v>
      </c>
      <c r="I26" s="7" t="s">
        <v>132</v>
      </c>
      <c r="J26" s="7" t="s">
        <v>133</v>
      </c>
      <c r="K26" s="7" t="s">
        <v>153</v>
      </c>
      <c r="L26">
        <f t="shared" si="3"/>
        <v>7</v>
      </c>
      <c r="M26" t="str" cm="1">
        <f t="array" aca="1" ref="M26" ca="1">_xlfn.TEXTJOIN(CHAR(10)&amp;CHAR(10), TRUE, IFERROR(VLOOKUP(TRIM(MID(SUBSTITUTE(K26," ",REPT(" ",99)), ROW(INDIRECT("1:20"))*99-98, 99))*1, CHOOSE({1,2}, $C$2:$C$56, $A$2:$A$56), 2, FALSE), ""))</f>
        <v>Water
Magic Crystal
Green Mushrooms
Human Eye
Starfish
Stirr
Mad Snail</v>
      </c>
    </row>
    <row r="27" spans="1:13" x14ac:dyDescent="0.25">
      <c r="A27" t="s">
        <v>144</v>
      </c>
      <c r="B27" t="s">
        <v>145</v>
      </c>
      <c r="C27">
        <v>24</v>
      </c>
      <c r="D27" t="s">
        <v>146</v>
      </c>
      <c r="F27" s="2" t="str">
        <f t="shared" ca="1" si="0"/>
        <v>Unstable Mutation Potion
Water
Stirr
Huge Egg
Whole Bat
cyclop's eye
Spider Fang
Horn</v>
      </c>
      <c r="I27" s="7" t="s">
        <v>134</v>
      </c>
      <c r="J27" s="7" t="s">
        <v>135</v>
      </c>
      <c r="K27" s="7" t="s">
        <v>154</v>
      </c>
      <c r="L27">
        <f t="shared" si="3"/>
        <v>7</v>
      </c>
      <c r="M27" t="str" cm="1">
        <f t="array" aca="1" ref="M27" ca="1">_xlfn.TEXTJOIN(CHAR(10)&amp;CHAR(10), TRUE, IFERROR(VLOOKUP(TRIM(MID(SUBSTITUTE(K27," ",REPT(" ",99)), ROW(INDIRECT("1:20"))*99-98, 99))*1, CHOOSE({1,2}, $C$2:$C$56, $A$2:$A$56), 2, FALSE), ""))</f>
        <v>Water
Stirr
Huge Egg
Whole Bat
cyclop's eye
Spider Fang
Horn</v>
      </c>
    </row>
    <row r="28" spans="1:13" x14ac:dyDescent="0.25">
      <c r="F28" s="2" t="str">
        <f t="shared" ca="1" si="0"/>
        <v>Potion of the Titan
Water
Huge Egg
Gigantic Tooth
Bone Meal
Horn
Stirr
Scorpion Sting</v>
      </c>
      <c r="I28" s="7" t="s">
        <v>136</v>
      </c>
      <c r="J28" s="7" t="s">
        <v>137</v>
      </c>
      <c r="K28" s="7" t="s">
        <v>162</v>
      </c>
      <c r="L28">
        <f t="shared" si="3"/>
        <v>7</v>
      </c>
      <c r="M28" t="str" cm="1">
        <f t="array" aca="1" ref="M28" ca="1">_xlfn.TEXTJOIN(CHAR(10)&amp;CHAR(10), TRUE, IFERROR(VLOOKUP(TRIM(MID(SUBSTITUTE(K28," ",REPT(" ",99)), ROW(INDIRECT("1:20"))*99-98, 99))*1, CHOOSE({1,2}, $C$2:$C$56, $A$2:$A$56), 2, FALSE), ""))</f>
        <v>Water
Huge Egg
Gigantic Tooth
Bone Meal
Horn
Stirr
Scorpion Sting</v>
      </c>
    </row>
    <row r="29" spans="1:13" x14ac:dyDescent="0.25">
      <c r="A29" s="3" t="s">
        <v>14</v>
      </c>
      <c r="B29" s="3" t="s">
        <v>13</v>
      </c>
      <c r="C29" s="3">
        <f>C5*100</f>
        <v>200</v>
      </c>
      <c r="D29" t="s">
        <v>11</v>
      </c>
      <c r="F29" s="2" t="str">
        <f t="shared" ca="1" si="0"/>
        <v>Potion of the Forgotten
Water
Human Eye
Red Mushroom paste
Magic Crystal
Spider Fang
Green Mushrooms
Horn
Stirr</v>
      </c>
      <c r="I29" s="7" t="s">
        <v>138</v>
      </c>
      <c r="J29" s="7" t="s">
        <v>139</v>
      </c>
      <c r="K29" s="7" t="s">
        <v>166</v>
      </c>
      <c r="L29">
        <f t="shared" si="3"/>
        <v>8</v>
      </c>
      <c r="M29" t="str" cm="1">
        <f t="array" aca="1" ref="M29" ca="1">_xlfn.TEXTJOIN(CHAR(10)&amp;CHAR(10), TRUE, IFERROR(VLOOKUP(TRIM(MID(SUBSTITUTE(K29," ",REPT(" ",99)), ROW(INDIRECT("1:20"))*99-98, 99))*1, CHOOSE({1,2}, $C$2:$C$56, $A$2:$A$56), 2, FALSE), ""))</f>
        <v>Water
Human Eye
Red Mushroom paste
Magic Crystal
Spider Fang
Green Mushrooms
Horn
Stirr</v>
      </c>
    </row>
    <row r="30" spans="1:13" x14ac:dyDescent="0.25">
      <c r="A30" t="s">
        <v>157</v>
      </c>
      <c r="B30" t="s">
        <v>16</v>
      </c>
      <c r="C30">
        <v>300</v>
      </c>
      <c r="D30" t="s">
        <v>17</v>
      </c>
      <c r="F30" s="2" t="str">
        <f t="shared" ca="1" si="0"/>
        <v xml:space="preserve">
</v>
      </c>
      <c r="M30" t="str" cm="1">
        <f t="array" aca="1" ref="M30" ca="1">_xlfn.TEXTJOIN(CHAR(10)&amp;CHAR(10), TRUE, IFERROR(VLOOKUP(TRIM(MID(SUBSTITUTE(K30," ",REPT(" ",99)), ROW(INDIRECT("1:20"))*99-98, 99))*1, CHOOSE({1,2}, $C$2:$C$56, $A$2:$A$56), 2, FALSE), ""))</f>
        <v/>
      </c>
    </row>
    <row r="31" spans="1:13" x14ac:dyDescent="0.25">
      <c r="A31" t="s">
        <v>156</v>
      </c>
      <c r="B31" t="s">
        <v>159</v>
      </c>
      <c r="C31">
        <v>500</v>
      </c>
      <c r="D31" t="s">
        <v>23</v>
      </c>
      <c r="F31" s="2" t="str">
        <f t="shared" ca="1" si="0"/>
        <v xml:space="preserve">
</v>
      </c>
      <c r="M31" t="str" cm="1">
        <f t="array" aca="1" ref="M31" ca="1">_xlfn.TEXTJOIN(CHAR(10)&amp;CHAR(10), TRUE, IFERROR(VLOOKUP(TRIM(MID(SUBSTITUTE(K31," ",REPT(" ",99)), ROW(INDIRECT("1:20"))*99-98, 99))*1, CHOOSE({1,2}, $C$2:$C$56, $A$2:$A$56), 2, FALSE), ""))</f>
        <v/>
      </c>
    </row>
    <row r="32" spans="1:13" x14ac:dyDescent="0.25">
      <c r="A32" t="s">
        <v>155</v>
      </c>
      <c r="B32" t="s">
        <v>58</v>
      </c>
      <c r="C32">
        <v>1900</v>
      </c>
      <c r="D32" t="s">
        <v>59</v>
      </c>
      <c r="F32" s="2" t="str">
        <f t="shared" ca="1" si="0"/>
        <v>Phantom Draught
Water
cyclop's eye
Human Eye
Bat Wing
Magic Crystal
Stirr
Tree Doll
Unicorn Horn</v>
      </c>
      <c r="I32" t="s">
        <v>126</v>
      </c>
      <c r="J32" t="s">
        <v>127</v>
      </c>
      <c r="K32" t="s">
        <v>147</v>
      </c>
      <c r="L32">
        <v>8</v>
      </c>
      <c r="M32" t="str" cm="1">
        <f t="array" aca="1" ref="M32" ca="1">_xlfn.TEXTJOIN(CHAR(10)&amp;CHAR(10), TRUE, IFERROR(VLOOKUP(TRIM(MID(SUBSTITUTE(K32," ",REPT(" ",99)), ROW(INDIRECT("1:20"))*99-98, 99))*1, CHOOSE({1,2}, $C$2:$C$56, $A$2:$A$56), 2, FALSE), ""))</f>
        <v>Water
cyclop's eye
Human Eye
Bat Wing
Magic Crystal
Stirr
Tree Doll
Unicorn Horn</v>
      </c>
    </row>
    <row r="33" spans="1:6" x14ac:dyDescent="0.25">
      <c r="A33" t="s">
        <v>158</v>
      </c>
      <c r="B33" t="s">
        <v>62</v>
      </c>
      <c r="C33">
        <v>2000</v>
      </c>
      <c r="D33" t="s">
        <v>11</v>
      </c>
      <c r="F33" s="2" t="str">
        <f t="shared" si="0"/>
        <v xml:space="preserve">
</v>
      </c>
    </row>
    <row r="34" spans="1:6" x14ac:dyDescent="0.25">
      <c r="F34" s="2" t="str">
        <f t="shared" si="0"/>
        <v xml:space="preserve">
</v>
      </c>
    </row>
    <row r="35" spans="1:6" x14ac:dyDescent="0.25">
      <c r="F35" s="2" t="str">
        <f t="shared" si="0"/>
        <v xml:space="preserve">
</v>
      </c>
    </row>
    <row r="36" spans="1:6" x14ac:dyDescent="0.25">
      <c r="F36" s="2" t="str">
        <f t="shared" si="0"/>
        <v xml:space="preserve">
</v>
      </c>
    </row>
    <row r="37" spans="1:6" x14ac:dyDescent="0.25">
      <c r="F37" s="2" t="str">
        <f t="shared" si="0"/>
        <v xml:space="preserve">
</v>
      </c>
    </row>
    <row r="38" spans="1:6" x14ac:dyDescent="0.25">
      <c r="F38" s="2" t="str">
        <f t="shared" si="0"/>
        <v xml:space="preserve">
</v>
      </c>
    </row>
    <row r="39" spans="1:6" x14ac:dyDescent="0.25">
      <c r="F39" s="2" t="str">
        <f t="shared" si="0"/>
        <v xml:space="preserve">
</v>
      </c>
    </row>
    <row r="40" spans="1:6" x14ac:dyDescent="0.25">
      <c r="F40" s="2" t="str">
        <f t="shared" si="0"/>
        <v xml:space="preserve">
</v>
      </c>
    </row>
    <row r="41" spans="1:6" x14ac:dyDescent="0.25">
      <c r="F41" s="2" t="str">
        <f t="shared" si="0"/>
        <v xml:space="preserve">
</v>
      </c>
    </row>
    <row r="42" spans="1:6" x14ac:dyDescent="0.25">
      <c r="F42" s="2" t="str">
        <f t="shared" si="0"/>
        <v xml:space="preserve">
</v>
      </c>
    </row>
    <row r="43" spans="1:6" x14ac:dyDescent="0.25">
      <c r="F43" s="2" t="str">
        <f t="shared" si="0"/>
        <v xml:space="preserve">
</v>
      </c>
    </row>
    <row r="44" spans="1:6" x14ac:dyDescent="0.25">
      <c r="F44" s="2" t="str">
        <f t="shared" si="0"/>
        <v xml:space="preserve">
</v>
      </c>
    </row>
    <row r="45" spans="1:6" x14ac:dyDescent="0.25">
      <c r="F45" s="2" t="str">
        <f t="shared" si="0"/>
        <v xml:space="preserve">
</v>
      </c>
    </row>
    <row r="46" spans="1:6" x14ac:dyDescent="0.25">
      <c r="F46" s="2" t="str">
        <f t="shared" si="0"/>
        <v xml:space="preserve">
</v>
      </c>
    </row>
    <row r="47" spans="1:6" x14ac:dyDescent="0.25">
      <c r="F47" s="2" t="str">
        <f t="shared" si="0"/>
        <v xml:space="preserve">
</v>
      </c>
    </row>
    <row r="48" spans="1:6" x14ac:dyDescent="0.25">
      <c r="F48" s="2" t="str">
        <f t="shared" si="0"/>
        <v xml:space="preserve">
</v>
      </c>
    </row>
    <row r="49" spans="6:6" x14ac:dyDescent="0.25">
      <c r="F49" s="2" t="str">
        <f t="shared" si="0"/>
        <v xml:space="preserve">
</v>
      </c>
    </row>
    <row r="50" spans="6:6" x14ac:dyDescent="0.25">
      <c r="F50" s="2" t="str">
        <f t="shared" si="0"/>
        <v xml:space="preserve">
</v>
      </c>
    </row>
    <row r="51" spans="6:6" x14ac:dyDescent="0.25">
      <c r="F51" s="2" t="str">
        <f t="shared" si="0"/>
        <v xml:space="preserve">
</v>
      </c>
    </row>
    <row r="52" spans="6:6" x14ac:dyDescent="0.25">
      <c r="F52" s="2" t="str">
        <f t="shared" si="0"/>
        <v xml:space="preserve">
</v>
      </c>
    </row>
    <row r="53" spans="6:6" x14ac:dyDescent="0.25">
      <c r="F53" s="2" t="str">
        <f t="shared" si="0"/>
        <v xml:space="preserve">
</v>
      </c>
    </row>
    <row r="54" spans="6:6" x14ac:dyDescent="0.25">
      <c r="F54" s="2" t="str">
        <f t="shared" si="0"/>
        <v xml:space="preserve">
</v>
      </c>
    </row>
    <row r="55" spans="6:6" x14ac:dyDescent="0.25">
      <c r="F55" s="2" t="str">
        <f t="shared" si="0"/>
        <v xml:space="preserve">
</v>
      </c>
    </row>
    <row r="56" spans="6:6" x14ac:dyDescent="0.25">
      <c r="F56" s="2" t="str">
        <f t="shared" si="0"/>
        <v xml:space="preserve">
</v>
      </c>
    </row>
    <row r="57" spans="6:6" x14ac:dyDescent="0.25">
      <c r="F57" s="2" t="str">
        <f t="shared" si="0"/>
        <v xml:space="preserve">
</v>
      </c>
    </row>
    <row r="58" spans="6:6" x14ac:dyDescent="0.25">
      <c r="F58" s="2" t="str">
        <f t="shared" si="0"/>
        <v xml:space="preserve">
</v>
      </c>
    </row>
    <row r="59" spans="6:6" x14ac:dyDescent="0.25">
      <c r="F59" s="2" t="str">
        <f t="shared" si="0"/>
        <v xml:space="preserve">
</v>
      </c>
    </row>
    <row r="60" spans="6:6" x14ac:dyDescent="0.25">
      <c r="F60" s="2" t="str">
        <f t="shared" si="0"/>
        <v xml:space="preserve">
</v>
      </c>
    </row>
    <row r="61" spans="6:6" x14ac:dyDescent="0.25">
      <c r="F61" s="2" t="str">
        <f t="shared" si="0"/>
        <v xml:space="preserve">
</v>
      </c>
    </row>
    <row r="62" spans="6:6" x14ac:dyDescent="0.25">
      <c r="F62" s="2" t="str">
        <f t="shared" si="0"/>
        <v xml:space="preserve">
</v>
      </c>
    </row>
    <row r="63" spans="6:6" x14ac:dyDescent="0.25">
      <c r="F63" s="2" t="str">
        <f t="shared" si="0"/>
        <v xml:space="preserve">
</v>
      </c>
    </row>
    <row r="64" spans="6:6" x14ac:dyDescent="0.25">
      <c r="F64" s="2" t="str">
        <f t="shared" si="0"/>
        <v xml:space="preserve">
</v>
      </c>
    </row>
    <row r="65" spans="6:6" x14ac:dyDescent="0.25">
      <c r="F65" s="2" t="str">
        <f t="shared" si="0"/>
        <v xml:space="preserve">
</v>
      </c>
    </row>
    <row r="66" spans="6:6" x14ac:dyDescent="0.25">
      <c r="F66" s="2" t="str">
        <f t="shared" si="0"/>
        <v xml:space="preserve">
</v>
      </c>
    </row>
    <row r="67" spans="6:6" x14ac:dyDescent="0.25">
      <c r="F67" s="2" t="str">
        <f t="shared" ref="F67:F71" si="4">_xlfn.CONCAT(SUBSTITUTE(I67,"""",""),CHAR(10),CHAR(10),CHAR(10),SUBSTITUTE(M67,"""",""))</f>
        <v xml:space="preserve">
</v>
      </c>
    </row>
    <row r="68" spans="6:6" x14ac:dyDescent="0.25">
      <c r="F68" s="2" t="str">
        <f t="shared" si="4"/>
        <v xml:space="preserve">
</v>
      </c>
    </row>
    <row r="69" spans="6:6" x14ac:dyDescent="0.25">
      <c r="F69" s="2" t="str">
        <f t="shared" si="4"/>
        <v xml:space="preserve">
</v>
      </c>
    </row>
    <row r="70" spans="6:6" x14ac:dyDescent="0.25">
      <c r="F70" s="2" t="str">
        <f t="shared" si="4"/>
        <v xml:space="preserve">
</v>
      </c>
    </row>
    <row r="71" spans="6:6" x14ac:dyDescent="0.25">
      <c r="F71" s="2" t="str">
        <f t="shared" si="4"/>
        <v xml:space="preserve">
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</dc:creator>
  <cp:lastModifiedBy>Cuc</cp:lastModifiedBy>
  <dcterms:created xsi:type="dcterms:W3CDTF">2025-03-18T19:07:18Z</dcterms:created>
  <dcterms:modified xsi:type="dcterms:W3CDTF">2025-05-14T18:52:02Z</dcterms:modified>
</cp:coreProperties>
</file>