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MAS\"/>
    </mc:Choice>
  </mc:AlternateContent>
  <xr:revisionPtr revIDLastSave="0" documentId="13_ncr:1_{0D181890-4FDC-4DD2-98AB-FE1CF0A1FFA3}" xr6:coauthVersionLast="47" xr6:coauthVersionMax="47" xr10:uidLastSave="{00000000-0000-0000-0000-000000000000}"/>
  <bookViews>
    <workbookView xWindow="28680" yWindow="-120" windowWidth="38640" windowHeight="21240" activeTab="2" xr2:uid="{7A4036ED-BA33-4079-BECA-54F1A45FD620}"/>
  </bookViews>
  <sheets>
    <sheet name="Research papers" sheetId="1" r:id="rId1"/>
    <sheet name="Sum" sheetId="3" r:id="rId2"/>
    <sheet name="Different RNGs" sheetId="2" r:id="rId3"/>
    <sheet name="FrameSize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8" i="4"/>
  <c r="A9" i="4"/>
  <c r="A10" i="4"/>
  <c r="A7" i="4"/>
  <c r="O40" i="2"/>
  <c r="P86" i="2"/>
  <c r="F18" i="3"/>
  <c r="H18" i="3"/>
  <c r="G18" i="3"/>
  <c r="E18" i="3"/>
  <c r="D18" i="3"/>
  <c r="C18" i="3"/>
  <c r="B18" i="3"/>
  <c r="N87" i="2"/>
  <c r="K87" i="2"/>
  <c r="H87" i="2"/>
  <c r="E87" i="2"/>
  <c r="B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64" i="2"/>
  <c r="K64" i="2"/>
  <c r="H64" i="2"/>
  <c r="E64" i="2"/>
  <c r="B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N41" i="2"/>
  <c r="K41" i="2"/>
  <c r="H41" i="2"/>
  <c r="E41" i="2"/>
  <c r="B41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J19" i="1"/>
  <c r="K19" i="1"/>
  <c r="C19" i="1"/>
  <c r="D19" i="1"/>
  <c r="E19" i="1"/>
  <c r="F19" i="1"/>
  <c r="G19" i="1"/>
  <c r="H19" i="1"/>
  <c r="I19" i="1"/>
  <c r="L19" i="1"/>
  <c r="M19" i="1"/>
  <c r="B19" i="1"/>
</calcChain>
</file>

<file path=xl/sharedStrings.xml><?xml version="1.0" encoding="utf-8"?>
<sst xmlns="http://schemas.openxmlformats.org/spreadsheetml/2006/main" count="278" uniqueCount="128">
  <si>
    <t>Frequency (Monobit)</t>
  </si>
  <si>
    <t>Frequency Test within a Block</t>
  </si>
  <si>
    <t>Runs</t>
  </si>
  <si>
    <t>Longest Run of Ones in a Block</t>
  </si>
  <si>
    <t>Binary Matrix Rank</t>
  </si>
  <si>
    <t>Discrete Fourier Transform (Spectral)</t>
  </si>
  <si>
    <t>Non-overlapping Template Matching</t>
  </si>
  <si>
    <t>Overlapping Template Matching</t>
  </si>
  <si>
    <t>Maurer’s “Universal Statistical”</t>
  </si>
  <si>
    <t>Linear Complexity</t>
  </si>
  <si>
    <t>Serial</t>
  </si>
  <si>
    <t>Approximate Entropy</t>
  </si>
  <si>
    <t>Random Excursions</t>
  </si>
  <si>
    <t>Random Excursions Variant</t>
  </si>
  <si>
    <t>Tests:</t>
  </si>
  <si>
    <t>Resarch Paper: -&gt;</t>
  </si>
  <si>
    <t>DTRNG</t>
  </si>
  <si>
    <t>5G-SRNG</t>
  </si>
  <si>
    <t>μRNG</t>
  </si>
  <si>
    <t>RNG MCU</t>
  </si>
  <si>
    <t>RNG IMU</t>
  </si>
  <si>
    <t>ReRAM-Based</t>
  </si>
  <si>
    <t>Non-optimized</t>
  </si>
  <si>
    <t>30x30</t>
  </si>
  <si>
    <t>Cumulative Sums (Forward)</t>
  </si>
  <si>
    <t>Cumulative Sums (Backward)</t>
  </si>
  <si>
    <t>BluXor</t>
  </si>
  <si>
    <t>MPCG</t>
  </si>
  <si>
    <t>Efficient_PRNG_Design_and_Implementation_for_Various_High_Throughput_Cryptographic_and_Low_Power_Security_Applications.pdf</t>
  </si>
  <si>
    <t>DTRNG_Low_Cost_and_Robust_True_Random_Number_Generator_Using_DRAM_Weak_Write_Scheme.pdf</t>
  </si>
  <si>
    <t>mu__RNG_A_300950_mV_323_Gbps_W_All-Digital_Full-Entropy_True_Random_Number_Generator_in_14_nm_FinFET_CMOS.pdf</t>
  </si>
  <si>
    <t>Random_number_generation_based_on_MCU_sources_for_IoT_application.pdf</t>
  </si>
  <si>
    <t>Random_number_generation_using_inertial_measurement_unit_signals_for_on-body_IoT_devices.pdf</t>
  </si>
  <si>
    <t>ReRAM-Based_Pseudo-True_Random_Number_Generator_With_High_Throughput_and_Unpredictability_Characteristics.pdf</t>
  </si>
  <si>
    <t>Relevant, but strange results</t>
  </si>
  <si>
    <t>Relevant</t>
  </si>
  <si>
    <t>*Taken average of two results from the paper</t>
  </si>
  <si>
    <t>0,630949*</t>
  </si>
  <si>
    <t>0,67685*</t>
  </si>
  <si>
    <t>Total Average:</t>
  </si>
  <si>
    <t>60x60</t>
  </si>
  <si>
    <t>My solution (Optimized)</t>
  </si>
  <si>
    <t>273x55</t>
  </si>
  <si>
    <t>54x55</t>
  </si>
  <si>
    <t>MT19937</t>
  </si>
  <si>
    <t>Philox</t>
  </si>
  <si>
    <t>PCG64</t>
  </si>
  <si>
    <t>PCG64XSDM</t>
  </si>
  <si>
    <t>SFC64</t>
  </si>
  <si>
    <t>Frame Size:</t>
  </si>
  <si>
    <t>19x51</t>
  </si>
  <si>
    <t>244x68</t>
  </si>
  <si>
    <t>16x54</t>
  </si>
  <si>
    <t>147x101</t>
  </si>
  <si>
    <t>142x101</t>
  </si>
  <si>
    <t>147x27</t>
  </si>
  <si>
    <t>72x136</t>
  </si>
  <si>
    <t>367x106</t>
  </si>
  <si>
    <t>61x106</t>
  </si>
  <si>
    <t>290x3</t>
  </si>
  <si>
    <t>136x117</t>
  </si>
  <si>
    <t>298x117</t>
  </si>
  <si>
    <t>RNG function: &gt;</t>
  </si>
  <si>
    <t>Nonoverlapping Template Matching</t>
  </si>
  <si>
    <t>88x14</t>
  </si>
  <si>
    <t>356x83</t>
  </si>
  <si>
    <t>55x6</t>
  </si>
  <si>
    <t>Execution time</t>
  </si>
  <si>
    <t>359x69</t>
  </si>
  <si>
    <t>349x63</t>
  </si>
  <si>
    <t>342x83</t>
  </si>
  <si>
    <t>300x62</t>
  </si>
  <si>
    <t>348x104</t>
  </si>
  <si>
    <t>18x155</t>
  </si>
  <si>
    <t>311x26</t>
  </si>
  <si>
    <t>185x80</t>
  </si>
  <si>
    <t>315x28</t>
  </si>
  <si>
    <t>93x81</t>
  </si>
  <si>
    <t>100x78</t>
  </si>
  <si>
    <t>93x68</t>
  </si>
  <si>
    <t>308x155</t>
  </si>
  <si>
    <t>304x78</t>
  </si>
  <si>
    <t>300x148</t>
  </si>
  <si>
    <t>ASF</t>
  </si>
  <si>
    <t>Pseudo</t>
  </si>
  <si>
    <t>Best regarding to:</t>
  </si>
  <si>
    <t>PSeudo</t>
  </si>
  <si>
    <t>52x52</t>
  </si>
  <si>
    <t>13x106</t>
  </si>
  <si>
    <t>28x47</t>
  </si>
  <si>
    <t>254x88</t>
  </si>
  <si>
    <t>254x78</t>
  </si>
  <si>
    <t>139x125</t>
  </si>
  <si>
    <t>139x55</t>
  </si>
  <si>
    <t>151x52</t>
  </si>
  <si>
    <t>148x52</t>
  </si>
  <si>
    <t>323x62</t>
  </si>
  <si>
    <t>260x51</t>
  </si>
  <si>
    <t>322x62</t>
  </si>
  <si>
    <t>343x58</t>
  </si>
  <si>
    <t>340x62</t>
  </si>
  <si>
    <t>312x58</t>
  </si>
  <si>
    <t>ChaCha</t>
  </si>
  <si>
    <t>AESCounter</t>
  </si>
  <si>
    <t>312x5</t>
  </si>
  <si>
    <t>292x13</t>
  </si>
  <si>
    <t>41x6</t>
  </si>
  <si>
    <t>127x154</t>
  </si>
  <si>
    <t>58x158</t>
  </si>
  <si>
    <t>120x14</t>
  </si>
  <si>
    <t>ThreeFry</t>
  </si>
  <si>
    <t>SPECK128</t>
  </si>
  <si>
    <t>HC128</t>
  </si>
  <si>
    <t>65x168</t>
  </si>
  <si>
    <t>274x141</t>
  </si>
  <si>
    <t>18x159</t>
  </si>
  <si>
    <t>31x119</t>
  </si>
  <si>
    <t>212x157</t>
  </si>
  <si>
    <t>31x50</t>
  </si>
  <si>
    <t>160x134</t>
  </si>
  <si>
    <t>203x136</t>
  </si>
  <si>
    <t>160x117</t>
  </si>
  <si>
    <t>Both</t>
  </si>
  <si>
    <t>e</t>
  </si>
  <si>
    <t>13(F)</t>
  </si>
  <si>
    <t>13(B)</t>
  </si>
  <si>
    <t>Tot avg: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</si>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</sst>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63636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/>
      <top style="thin">
        <color theme="4"/>
      </top>
      <bottom style="double">
        <color theme="4"/>
      </bottom>
      <diagonal/>
    </border>
    <border>
      <left/>
      <right style="double">
        <color theme="4"/>
      </right>
      <top style="thin">
        <color theme="4"/>
      </top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double">
        <color theme="4"/>
      </right>
      <top/>
      <bottom style="thin">
        <color theme="4"/>
      </bottom>
      <diagonal/>
    </border>
    <border>
      <left style="thick">
        <color theme="1" tint="4.9989318521683403E-2"/>
      </left>
      <right/>
      <top/>
      <bottom style="thin">
        <color theme="4"/>
      </bottom>
      <diagonal/>
    </border>
    <border>
      <left style="thick">
        <color theme="1" tint="4.9989318521683403E-2"/>
      </left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3"/>
    <xf numFmtId="164" fontId="0" fillId="0" borderId="0" xfId="0" applyNumberFormat="1"/>
    <xf numFmtId="0" fontId="8" fillId="0" borderId="0" xfId="7"/>
    <xf numFmtId="0" fontId="6" fillId="4" borderId="0" xfId="5"/>
    <xf numFmtId="0" fontId="1" fillId="5" borderId="0" xfId="6"/>
    <xf numFmtId="164" fontId="5" fillId="0" borderId="1" xfId="4" applyNumberFormat="1"/>
    <xf numFmtId="0" fontId="5" fillId="5" borderId="1" xfId="4" applyFill="1"/>
    <xf numFmtId="0" fontId="2" fillId="2" borderId="0" xfId="1"/>
    <xf numFmtId="164" fontId="5" fillId="0" borderId="1" xfId="4" applyNumberFormat="1" applyBorder="1"/>
    <xf numFmtId="164" fontId="5" fillId="0" borderId="4" xfId="4" applyNumberFormat="1" applyBorder="1"/>
    <xf numFmtId="164" fontId="5" fillId="0" borderId="5" xfId="4" applyNumberFormat="1" applyBorder="1"/>
    <xf numFmtId="0" fontId="6" fillId="4" borderId="7" xfId="5" applyBorder="1"/>
    <xf numFmtId="0" fontId="1" fillId="6" borderId="10" xfId="9" applyBorder="1"/>
    <xf numFmtId="0" fontId="1" fillId="6" borderId="11" xfId="9" applyBorder="1"/>
    <xf numFmtId="0" fontId="1" fillId="6" borderId="9" xfId="9" applyBorder="1"/>
    <xf numFmtId="165" fontId="0" fillId="0" borderId="2" xfId="8" applyNumberFormat="1" applyFont="1" applyBorder="1"/>
    <xf numFmtId="165" fontId="2" fillId="2" borderId="0" xfId="1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3" fillId="3" borderId="2" xfId="2" applyNumberFormat="1" applyBorder="1"/>
    <xf numFmtId="165" fontId="0" fillId="0" borderId="2" xfId="0" applyNumberFormat="1" applyBorder="1"/>
    <xf numFmtId="165" fontId="0" fillId="0" borderId="0" xfId="0" applyNumberFormat="1"/>
    <xf numFmtId="165" fontId="2" fillId="2" borderId="3" xfId="1" applyNumberFormat="1" applyBorder="1"/>
    <xf numFmtId="165" fontId="2" fillId="2" borderId="2" xfId="1" applyNumberFormat="1" applyBorder="1"/>
    <xf numFmtId="165" fontId="3" fillId="3" borderId="3" xfId="2" applyNumberFormat="1" applyBorder="1"/>
    <xf numFmtId="165" fontId="2" fillId="2" borderId="0" xfId="1" applyNumberFormat="1"/>
    <xf numFmtId="165" fontId="3" fillId="3" borderId="0" xfId="2" applyNumberFormat="1" applyBorder="1"/>
    <xf numFmtId="165" fontId="2" fillId="2" borderId="2" xfId="1" quotePrefix="1" applyNumberFormat="1" applyBorder="1"/>
    <xf numFmtId="165" fontId="3" fillId="3" borderId="0" xfId="2" applyNumberFormat="1"/>
    <xf numFmtId="165" fontId="0" fillId="0" borderId="13" xfId="0" applyNumberFormat="1" applyBorder="1"/>
    <xf numFmtId="164" fontId="5" fillId="0" borderId="8" xfId="4" applyNumberFormat="1" applyBorder="1"/>
    <xf numFmtId="164" fontId="5" fillId="0" borderId="7" xfId="4" applyNumberFormat="1" applyBorder="1"/>
    <xf numFmtId="164" fontId="5" fillId="0" borderId="6" xfId="4" applyNumberFormat="1" applyBorder="1"/>
    <xf numFmtId="165" fontId="0" fillId="0" borderId="14" xfId="0" applyNumberFormat="1" applyBorder="1"/>
    <xf numFmtId="165" fontId="0" fillId="0" borderId="12" xfId="0" applyNumberFormat="1" applyBorder="1"/>
    <xf numFmtId="0" fontId="0" fillId="0" borderId="0" xfId="0" applyBorder="1"/>
    <xf numFmtId="0" fontId="0" fillId="0" borderId="2" xfId="0" applyBorder="1"/>
    <xf numFmtId="165" fontId="0" fillId="0" borderId="15" xfId="0" applyNumberFormat="1" applyBorder="1"/>
    <xf numFmtId="165" fontId="2" fillId="2" borderId="16" xfId="1" applyNumberFormat="1" applyBorder="1"/>
    <xf numFmtId="165" fontId="0" fillId="0" borderId="17" xfId="0" applyNumberFormat="1" applyBorder="1"/>
    <xf numFmtId="164" fontId="5" fillId="7" borderId="5" xfId="4" applyNumberFormat="1" applyFill="1" applyBorder="1"/>
    <xf numFmtId="164" fontId="5" fillId="8" borderId="5" xfId="4" applyNumberFormat="1" applyFill="1" applyBorder="1"/>
    <xf numFmtId="164" fontId="5" fillId="8" borderId="4" xfId="4" applyNumberFormat="1" applyFill="1" applyBorder="1"/>
    <xf numFmtId="164" fontId="5" fillId="7" borderId="4" xfId="4" applyNumberFormat="1" applyFill="1" applyBorder="1"/>
    <xf numFmtId="0" fontId="1" fillId="5" borderId="0" xfId="6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5" fillId="0" borderId="0" xfId="0" applyFont="1"/>
    <xf numFmtId="0" fontId="0" fillId="0" borderId="0" xfId="0" quotePrefix="1"/>
    <xf numFmtId="2" fontId="0" fillId="0" borderId="19" xfId="0" applyNumberFormat="1" applyBorder="1"/>
    <xf numFmtId="2" fontId="0" fillId="0" borderId="0" xfId="0" applyNumberFormat="1" applyBorder="1"/>
    <xf numFmtId="2" fontId="0" fillId="0" borderId="18" xfId="0" applyNumberFormat="1" applyBorder="1"/>
    <xf numFmtId="0" fontId="6" fillId="4" borderId="13" xfId="5" applyBorder="1"/>
    <xf numFmtId="0" fontId="6" fillId="4" borderId="14" xfId="5" applyBorder="1"/>
    <xf numFmtId="0" fontId="6" fillId="4" borderId="12" xfId="5" applyBorder="1"/>
    <xf numFmtId="0" fontId="1" fillId="5" borderId="2" xfId="6" applyBorder="1"/>
    <xf numFmtId="2" fontId="0" fillId="0" borderId="3" xfId="0" applyNumberFormat="1" applyBorder="1"/>
    <xf numFmtId="0" fontId="1" fillId="5" borderId="2" xfId="6" applyBorder="1" applyAlignment="1">
      <alignment horizontal="right"/>
    </xf>
    <xf numFmtId="2" fontId="0" fillId="0" borderId="17" xfId="0" applyNumberFormat="1" applyBorder="1"/>
    <xf numFmtId="0" fontId="5" fillId="5" borderId="4" xfId="4" applyFill="1" applyBorder="1"/>
    <xf numFmtId="0" fontId="6" fillId="4" borderId="0" xfId="5" applyAlignment="1">
      <alignment horizontal="center"/>
    </xf>
    <xf numFmtId="21" fontId="5" fillId="0" borderId="11" xfId="10" applyNumberFormat="1" applyFont="1" applyBorder="1" applyAlignment="1">
      <alignment horizontal="center"/>
    </xf>
    <xf numFmtId="21" fontId="5" fillId="0" borderId="10" xfId="10" applyNumberFormat="1" applyFont="1" applyBorder="1" applyAlignment="1">
      <alignment horizontal="center"/>
    </xf>
    <xf numFmtId="21" fontId="5" fillId="0" borderId="9" xfId="10" applyNumberFormat="1" applyFont="1" applyBorder="1" applyAlignment="1">
      <alignment horizontal="center"/>
    </xf>
    <xf numFmtId="0" fontId="6" fillId="4" borderId="8" xfId="5" applyBorder="1" applyAlignment="1">
      <alignment horizontal="center"/>
    </xf>
    <xf numFmtId="0" fontId="6" fillId="4" borderId="7" xfId="5" applyBorder="1" applyAlignment="1">
      <alignment horizontal="center"/>
    </xf>
    <xf numFmtId="0" fontId="6" fillId="4" borderId="6" xfId="5" applyBorder="1" applyAlignment="1">
      <alignment horizontal="center"/>
    </xf>
    <xf numFmtId="2" fontId="0" fillId="0" borderId="0" xfId="0" applyNumberFormat="1"/>
    <xf numFmtId="0" fontId="9" fillId="0" borderId="0" xfId="0" applyFont="1"/>
    <xf numFmtId="0" fontId="0" fillId="0" borderId="0" xfId="0" applyNumberFormat="1"/>
  </cellXfs>
  <cellStyles count="11">
    <cellStyle name="20% - Accent1" xfId="6" builtinId="30"/>
    <cellStyle name="40% - Accent1" xfId="9" builtinId="31"/>
    <cellStyle name="Accent1" xfId="5" builtinId="29"/>
    <cellStyle name="Bad" xfId="2" builtinId="27"/>
    <cellStyle name="Comma" xfId="8" builtinId="3"/>
    <cellStyle name="Explanatory Text" xfId="3" builtinId="53"/>
    <cellStyle name="Good" xfId="1" builtinId="26"/>
    <cellStyle name="Hyperlink" xfId="7" builtinId="8"/>
    <cellStyle name="Normal" xfId="0" builtinId="0"/>
    <cellStyle name="Percent" xfId="10" builtinId="5"/>
    <cellStyle name="Total" xfId="4" builtinId="25"/>
  </cellStyles>
  <dxfs count="0"/>
  <tableStyles count="0" defaultTableStyle="TableStyleMedium2" defaultPivotStyle="PivotStyleLight16"/>
  <colors>
    <mruColors>
      <color rgb="FF26FA2B"/>
      <color rgb="FF00FF00"/>
      <color rgb="FF33FF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C:\Users\oddva\AppData\Roaming\Microsoft\Excel\ReportsForComparison\DTRNG_Low_Cost_and_Robust_True_Random_Number_Generator_Using_DRAM_Weak_Write_Scheme.pdf" TargetMode="External"/><Relationship Id="rId7" Type="http://schemas.openxmlformats.org/officeDocument/2006/relationships/hyperlink" Target="file:///C:\Users\oddva\AppData\Roaming\Microsoft\Excel\ReportsForComparison\ReRAM-Based_Pseudo-True_Random_Number_Generator_With_High_Throughput_and_Unpredictability_Characteristics.pdf" TargetMode="External"/><Relationship Id="rId2" Type="http://schemas.openxmlformats.org/officeDocument/2006/relationships/hyperlink" Target="file:///C:\Users\oddva\AppData\Roaming\Microsoft\Excel\ReportsForComparison\Efficient_PRNG_Design_and_Implementation_for_Various_High_Throughput_Cryptographic_and_Low_Power_Security_Applications.pdf" TargetMode="External"/><Relationship Id="rId1" Type="http://schemas.openxmlformats.org/officeDocument/2006/relationships/hyperlink" Target="file:///C:\Users\oddva\AppData\Roaming\Microsoft\Excel\ReportsForComparison\Efficient_PRNG_Design_and_Implementation_for_Various_High_Throughput_Cryptographic_and_Low_Power_Security_Applications.pdf" TargetMode="External"/><Relationship Id="rId6" Type="http://schemas.openxmlformats.org/officeDocument/2006/relationships/hyperlink" Target="file:///C:\Users\oddva\AppData\Roaming\Microsoft\Excel\ReportsForComparison\Random_number_generation_using_inertial_measurement_unit_signals_for_on-body_IoT_devices.pdf" TargetMode="External"/><Relationship Id="rId5" Type="http://schemas.openxmlformats.org/officeDocument/2006/relationships/hyperlink" Target="file:///C:\Users\oddva\AppData\Roaming\Microsoft\Excel\ReportsForComparison\Random_number_generation_based_on_MCU_sources_for_IoT_application.pdf" TargetMode="External"/><Relationship Id="rId4" Type="http://schemas.openxmlformats.org/officeDocument/2006/relationships/hyperlink" Target="file:///C:\Users\oddva\AppData\Roaming\Microsoft\Excel\ReportsForComparison\mu__RNG_A_300950_mV_323_Gbps_W_All-Digital_Full-Entropy_True_Random_Number_Generator_in_14_nm_FinFET_CMO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AA5B-5601-4623-9BE5-CA751C3046B4}">
  <dimension ref="A1:M22"/>
  <sheetViews>
    <sheetView workbookViewId="0">
      <selection activeCell="A3" sqref="A3"/>
    </sheetView>
  </sheetViews>
  <sheetFormatPr defaultRowHeight="15" x14ac:dyDescent="0.25"/>
  <cols>
    <col min="1" max="1" width="34.42578125" bestFit="1" customWidth="1"/>
    <col min="2" max="2" width="10.5703125" bestFit="1" customWidth="1"/>
    <col min="3" max="3" width="11.140625" customWidth="1"/>
    <col min="4" max="4" width="10.28515625" customWidth="1"/>
    <col min="5" max="5" width="8.85546875" bestFit="1" customWidth="1"/>
    <col min="6" max="6" width="8.42578125" bestFit="1" customWidth="1"/>
    <col min="7" max="7" width="11.7109375" customWidth="1"/>
    <col min="8" max="8" width="11.5703125" bestFit="1" customWidth="1"/>
    <col min="9" max="9" width="16" bestFit="1" customWidth="1"/>
    <col min="10" max="10" width="16" customWidth="1"/>
    <col min="11" max="12" width="8.85546875" bestFit="1" customWidth="1"/>
    <col min="13" max="13" width="14.5703125" bestFit="1" customWidth="1"/>
  </cols>
  <sheetData>
    <row r="1" spans="1:13" x14ac:dyDescent="0.25">
      <c r="A1" s="4" t="s">
        <v>15</v>
      </c>
      <c r="B1" s="4" t="s">
        <v>17</v>
      </c>
      <c r="C1" s="4" t="s">
        <v>16</v>
      </c>
      <c r="D1" s="4" t="s">
        <v>26</v>
      </c>
      <c r="E1" s="4" t="s">
        <v>27</v>
      </c>
      <c r="F1" s="4" t="s">
        <v>18</v>
      </c>
      <c r="G1" s="4" t="s">
        <v>19</v>
      </c>
      <c r="H1" s="4" t="s">
        <v>20</v>
      </c>
      <c r="I1" s="4" t="s">
        <v>21</v>
      </c>
      <c r="J1" s="62" t="s">
        <v>41</v>
      </c>
      <c r="K1" s="62"/>
      <c r="L1" s="62"/>
      <c r="M1" s="4" t="s">
        <v>22</v>
      </c>
    </row>
    <row r="2" spans="1:13" x14ac:dyDescent="0.25">
      <c r="A2" s="5" t="s">
        <v>14</v>
      </c>
      <c r="B2" s="1" t="s">
        <v>23</v>
      </c>
      <c r="C2" s="3" t="s">
        <v>29</v>
      </c>
      <c r="D2" s="3" t="s">
        <v>28</v>
      </c>
      <c r="E2" s="3" t="s">
        <v>28</v>
      </c>
      <c r="F2" s="3" t="s">
        <v>30</v>
      </c>
      <c r="G2" s="3" t="s">
        <v>31</v>
      </c>
      <c r="H2" s="3" t="s">
        <v>32</v>
      </c>
      <c r="I2" s="3" t="s">
        <v>33</v>
      </c>
      <c r="J2" s="1" t="s">
        <v>123</v>
      </c>
      <c r="K2" s="1" t="s">
        <v>42</v>
      </c>
      <c r="L2" s="1" t="s">
        <v>43</v>
      </c>
      <c r="M2" s="1" t="s">
        <v>40</v>
      </c>
    </row>
    <row r="3" spans="1:13" x14ac:dyDescent="0.25">
      <c r="A3" s="5" t="s">
        <v>0</v>
      </c>
      <c r="B3">
        <v>0.45880799999999999</v>
      </c>
      <c r="C3">
        <v>0.57899999999999996</v>
      </c>
      <c r="D3">
        <v>0.50649599999999995</v>
      </c>
      <c r="E3">
        <v>0.106628</v>
      </c>
      <c r="F3">
        <v>0.58779999999999999</v>
      </c>
      <c r="G3">
        <v>0.91141300000000003</v>
      </c>
      <c r="H3">
        <v>1.7912000000000001E-2</v>
      </c>
      <c r="I3">
        <v>0.35048499999999999</v>
      </c>
      <c r="J3">
        <v>0.53478778000000005</v>
      </c>
      <c r="K3">
        <v>0.35607986000000003</v>
      </c>
      <c r="L3">
        <v>0.11698635</v>
      </c>
      <c r="M3">
        <v>0.977662151147901</v>
      </c>
    </row>
    <row r="4" spans="1:13" x14ac:dyDescent="0.25">
      <c r="A4" s="5" t="s">
        <v>1</v>
      </c>
      <c r="B4">
        <v>6.1344000000000003E-2</v>
      </c>
      <c r="C4">
        <v>6.2E-2</v>
      </c>
      <c r="D4">
        <v>0.48454799999999998</v>
      </c>
      <c r="E4">
        <v>4.156E-2</v>
      </c>
      <c r="F4">
        <v>0.93799999999999994</v>
      </c>
      <c r="G4">
        <v>0.53414600000000001</v>
      </c>
      <c r="H4">
        <v>0.30412600000000001</v>
      </c>
      <c r="I4">
        <v>0.73991799999999996</v>
      </c>
      <c r="J4">
        <v>0.55298930000000002</v>
      </c>
      <c r="K4">
        <v>4.1565749999999999E-2</v>
      </c>
      <c r="L4">
        <v>0.17816609</v>
      </c>
      <c r="M4">
        <v>0.79911960686404904</v>
      </c>
    </row>
    <row r="5" spans="1:13" x14ac:dyDescent="0.25">
      <c r="A5" s="5" t="s">
        <v>2</v>
      </c>
      <c r="B5">
        <v>0.67910099999999995</v>
      </c>
      <c r="C5">
        <v>0.58799999999999997</v>
      </c>
      <c r="D5">
        <v>0.489091</v>
      </c>
      <c r="E5">
        <v>0.28754299999999999</v>
      </c>
      <c r="F5">
        <v>0.27410000000000001</v>
      </c>
      <c r="G5">
        <v>0.122325</v>
      </c>
      <c r="H5">
        <v>0.202268</v>
      </c>
      <c r="I5">
        <v>0.35048499999999999</v>
      </c>
      <c r="J5">
        <v>0.31869324999999998</v>
      </c>
      <c r="K5">
        <v>0.21595818999999999</v>
      </c>
      <c r="L5">
        <v>0.10887458999999999</v>
      </c>
      <c r="M5">
        <v>0.44486677503636501</v>
      </c>
    </row>
    <row r="6" spans="1:13" x14ac:dyDescent="0.25">
      <c r="A6" s="5" t="s">
        <v>3</v>
      </c>
      <c r="B6">
        <v>0.68175699999999995</v>
      </c>
      <c r="C6">
        <v>0.89300000000000002</v>
      </c>
      <c r="D6">
        <v>0.44051600000000002</v>
      </c>
      <c r="E6">
        <v>5.7842999999999999E-2</v>
      </c>
      <c r="F6">
        <v>0.68469999999999998</v>
      </c>
      <c r="G6">
        <v>0.91141300000000003</v>
      </c>
      <c r="H6">
        <v>0.77918799999999999</v>
      </c>
      <c r="I6">
        <v>0.53414600000000001</v>
      </c>
      <c r="J6">
        <v>0.18050299</v>
      </c>
      <c r="K6">
        <v>0.43725332</v>
      </c>
      <c r="L6">
        <v>5.7040670000000002E-2</v>
      </c>
      <c r="M6">
        <v>0.78530006977361</v>
      </c>
    </row>
    <row r="7" spans="1:13" x14ac:dyDescent="0.25">
      <c r="A7" s="5" t="s">
        <v>4</v>
      </c>
      <c r="B7">
        <v>5.3270999999999999E-2</v>
      </c>
      <c r="C7">
        <v>0.47399999999999998</v>
      </c>
      <c r="D7">
        <v>0.44332700000000003</v>
      </c>
      <c r="E7">
        <v>0.15037</v>
      </c>
      <c r="F7">
        <v>0.29360000000000003</v>
      </c>
      <c r="G7">
        <v>0.213309</v>
      </c>
      <c r="H7">
        <v>0.88317100000000004</v>
      </c>
      <c r="I7">
        <v>3.5173999999999997E-2</v>
      </c>
      <c r="J7">
        <v>0.49914497000000002</v>
      </c>
      <c r="K7">
        <v>0.73662057000000003</v>
      </c>
      <c r="L7">
        <v>0.33815880999999998</v>
      </c>
      <c r="M7">
        <v>0.15645192020908799</v>
      </c>
    </row>
    <row r="8" spans="1:13" x14ac:dyDescent="0.25">
      <c r="A8" s="5" t="s">
        <v>5</v>
      </c>
      <c r="B8">
        <v>0.67725400000000002</v>
      </c>
      <c r="C8">
        <v>0.84699999999999998</v>
      </c>
      <c r="D8">
        <v>0.46412399999999998</v>
      </c>
      <c r="E8">
        <v>0.41735</v>
      </c>
      <c r="F8">
        <v>0.59460000000000002</v>
      </c>
      <c r="G8">
        <v>0.53414600000000001</v>
      </c>
      <c r="H8">
        <v>0.115387</v>
      </c>
      <c r="I8">
        <v>6.6881999999999997E-2</v>
      </c>
      <c r="J8">
        <v>0.92987456000000002</v>
      </c>
      <c r="K8">
        <v>0.70123384</v>
      </c>
      <c r="L8">
        <v>0.41632176999999998</v>
      </c>
      <c r="M8">
        <v>0.81854580838204305</v>
      </c>
    </row>
    <row r="9" spans="1:13" x14ac:dyDescent="0.25">
      <c r="A9" s="5" t="s">
        <v>6</v>
      </c>
      <c r="B9">
        <v>0.51805299999999999</v>
      </c>
      <c r="C9">
        <v>0.58599999999999997</v>
      </c>
      <c r="D9">
        <v>0.79626200000000003</v>
      </c>
      <c r="E9">
        <v>1.231E-2</v>
      </c>
      <c r="F9">
        <v>0.65039999999999998</v>
      </c>
      <c r="G9">
        <v>0.213309</v>
      </c>
      <c r="H9">
        <v>0.535721</v>
      </c>
      <c r="I9">
        <v>0.01</v>
      </c>
      <c r="J9">
        <v>0.45270941999999997</v>
      </c>
      <c r="K9">
        <v>0.65787629000000003</v>
      </c>
      <c r="L9">
        <v>9.4208050000000002E-2</v>
      </c>
      <c r="M9">
        <v>0.48349723673372802</v>
      </c>
    </row>
    <row r="10" spans="1:13" x14ac:dyDescent="0.25">
      <c r="A10" s="5" t="s">
        <v>7</v>
      </c>
      <c r="B10">
        <v>0.36800699999999997</v>
      </c>
      <c r="C10">
        <v>0.55600000000000005</v>
      </c>
      <c r="D10">
        <v>0.55384500000000003</v>
      </c>
      <c r="E10">
        <v>0.31531999999999999</v>
      </c>
      <c r="F10">
        <v>9.4E-2</v>
      </c>
      <c r="G10">
        <v>0.53414600000000001</v>
      </c>
      <c r="H10">
        <v>0.851383</v>
      </c>
      <c r="I10">
        <v>0.122325</v>
      </c>
      <c r="J10">
        <v>0.28373043999999997</v>
      </c>
      <c r="K10">
        <v>0.75264838000000001</v>
      </c>
      <c r="L10">
        <v>0.40450195</v>
      </c>
      <c r="M10">
        <v>0.71522095017132303</v>
      </c>
    </row>
    <row r="11" spans="1:13" x14ac:dyDescent="0.25">
      <c r="A11" s="5" t="s">
        <v>8</v>
      </c>
      <c r="B11" s="50"/>
      <c r="C11">
        <v>0.27500000000000002</v>
      </c>
      <c r="D11">
        <v>0.45476299999999997</v>
      </c>
      <c r="E11">
        <v>0.24315999999999999</v>
      </c>
      <c r="F11">
        <v>0.1142</v>
      </c>
      <c r="G11">
        <v>0.53414600000000001</v>
      </c>
      <c r="H11">
        <v>0.73991799999999996</v>
      </c>
      <c r="I11">
        <v>0.213309</v>
      </c>
      <c r="J11">
        <v>0.54697706999999995</v>
      </c>
      <c r="K11">
        <v>0.89261184999999998</v>
      </c>
      <c r="L11">
        <v>0.71123318000000002</v>
      </c>
      <c r="M11">
        <v>0.30765173308695598</v>
      </c>
    </row>
    <row r="12" spans="1:13" x14ac:dyDescent="0.25">
      <c r="A12" s="5" t="s">
        <v>9</v>
      </c>
      <c r="B12">
        <v>0.24845900000000001</v>
      </c>
      <c r="C12">
        <v>0.65600000000000003</v>
      </c>
      <c r="D12">
        <v>0.54371400000000003</v>
      </c>
      <c r="E12">
        <v>0.21839</v>
      </c>
      <c r="F12">
        <v>0.35870000000000002</v>
      </c>
      <c r="G12">
        <v>0.53414600000000001</v>
      </c>
      <c r="H12">
        <v>0.38382699999999997</v>
      </c>
      <c r="J12">
        <v>0.62372194999999997</v>
      </c>
      <c r="K12">
        <v>0.20381688000000001</v>
      </c>
      <c r="L12">
        <v>0.19045171999999999</v>
      </c>
      <c r="M12">
        <v>0.45322080157814598</v>
      </c>
    </row>
    <row r="13" spans="1:13" x14ac:dyDescent="0.25">
      <c r="A13" s="5" t="s">
        <v>10</v>
      </c>
      <c r="B13">
        <v>0.92349999999999999</v>
      </c>
      <c r="C13">
        <v>0.253</v>
      </c>
      <c r="D13">
        <v>0.498307</v>
      </c>
      <c r="E13">
        <v>2.6516999999999999E-2</v>
      </c>
      <c r="F13">
        <v>7.3999999999999996E-2</v>
      </c>
      <c r="G13">
        <v>0.91141300000000003</v>
      </c>
      <c r="H13" t="s">
        <v>38</v>
      </c>
      <c r="I13" t="s">
        <v>37</v>
      </c>
      <c r="J13">
        <v>0.84776238000000004</v>
      </c>
      <c r="K13">
        <v>0.35354845000000001</v>
      </c>
      <c r="L13">
        <v>0.44060536</v>
      </c>
      <c r="M13">
        <v>0.89087142427100297</v>
      </c>
    </row>
    <row r="14" spans="1:13" x14ac:dyDescent="0.25">
      <c r="A14" s="5" t="s">
        <v>11</v>
      </c>
      <c r="B14">
        <v>0.109796</v>
      </c>
      <c r="C14">
        <v>0.45900000000000002</v>
      </c>
      <c r="F14">
        <v>0.27250000000000002</v>
      </c>
      <c r="G14">
        <v>0.91141300000000003</v>
      </c>
      <c r="H14">
        <v>0.41902099999999998</v>
      </c>
      <c r="I14">
        <v>2.0430000000000001E-3</v>
      </c>
      <c r="J14">
        <v>0.93758783000000001</v>
      </c>
      <c r="K14">
        <v>0.22859392000000001</v>
      </c>
      <c r="L14">
        <v>0.44502170000000002</v>
      </c>
      <c r="M14">
        <v>0.80322810250029297</v>
      </c>
    </row>
    <row r="15" spans="1:13" x14ac:dyDescent="0.25">
      <c r="A15" s="5" t="s">
        <v>24</v>
      </c>
      <c r="B15">
        <v>0.319382</v>
      </c>
      <c r="C15">
        <v>4.4999999999999998E-2</v>
      </c>
      <c r="D15">
        <v>0.55293199999999998</v>
      </c>
      <c r="E15">
        <v>6.7332000000000003E-2</v>
      </c>
      <c r="F15">
        <v>0.96230000000000004</v>
      </c>
      <c r="G15">
        <v>0.91141300000000003</v>
      </c>
      <c r="H15">
        <v>0.88317100000000004</v>
      </c>
      <c r="J15">
        <v>0.65809607000000003</v>
      </c>
      <c r="K15">
        <v>0.69212468000000005</v>
      </c>
      <c r="L15">
        <v>0.21931181</v>
      </c>
      <c r="M15">
        <v>0.70923017724848203</v>
      </c>
    </row>
    <row r="16" spans="1:13" x14ac:dyDescent="0.25">
      <c r="A16" s="5" t="s">
        <v>25</v>
      </c>
      <c r="B16">
        <v>0.83689800000000003</v>
      </c>
      <c r="C16">
        <v>0.16800000000000001</v>
      </c>
      <c r="F16">
        <v>0.71489999999999998</v>
      </c>
      <c r="H16">
        <v>0.65793299999999999</v>
      </c>
      <c r="J16">
        <v>0.47596469000000002</v>
      </c>
      <c r="K16">
        <v>0.27955929000000002</v>
      </c>
      <c r="L16">
        <v>6.4951120000000001E-2</v>
      </c>
      <c r="M16">
        <v>0.68296358126161905</v>
      </c>
    </row>
    <row r="17" spans="1:13" x14ac:dyDescent="0.25">
      <c r="A17" s="5" t="s">
        <v>12</v>
      </c>
      <c r="C17">
        <v>0.61299999999999999</v>
      </c>
      <c r="D17">
        <v>0.28161000000000003</v>
      </c>
      <c r="E17">
        <v>0.41754000000000002</v>
      </c>
      <c r="F17">
        <v>0.3528</v>
      </c>
      <c r="J17">
        <v>0.48426245000000001</v>
      </c>
      <c r="K17">
        <v>0.67310475999999997</v>
      </c>
      <c r="L17">
        <v>0.46462849000000001</v>
      </c>
      <c r="M17">
        <v>0.565328333937415</v>
      </c>
    </row>
    <row r="18" spans="1:13" x14ac:dyDescent="0.25">
      <c r="A18" s="5" t="s">
        <v>13</v>
      </c>
      <c r="C18">
        <v>0.78900000000000003</v>
      </c>
      <c r="D18">
        <v>0.39831100000000003</v>
      </c>
      <c r="E18">
        <v>0.38923000000000002</v>
      </c>
      <c r="F18">
        <v>0.4829</v>
      </c>
      <c r="J18">
        <v>0.52500983999999995</v>
      </c>
      <c r="K18">
        <v>0.46450111999999999</v>
      </c>
      <c r="L18">
        <v>0.50238769000000005</v>
      </c>
      <c r="M18">
        <v>0.62676566183785598</v>
      </c>
    </row>
    <row r="19" spans="1:13" ht="15.75" thickBot="1" x14ac:dyDescent="0.3">
      <c r="A19" s="7" t="s">
        <v>39</v>
      </c>
      <c r="B19" s="6">
        <f t="shared" ref="B19:M19" si="0">AVERAGE(B3:B18)</f>
        <v>0.45658692307692306</v>
      </c>
      <c r="C19" s="6">
        <f t="shared" si="0"/>
        <v>0.4901875</v>
      </c>
      <c r="D19" s="6">
        <f t="shared" si="0"/>
        <v>0.4934175714285714</v>
      </c>
      <c r="E19" s="6">
        <f t="shared" si="0"/>
        <v>0.19650664285714287</v>
      </c>
      <c r="F19" s="6">
        <f t="shared" si="0"/>
        <v>0.46559375000000003</v>
      </c>
      <c r="G19" s="6">
        <f t="shared" si="0"/>
        <v>0.5982106153846154</v>
      </c>
      <c r="H19" s="6">
        <f t="shared" si="0"/>
        <v>0.52100200000000008</v>
      </c>
      <c r="I19" s="6">
        <f t="shared" si="0"/>
        <v>0.24247670000000002</v>
      </c>
      <c r="J19" s="6">
        <f t="shared" si="0"/>
        <v>0.55323843687499985</v>
      </c>
      <c r="K19" s="6">
        <f t="shared" si="0"/>
        <v>0.48044357187499998</v>
      </c>
      <c r="L19" s="6">
        <f t="shared" si="0"/>
        <v>0.297053084375</v>
      </c>
      <c r="M19" s="6">
        <f t="shared" si="0"/>
        <v>0.63874527087749244</v>
      </c>
    </row>
    <row r="20" spans="1:13" ht="15.75" thickTop="1" x14ac:dyDescent="0.25">
      <c r="G20" t="s">
        <v>34</v>
      </c>
      <c r="J20" t="s">
        <v>46</v>
      </c>
      <c r="K20" t="s">
        <v>46</v>
      </c>
      <c r="L20" t="s">
        <v>46</v>
      </c>
      <c r="M20" t="s">
        <v>46</v>
      </c>
    </row>
    <row r="21" spans="1:13" x14ac:dyDescent="0.25">
      <c r="H21" t="s">
        <v>35</v>
      </c>
    </row>
    <row r="22" spans="1:13" x14ac:dyDescent="0.25">
      <c r="H22" t="s">
        <v>36</v>
      </c>
    </row>
  </sheetData>
  <mergeCells count="1">
    <mergeCell ref="J1:L1"/>
  </mergeCells>
  <phoneticPr fontId="7" type="noConversion"/>
  <conditionalFormatting sqref="B3:M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{2941E1D6-F540-481F-AF4B-C25BE598A111}</x14:id>
        </ext>
      </extLst>
    </cfRule>
  </conditionalFormatting>
  <hyperlinks>
    <hyperlink ref="D2" r:id="rId1" display="ReportsForComparison/Efficient_PRNG_Design_and_Implementation_for_Various_High_Throughput_Cryptographic_and_Low_Power_Security_Applications.pdf" xr:uid="{67E23038-B090-4A03-A93E-0367740CA675}"/>
    <hyperlink ref="E2" r:id="rId2" display="ReportsForComparison/Efficient_PRNG_Design_and_Implementation_for_Various_High_Throughput_Cryptographic_and_Low_Power_Security_Applications.pdf" xr:uid="{5777A6B2-4E15-4571-A6C4-2B601A9542EF}"/>
    <hyperlink ref="C2" r:id="rId3" display="ReportsForComparison/DTRNG_Low_Cost_and_Robust_True_Random_Number_Generator_Using_DRAM_Weak_Write_Scheme.pdf" xr:uid="{CB508C38-35E5-4032-B6B1-98F2D183F4BA}"/>
    <hyperlink ref="F2" r:id="rId4" display="ReportsForComparison/mu__RNG_A_300950_mV_323_Gbps_W_All-Digital_Full-Entropy_True_Random_Number_Generator_in_14_nm_FinFET_CMOS.pdf" xr:uid="{9E92CE38-8AE8-4CFE-B91A-26A898D500D4}"/>
    <hyperlink ref="G2" r:id="rId5" display="ReportsForComparison/Random_number_generation_based_on_MCU_sources_for_IoT_application.pdf" xr:uid="{D6758C07-4305-4406-AB38-2F75E128CCF8}"/>
    <hyperlink ref="H2" r:id="rId6" display="ReportsForComparison/Random_number_generation_using_inertial_measurement_unit_signals_for_on-body_IoT_devices.pdf" xr:uid="{FFF83900-46CC-4FA7-A9EF-88FD495C5B19}"/>
    <hyperlink ref="I2" r:id="rId7" display="ReportsForComparison/ReRAM-Based_Pseudo-True_Random_Number_Generator_With_High_Throughput_and_Unpredictability_Characteristics.pdf" xr:uid="{DAE00F13-60ED-4DC4-A788-C3A7245BF38C}"/>
  </hyperlinks>
  <pageMargins left="0.7" right="0.7" top="0.75" bottom="0.75" header="0.3" footer="0.3"/>
  <pageSetup paperSize="9"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1E1D6-F540-481F-AF4B-C25BE598A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B3:M18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B6F3-EEA4-4483-B630-979A8A594613}">
  <dimension ref="A1:H19"/>
  <sheetViews>
    <sheetView workbookViewId="0">
      <selection activeCell="F56" sqref="F56"/>
    </sheetView>
  </sheetViews>
  <sheetFormatPr defaultRowHeight="15" x14ac:dyDescent="0.25"/>
  <cols>
    <col min="1" max="1" width="7.85546875" bestFit="1" customWidth="1"/>
    <col min="2" max="5" width="8.5703125" bestFit="1" customWidth="1"/>
    <col min="6" max="6" width="8.85546875" bestFit="1" customWidth="1"/>
    <col min="7" max="7" width="8.5703125" bestFit="1" customWidth="1"/>
    <col min="8" max="8" width="8.85546875" bestFit="1" customWidth="1"/>
  </cols>
  <sheetData>
    <row r="1" spans="1:8" ht="15.75" thickTop="1" x14ac:dyDescent="0.25">
      <c r="A1" s="54"/>
      <c r="B1" s="55" t="s">
        <v>16</v>
      </c>
      <c r="C1" s="55" t="s">
        <v>26</v>
      </c>
      <c r="D1" s="55" t="s">
        <v>27</v>
      </c>
      <c r="E1" s="55" t="s">
        <v>18</v>
      </c>
      <c r="F1" s="55" t="s">
        <v>20</v>
      </c>
      <c r="G1" s="55" t="s">
        <v>48</v>
      </c>
      <c r="H1" s="56" t="s">
        <v>110</v>
      </c>
    </row>
    <row r="2" spans="1:8" x14ac:dyDescent="0.25">
      <c r="A2" s="57">
        <v>1</v>
      </c>
      <c r="B2" s="52">
        <v>0.57899999999999996</v>
      </c>
      <c r="C2" s="52">
        <v>0.50649599999999995</v>
      </c>
      <c r="D2" s="52">
        <v>0.106628</v>
      </c>
      <c r="E2" s="52">
        <v>0.58779999999999999</v>
      </c>
      <c r="F2" s="52">
        <v>1.7912000000000001E-2</v>
      </c>
      <c r="G2" s="51">
        <v>0.57550922000000004</v>
      </c>
      <c r="H2" s="58">
        <v>0.83505847</v>
      </c>
    </row>
    <row r="3" spans="1:8" x14ac:dyDescent="0.25">
      <c r="A3" s="57">
        <v>2</v>
      </c>
      <c r="B3" s="52">
        <v>6.2E-2</v>
      </c>
      <c r="C3" s="52">
        <v>0.48454799999999998</v>
      </c>
      <c r="D3" s="52">
        <v>4.156E-2</v>
      </c>
      <c r="E3" s="52">
        <v>0.93799999999999994</v>
      </c>
      <c r="F3" s="52">
        <v>0.30412600000000001</v>
      </c>
      <c r="G3" s="51">
        <v>0.80669584000000005</v>
      </c>
      <c r="H3" s="58">
        <v>0.58320167000000001</v>
      </c>
    </row>
    <row r="4" spans="1:8" x14ac:dyDescent="0.25">
      <c r="A4" s="57">
        <v>3</v>
      </c>
      <c r="B4" s="52">
        <v>0.58799999999999997</v>
      </c>
      <c r="C4" s="52">
        <v>0.489091</v>
      </c>
      <c r="D4" s="52">
        <v>0.28754299999999999</v>
      </c>
      <c r="E4" s="52">
        <v>0.27410000000000001</v>
      </c>
      <c r="F4" s="52">
        <v>0.202268</v>
      </c>
      <c r="G4" s="51">
        <v>0.92277766999999999</v>
      </c>
      <c r="H4" s="58">
        <v>0.94422501000000003</v>
      </c>
    </row>
    <row r="5" spans="1:8" x14ac:dyDescent="0.25">
      <c r="A5" s="57">
        <v>4</v>
      </c>
      <c r="B5" s="52">
        <v>0.89300000000000002</v>
      </c>
      <c r="C5" s="52">
        <v>0.44051600000000002</v>
      </c>
      <c r="D5" s="52">
        <v>5.7842999999999999E-2</v>
      </c>
      <c r="E5" s="52">
        <v>0.68469999999999998</v>
      </c>
      <c r="F5" s="52">
        <v>0.77918799999999999</v>
      </c>
      <c r="G5" s="51">
        <v>0.68061125</v>
      </c>
      <c r="H5" s="58">
        <v>0.87393995000000002</v>
      </c>
    </row>
    <row r="6" spans="1:8" x14ac:dyDescent="0.25">
      <c r="A6" s="57">
        <v>5</v>
      </c>
      <c r="B6" s="52">
        <v>0.47399999999999998</v>
      </c>
      <c r="C6" s="52">
        <v>0.44332700000000003</v>
      </c>
      <c r="D6" s="52">
        <v>0.15037</v>
      </c>
      <c r="E6" s="52">
        <v>0.29360000000000003</v>
      </c>
      <c r="F6" s="52">
        <v>0.88317100000000004</v>
      </c>
      <c r="G6" s="51">
        <v>0.80478141000000003</v>
      </c>
      <c r="H6" s="58">
        <v>0.86542014</v>
      </c>
    </row>
    <row r="7" spans="1:8" x14ac:dyDescent="0.25">
      <c r="A7" s="57">
        <v>6</v>
      </c>
      <c r="B7" s="52">
        <v>0.84699999999999998</v>
      </c>
      <c r="C7" s="52">
        <v>0.46412399999999998</v>
      </c>
      <c r="D7" s="52">
        <v>0.41735</v>
      </c>
      <c r="E7" s="52">
        <v>0.59460000000000002</v>
      </c>
      <c r="F7" s="52">
        <v>0.115387</v>
      </c>
      <c r="G7" s="51">
        <v>0.99687395000000001</v>
      </c>
      <c r="H7" s="58">
        <v>0.90118215000000002</v>
      </c>
    </row>
    <row r="8" spans="1:8" x14ac:dyDescent="0.25">
      <c r="A8" s="57">
        <v>7</v>
      </c>
      <c r="B8" s="52">
        <v>0.58599999999999997</v>
      </c>
      <c r="C8" s="52">
        <v>0.79626200000000003</v>
      </c>
      <c r="D8" s="52">
        <v>1.231E-2</v>
      </c>
      <c r="E8" s="52">
        <v>0.65039999999999998</v>
      </c>
      <c r="F8" s="52">
        <v>0.535721</v>
      </c>
      <c r="G8" s="51">
        <v>0.97891872999999996</v>
      </c>
      <c r="H8" s="58">
        <v>0.68107804999999999</v>
      </c>
    </row>
    <row r="9" spans="1:8" x14ac:dyDescent="0.25">
      <c r="A9" s="57">
        <v>8</v>
      </c>
      <c r="B9" s="52">
        <v>0.55600000000000005</v>
      </c>
      <c r="C9" s="52">
        <v>0.55384500000000003</v>
      </c>
      <c r="D9" s="52">
        <v>0.31531999999999999</v>
      </c>
      <c r="E9" s="52">
        <v>9.4E-2</v>
      </c>
      <c r="F9" s="52">
        <v>0.851383</v>
      </c>
      <c r="G9" s="51">
        <v>0.32135037999999999</v>
      </c>
      <c r="H9" s="58">
        <v>0.33098301000000002</v>
      </c>
    </row>
    <row r="10" spans="1:8" x14ac:dyDescent="0.25">
      <c r="A10" s="57">
        <v>9</v>
      </c>
      <c r="B10" s="52">
        <v>0.27500000000000002</v>
      </c>
      <c r="C10" s="52">
        <v>0.45476299999999997</v>
      </c>
      <c r="D10" s="52">
        <v>0.24315999999999999</v>
      </c>
      <c r="E10" s="52">
        <v>0.1142</v>
      </c>
      <c r="F10" s="52">
        <v>0.73991799999999996</v>
      </c>
      <c r="G10" s="51">
        <v>0.93929600999999996</v>
      </c>
      <c r="H10" s="58">
        <v>0.97035086999999998</v>
      </c>
    </row>
    <row r="11" spans="1:8" x14ac:dyDescent="0.25">
      <c r="A11" s="57">
        <v>10</v>
      </c>
      <c r="B11" s="52">
        <v>0.65600000000000003</v>
      </c>
      <c r="C11" s="52">
        <v>0.54371400000000003</v>
      </c>
      <c r="D11" s="52">
        <v>0.21839</v>
      </c>
      <c r="E11" s="52">
        <v>0.35870000000000002</v>
      </c>
      <c r="F11" s="52">
        <v>0.38382699999999997</v>
      </c>
      <c r="G11" s="51">
        <v>0.63298785999999996</v>
      </c>
      <c r="H11" s="58">
        <v>0.74397314999999997</v>
      </c>
    </row>
    <row r="12" spans="1:8" x14ac:dyDescent="0.25">
      <c r="A12" s="57">
        <v>11</v>
      </c>
      <c r="B12" s="52">
        <v>0.253</v>
      </c>
      <c r="C12" s="52">
        <v>0.498307</v>
      </c>
      <c r="D12" s="52">
        <v>2.6516999999999999E-2</v>
      </c>
      <c r="E12" s="52">
        <v>7.3999999999999996E-2</v>
      </c>
      <c r="F12" s="52" t="s">
        <v>38</v>
      </c>
      <c r="G12" s="51">
        <v>0.50464330000000002</v>
      </c>
      <c r="H12" s="58">
        <v>0.67640632000000001</v>
      </c>
    </row>
    <row r="13" spans="1:8" x14ac:dyDescent="0.25">
      <c r="A13" s="57">
        <v>12</v>
      </c>
      <c r="B13" s="52">
        <v>0.45900000000000002</v>
      </c>
      <c r="C13" s="52"/>
      <c r="D13" s="52"/>
      <c r="E13" s="52">
        <v>0.27250000000000002</v>
      </c>
      <c r="F13" s="52">
        <v>0.41902099999999998</v>
      </c>
      <c r="G13" s="51">
        <v>0.66691473999999995</v>
      </c>
      <c r="H13" s="58">
        <v>0.21211336</v>
      </c>
    </row>
    <row r="14" spans="1:8" x14ac:dyDescent="0.25">
      <c r="A14" s="59" t="s">
        <v>124</v>
      </c>
      <c r="B14" s="52">
        <v>4.4999999999999998E-2</v>
      </c>
      <c r="C14" s="52">
        <v>0.55293199999999998</v>
      </c>
      <c r="D14" s="52">
        <v>6.7332000000000003E-2</v>
      </c>
      <c r="E14" s="52">
        <v>0.96230000000000004</v>
      </c>
      <c r="F14" s="52">
        <v>0.88317100000000004</v>
      </c>
      <c r="G14" s="51">
        <v>0.69505092999999996</v>
      </c>
      <c r="H14" s="58">
        <v>0.55249917000000004</v>
      </c>
    </row>
    <row r="15" spans="1:8" x14ac:dyDescent="0.25">
      <c r="A15" s="59" t="s">
        <v>125</v>
      </c>
      <c r="B15" s="52">
        <v>0.16800000000000001</v>
      </c>
      <c r="C15" s="52"/>
      <c r="D15" s="52"/>
      <c r="E15" s="52">
        <v>0.71489999999999998</v>
      </c>
      <c r="F15" s="52">
        <v>0.65793299999999999</v>
      </c>
      <c r="G15" s="51">
        <v>0.72204436000000005</v>
      </c>
      <c r="H15" s="58">
        <v>0.74300374999999996</v>
      </c>
    </row>
    <row r="16" spans="1:8" x14ac:dyDescent="0.25">
      <c r="A16" s="57">
        <v>14</v>
      </c>
      <c r="B16" s="52">
        <v>0.61299999999999999</v>
      </c>
      <c r="C16" s="52">
        <v>0.28161000000000003</v>
      </c>
      <c r="D16" s="52">
        <v>0.41754000000000002</v>
      </c>
      <c r="E16" s="52">
        <v>0.3528</v>
      </c>
      <c r="F16" s="52"/>
      <c r="G16" s="51">
        <v>0.41786676</v>
      </c>
      <c r="H16" s="58">
        <v>0.44628589000000002</v>
      </c>
    </row>
    <row r="17" spans="1:8" x14ac:dyDescent="0.25">
      <c r="A17" s="57">
        <v>15</v>
      </c>
      <c r="B17" s="52">
        <v>0.78900000000000003</v>
      </c>
      <c r="C17" s="52">
        <v>0.39831100000000003</v>
      </c>
      <c r="D17" s="52">
        <v>0.38923000000000002</v>
      </c>
      <c r="E17" s="52">
        <v>0.4829</v>
      </c>
      <c r="F17" s="52"/>
      <c r="G17" s="53">
        <v>0.51913498999999996</v>
      </c>
      <c r="H17" s="60">
        <v>0.39771574999999998</v>
      </c>
    </row>
    <row r="18" spans="1:8" ht="15.75" thickBot="1" x14ac:dyDescent="0.3">
      <c r="A18" s="61" t="s">
        <v>126</v>
      </c>
      <c r="B18" s="9">
        <f t="shared" ref="B18:H18" si="0">AVERAGE(B2:B17)</f>
        <v>0.4901875</v>
      </c>
      <c r="C18" s="9">
        <f t="shared" si="0"/>
        <v>0.4934175714285714</v>
      </c>
      <c r="D18" s="9">
        <f t="shared" si="0"/>
        <v>0.19650664285714287</v>
      </c>
      <c r="E18" s="9">
        <f t="shared" si="0"/>
        <v>0.46559375000000003</v>
      </c>
      <c r="F18" s="9">
        <f t="shared" si="0"/>
        <v>0.52100200000000008</v>
      </c>
      <c r="G18" s="9">
        <f t="shared" si="0"/>
        <v>0.69909108750000004</v>
      </c>
      <c r="H18" s="11">
        <f t="shared" si="0"/>
        <v>0.67233979437500002</v>
      </c>
    </row>
    <row r="19" spans="1:8" ht="15.75" thickTop="1" x14ac:dyDescent="0.25"/>
  </sheetData>
  <phoneticPr fontId="7" type="noConversion"/>
  <conditionalFormatting sqref="G2:G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{3DC23191-6E6A-4A52-8F19-AF39A7D34397}</x14:id>
        </ext>
      </extLst>
    </cfRule>
  </conditionalFormatting>
  <conditionalFormatting sqref="H2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{12A31E6F-868A-4970-8378-4EFA0E91791C}</x14:id>
        </ext>
      </extLst>
    </cfRule>
  </conditionalFormatting>
  <conditionalFormatting sqref="B2:F1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{2F686A19-3DC9-434D-BDB7-78114FAFAF62}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23191-6E6A-4A52-8F19-AF39A7D34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G2:G17</xm:sqref>
        </x14:conditionalFormatting>
        <x14:conditionalFormatting xmlns:xm="http://schemas.microsoft.com/office/excel/2006/main">
          <x14:cfRule type="dataBar" id="{12A31E6F-868A-4970-8378-4EFA0E917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2F686A19-3DC9-434D-BDB7-78114FAFA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A5A0-ABB1-4319-A029-E5F1FEE4B358}">
  <dimension ref="A1:R111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34.42578125" bestFit="1" customWidth="1"/>
    <col min="2" max="2" width="13" customWidth="1"/>
    <col min="3" max="3" width="11.42578125" customWidth="1"/>
    <col min="4" max="4" width="11.7109375" customWidth="1"/>
    <col min="5" max="16" width="11.5703125" bestFit="1" customWidth="1"/>
  </cols>
  <sheetData>
    <row r="1" spans="1:18" ht="15.75" thickBot="1" x14ac:dyDescent="0.3">
      <c r="A1" s="12" t="s">
        <v>62</v>
      </c>
      <c r="B1" s="66" t="s">
        <v>46</v>
      </c>
      <c r="C1" s="67"/>
      <c r="D1" s="68"/>
      <c r="E1" s="66" t="s">
        <v>47</v>
      </c>
      <c r="F1" s="67"/>
      <c r="G1" s="68"/>
      <c r="H1" s="66" t="s">
        <v>44</v>
      </c>
      <c r="I1" s="67"/>
      <c r="J1" s="68"/>
      <c r="K1" s="66" t="s">
        <v>45</v>
      </c>
      <c r="L1" s="67"/>
      <c r="M1" s="68"/>
      <c r="N1" s="66" t="s">
        <v>48</v>
      </c>
      <c r="O1" s="67"/>
      <c r="P1" s="68"/>
    </row>
    <row r="2" spans="1:18" ht="16.5" thickTop="1" thickBot="1" x14ac:dyDescent="0.3">
      <c r="A2" s="13" t="s">
        <v>49</v>
      </c>
      <c r="B2" s="14" t="s">
        <v>50</v>
      </c>
      <c r="C2" s="13" t="s">
        <v>51</v>
      </c>
      <c r="D2" s="15" t="s">
        <v>52</v>
      </c>
      <c r="E2" s="14" t="s">
        <v>53</v>
      </c>
      <c r="F2" s="13" t="s">
        <v>54</v>
      </c>
      <c r="G2" s="15" t="s">
        <v>55</v>
      </c>
      <c r="H2" s="14" t="s">
        <v>56</v>
      </c>
      <c r="I2" s="13" t="s">
        <v>57</v>
      </c>
      <c r="J2" s="15" t="s">
        <v>58</v>
      </c>
      <c r="K2" s="14" t="s">
        <v>59</v>
      </c>
      <c r="L2" s="13" t="s">
        <v>60</v>
      </c>
      <c r="M2" s="15" t="s">
        <v>61</v>
      </c>
      <c r="N2" s="14" t="s">
        <v>64</v>
      </c>
      <c r="O2" s="13" t="s">
        <v>65</v>
      </c>
      <c r="P2" s="15" t="s">
        <v>66</v>
      </c>
    </row>
    <row r="3" spans="1:18" ht="15.75" thickTop="1" x14ac:dyDescent="0.25">
      <c r="A3" s="5" t="s">
        <v>0</v>
      </c>
      <c r="B3" s="16">
        <v>0.90224241000000005</v>
      </c>
      <c r="C3" s="17">
        <v>0.98165871999999998</v>
      </c>
      <c r="D3" s="18">
        <v>8.5623299999999999E-2</v>
      </c>
      <c r="E3" s="30">
        <v>0.81485801000000002</v>
      </c>
      <c r="F3" s="19">
        <v>0.20537419000000001</v>
      </c>
      <c r="G3" s="18">
        <v>0.30304495999999997</v>
      </c>
      <c r="H3" s="20">
        <v>3.9696299999999997E-2</v>
      </c>
      <c r="I3" s="19">
        <v>0.15481849</v>
      </c>
      <c r="J3" s="18">
        <v>0.30350774000000003</v>
      </c>
      <c r="K3" s="30">
        <v>7.5446860000000004E-2</v>
      </c>
      <c r="L3" s="34">
        <v>0.13270825</v>
      </c>
      <c r="M3" s="35">
        <v>0.79275397999999997</v>
      </c>
      <c r="N3" s="22">
        <v>7.6860629999999999E-2</v>
      </c>
      <c r="O3" s="22">
        <v>0.34927453000000003</v>
      </c>
      <c r="P3" s="22">
        <v>0.23734236</v>
      </c>
      <c r="Q3" s="2"/>
      <c r="R3" s="2"/>
    </row>
    <row r="4" spans="1:18" x14ac:dyDescent="0.25">
      <c r="A4" s="5" t="s">
        <v>1</v>
      </c>
      <c r="B4" s="16">
        <v>0.42793167999999998</v>
      </c>
      <c r="C4" s="19">
        <v>9.267947E-2</v>
      </c>
      <c r="D4" s="18">
        <v>0.16013742</v>
      </c>
      <c r="E4" s="20">
        <v>8.3943089999999998E-2</v>
      </c>
      <c r="F4" s="19">
        <v>0.43451211000000001</v>
      </c>
      <c r="G4" s="23">
        <v>0.79385234000000005</v>
      </c>
      <c r="H4" s="21">
        <v>0.41933376999999999</v>
      </c>
      <c r="I4" s="19">
        <v>0.21952991999999999</v>
      </c>
      <c r="J4" s="18">
        <v>0.59643767999999997</v>
      </c>
      <c r="K4" s="21">
        <v>0.5291553</v>
      </c>
      <c r="L4" s="19">
        <v>0.69349190000000005</v>
      </c>
      <c r="M4" s="18">
        <v>8.5410990000000006E-2</v>
      </c>
      <c r="N4" s="22">
        <v>0.69416951000000005</v>
      </c>
      <c r="O4" s="22">
        <v>0.27971508</v>
      </c>
      <c r="P4" s="22">
        <v>0.29342231000000002</v>
      </c>
      <c r="Q4" s="2"/>
      <c r="R4" s="2"/>
    </row>
    <row r="5" spans="1:18" x14ac:dyDescent="0.25">
      <c r="A5" s="5" t="s">
        <v>2</v>
      </c>
      <c r="B5" s="16">
        <v>0.79478179999999998</v>
      </c>
      <c r="C5" s="19">
        <v>0.14651681</v>
      </c>
      <c r="D5" s="18">
        <v>0.19675123</v>
      </c>
      <c r="E5" s="24">
        <v>0.88561336999999996</v>
      </c>
      <c r="F5" s="19">
        <v>0.34755277000000001</v>
      </c>
      <c r="G5" s="25">
        <v>9.1299530000000004E-2</v>
      </c>
      <c r="H5" s="21">
        <v>0.75731736000000005</v>
      </c>
      <c r="I5" s="19">
        <v>0.87887862000000005</v>
      </c>
      <c r="J5" s="18">
        <v>0.28692450000000003</v>
      </c>
      <c r="K5" s="21">
        <v>0.21280542999999999</v>
      </c>
      <c r="L5" s="19">
        <v>0.28597441000000001</v>
      </c>
      <c r="M5" s="18">
        <v>9.3625920000000001E-2</v>
      </c>
      <c r="N5" s="22">
        <v>0.27491597000000001</v>
      </c>
      <c r="O5" s="22">
        <v>0.81347183999999995</v>
      </c>
      <c r="P5" s="22">
        <v>0.37971325</v>
      </c>
      <c r="Q5" s="2"/>
      <c r="R5" s="2"/>
    </row>
    <row r="6" spans="1:18" x14ac:dyDescent="0.25">
      <c r="A6" s="5" t="s">
        <v>3</v>
      </c>
      <c r="B6" s="16">
        <v>0.62072305999999999</v>
      </c>
      <c r="C6" s="19">
        <v>0.51991419999999999</v>
      </c>
      <c r="D6">
        <v>9.470547E-2</v>
      </c>
      <c r="E6" s="21">
        <v>0.58033973999999999</v>
      </c>
      <c r="F6" s="19">
        <v>0.10618677</v>
      </c>
      <c r="G6" s="18">
        <v>0.42728511000000002</v>
      </c>
      <c r="H6" s="21">
        <v>0.44069997</v>
      </c>
      <c r="I6" s="19">
        <v>0.24458397000000001</v>
      </c>
      <c r="J6" s="18">
        <v>0.63449677999999998</v>
      </c>
      <c r="K6" s="21">
        <v>0.17813055999999999</v>
      </c>
      <c r="L6" s="36">
        <v>0.72651334000000001</v>
      </c>
      <c r="M6" s="18">
        <v>0.57933676000000001</v>
      </c>
      <c r="N6" s="26">
        <v>0.72911355</v>
      </c>
      <c r="O6" s="29">
        <v>7.0205429999999999E-2</v>
      </c>
      <c r="P6" s="22">
        <v>0.31694911999999997</v>
      </c>
      <c r="Q6" s="2"/>
      <c r="R6" s="2"/>
    </row>
    <row r="7" spans="1:18" x14ac:dyDescent="0.25">
      <c r="A7" s="5" t="s">
        <v>4</v>
      </c>
      <c r="B7" s="16">
        <v>0.21471682</v>
      </c>
      <c r="C7" s="19">
        <v>0.47158559999999999</v>
      </c>
      <c r="D7" s="18">
        <v>0.19209492</v>
      </c>
      <c r="E7" s="21">
        <v>0.79751453000000005</v>
      </c>
      <c r="F7" s="19">
        <v>0.20882327000000001</v>
      </c>
      <c r="G7" s="25">
        <v>3.2805729999999998E-2</v>
      </c>
      <c r="H7" s="21">
        <v>0.30316934000000001</v>
      </c>
      <c r="I7" s="19">
        <v>0.45676471000000002</v>
      </c>
      <c r="J7" s="18">
        <v>7.8461639999999999E-2</v>
      </c>
      <c r="K7" s="37">
        <v>0.86877145</v>
      </c>
      <c r="L7" s="19">
        <v>0.19677128999999999</v>
      </c>
      <c r="M7" s="18">
        <v>0.30834106</v>
      </c>
      <c r="N7" s="22">
        <v>0.21376068000000001</v>
      </c>
      <c r="O7" s="26">
        <v>0.98131710000000005</v>
      </c>
      <c r="P7" s="22">
        <v>0.59451129000000003</v>
      </c>
      <c r="Q7" s="2"/>
      <c r="R7" s="2"/>
    </row>
    <row r="8" spans="1:18" x14ac:dyDescent="0.25">
      <c r="A8" s="5" t="s">
        <v>5</v>
      </c>
      <c r="B8" s="16">
        <v>0.83479621999999998</v>
      </c>
      <c r="C8" s="19">
        <v>0.53907632000000005</v>
      </c>
      <c r="D8" s="18">
        <v>0.61835755999999997</v>
      </c>
      <c r="E8" s="21">
        <v>0.59539814999999996</v>
      </c>
      <c r="F8" s="27">
        <v>3.1008049999999999E-2</v>
      </c>
      <c r="G8" s="23">
        <v>0.97427463999999997</v>
      </c>
      <c r="H8" s="21">
        <v>0.59644277999999995</v>
      </c>
      <c r="I8" s="19">
        <v>0.44702796</v>
      </c>
      <c r="J8" s="18">
        <v>0.73048820999999997</v>
      </c>
      <c r="K8" s="21">
        <v>0.31152341</v>
      </c>
      <c r="L8" s="19">
        <v>0.62069591999999996</v>
      </c>
      <c r="M8" s="18">
        <v>0.4952259</v>
      </c>
      <c r="N8" s="22">
        <v>0.70369283999999999</v>
      </c>
      <c r="O8" s="22">
        <v>8.6539320000000003E-2</v>
      </c>
      <c r="P8" s="22">
        <v>0.38080712999999999</v>
      </c>
      <c r="Q8" s="2"/>
      <c r="R8" s="2"/>
    </row>
    <row r="9" spans="1:18" x14ac:dyDescent="0.25">
      <c r="A9" s="5" t="s">
        <v>63</v>
      </c>
      <c r="B9" s="20">
        <v>0.13021566000000001</v>
      </c>
      <c r="C9" s="19">
        <v>0.72718811999999999</v>
      </c>
      <c r="D9" s="18">
        <v>0.64875985999999997</v>
      </c>
      <c r="E9" s="21">
        <v>0.87134966999999997</v>
      </c>
      <c r="F9" s="19">
        <v>0.7169314</v>
      </c>
      <c r="G9" s="18">
        <v>0.34548809000000003</v>
      </c>
      <c r="H9" s="24">
        <v>0.87573164999999997</v>
      </c>
      <c r="I9" s="19">
        <v>0.26338057999999998</v>
      </c>
      <c r="J9" s="18">
        <v>0.26728129</v>
      </c>
      <c r="K9" s="21">
        <v>0.36205583000000002</v>
      </c>
      <c r="L9" s="19">
        <v>0.74285522999999998</v>
      </c>
      <c r="M9" s="18">
        <v>0.79618754999999997</v>
      </c>
      <c r="N9" s="22">
        <v>0.52100500999999999</v>
      </c>
      <c r="O9" s="22">
        <v>0.19566618999999999</v>
      </c>
      <c r="P9" s="22">
        <v>0.35938536999999998</v>
      </c>
      <c r="Q9" s="2"/>
      <c r="R9" s="2"/>
    </row>
    <row r="10" spans="1:18" x14ac:dyDescent="0.25">
      <c r="A10" s="5" t="s">
        <v>7</v>
      </c>
      <c r="B10" s="16">
        <v>0.29464899</v>
      </c>
      <c r="C10" s="19">
        <v>3.5681270000000001E-2</v>
      </c>
      <c r="D10" s="18">
        <v>0.16565385999999999</v>
      </c>
      <c r="E10" s="21">
        <v>4.8366840000000001E-2</v>
      </c>
      <c r="F10" s="19">
        <v>0.44497244000000002</v>
      </c>
      <c r="G10" s="18">
        <v>0.20023595</v>
      </c>
      <c r="H10" s="21">
        <v>0.18046508</v>
      </c>
      <c r="I10" s="19">
        <v>0.25928646</v>
      </c>
      <c r="J10">
        <v>0.48024435999999998</v>
      </c>
      <c r="K10" s="20">
        <v>1.5510879999999999E-2</v>
      </c>
      <c r="L10" s="19">
        <v>0.47686462000000002</v>
      </c>
      <c r="M10" s="18">
        <v>5.7376669999999998E-2</v>
      </c>
      <c r="N10" s="26">
        <v>0.83345506999999996</v>
      </c>
      <c r="O10" s="22">
        <v>0.32223850999999998</v>
      </c>
      <c r="P10" s="22">
        <v>0.1292951</v>
      </c>
      <c r="Q10" s="2"/>
      <c r="R10" s="2"/>
    </row>
    <row r="11" spans="1:18" x14ac:dyDescent="0.25">
      <c r="A11" s="5" t="s">
        <v>8</v>
      </c>
      <c r="B11" s="28">
        <v>0.90660580999999996</v>
      </c>
      <c r="C11" s="19">
        <v>0.77583802000000002</v>
      </c>
      <c r="D11" s="18">
        <v>0.21031279999999999</v>
      </c>
      <c r="E11" s="21">
        <v>0.28910407999999999</v>
      </c>
      <c r="F11" s="19">
        <v>8.5512400000000002E-2</v>
      </c>
      <c r="G11" s="18">
        <v>0.79522493999999999</v>
      </c>
      <c r="H11" s="20">
        <v>7.7396389999999995E-2</v>
      </c>
      <c r="I11" s="19">
        <v>9.0963020000000006E-2</v>
      </c>
      <c r="J11" s="18">
        <v>0.50423600000000002</v>
      </c>
      <c r="K11" s="21">
        <v>0.2709956</v>
      </c>
      <c r="L11" s="19">
        <v>0.81438982000000004</v>
      </c>
      <c r="M11" s="18">
        <v>0.76805524999999997</v>
      </c>
      <c r="N11" s="22">
        <v>0.83728047000000005</v>
      </c>
      <c r="O11" s="22">
        <v>0.52677021999999996</v>
      </c>
      <c r="P11" s="22">
        <v>0.48841309999999999</v>
      </c>
      <c r="Q11" s="2"/>
      <c r="R11" s="2"/>
    </row>
    <row r="12" spans="1:18" x14ac:dyDescent="0.25">
      <c r="A12" s="5" t="s">
        <v>9</v>
      </c>
      <c r="B12" s="16">
        <v>0.12515734000000001</v>
      </c>
      <c r="C12" s="27">
        <v>2.8905989999999999E-2</v>
      </c>
      <c r="D12" s="18">
        <v>0.15752194999999999</v>
      </c>
      <c r="E12" s="21">
        <v>3.396834E-2</v>
      </c>
      <c r="F12" s="19">
        <v>0.78956663000000005</v>
      </c>
      <c r="G12" s="18">
        <v>0.17196233</v>
      </c>
      <c r="H12" s="21">
        <v>0.67272063000000004</v>
      </c>
      <c r="I12" s="19">
        <v>0.60172026999999995</v>
      </c>
      <c r="J12" s="18">
        <v>7.1877650000000001E-2</v>
      </c>
      <c r="K12" s="21">
        <v>0.38552355999999999</v>
      </c>
      <c r="L12" s="19">
        <v>0.85416689999999995</v>
      </c>
      <c r="M12" s="23">
        <v>0.88818098000000001</v>
      </c>
      <c r="N12" s="22">
        <v>0.29560023000000002</v>
      </c>
      <c r="O12" s="22">
        <v>0.56972679999999998</v>
      </c>
      <c r="P12" s="22">
        <v>0.16860771999999999</v>
      </c>
      <c r="Q12" s="2"/>
      <c r="R12" s="2"/>
    </row>
    <row r="13" spans="1:18" x14ac:dyDescent="0.25">
      <c r="A13" s="5" t="s">
        <v>10</v>
      </c>
      <c r="B13" s="21">
        <v>0.33603040000000001</v>
      </c>
      <c r="C13" s="19">
        <v>0.4997838</v>
      </c>
      <c r="D13" s="23">
        <v>0.77875709000000004</v>
      </c>
      <c r="E13" s="21">
        <v>0.59474656000000004</v>
      </c>
      <c r="F13" s="19">
        <v>0.26641198999999999</v>
      </c>
      <c r="G13" s="18">
        <v>0.50600487999999999</v>
      </c>
      <c r="H13" s="21">
        <v>0.17061029999999999</v>
      </c>
      <c r="I13" s="19">
        <v>0.76979273000000004</v>
      </c>
      <c r="J13" s="18">
        <v>0.18733674</v>
      </c>
      <c r="K13" s="21">
        <v>0.59498386999999997</v>
      </c>
      <c r="L13" s="36">
        <v>0.15216405999999999</v>
      </c>
      <c r="M13" s="18">
        <v>0.23530551999999999</v>
      </c>
      <c r="N13" s="22">
        <v>0.45432573999999998</v>
      </c>
      <c r="O13" s="22">
        <v>0.47344000000000003</v>
      </c>
      <c r="P13" s="29">
        <v>4.97755E-2</v>
      </c>
      <c r="Q13" s="2"/>
      <c r="R13" s="2"/>
    </row>
    <row r="14" spans="1:18" x14ac:dyDescent="0.25">
      <c r="A14" s="5" t="s">
        <v>11</v>
      </c>
      <c r="B14" s="21">
        <v>0.67443507999999996</v>
      </c>
      <c r="C14">
        <v>6.5073569999999997E-2</v>
      </c>
      <c r="D14" s="18">
        <v>0.39306963</v>
      </c>
      <c r="E14" s="21">
        <v>0.34529449000000001</v>
      </c>
      <c r="F14">
        <v>0.79975472999999997</v>
      </c>
      <c r="G14" s="18">
        <v>0.54651439000000002</v>
      </c>
      <c r="H14" s="21">
        <v>0.58517532000000005</v>
      </c>
      <c r="I14" s="19">
        <v>0.73952620999999996</v>
      </c>
      <c r="J14" s="18">
        <v>0.55439662000000001</v>
      </c>
      <c r="K14" s="21">
        <v>0.15915772</v>
      </c>
      <c r="L14" s="19">
        <v>0.13074901</v>
      </c>
      <c r="M14" s="18">
        <v>9.4251169999999995E-2</v>
      </c>
      <c r="N14" s="29">
        <v>5.2648019999999997E-2</v>
      </c>
      <c r="O14" s="26">
        <v>0.90192823</v>
      </c>
      <c r="P14" s="22">
        <v>0.82245577000000003</v>
      </c>
      <c r="Q14" s="2"/>
      <c r="R14" s="2"/>
    </row>
    <row r="15" spans="1:18" x14ac:dyDescent="0.25">
      <c r="A15" s="5" t="s">
        <v>24</v>
      </c>
      <c r="B15" s="21">
        <v>0.49414988999999998</v>
      </c>
      <c r="C15" s="19">
        <v>0.69905751000000005</v>
      </c>
      <c r="D15" s="25">
        <v>4.4435420000000003E-2</v>
      </c>
      <c r="E15" s="8">
        <v>0.83554866999999999</v>
      </c>
      <c r="F15" s="19">
        <v>0.13338695</v>
      </c>
      <c r="G15" s="18">
        <v>0.40140729000000003</v>
      </c>
      <c r="H15" s="21">
        <v>7.6346810000000001E-2</v>
      </c>
      <c r="I15" s="19">
        <v>0.29027881</v>
      </c>
      <c r="J15" s="18">
        <v>0.54629780999999999</v>
      </c>
      <c r="K15" s="21">
        <v>0.12246006</v>
      </c>
      <c r="L15" s="19">
        <v>4.9589260000000003E-2</v>
      </c>
      <c r="M15" s="18">
        <v>0.72867753999999996</v>
      </c>
      <c r="N15" s="22">
        <v>0.14625794</v>
      </c>
      <c r="O15" s="22">
        <v>0.35457934000000002</v>
      </c>
      <c r="P15" s="22">
        <v>0.29575477999999999</v>
      </c>
      <c r="Q15" s="2"/>
      <c r="R15" s="2"/>
    </row>
    <row r="16" spans="1:18" x14ac:dyDescent="0.25">
      <c r="A16" s="5" t="s">
        <v>25</v>
      </c>
      <c r="B16" s="21">
        <v>0.40152242999999999</v>
      </c>
      <c r="C16" s="19">
        <v>0.67752069000000004</v>
      </c>
      <c r="D16" s="18">
        <v>0.12150867</v>
      </c>
      <c r="E16" s="24">
        <v>0.96946949000000004</v>
      </c>
      <c r="F16" s="19">
        <v>0.30750945000000002</v>
      </c>
      <c r="G16" s="18">
        <v>0.49932976000000001</v>
      </c>
      <c r="H16" s="21">
        <v>4.8605969999999998E-2</v>
      </c>
      <c r="I16" s="19">
        <v>0.30467917999999999</v>
      </c>
      <c r="J16" s="18">
        <v>0.40359886</v>
      </c>
      <c r="K16" s="20">
        <v>2.9201600000000001E-2</v>
      </c>
      <c r="L16" s="19">
        <v>8.8011400000000004E-2</v>
      </c>
      <c r="M16" s="18">
        <v>0.49428228000000002</v>
      </c>
      <c r="N16" s="22">
        <v>8.1695480000000001E-2</v>
      </c>
      <c r="O16" s="22">
        <v>0.37258982000000002</v>
      </c>
      <c r="P16" s="22">
        <v>7.8168360000000006E-2</v>
      </c>
      <c r="Q16" s="2"/>
      <c r="R16" s="2"/>
    </row>
    <row r="17" spans="1:18" x14ac:dyDescent="0.25">
      <c r="A17" s="5" t="s">
        <v>12</v>
      </c>
      <c r="B17" s="21">
        <v>0.20817368</v>
      </c>
      <c r="C17" s="19">
        <v>0.54854787999999999</v>
      </c>
      <c r="D17" s="18">
        <v>0.25403466000000002</v>
      </c>
      <c r="E17" s="21">
        <v>0.32978017999999998</v>
      </c>
      <c r="F17" s="17">
        <v>0.80790923999999997</v>
      </c>
      <c r="G17" s="18">
        <v>0.55426476999999996</v>
      </c>
      <c r="H17" s="21">
        <v>0.51055092000000002</v>
      </c>
      <c r="I17" s="27">
        <v>0.21451442000000001</v>
      </c>
      <c r="J17" s="18">
        <v>0.44858226000000001</v>
      </c>
      <c r="K17" s="21">
        <v>0.50978836000000005</v>
      </c>
      <c r="L17" s="19">
        <v>0.66615893000000004</v>
      </c>
      <c r="M17" s="18">
        <v>0.27818132000000001</v>
      </c>
      <c r="N17" s="22">
        <v>0.61756352999999997</v>
      </c>
      <c r="O17" s="22">
        <v>0.49697535999999998</v>
      </c>
      <c r="P17" s="22">
        <v>0.61030720000000005</v>
      </c>
      <c r="Q17" s="2"/>
      <c r="R17" s="2"/>
    </row>
    <row r="18" spans="1:18" x14ac:dyDescent="0.25">
      <c r="A18" s="5" t="s">
        <v>13</v>
      </c>
      <c r="B18" s="21">
        <v>0.42946957000000002</v>
      </c>
      <c r="C18" s="19">
        <v>0.74723993</v>
      </c>
      <c r="D18" s="18">
        <v>0.43836264000000003</v>
      </c>
      <c r="E18" s="21">
        <v>0.41239948999999998</v>
      </c>
      <c r="F18" s="19">
        <v>0.69124706999999996</v>
      </c>
      <c r="G18" s="18">
        <v>0.40723201999999997</v>
      </c>
      <c r="H18" s="21">
        <v>0.68783300999999997</v>
      </c>
      <c r="I18" s="27">
        <v>4.151237E-2</v>
      </c>
      <c r="J18" s="18">
        <v>0.63088363999999997</v>
      </c>
      <c r="K18" s="38">
        <v>0.50955872999999996</v>
      </c>
      <c r="L18" s="39">
        <v>0.75041807000000005</v>
      </c>
      <c r="M18" s="40">
        <v>0.27371914000000003</v>
      </c>
      <c r="N18" s="22">
        <v>0.66135856999999998</v>
      </c>
      <c r="O18" s="22">
        <v>0.53602601999999999</v>
      </c>
      <c r="P18" s="22">
        <v>0.66451238000000001</v>
      </c>
      <c r="Q18" s="2"/>
      <c r="R18" s="2"/>
    </row>
    <row r="19" spans="1:18" ht="15.75" thickBot="1" x14ac:dyDescent="0.3">
      <c r="A19" s="7" t="s">
        <v>39</v>
      </c>
      <c r="B19" s="10">
        <f t="shared" ref="B19:P19" si="0">AVERAGE(B3:B18)</f>
        <v>0.48722505250000009</v>
      </c>
      <c r="C19" s="9">
        <f t="shared" si="0"/>
        <v>0.47226674375000005</v>
      </c>
      <c r="D19" s="41">
        <f t="shared" si="0"/>
        <v>0.28500540499999999</v>
      </c>
      <c r="E19" s="43">
        <f t="shared" si="0"/>
        <v>0.53048091874999992</v>
      </c>
      <c r="F19" s="9">
        <f t="shared" si="0"/>
        <v>0.39854121625</v>
      </c>
      <c r="G19" s="11">
        <f t="shared" si="0"/>
        <v>0.44063917062500002</v>
      </c>
      <c r="H19" s="10">
        <f t="shared" si="0"/>
        <v>0.40263097500000006</v>
      </c>
      <c r="I19" s="9">
        <f t="shared" si="0"/>
        <v>0.3735786075000001</v>
      </c>
      <c r="J19" s="11">
        <f t="shared" si="0"/>
        <v>0.42031573624999996</v>
      </c>
      <c r="K19" s="31">
        <f t="shared" si="0"/>
        <v>0.32094182625000006</v>
      </c>
      <c r="L19" s="32">
        <f t="shared" si="0"/>
        <v>0.46134515062500003</v>
      </c>
      <c r="M19" s="33">
        <f t="shared" si="0"/>
        <v>0.43555700187499991</v>
      </c>
      <c r="N19" s="10">
        <f t="shared" si="0"/>
        <v>0.44960645250000003</v>
      </c>
      <c r="O19" s="9">
        <f t="shared" si="0"/>
        <v>0.45815398687499997</v>
      </c>
      <c r="P19" s="11">
        <f t="shared" si="0"/>
        <v>0.36683879625000004</v>
      </c>
    </row>
    <row r="20" spans="1:18" ht="15.75" thickTop="1" x14ac:dyDescent="0.25">
      <c r="B20" t="s">
        <v>127</v>
      </c>
      <c r="G20" t="s">
        <v>127</v>
      </c>
      <c r="I20" t="s">
        <v>127</v>
      </c>
      <c r="K20" t="s">
        <v>127</v>
      </c>
      <c r="O20" t="s">
        <v>127</v>
      </c>
    </row>
    <row r="22" spans="1:18" ht="15.75" thickBot="1" x14ac:dyDescent="0.3">
      <c r="A22" s="12" t="s">
        <v>62</v>
      </c>
      <c r="B22" s="66" t="s">
        <v>46</v>
      </c>
      <c r="C22" s="67"/>
      <c r="D22" s="68"/>
      <c r="E22" s="66" t="s">
        <v>47</v>
      </c>
      <c r="F22" s="67"/>
      <c r="G22" s="68"/>
      <c r="H22" s="66" t="s">
        <v>44</v>
      </c>
      <c r="I22" s="67"/>
      <c r="J22" s="68"/>
      <c r="K22" s="66" t="s">
        <v>45</v>
      </c>
      <c r="L22" s="67"/>
      <c r="M22" s="68"/>
      <c r="N22" s="66" t="s">
        <v>48</v>
      </c>
      <c r="O22" s="67"/>
      <c r="P22" s="68"/>
    </row>
    <row r="23" spans="1:18" ht="16.5" thickTop="1" thickBot="1" x14ac:dyDescent="0.3">
      <c r="A23" s="13" t="s">
        <v>49</v>
      </c>
      <c r="B23" s="14" t="s">
        <v>68</v>
      </c>
      <c r="C23" s="13" t="s">
        <v>69</v>
      </c>
      <c r="D23" s="15" t="s">
        <v>70</v>
      </c>
      <c r="E23" s="14" t="s">
        <v>71</v>
      </c>
      <c r="F23" s="13" t="s">
        <v>72</v>
      </c>
      <c r="G23" s="15" t="s">
        <v>73</v>
      </c>
      <c r="H23" s="14" t="s">
        <v>74</v>
      </c>
      <c r="I23" s="13" t="s">
        <v>75</v>
      </c>
      <c r="J23" s="15" t="s">
        <v>76</v>
      </c>
      <c r="K23" s="14" t="s">
        <v>77</v>
      </c>
      <c r="L23" s="13" t="s">
        <v>78</v>
      </c>
      <c r="M23" s="15" t="s">
        <v>79</v>
      </c>
      <c r="N23" s="14" t="s">
        <v>80</v>
      </c>
      <c r="O23" s="13" t="s">
        <v>81</v>
      </c>
      <c r="P23" s="15" t="s">
        <v>82</v>
      </c>
    </row>
    <row r="24" spans="1:18" ht="15.75" thickTop="1" x14ac:dyDescent="0.25">
      <c r="A24" s="5" t="s">
        <v>0</v>
      </c>
      <c r="B24">
        <v>0.35934148999999999</v>
      </c>
      <c r="C24">
        <v>0.82277089000000003</v>
      </c>
      <c r="D24">
        <v>0.42198211000000002</v>
      </c>
      <c r="E24">
        <v>0.38520668000000002</v>
      </c>
      <c r="F24">
        <v>0.16396948</v>
      </c>
      <c r="G24">
        <v>0.10145691</v>
      </c>
      <c r="H24">
        <v>0.48442300999999999</v>
      </c>
      <c r="I24">
        <v>2.0236690000000002E-2</v>
      </c>
      <c r="J24">
        <v>0.69156545000000003</v>
      </c>
      <c r="K24">
        <v>0.72085142999999996</v>
      </c>
      <c r="L24">
        <v>0.38664620999999999</v>
      </c>
      <c r="M24">
        <v>0.69350414000000005</v>
      </c>
      <c r="N24">
        <v>0.83172647</v>
      </c>
      <c r="O24">
        <v>0.80696396000000004</v>
      </c>
      <c r="P24">
        <v>2.557533E-2</v>
      </c>
      <c r="Q24" s="2"/>
      <c r="R24" s="2"/>
    </row>
    <row r="25" spans="1:18" x14ac:dyDescent="0.25">
      <c r="A25" s="5" t="s">
        <v>1</v>
      </c>
      <c r="B25">
        <v>0.82490063000000002</v>
      </c>
      <c r="C25">
        <v>0.65188204000000005</v>
      </c>
      <c r="D25">
        <v>0.34916247</v>
      </c>
      <c r="E25">
        <v>0.26444538000000001</v>
      </c>
      <c r="F25">
        <v>3.1827540000000001E-2</v>
      </c>
      <c r="G25">
        <v>6.5576209999999996E-2</v>
      </c>
      <c r="H25">
        <v>1.055422E-2</v>
      </c>
      <c r="I25">
        <v>0.80745040999999995</v>
      </c>
      <c r="J25">
        <v>0.98307571000000005</v>
      </c>
      <c r="K25">
        <v>0.63191218000000005</v>
      </c>
      <c r="L25">
        <v>0.91269281000000002</v>
      </c>
      <c r="M25">
        <v>0.49676820999999999</v>
      </c>
      <c r="N25">
        <v>0.73745057000000003</v>
      </c>
      <c r="O25">
        <v>0.14958075000000001</v>
      </c>
      <c r="P25">
        <v>0.27244888</v>
      </c>
      <c r="Q25" s="2"/>
      <c r="R25" s="2"/>
    </row>
    <row r="26" spans="1:18" x14ac:dyDescent="0.25">
      <c r="A26" s="5" t="s">
        <v>2</v>
      </c>
      <c r="B26">
        <v>0.54098254999999995</v>
      </c>
      <c r="C26">
        <v>0.49765798999999999</v>
      </c>
      <c r="D26">
        <v>0.83770628999999996</v>
      </c>
      <c r="E26">
        <v>0.41000642999999998</v>
      </c>
      <c r="F26">
        <v>0.54760849</v>
      </c>
      <c r="G26">
        <v>0.20330645999999999</v>
      </c>
      <c r="H26">
        <v>0.77704004999999998</v>
      </c>
      <c r="I26">
        <v>0.85261268000000001</v>
      </c>
      <c r="J26">
        <v>7.7967129999999996E-2</v>
      </c>
      <c r="K26">
        <v>0.91524190999999999</v>
      </c>
      <c r="L26">
        <v>0.27377126000000002</v>
      </c>
      <c r="M26">
        <v>0.52209696000000005</v>
      </c>
      <c r="N26">
        <v>0.93483024999999997</v>
      </c>
      <c r="O26">
        <v>0.91422415000000001</v>
      </c>
      <c r="P26">
        <v>6.5482879999999993E-2</v>
      </c>
      <c r="Q26" s="2"/>
      <c r="R26" s="2"/>
    </row>
    <row r="27" spans="1:18" x14ac:dyDescent="0.25">
      <c r="A27" s="5" t="s">
        <v>3</v>
      </c>
      <c r="B27">
        <v>0.61808814999999995</v>
      </c>
      <c r="C27">
        <v>0.80473645999999999</v>
      </c>
      <c r="D27">
        <v>0.44186487000000002</v>
      </c>
      <c r="E27">
        <v>0.81870237999999995</v>
      </c>
      <c r="F27">
        <v>0.23569366</v>
      </c>
      <c r="G27">
        <v>5.5960900000000001E-2</v>
      </c>
      <c r="H27">
        <v>8.2376599999999994E-2</v>
      </c>
      <c r="I27">
        <v>0.78610312000000004</v>
      </c>
      <c r="J27">
        <v>0.90619748</v>
      </c>
      <c r="K27">
        <v>4.7035239999999999E-2</v>
      </c>
      <c r="L27">
        <v>0.57998656999999998</v>
      </c>
      <c r="M27">
        <v>0.33883041000000003</v>
      </c>
      <c r="N27">
        <v>0.35050942000000002</v>
      </c>
      <c r="O27">
        <v>0.54498637999999999</v>
      </c>
      <c r="P27">
        <v>0.77522734999999998</v>
      </c>
      <c r="Q27" s="2"/>
      <c r="R27" s="2"/>
    </row>
    <row r="28" spans="1:18" x14ac:dyDescent="0.25">
      <c r="A28" s="5" t="s">
        <v>4</v>
      </c>
      <c r="B28">
        <v>0.91525796999999998</v>
      </c>
      <c r="C28">
        <v>0.48728656999999997</v>
      </c>
      <c r="D28">
        <v>0.65465297</v>
      </c>
      <c r="E28">
        <v>0.24095752000000001</v>
      </c>
      <c r="F28">
        <v>0.23512353999999999</v>
      </c>
      <c r="G28">
        <v>0.60773595999999996</v>
      </c>
      <c r="H28">
        <v>0.22541012999999999</v>
      </c>
      <c r="I28">
        <v>0.16295114999999999</v>
      </c>
      <c r="J28">
        <v>0.48083632999999998</v>
      </c>
      <c r="K28">
        <v>8.2107799999999995E-2</v>
      </c>
      <c r="L28">
        <v>0.13151092</v>
      </c>
      <c r="M28">
        <v>0.99825103999999998</v>
      </c>
      <c r="N28">
        <v>0.58104736999999995</v>
      </c>
      <c r="O28">
        <v>0.70940398999999998</v>
      </c>
      <c r="P28">
        <v>0.77191191000000003</v>
      </c>
      <c r="Q28" s="2"/>
      <c r="R28" s="2"/>
    </row>
    <row r="29" spans="1:18" x14ac:dyDescent="0.25">
      <c r="A29" s="5" t="s">
        <v>5</v>
      </c>
      <c r="B29">
        <v>0.35125115000000001</v>
      </c>
      <c r="C29">
        <v>0.62154717999999998</v>
      </c>
      <c r="D29">
        <v>0.30593711000000001</v>
      </c>
      <c r="E29">
        <v>0.63652551999999996</v>
      </c>
      <c r="F29">
        <v>0.61199988000000005</v>
      </c>
      <c r="G29">
        <v>0.58065537</v>
      </c>
      <c r="H29">
        <v>0.41528562000000002</v>
      </c>
      <c r="I29">
        <v>0.82539657</v>
      </c>
      <c r="J29">
        <v>0.33152682</v>
      </c>
      <c r="K29">
        <v>0.29747327000000001</v>
      </c>
      <c r="L29">
        <v>0.77533319000000001</v>
      </c>
      <c r="M29">
        <v>0.81812894000000003</v>
      </c>
      <c r="N29">
        <v>0.76841614999999996</v>
      </c>
      <c r="O29">
        <v>0.80200948000000005</v>
      </c>
      <c r="P29">
        <v>0.76611452999999996</v>
      </c>
      <c r="Q29" s="2"/>
      <c r="R29" s="2"/>
    </row>
    <row r="30" spans="1:18" x14ac:dyDescent="0.25">
      <c r="A30" s="5" t="s">
        <v>63</v>
      </c>
      <c r="B30">
        <v>0.49854035000000002</v>
      </c>
      <c r="C30">
        <v>0.79511295999999998</v>
      </c>
      <c r="D30">
        <v>0.21897349999999999</v>
      </c>
      <c r="E30">
        <v>0.17592645000000001</v>
      </c>
      <c r="F30">
        <v>0.78697059999999996</v>
      </c>
      <c r="G30">
        <v>0.95554401</v>
      </c>
      <c r="H30">
        <v>0.52232489999999998</v>
      </c>
      <c r="I30">
        <v>0.74896172999999999</v>
      </c>
      <c r="J30">
        <v>0.95966178999999996</v>
      </c>
      <c r="K30">
        <v>8.6541309999999996E-2</v>
      </c>
      <c r="L30">
        <v>0.91159562000000005</v>
      </c>
      <c r="M30">
        <v>0.26173101999999998</v>
      </c>
      <c r="N30">
        <v>0.84759879000000005</v>
      </c>
      <c r="O30">
        <v>0.52567671999999999</v>
      </c>
      <c r="P30">
        <v>0.88286889999999996</v>
      </c>
      <c r="Q30" s="2"/>
      <c r="R30" s="2"/>
    </row>
    <row r="31" spans="1:18" x14ac:dyDescent="0.25">
      <c r="A31" s="5" t="s">
        <v>7</v>
      </c>
      <c r="B31">
        <v>0.72447952000000004</v>
      </c>
      <c r="C31">
        <v>2.015279E-2</v>
      </c>
      <c r="D31">
        <v>0.15433382000000001</v>
      </c>
      <c r="E31">
        <v>0.15471807000000001</v>
      </c>
      <c r="F31">
        <v>0.18079844</v>
      </c>
      <c r="G31">
        <v>2.28042E-2</v>
      </c>
      <c r="H31">
        <v>0.19109097999999999</v>
      </c>
      <c r="I31">
        <v>0.28667215000000001</v>
      </c>
      <c r="J31">
        <v>0.25623467</v>
      </c>
      <c r="K31">
        <v>0.33010624999999999</v>
      </c>
      <c r="L31">
        <v>0.27079445000000002</v>
      </c>
      <c r="M31">
        <v>0.83222947999999997</v>
      </c>
      <c r="N31">
        <v>2.031237E-2</v>
      </c>
      <c r="O31">
        <v>0.45960495000000001</v>
      </c>
      <c r="P31">
        <v>0.25355518999999999</v>
      </c>
      <c r="Q31" s="2"/>
      <c r="R31" s="2"/>
    </row>
    <row r="32" spans="1:18" x14ac:dyDescent="0.25">
      <c r="A32" s="5" t="s">
        <v>8</v>
      </c>
      <c r="B32">
        <v>0.26792107999999998</v>
      </c>
      <c r="C32">
        <v>9.8658960000000004E-2</v>
      </c>
      <c r="D32">
        <v>0.15627965999999999</v>
      </c>
      <c r="E32">
        <v>0.77344787000000004</v>
      </c>
      <c r="F32">
        <v>0.30047218999999997</v>
      </c>
      <c r="G32">
        <v>0.88345894000000003</v>
      </c>
      <c r="H32">
        <v>0.15320217999999999</v>
      </c>
      <c r="I32">
        <v>0.46532804999999999</v>
      </c>
      <c r="J32">
        <v>0.86033095000000004</v>
      </c>
      <c r="K32">
        <v>0.69399968999999995</v>
      </c>
      <c r="L32">
        <v>0.66659279000000005</v>
      </c>
      <c r="M32">
        <v>0.35140702000000001</v>
      </c>
      <c r="N32">
        <v>2.2495919999999999E-2</v>
      </c>
      <c r="O32">
        <v>0.47229606000000002</v>
      </c>
      <c r="P32">
        <v>8.9797730000000006E-2</v>
      </c>
      <c r="Q32" s="2"/>
      <c r="R32" s="2"/>
    </row>
    <row r="33" spans="1:18" x14ac:dyDescent="0.25">
      <c r="A33" s="5" t="s">
        <v>9</v>
      </c>
      <c r="B33">
        <v>0.20203581000000001</v>
      </c>
      <c r="C33">
        <v>0.88113936000000004</v>
      </c>
      <c r="D33">
        <v>0.96539416</v>
      </c>
      <c r="E33">
        <v>0.20698018000000001</v>
      </c>
      <c r="F33">
        <v>0.71825813000000005</v>
      </c>
      <c r="G33">
        <v>0.81357924000000004</v>
      </c>
      <c r="H33">
        <v>0.10863977</v>
      </c>
      <c r="I33">
        <v>0.88347034000000002</v>
      </c>
      <c r="J33">
        <v>0.18664210000000001</v>
      </c>
      <c r="K33">
        <v>0.56643882000000001</v>
      </c>
      <c r="L33">
        <v>0.12591118000000001</v>
      </c>
      <c r="M33">
        <v>0.41871448</v>
      </c>
      <c r="N33">
        <v>4.740577E-2</v>
      </c>
      <c r="O33">
        <v>0.57573227000000005</v>
      </c>
      <c r="P33">
        <v>0.43272368</v>
      </c>
      <c r="Q33" s="2"/>
      <c r="R33" s="2"/>
    </row>
    <row r="34" spans="1:18" x14ac:dyDescent="0.25">
      <c r="A34" s="5" t="s">
        <v>10</v>
      </c>
      <c r="B34">
        <v>0.26964823999999998</v>
      </c>
      <c r="C34">
        <v>0.80202176000000003</v>
      </c>
      <c r="D34">
        <v>0.27279499000000001</v>
      </c>
      <c r="E34">
        <v>0.50605471999999996</v>
      </c>
      <c r="F34">
        <v>0.60514374000000004</v>
      </c>
      <c r="G34">
        <v>9.1322070000000005E-2</v>
      </c>
      <c r="H34">
        <v>0.11955991000000001</v>
      </c>
      <c r="I34">
        <v>0.62401379999999995</v>
      </c>
      <c r="J34">
        <v>0.91214790000000001</v>
      </c>
      <c r="K34">
        <v>0.93076144999999999</v>
      </c>
      <c r="L34">
        <v>0.43951660999999997</v>
      </c>
      <c r="M34">
        <v>0.50030578000000003</v>
      </c>
      <c r="N34">
        <v>0.94945396999999998</v>
      </c>
      <c r="O34">
        <v>0.94176877000000003</v>
      </c>
      <c r="P34">
        <v>0.47541269000000003</v>
      </c>
      <c r="Q34" s="2"/>
      <c r="R34" s="2"/>
    </row>
    <row r="35" spans="1:18" x14ac:dyDescent="0.25">
      <c r="A35" s="5" t="s">
        <v>11</v>
      </c>
      <c r="B35">
        <v>0.39424893999999999</v>
      </c>
      <c r="C35">
        <v>0.11320535</v>
      </c>
      <c r="D35">
        <v>0.20525160000000001</v>
      </c>
      <c r="E35">
        <v>0.57703238999999995</v>
      </c>
      <c r="F35">
        <v>0.41853761</v>
      </c>
      <c r="G35">
        <v>0.76713690999999995</v>
      </c>
      <c r="H35">
        <v>0.20491264000000001</v>
      </c>
      <c r="I35">
        <v>0.55279433</v>
      </c>
      <c r="J35">
        <v>2.465326E-2</v>
      </c>
      <c r="K35">
        <v>0.25390585999999998</v>
      </c>
      <c r="L35">
        <v>2.157154E-2</v>
      </c>
      <c r="M35">
        <v>0.92938551000000003</v>
      </c>
      <c r="N35">
        <v>0.26352965</v>
      </c>
      <c r="O35">
        <v>0.40662619999999999</v>
      </c>
      <c r="P35">
        <v>0.69219079999999999</v>
      </c>
      <c r="Q35" s="2"/>
      <c r="R35" s="2"/>
    </row>
    <row r="36" spans="1:18" x14ac:dyDescent="0.25">
      <c r="A36" s="5" t="s">
        <v>24</v>
      </c>
      <c r="B36">
        <v>0.38922256</v>
      </c>
      <c r="C36">
        <v>0.88905115000000001</v>
      </c>
      <c r="D36">
        <v>0.48953005999999999</v>
      </c>
      <c r="E36">
        <v>0.68596953999999999</v>
      </c>
      <c r="F36">
        <v>0.23650899</v>
      </c>
      <c r="G36">
        <v>0.10298145</v>
      </c>
      <c r="H36">
        <v>0.55066296000000003</v>
      </c>
      <c r="I36">
        <v>2.5190870000000001E-2</v>
      </c>
      <c r="J36">
        <v>0.94362829000000004</v>
      </c>
      <c r="K36">
        <v>0.72620980999999996</v>
      </c>
      <c r="L36">
        <v>0.34457864999999999</v>
      </c>
      <c r="M36">
        <v>0.43467906000000001</v>
      </c>
      <c r="N36">
        <v>0.96590560999999997</v>
      </c>
      <c r="O36">
        <v>0.65840089000000002</v>
      </c>
      <c r="P36">
        <v>3.6806850000000002E-2</v>
      </c>
      <c r="Q36" s="2"/>
      <c r="R36" s="2"/>
    </row>
    <row r="37" spans="1:18" x14ac:dyDescent="0.25">
      <c r="A37" s="5" t="s">
        <v>25</v>
      </c>
      <c r="B37">
        <v>0.50965495000000005</v>
      </c>
      <c r="C37">
        <v>0.6895078</v>
      </c>
      <c r="D37">
        <v>0.67782757999999999</v>
      </c>
      <c r="E37">
        <v>0.16332497000000001</v>
      </c>
      <c r="F37">
        <v>0.21482987000000001</v>
      </c>
      <c r="G37">
        <v>0.15765123</v>
      </c>
      <c r="H37">
        <v>0.72790644000000004</v>
      </c>
      <c r="I37">
        <v>1.4946650000000001E-2</v>
      </c>
      <c r="J37">
        <v>0.91626929000000001</v>
      </c>
      <c r="K37">
        <v>0.41988841999999998</v>
      </c>
      <c r="L37">
        <v>0.57536503999999999</v>
      </c>
      <c r="M37">
        <v>0.20740517</v>
      </c>
      <c r="N37">
        <v>0.81809483000000005</v>
      </c>
      <c r="O37">
        <v>0.87900681999999997</v>
      </c>
      <c r="P37">
        <v>1.0180710000000001E-2</v>
      </c>
      <c r="Q37" s="2"/>
      <c r="R37" s="2"/>
    </row>
    <row r="38" spans="1:18" x14ac:dyDescent="0.25">
      <c r="A38" s="5" t="s">
        <v>12</v>
      </c>
      <c r="B38">
        <v>0.48797743999999998</v>
      </c>
      <c r="C38">
        <v>0.50420175</v>
      </c>
      <c r="D38">
        <v>0.68091082000000003</v>
      </c>
      <c r="E38">
        <v>0.43542757999999998</v>
      </c>
      <c r="F38">
        <v>0.56869353</v>
      </c>
      <c r="G38">
        <v>0.52527639000000004</v>
      </c>
      <c r="H38">
        <v>0.34980194999999997</v>
      </c>
      <c r="I38">
        <v>0.48820058999999999</v>
      </c>
      <c r="J38">
        <v>0.75984412999999995</v>
      </c>
      <c r="K38">
        <v>0.51448802999999999</v>
      </c>
      <c r="L38">
        <v>0.42519349000000001</v>
      </c>
      <c r="M38">
        <v>0.60444500999999995</v>
      </c>
      <c r="N38">
        <v>0.73118068999999997</v>
      </c>
      <c r="O38">
        <v>0.51526996999999997</v>
      </c>
      <c r="P38">
        <v>0.47980106</v>
      </c>
      <c r="Q38" s="2"/>
      <c r="R38" s="2"/>
    </row>
    <row r="39" spans="1:18" x14ac:dyDescent="0.25">
      <c r="A39" s="5" t="s">
        <v>13</v>
      </c>
      <c r="B39">
        <v>0.11865887999999999</v>
      </c>
      <c r="C39">
        <v>0.47422758999999998</v>
      </c>
      <c r="D39">
        <v>0.43300660000000002</v>
      </c>
      <c r="E39">
        <v>0.35339641999999999</v>
      </c>
      <c r="F39">
        <v>0.51066310000000004</v>
      </c>
      <c r="G39">
        <v>0.36712673000000001</v>
      </c>
      <c r="H39">
        <v>0.49604661</v>
      </c>
      <c r="I39">
        <v>0.49996606999999998</v>
      </c>
      <c r="J39">
        <v>0.63103096000000003</v>
      </c>
      <c r="K39">
        <v>0.58699301000000004</v>
      </c>
      <c r="L39">
        <v>0.71385211000000004</v>
      </c>
      <c r="M39">
        <v>0.61401532999999997</v>
      </c>
      <c r="N39">
        <v>0.53373954000000001</v>
      </c>
      <c r="O39">
        <v>0.29579282000000001</v>
      </c>
      <c r="P39">
        <v>0.48113412999999999</v>
      </c>
      <c r="Q39" s="2"/>
      <c r="R39" s="2"/>
    </row>
    <row r="40" spans="1:18" ht="15.75" thickBot="1" x14ac:dyDescent="0.3">
      <c r="A40" s="7" t="s">
        <v>39</v>
      </c>
      <c r="B40" s="10">
        <f t="shared" ref="B40:P40" si="1">AVERAGE(B24:B39)</f>
        <v>0.46701310687499992</v>
      </c>
      <c r="C40" s="9">
        <f t="shared" si="1"/>
        <v>0.57207253749999998</v>
      </c>
      <c r="D40" s="11">
        <f t="shared" si="1"/>
        <v>0.45410053812500001</v>
      </c>
      <c r="E40" s="10">
        <f t="shared" si="1"/>
        <v>0.42425763124999999</v>
      </c>
      <c r="F40" s="9">
        <f t="shared" si="1"/>
        <v>0.39794367437500006</v>
      </c>
      <c r="G40" s="11">
        <f t="shared" si="1"/>
        <v>0.39384831124999997</v>
      </c>
      <c r="H40" s="44">
        <f t="shared" si="1"/>
        <v>0.33870237312499996</v>
      </c>
      <c r="I40" s="9">
        <f t="shared" si="1"/>
        <v>0.50276845000000003</v>
      </c>
      <c r="J40" s="42">
        <f t="shared" si="1"/>
        <v>0.62010076624999999</v>
      </c>
      <c r="K40" s="31">
        <f t="shared" si="1"/>
        <v>0.48774715499999999</v>
      </c>
      <c r="L40" s="32">
        <f t="shared" si="1"/>
        <v>0.47218202750000005</v>
      </c>
      <c r="M40" s="33">
        <f t="shared" si="1"/>
        <v>0.56386859749999996</v>
      </c>
      <c r="N40" s="10">
        <f t="shared" si="1"/>
        <v>0.58773108562499998</v>
      </c>
      <c r="O40" s="9">
        <f>AVERAGE(O24:O39)</f>
        <v>0.60358401125000016</v>
      </c>
      <c r="P40" s="11">
        <f t="shared" si="1"/>
        <v>0.40695203874999991</v>
      </c>
    </row>
    <row r="41" spans="1:18" ht="16.5" thickTop="1" thickBot="1" x14ac:dyDescent="0.3">
      <c r="A41" s="5" t="s">
        <v>67</v>
      </c>
      <c r="B41" s="63">
        <f>18964.532482/86400</f>
        <v>0.21949690372685185</v>
      </c>
      <c r="C41" s="64"/>
      <c r="D41" s="65"/>
      <c r="E41" s="63">
        <f>18873.9470027 /86400</f>
        <v>0.21844846067939813</v>
      </c>
      <c r="F41" s="64"/>
      <c r="G41" s="65"/>
      <c r="H41" s="63">
        <f>18887.0905318998 /86400</f>
        <v>0.2186005848599514</v>
      </c>
      <c r="I41" s="64"/>
      <c r="J41" s="65"/>
      <c r="K41" s="63">
        <f>19331.1466734001 /86400</f>
        <v>0.22374012353472339</v>
      </c>
      <c r="L41" s="64"/>
      <c r="M41" s="65"/>
      <c r="N41" s="63">
        <f>18595.7531931998 /86400</f>
        <v>0.21522862492129397</v>
      </c>
      <c r="O41" s="64"/>
      <c r="P41" s="65"/>
    </row>
    <row r="42" spans="1:18" ht="16.5" thickTop="1" thickBot="1" x14ac:dyDescent="0.3">
      <c r="A42" s="45" t="s">
        <v>85</v>
      </c>
      <c r="B42" s="46" t="s">
        <v>83</v>
      </c>
      <c r="C42" s="47" t="s">
        <v>84</v>
      </c>
      <c r="D42" s="47"/>
      <c r="E42" s="47" t="s">
        <v>83</v>
      </c>
      <c r="F42" s="47" t="s">
        <v>84</v>
      </c>
      <c r="G42" s="47"/>
      <c r="H42" s="47" t="s">
        <v>83</v>
      </c>
      <c r="I42" s="47"/>
      <c r="J42" s="47" t="s">
        <v>84</v>
      </c>
      <c r="K42" s="47" t="s">
        <v>83</v>
      </c>
      <c r="L42" s="47"/>
      <c r="M42" s="47" t="s">
        <v>84</v>
      </c>
      <c r="N42" s="47" t="s">
        <v>83</v>
      </c>
      <c r="O42" s="47" t="s">
        <v>84</v>
      </c>
      <c r="P42" s="48"/>
    </row>
    <row r="43" spans="1:18" ht="15.75" thickTop="1" x14ac:dyDescent="0.25">
      <c r="D43" t="s">
        <v>127</v>
      </c>
      <c r="E43" t="s">
        <v>127</v>
      </c>
      <c r="J43" t="s">
        <v>127</v>
      </c>
      <c r="M43" t="s">
        <v>83</v>
      </c>
      <c r="O43" t="s">
        <v>86</v>
      </c>
    </row>
    <row r="44" spans="1:18" x14ac:dyDescent="0.25">
      <c r="M44" t="s">
        <v>127</v>
      </c>
      <c r="O44" t="s">
        <v>127</v>
      </c>
    </row>
    <row r="45" spans="1:18" ht="15.75" thickBot="1" x14ac:dyDescent="0.3">
      <c r="A45" s="12" t="s">
        <v>62</v>
      </c>
      <c r="B45" s="66" t="s">
        <v>46</v>
      </c>
      <c r="C45" s="67"/>
      <c r="D45" s="68"/>
      <c r="E45" s="66" t="s">
        <v>47</v>
      </c>
      <c r="F45" s="67"/>
      <c r="G45" s="68"/>
      <c r="H45" s="66" t="s">
        <v>44</v>
      </c>
      <c r="I45" s="67"/>
      <c r="J45" s="68"/>
      <c r="K45" s="66" t="s">
        <v>45</v>
      </c>
      <c r="L45" s="67"/>
      <c r="M45" s="68"/>
      <c r="N45" s="66" t="s">
        <v>48</v>
      </c>
      <c r="O45" s="67"/>
      <c r="P45" s="68"/>
    </row>
    <row r="46" spans="1:18" ht="16.5" thickTop="1" thickBot="1" x14ac:dyDescent="0.3">
      <c r="A46" s="13" t="s">
        <v>49</v>
      </c>
      <c r="B46" s="14" t="s">
        <v>87</v>
      </c>
      <c r="C46" s="13" t="s">
        <v>88</v>
      </c>
      <c r="D46" s="15" t="s">
        <v>89</v>
      </c>
      <c r="E46" s="14" t="s">
        <v>90</v>
      </c>
      <c r="F46" s="13" t="s">
        <v>91</v>
      </c>
      <c r="G46" s="15" t="s">
        <v>92</v>
      </c>
      <c r="H46" s="14" t="s">
        <v>93</v>
      </c>
      <c r="I46" s="13" t="s">
        <v>94</v>
      </c>
      <c r="J46" s="15" t="s">
        <v>95</v>
      </c>
      <c r="K46" s="14" t="s">
        <v>96</v>
      </c>
      <c r="L46" s="13" t="s">
        <v>97</v>
      </c>
      <c r="M46" s="15" t="s">
        <v>98</v>
      </c>
      <c r="N46" s="14" t="s">
        <v>99</v>
      </c>
      <c r="O46" s="13" t="s">
        <v>100</v>
      </c>
      <c r="P46" s="15" t="s">
        <v>101</v>
      </c>
    </row>
    <row r="47" spans="1:18" ht="15.75" thickTop="1" x14ac:dyDescent="0.25">
      <c r="A47" s="5" t="s">
        <v>0</v>
      </c>
      <c r="B47">
        <v>0.17053173999999999</v>
      </c>
      <c r="C47">
        <v>0.19195646</v>
      </c>
      <c r="D47">
        <v>0.83044574000000004</v>
      </c>
      <c r="E47">
        <v>0.41086974999999998</v>
      </c>
      <c r="F47">
        <v>0.67901372000000004</v>
      </c>
      <c r="G47">
        <v>0.57842492999999995</v>
      </c>
      <c r="H47">
        <v>0.90952843999999999</v>
      </c>
      <c r="I47">
        <v>0.24286242999999999</v>
      </c>
      <c r="J47">
        <v>0.25691776</v>
      </c>
      <c r="K47">
        <v>0.39919797000000001</v>
      </c>
      <c r="L47">
        <v>0.12819910000000001</v>
      </c>
      <c r="M47">
        <v>0.65773769999999998</v>
      </c>
      <c r="N47">
        <v>0.69132325999999999</v>
      </c>
      <c r="O47">
        <v>0.57550922000000004</v>
      </c>
      <c r="P47">
        <v>0.50203531999999995</v>
      </c>
    </row>
    <row r="48" spans="1:18" x14ac:dyDescent="0.25">
      <c r="A48" s="5" t="s">
        <v>1</v>
      </c>
      <c r="B48">
        <v>0.84722222999999997</v>
      </c>
      <c r="C48">
        <v>0.61389309000000003</v>
      </c>
      <c r="D48">
        <v>0.85889897000000004</v>
      </c>
      <c r="E48">
        <v>0.83375626000000003</v>
      </c>
      <c r="F48">
        <v>1.2960030000000001E-2</v>
      </c>
      <c r="G48">
        <v>0.41496108999999998</v>
      </c>
      <c r="H48">
        <v>0.27187710999999998</v>
      </c>
      <c r="I48">
        <v>0.44925263999999998</v>
      </c>
      <c r="J48">
        <v>0.58733173999999999</v>
      </c>
      <c r="K48">
        <v>0.83228524999999998</v>
      </c>
      <c r="L48">
        <v>0.82442305999999999</v>
      </c>
      <c r="M48">
        <v>0.66312702999999995</v>
      </c>
      <c r="N48">
        <v>0.93012870999999997</v>
      </c>
      <c r="O48">
        <v>0.80669584000000005</v>
      </c>
      <c r="P48">
        <v>0.70934269999999999</v>
      </c>
    </row>
    <row r="49" spans="1:16" x14ac:dyDescent="0.25">
      <c r="A49" s="5" t="s">
        <v>2</v>
      </c>
      <c r="B49">
        <v>0.93144568000000005</v>
      </c>
      <c r="C49">
        <v>0.96040904000000005</v>
      </c>
      <c r="D49">
        <v>0.29298597999999998</v>
      </c>
      <c r="E49">
        <v>0.22652686999999999</v>
      </c>
      <c r="F49">
        <v>0.27801031999999998</v>
      </c>
      <c r="G49">
        <v>0.89025056000000002</v>
      </c>
      <c r="H49">
        <v>0.97144189999999997</v>
      </c>
      <c r="I49">
        <v>9.0496989999999999E-2</v>
      </c>
      <c r="J49">
        <v>0.58645446000000001</v>
      </c>
      <c r="K49">
        <v>0.6611513</v>
      </c>
      <c r="L49">
        <v>0.16299255000000001</v>
      </c>
      <c r="M49">
        <v>0.34861513999999999</v>
      </c>
      <c r="N49">
        <v>0.10735026</v>
      </c>
      <c r="O49">
        <v>0.92277766999999999</v>
      </c>
      <c r="P49">
        <v>0.75085796000000005</v>
      </c>
    </row>
    <row r="50" spans="1:16" x14ac:dyDescent="0.25">
      <c r="A50" s="5" t="s">
        <v>3</v>
      </c>
      <c r="B50">
        <v>0.66058364999999997</v>
      </c>
      <c r="C50">
        <v>0.66558585999999997</v>
      </c>
      <c r="D50">
        <v>0.53694858999999995</v>
      </c>
      <c r="E50">
        <v>0.10501942</v>
      </c>
      <c r="F50">
        <v>0.63783135000000002</v>
      </c>
      <c r="G50">
        <v>0.66037219000000003</v>
      </c>
      <c r="H50">
        <v>0.99709627999999995</v>
      </c>
      <c r="I50">
        <v>0.14610862999999999</v>
      </c>
      <c r="J50">
        <v>0.31119795</v>
      </c>
      <c r="K50">
        <v>0.93120130000000001</v>
      </c>
      <c r="L50">
        <v>0.1388643</v>
      </c>
      <c r="M50">
        <v>0.83239509</v>
      </c>
      <c r="N50">
        <v>0.53686414000000005</v>
      </c>
      <c r="O50">
        <v>0.68061125</v>
      </c>
      <c r="P50">
        <v>0.94135804000000001</v>
      </c>
    </row>
    <row r="51" spans="1:16" x14ac:dyDescent="0.25">
      <c r="A51" s="5" t="s">
        <v>4</v>
      </c>
      <c r="B51">
        <v>0.13216644999999999</v>
      </c>
      <c r="C51">
        <v>0.63433971</v>
      </c>
      <c r="D51">
        <v>0.27381493000000001</v>
      </c>
      <c r="E51">
        <v>0.79092417000000004</v>
      </c>
      <c r="F51">
        <v>0.90780925999999995</v>
      </c>
      <c r="G51">
        <v>0.67104242000000003</v>
      </c>
      <c r="H51">
        <v>0.87927359000000005</v>
      </c>
      <c r="I51">
        <v>4.1665979999999998E-2</v>
      </c>
      <c r="J51">
        <v>0.54850069000000001</v>
      </c>
      <c r="K51">
        <v>0.77459825000000004</v>
      </c>
      <c r="L51">
        <v>0.374502</v>
      </c>
      <c r="M51">
        <v>0.72968078999999997</v>
      </c>
      <c r="N51">
        <v>0.63311269999999997</v>
      </c>
      <c r="O51">
        <v>0.80478141000000003</v>
      </c>
      <c r="P51">
        <v>0.39297271</v>
      </c>
    </row>
    <row r="52" spans="1:16" x14ac:dyDescent="0.25">
      <c r="A52" s="5" t="s">
        <v>5</v>
      </c>
      <c r="B52">
        <v>0.93802231999999997</v>
      </c>
      <c r="C52">
        <v>0.57263063999999997</v>
      </c>
      <c r="D52">
        <v>0.44164368999999998</v>
      </c>
      <c r="E52">
        <v>0.17236494999999999</v>
      </c>
      <c r="F52">
        <v>0.17104199</v>
      </c>
      <c r="G52">
        <v>0.59414568999999995</v>
      </c>
      <c r="H52">
        <v>0.39154412</v>
      </c>
      <c r="I52">
        <v>0.46083392000000001</v>
      </c>
      <c r="J52">
        <v>0.47636659999999997</v>
      </c>
      <c r="K52">
        <v>0.68256072999999995</v>
      </c>
      <c r="L52">
        <v>0.99110295999999998</v>
      </c>
      <c r="M52">
        <v>0.53410966000000004</v>
      </c>
      <c r="N52">
        <v>0.87618046999999999</v>
      </c>
      <c r="O52">
        <v>0.99687395000000001</v>
      </c>
      <c r="P52">
        <v>0.58894015</v>
      </c>
    </row>
    <row r="53" spans="1:16" x14ac:dyDescent="0.25">
      <c r="A53" s="5" t="s">
        <v>63</v>
      </c>
      <c r="B53">
        <v>0.14092980999999999</v>
      </c>
      <c r="C53">
        <v>7.8626580000000001E-2</v>
      </c>
      <c r="D53">
        <v>0.65930418999999996</v>
      </c>
      <c r="E53">
        <v>2.2844690000000001E-2</v>
      </c>
      <c r="F53">
        <v>0.87380133999999998</v>
      </c>
      <c r="G53">
        <v>0.44053413000000002</v>
      </c>
      <c r="H53">
        <v>0.63033401</v>
      </c>
      <c r="I53">
        <v>7.5278979999999995E-2</v>
      </c>
      <c r="J53">
        <v>0.63460768999999995</v>
      </c>
      <c r="K53">
        <v>0.75335713999999998</v>
      </c>
      <c r="L53">
        <v>0.65058704999999994</v>
      </c>
      <c r="M53">
        <v>0.88477753000000003</v>
      </c>
      <c r="N53">
        <v>0.64617718000000002</v>
      </c>
      <c r="O53">
        <v>0.97891872999999996</v>
      </c>
      <c r="P53">
        <v>0.12848155</v>
      </c>
    </row>
    <row r="54" spans="1:16" x14ac:dyDescent="0.25">
      <c r="A54" s="5" t="s">
        <v>7</v>
      </c>
      <c r="B54">
        <v>0.1848495</v>
      </c>
      <c r="C54">
        <v>0.14990317</v>
      </c>
      <c r="D54">
        <v>0.56653083999999998</v>
      </c>
      <c r="E54">
        <v>4.1692109999999998E-2</v>
      </c>
      <c r="F54">
        <v>0.50443587999999995</v>
      </c>
      <c r="G54">
        <v>0.86119087000000005</v>
      </c>
      <c r="H54">
        <v>1.3042460000000001E-2</v>
      </c>
      <c r="I54">
        <v>1.1092370000000001E-2</v>
      </c>
      <c r="J54">
        <v>0.10034340999999999</v>
      </c>
      <c r="K54">
        <v>0.54931015000000005</v>
      </c>
      <c r="L54">
        <v>0.63614541000000002</v>
      </c>
      <c r="M54">
        <v>0.78842648999999998</v>
      </c>
      <c r="N54">
        <v>0.97077563</v>
      </c>
      <c r="O54">
        <v>0.32135037999999999</v>
      </c>
      <c r="P54">
        <v>0.34890307999999998</v>
      </c>
    </row>
    <row r="55" spans="1:16" x14ac:dyDescent="0.25">
      <c r="A55" s="5" t="s">
        <v>8</v>
      </c>
      <c r="B55">
        <v>0.87249577</v>
      </c>
      <c r="C55">
        <v>0.34171009000000002</v>
      </c>
      <c r="D55">
        <v>0.61313304999999996</v>
      </c>
      <c r="E55">
        <v>0.79805046000000002</v>
      </c>
      <c r="F55">
        <v>0.6998702</v>
      </c>
      <c r="G55">
        <v>0.84288386000000004</v>
      </c>
      <c r="H55">
        <v>0.74380533999999998</v>
      </c>
      <c r="I55">
        <v>0.89313542000000001</v>
      </c>
      <c r="J55">
        <v>0.52777242000000002</v>
      </c>
      <c r="K55">
        <v>0.77554394999999998</v>
      </c>
      <c r="L55">
        <v>0.50380035000000001</v>
      </c>
      <c r="M55">
        <v>0.87176211999999997</v>
      </c>
      <c r="N55">
        <v>0.17070323000000001</v>
      </c>
      <c r="O55">
        <v>0.93929600999999996</v>
      </c>
      <c r="P55">
        <v>0.70445338000000002</v>
      </c>
    </row>
    <row r="56" spans="1:16" x14ac:dyDescent="0.25">
      <c r="A56" s="5" t="s">
        <v>9</v>
      </c>
      <c r="B56">
        <v>0.19974834</v>
      </c>
      <c r="C56">
        <v>0.54577629000000005</v>
      </c>
      <c r="D56">
        <v>0.32824244000000002</v>
      </c>
      <c r="E56">
        <v>0.64857763000000002</v>
      </c>
      <c r="F56">
        <v>0.66106673999999999</v>
      </c>
      <c r="G56">
        <v>0.73979757999999995</v>
      </c>
      <c r="H56">
        <v>0.62065106000000003</v>
      </c>
      <c r="I56">
        <v>0.57710936999999995</v>
      </c>
      <c r="J56">
        <v>0.55718866</v>
      </c>
      <c r="K56">
        <v>0.26171241000000001</v>
      </c>
      <c r="L56">
        <v>4.0950670000000002E-2</v>
      </c>
      <c r="M56">
        <v>0.57849450999999996</v>
      </c>
      <c r="N56">
        <v>0.46663346999999999</v>
      </c>
      <c r="O56">
        <v>0.63298785999999996</v>
      </c>
      <c r="P56">
        <v>0.98246436000000004</v>
      </c>
    </row>
    <row r="57" spans="1:16" x14ac:dyDescent="0.25">
      <c r="A57" s="5" t="s">
        <v>10</v>
      </c>
      <c r="B57">
        <v>0.30750622999999999</v>
      </c>
      <c r="C57">
        <v>0.86951283999999995</v>
      </c>
      <c r="D57">
        <v>0.46157869000000001</v>
      </c>
      <c r="E57">
        <v>5.8538029999999998E-2</v>
      </c>
      <c r="F57">
        <v>0.35555374000000001</v>
      </c>
      <c r="G57">
        <v>0.42618827999999997</v>
      </c>
      <c r="H57">
        <v>6.5486810000000006E-2</v>
      </c>
      <c r="I57">
        <v>0.65146424000000003</v>
      </c>
      <c r="J57">
        <v>0.73750108999999997</v>
      </c>
      <c r="K57">
        <v>0.23638857999999999</v>
      </c>
      <c r="L57">
        <v>0.33850745999999998</v>
      </c>
      <c r="M57">
        <v>0.56915826000000003</v>
      </c>
      <c r="N57">
        <v>0.45258657000000002</v>
      </c>
      <c r="O57">
        <v>0.50464330000000002</v>
      </c>
      <c r="P57">
        <v>0.65168338999999997</v>
      </c>
    </row>
    <row r="58" spans="1:16" x14ac:dyDescent="0.25">
      <c r="A58" s="5" t="s">
        <v>11</v>
      </c>
      <c r="B58">
        <v>0.62901699</v>
      </c>
      <c r="C58">
        <v>0.88064851</v>
      </c>
      <c r="D58">
        <v>0.68325033000000002</v>
      </c>
      <c r="E58">
        <v>0.76942507999999998</v>
      </c>
      <c r="F58">
        <v>1.151047E-2</v>
      </c>
      <c r="G58">
        <v>0.22433897999999999</v>
      </c>
      <c r="H58">
        <v>0.41210989999999997</v>
      </c>
      <c r="I58">
        <v>0.84564326000000001</v>
      </c>
      <c r="J58">
        <v>0.46402597000000001</v>
      </c>
      <c r="K58">
        <v>0.39387693000000001</v>
      </c>
      <c r="L58">
        <v>0.87616106000000005</v>
      </c>
      <c r="M58">
        <v>6.188188E-2</v>
      </c>
      <c r="N58">
        <v>0.12535339000000001</v>
      </c>
      <c r="O58">
        <v>0.66691473999999995</v>
      </c>
      <c r="P58">
        <v>0.88096863999999997</v>
      </c>
    </row>
    <row r="59" spans="1:16" x14ac:dyDescent="0.25">
      <c r="A59" s="5" t="s">
        <v>24</v>
      </c>
      <c r="B59">
        <v>0.30065691</v>
      </c>
      <c r="C59">
        <v>0.15603617</v>
      </c>
      <c r="D59">
        <v>0.84919659999999997</v>
      </c>
      <c r="E59">
        <v>0.56044680999999996</v>
      </c>
      <c r="F59">
        <v>0.50763338999999996</v>
      </c>
      <c r="G59">
        <v>0.43797297000000002</v>
      </c>
      <c r="H59">
        <v>0.64079023999999996</v>
      </c>
      <c r="I59">
        <v>0.2314476</v>
      </c>
      <c r="J59">
        <v>0.16482695999999999</v>
      </c>
      <c r="K59">
        <v>0.18866451000000001</v>
      </c>
      <c r="L59">
        <v>0.17897847</v>
      </c>
      <c r="M59">
        <v>0.72420437000000004</v>
      </c>
      <c r="N59">
        <v>0.22394136000000001</v>
      </c>
      <c r="O59">
        <v>0.69505092999999996</v>
      </c>
      <c r="P59">
        <v>0.73006536</v>
      </c>
    </row>
    <row r="60" spans="1:16" x14ac:dyDescent="0.25">
      <c r="A60" s="5" t="s">
        <v>25</v>
      </c>
      <c r="B60">
        <v>0.29787459999999999</v>
      </c>
      <c r="C60">
        <v>0.16103591</v>
      </c>
      <c r="D60">
        <v>0.93555396999999996</v>
      </c>
      <c r="E60">
        <v>0.46684445000000002</v>
      </c>
      <c r="F60">
        <v>0.66374118000000004</v>
      </c>
      <c r="G60">
        <v>0.87380036000000005</v>
      </c>
      <c r="H60">
        <v>0.74700120999999997</v>
      </c>
      <c r="I60">
        <v>0.40789085000000003</v>
      </c>
      <c r="J60">
        <v>0.49959629999999999</v>
      </c>
      <c r="K60">
        <v>0.49666921000000003</v>
      </c>
      <c r="L60">
        <v>0.14061523000000001</v>
      </c>
      <c r="M60">
        <v>0.98748846000000001</v>
      </c>
      <c r="N60">
        <v>0.46556914999999999</v>
      </c>
      <c r="O60">
        <v>0.72204436000000005</v>
      </c>
      <c r="P60">
        <v>0.65565896000000001</v>
      </c>
    </row>
    <row r="61" spans="1:16" x14ac:dyDescent="0.25">
      <c r="A61" s="5" t="s">
        <v>12</v>
      </c>
      <c r="B61">
        <v>0.47499363999999999</v>
      </c>
      <c r="C61">
        <v>0.68222696000000005</v>
      </c>
      <c r="D61">
        <v>0.31329445</v>
      </c>
      <c r="E61">
        <v>0.54599217</v>
      </c>
      <c r="F61">
        <v>0.63646471999999998</v>
      </c>
      <c r="G61">
        <v>0.56447102999999998</v>
      </c>
      <c r="H61">
        <v>0.38659824999999998</v>
      </c>
      <c r="I61">
        <v>0.48771691</v>
      </c>
      <c r="J61">
        <v>0.44206527000000001</v>
      </c>
      <c r="K61">
        <v>0.49412927000000001</v>
      </c>
      <c r="L61">
        <v>0.48526268</v>
      </c>
      <c r="M61">
        <v>0.74739034999999998</v>
      </c>
      <c r="N61">
        <v>0.49052906000000002</v>
      </c>
      <c r="O61">
        <v>0.41786676</v>
      </c>
      <c r="P61">
        <v>0.53679493</v>
      </c>
    </row>
    <row r="62" spans="1:16" x14ac:dyDescent="0.25">
      <c r="A62" s="5" t="s">
        <v>13</v>
      </c>
      <c r="B62">
        <v>0.47298012</v>
      </c>
      <c r="C62">
        <v>0.68815506000000004</v>
      </c>
      <c r="D62">
        <v>0.37604383000000002</v>
      </c>
      <c r="E62">
        <v>0.59990871999999995</v>
      </c>
      <c r="F62">
        <v>0.50418640999999997</v>
      </c>
      <c r="G62">
        <v>0.56361296999999999</v>
      </c>
      <c r="H62">
        <v>0.23929432</v>
      </c>
      <c r="I62">
        <v>0.58926630999999996</v>
      </c>
      <c r="J62">
        <v>0.73939745000000001</v>
      </c>
      <c r="K62">
        <v>0.42060748999999997</v>
      </c>
      <c r="L62">
        <v>0.34593963999999999</v>
      </c>
      <c r="M62">
        <v>0.40948199000000002</v>
      </c>
      <c r="N62">
        <v>0.38799672000000002</v>
      </c>
      <c r="O62">
        <v>0.51913498999999996</v>
      </c>
      <c r="P62">
        <v>0.30819660999999998</v>
      </c>
    </row>
    <row r="63" spans="1:16" ht="15.75" thickBot="1" x14ac:dyDescent="0.3">
      <c r="A63" s="7" t="s">
        <v>39</v>
      </c>
      <c r="B63" s="10">
        <f t="shared" ref="B63" si="2">AVERAGE(B47:B62)</f>
        <v>0.47256399875000005</v>
      </c>
      <c r="C63" s="9">
        <f t="shared" ref="C63" si="3">AVERAGE(C47:C62)</f>
        <v>0.51202789874999999</v>
      </c>
      <c r="D63" s="11">
        <f t="shared" ref="D63" si="4">AVERAGE(D47:D62)</f>
        <v>0.56380414312500005</v>
      </c>
      <c r="E63" s="10">
        <f t="shared" ref="E63" si="5">AVERAGE(E47:E62)</f>
        <v>0.44073634812500007</v>
      </c>
      <c r="F63" s="9">
        <f t="shared" ref="F63" si="6">AVERAGE(F47:F62)</f>
        <v>0.50655817125000002</v>
      </c>
      <c r="G63" s="11">
        <f t="shared" ref="G63" si="7">AVERAGE(G47:G62)</f>
        <v>0.61149924437499992</v>
      </c>
      <c r="H63" s="49">
        <f t="shared" ref="H63" si="8">AVERAGE(H47:H62)</f>
        <v>0.55749219000000017</v>
      </c>
      <c r="I63" s="9">
        <f t="shared" ref="I63" si="9">AVERAGE(I47:I62)</f>
        <v>0.38757911875000001</v>
      </c>
      <c r="J63" s="49">
        <f t="shared" ref="J63" si="10">AVERAGE(J47:J62)</f>
        <v>0.47713090125000002</v>
      </c>
      <c r="K63" s="31">
        <f t="shared" ref="K63" si="11">AVERAGE(K47:K62)</f>
        <v>0.5532034025</v>
      </c>
      <c r="L63" s="32">
        <f t="shared" ref="L63" si="12">AVERAGE(L47:L62)</f>
        <v>0.42606449937499996</v>
      </c>
      <c r="M63" s="33">
        <f t="shared" ref="M63" si="13">AVERAGE(M47:M62)</f>
        <v>0.64929571062499991</v>
      </c>
      <c r="N63" s="10">
        <f t="shared" ref="N63" si="14">AVERAGE(N47:N62)</f>
        <v>0.51095158125000006</v>
      </c>
      <c r="O63" s="9">
        <f t="shared" ref="O63" si="15">AVERAGE(O47:O62)</f>
        <v>0.69909108750000004</v>
      </c>
      <c r="P63" s="11">
        <f t="shared" ref="P63" si="16">AVERAGE(P47:P62)</f>
        <v>0.61332357124999992</v>
      </c>
    </row>
    <row r="64" spans="1:16" ht="16.5" thickTop="1" thickBot="1" x14ac:dyDescent="0.3">
      <c r="A64" s="5" t="s">
        <v>67</v>
      </c>
      <c r="B64" s="63">
        <f>18964.532482/86400</f>
        <v>0.21949690372685185</v>
      </c>
      <c r="C64" s="64"/>
      <c r="D64" s="65"/>
      <c r="E64" s="63">
        <f>18873.9470027 /86400</f>
        <v>0.21844846067939813</v>
      </c>
      <c r="F64" s="64"/>
      <c r="G64" s="65"/>
      <c r="H64" s="63">
        <f>18887.0905318998 /86400</f>
        <v>0.2186005848599514</v>
      </c>
      <c r="I64" s="64"/>
      <c r="J64" s="65"/>
      <c r="K64" s="63">
        <f>19331.1466734001 /86400</f>
        <v>0.22374012353472339</v>
      </c>
      <c r="L64" s="64"/>
      <c r="M64" s="65"/>
      <c r="N64" s="63">
        <f>18595.7531931998 /86400</f>
        <v>0.21522862492129397</v>
      </c>
      <c r="O64" s="64"/>
      <c r="P64" s="65"/>
    </row>
    <row r="65" spans="1:16" ht="16.5" thickTop="1" thickBot="1" x14ac:dyDescent="0.3">
      <c r="A65" s="45" t="s">
        <v>85</v>
      </c>
      <c r="B65" s="46" t="s">
        <v>83</v>
      </c>
      <c r="C65" s="47"/>
      <c r="D65" s="47" t="s">
        <v>84</v>
      </c>
      <c r="E65" s="47" t="s">
        <v>83</v>
      </c>
      <c r="F65" s="47"/>
      <c r="G65" s="47" t="s">
        <v>84</v>
      </c>
      <c r="H65" s="47" t="s">
        <v>83</v>
      </c>
      <c r="I65" s="47"/>
      <c r="J65" s="47" t="s">
        <v>84</v>
      </c>
      <c r="K65" s="47" t="s">
        <v>83</v>
      </c>
      <c r="L65" s="47"/>
      <c r="M65" s="47" t="s">
        <v>84</v>
      </c>
      <c r="N65" s="47" t="s">
        <v>83</v>
      </c>
      <c r="O65" s="47" t="s">
        <v>84</v>
      </c>
      <c r="P65" s="48"/>
    </row>
    <row r="66" spans="1:16" ht="15.75" thickTop="1" x14ac:dyDescent="0.25">
      <c r="D66" t="s">
        <v>127</v>
      </c>
      <c r="G66" t="s">
        <v>83</v>
      </c>
      <c r="J66" t="s">
        <v>127</v>
      </c>
      <c r="K66" t="s">
        <v>127</v>
      </c>
      <c r="O66" t="s">
        <v>86</v>
      </c>
    </row>
    <row r="67" spans="1:16" x14ac:dyDescent="0.25">
      <c r="G67" t="s">
        <v>127</v>
      </c>
      <c r="O67" t="s">
        <v>127</v>
      </c>
    </row>
    <row r="68" spans="1:16" ht="15.75" thickBot="1" x14ac:dyDescent="0.3">
      <c r="A68" s="12" t="s">
        <v>62</v>
      </c>
      <c r="B68" s="66" t="s">
        <v>102</v>
      </c>
      <c r="C68" s="67"/>
      <c r="D68" s="68"/>
      <c r="E68" s="66" t="s">
        <v>103</v>
      </c>
      <c r="F68" s="67"/>
      <c r="G68" s="68"/>
      <c r="H68" s="66" t="s">
        <v>112</v>
      </c>
      <c r="I68" s="67"/>
      <c r="J68" s="68"/>
      <c r="K68" s="66" t="s">
        <v>111</v>
      </c>
      <c r="L68" s="67"/>
      <c r="M68" s="68"/>
      <c r="N68" s="66" t="s">
        <v>110</v>
      </c>
      <c r="O68" s="67"/>
      <c r="P68" s="68"/>
    </row>
    <row r="69" spans="1:16" ht="16.5" thickTop="1" thickBot="1" x14ac:dyDescent="0.3">
      <c r="A69" s="13" t="s">
        <v>49</v>
      </c>
      <c r="B69" s="14" t="s">
        <v>104</v>
      </c>
      <c r="C69" s="13" t="s">
        <v>105</v>
      </c>
      <c r="D69" s="15" t="s">
        <v>106</v>
      </c>
      <c r="E69" s="14" t="s">
        <v>107</v>
      </c>
      <c r="F69" s="13" t="s">
        <v>108</v>
      </c>
      <c r="G69" s="15" t="s">
        <v>109</v>
      </c>
      <c r="H69" s="14" t="s">
        <v>113</v>
      </c>
      <c r="I69" s="13" t="s">
        <v>114</v>
      </c>
      <c r="J69" s="15" t="s">
        <v>115</v>
      </c>
      <c r="K69" s="14" t="s">
        <v>116</v>
      </c>
      <c r="L69" s="13" t="s">
        <v>117</v>
      </c>
      <c r="M69" s="15" t="s">
        <v>118</v>
      </c>
      <c r="N69" s="14" t="s">
        <v>119</v>
      </c>
      <c r="O69" s="13" t="s">
        <v>120</v>
      </c>
      <c r="P69" s="15" t="s">
        <v>121</v>
      </c>
    </row>
    <row r="70" spans="1:16" ht="15.75" thickTop="1" x14ac:dyDescent="0.25">
      <c r="A70" s="5" t="s">
        <v>0</v>
      </c>
      <c r="B70">
        <v>0.62250601999999999</v>
      </c>
      <c r="C70">
        <v>0.10677246999999999</v>
      </c>
      <c r="D70">
        <v>0.82814155</v>
      </c>
      <c r="E70">
        <v>0.98637450999999998</v>
      </c>
      <c r="F70">
        <v>0.98637450999999998</v>
      </c>
      <c r="G70">
        <v>0.21517607999999999</v>
      </c>
      <c r="H70">
        <v>0.49204811999999998</v>
      </c>
      <c r="I70">
        <v>0.87706896000000001</v>
      </c>
      <c r="J70">
        <v>0.72774605000000003</v>
      </c>
      <c r="K70">
        <v>0.64072525000000002</v>
      </c>
      <c r="L70">
        <v>0.61995480000000003</v>
      </c>
      <c r="M70">
        <v>7.6751109999999997E-2</v>
      </c>
      <c r="N70">
        <v>0.38323267999999999</v>
      </c>
      <c r="O70">
        <v>0.53219744999999996</v>
      </c>
      <c r="P70">
        <v>0.83505847</v>
      </c>
    </row>
    <row r="71" spans="1:16" x14ac:dyDescent="0.25">
      <c r="A71" s="5" t="s">
        <v>1</v>
      </c>
      <c r="B71">
        <v>0.40473663999999998</v>
      </c>
      <c r="C71">
        <v>0.1457705</v>
      </c>
      <c r="D71">
        <v>0.81870398</v>
      </c>
      <c r="E71">
        <v>0.52930233000000004</v>
      </c>
      <c r="F71">
        <v>0.47078853999999998</v>
      </c>
      <c r="G71">
        <v>0.31909126999999998</v>
      </c>
      <c r="H71">
        <v>0.52685146999999999</v>
      </c>
      <c r="I71">
        <v>0.39648977000000002</v>
      </c>
      <c r="J71">
        <v>0.78309759000000001</v>
      </c>
      <c r="K71">
        <v>0.86667273</v>
      </c>
      <c r="L71">
        <v>0.96170507999999999</v>
      </c>
      <c r="M71">
        <v>0.78153693999999996</v>
      </c>
      <c r="N71">
        <v>0.57367502999999997</v>
      </c>
      <c r="O71">
        <v>0.32733990000000002</v>
      </c>
      <c r="P71">
        <v>0.58320167000000001</v>
      </c>
    </row>
    <row r="72" spans="1:16" x14ac:dyDescent="0.25">
      <c r="A72" s="5" t="s">
        <v>2</v>
      </c>
      <c r="B72">
        <v>0.33924261999999999</v>
      </c>
      <c r="C72">
        <v>0.95539742999999999</v>
      </c>
      <c r="D72">
        <v>0.10799287</v>
      </c>
      <c r="E72">
        <v>0.36522478000000003</v>
      </c>
      <c r="F72">
        <v>4.084774E-2</v>
      </c>
      <c r="G72">
        <v>0.42889264999999999</v>
      </c>
      <c r="H72">
        <v>0.57668275000000002</v>
      </c>
      <c r="I72">
        <v>0.46273942000000001</v>
      </c>
      <c r="J72">
        <v>0.77057933999999995</v>
      </c>
      <c r="K72">
        <v>0.18982771000000001</v>
      </c>
      <c r="L72">
        <v>0.38392771999999997</v>
      </c>
      <c r="M72">
        <v>0.53358543000000003</v>
      </c>
      <c r="N72">
        <v>7.6839790000000005E-2</v>
      </c>
      <c r="O72">
        <v>0.22742903</v>
      </c>
      <c r="P72">
        <v>0.94422501000000003</v>
      </c>
    </row>
    <row r="73" spans="1:16" x14ac:dyDescent="0.25">
      <c r="A73" s="5" t="s">
        <v>3</v>
      </c>
      <c r="B73">
        <v>2.97941E-2</v>
      </c>
      <c r="C73">
        <v>0.20553471000000001</v>
      </c>
      <c r="D73">
        <v>0.75254907000000004</v>
      </c>
      <c r="E73">
        <v>0.77364920999999998</v>
      </c>
      <c r="F73">
        <v>0.62002877999999995</v>
      </c>
      <c r="G73">
        <v>0.71233436000000006</v>
      </c>
      <c r="H73">
        <v>0.23123859999999999</v>
      </c>
      <c r="I73">
        <v>0.19139856999999999</v>
      </c>
      <c r="J73">
        <v>0.28159870999999997</v>
      </c>
      <c r="K73">
        <v>0.14460553000000001</v>
      </c>
      <c r="L73">
        <v>0.17465257000000001</v>
      </c>
      <c r="M73">
        <v>0.85630762999999999</v>
      </c>
      <c r="N73">
        <v>0.67300064000000004</v>
      </c>
      <c r="O73">
        <v>0.74548252000000004</v>
      </c>
      <c r="P73">
        <v>0.87393995000000002</v>
      </c>
    </row>
    <row r="74" spans="1:16" x14ac:dyDescent="0.25">
      <c r="A74" s="5" t="s">
        <v>4</v>
      </c>
      <c r="B74">
        <v>0.13482981999999999</v>
      </c>
      <c r="C74">
        <v>0.65988526999999997</v>
      </c>
      <c r="D74">
        <v>7.7989230000000007E-2</v>
      </c>
      <c r="E74">
        <v>0.54064206999999997</v>
      </c>
      <c r="F74">
        <v>0.59963007000000002</v>
      </c>
      <c r="G74">
        <v>0.13853227000000001</v>
      </c>
      <c r="H74">
        <v>0.71205852999999997</v>
      </c>
      <c r="I74">
        <v>0.29635172999999998</v>
      </c>
      <c r="J74">
        <v>0.22430836000000001</v>
      </c>
      <c r="K74">
        <v>0.19755722000000001</v>
      </c>
      <c r="L74">
        <v>0.90865262000000002</v>
      </c>
      <c r="M74">
        <v>0.47419286999999999</v>
      </c>
      <c r="N74">
        <v>0.56304553999999996</v>
      </c>
      <c r="O74">
        <v>0.31183814999999998</v>
      </c>
      <c r="P74">
        <v>0.86542014</v>
      </c>
    </row>
    <row r="75" spans="1:16" x14ac:dyDescent="0.25">
      <c r="A75" s="5" t="s">
        <v>5</v>
      </c>
      <c r="B75">
        <v>0.20808088999999999</v>
      </c>
      <c r="C75">
        <v>9.4871430000000007E-2</v>
      </c>
      <c r="D75">
        <v>0.23115897999999999</v>
      </c>
      <c r="E75">
        <v>0.85484742000000002</v>
      </c>
      <c r="F75">
        <v>0.42676686000000003</v>
      </c>
      <c r="G75">
        <v>0.99687395000000001</v>
      </c>
      <c r="H75">
        <v>0.70369283999999999</v>
      </c>
      <c r="I75">
        <v>0.97163102999999995</v>
      </c>
      <c r="J75">
        <v>0.73729710999999998</v>
      </c>
      <c r="K75">
        <v>0.40331022999999999</v>
      </c>
      <c r="L75">
        <v>0.68898616999999995</v>
      </c>
      <c r="M75">
        <v>0.33908529999999998</v>
      </c>
      <c r="N75">
        <v>0.67263576999999997</v>
      </c>
      <c r="O75">
        <v>0.72370047000000004</v>
      </c>
      <c r="P75">
        <v>0.90118215000000002</v>
      </c>
    </row>
    <row r="76" spans="1:16" x14ac:dyDescent="0.25">
      <c r="A76" s="5" t="s">
        <v>63</v>
      </c>
      <c r="B76">
        <v>0.2840336</v>
      </c>
      <c r="C76">
        <v>0.10867085</v>
      </c>
      <c r="D76">
        <v>0.43660554000000001</v>
      </c>
      <c r="E76">
        <v>5.4850639999999999E-2</v>
      </c>
      <c r="F76">
        <v>0.33029106000000003</v>
      </c>
      <c r="G76">
        <v>0.38097859000000001</v>
      </c>
      <c r="H76">
        <v>0.29569145000000002</v>
      </c>
      <c r="I76">
        <v>0.89684405</v>
      </c>
      <c r="J76">
        <v>0.63817078999999999</v>
      </c>
      <c r="K76">
        <v>0.1756548</v>
      </c>
      <c r="L76">
        <v>0.14951906000000001</v>
      </c>
      <c r="M76">
        <v>0.47419528999999999</v>
      </c>
      <c r="N76">
        <v>0.94269234999999996</v>
      </c>
      <c r="O76">
        <v>0.53211969999999997</v>
      </c>
      <c r="P76">
        <v>0.68107804999999999</v>
      </c>
    </row>
    <row r="77" spans="1:16" x14ac:dyDescent="0.25">
      <c r="A77" s="5" t="s">
        <v>7</v>
      </c>
      <c r="B77">
        <v>0.29372387999999999</v>
      </c>
      <c r="C77">
        <v>3.7681260000000001E-2</v>
      </c>
      <c r="D77">
        <v>0.33092917999999999</v>
      </c>
      <c r="E77">
        <v>4.8409210000000001E-2</v>
      </c>
      <c r="F77">
        <v>0.82937103000000001</v>
      </c>
      <c r="G77">
        <v>0.18119640000000001</v>
      </c>
      <c r="H77">
        <v>0.11877897</v>
      </c>
      <c r="I77">
        <v>0.49484839000000003</v>
      </c>
      <c r="J77">
        <v>0.49560660000000001</v>
      </c>
      <c r="K77">
        <v>2.575713E-2</v>
      </c>
      <c r="L77">
        <v>9.0992020000000007E-2</v>
      </c>
      <c r="M77">
        <v>0.33625453</v>
      </c>
      <c r="N77">
        <v>3.041928E-2</v>
      </c>
      <c r="O77">
        <v>0.34691118999999998</v>
      </c>
      <c r="P77">
        <v>0.33098301000000002</v>
      </c>
    </row>
    <row r="78" spans="1:16" x14ac:dyDescent="0.25">
      <c r="A78" s="5" t="s">
        <v>8</v>
      </c>
      <c r="B78">
        <v>0.23163032</v>
      </c>
      <c r="C78">
        <v>0.94715240999999994</v>
      </c>
      <c r="D78">
        <v>0.65465638999999998</v>
      </c>
      <c r="E78">
        <v>0.60155020999999997</v>
      </c>
      <c r="F78">
        <v>0.35901919999999998</v>
      </c>
      <c r="G78">
        <v>0.81135115000000002</v>
      </c>
      <c r="H78">
        <v>0.51311192999999999</v>
      </c>
      <c r="I78">
        <v>0.63599899999999998</v>
      </c>
      <c r="J78">
        <v>0.92307996000000003</v>
      </c>
      <c r="K78">
        <v>8.3636489999999994E-2</v>
      </c>
      <c r="L78">
        <v>2.1930850000000002E-2</v>
      </c>
      <c r="M78">
        <v>0.85863440999999996</v>
      </c>
      <c r="N78">
        <v>0.80702585000000004</v>
      </c>
      <c r="O78">
        <v>0.17223475999999999</v>
      </c>
      <c r="P78">
        <v>0.97035086999999998</v>
      </c>
    </row>
    <row r="79" spans="1:16" x14ac:dyDescent="0.25">
      <c r="A79" s="5" t="s">
        <v>9</v>
      </c>
      <c r="B79">
        <v>4.4164109999999999E-2</v>
      </c>
      <c r="C79">
        <v>0.99208607999999998</v>
      </c>
      <c r="D79">
        <v>0.56453505999999998</v>
      </c>
      <c r="E79">
        <v>0.95147145</v>
      </c>
      <c r="F79">
        <v>6.2087820000000002E-2</v>
      </c>
      <c r="G79">
        <v>0.93356934000000003</v>
      </c>
      <c r="H79">
        <v>0.14551800000000001</v>
      </c>
      <c r="I79">
        <v>0.25181923000000001</v>
      </c>
      <c r="J79">
        <v>0.76054224999999998</v>
      </c>
      <c r="K79">
        <v>0.25820053999999998</v>
      </c>
      <c r="L79">
        <v>0.22527848</v>
      </c>
      <c r="M79">
        <v>0.91712791999999999</v>
      </c>
      <c r="N79">
        <v>0.39387898999999998</v>
      </c>
      <c r="O79">
        <v>0.79604357000000003</v>
      </c>
      <c r="P79">
        <v>0.74397314999999997</v>
      </c>
    </row>
    <row r="80" spans="1:16" x14ac:dyDescent="0.25">
      <c r="A80" s="5" t="s">
        <v>10</v>
      </c>
      <c r="B80">
        <v>0.31579877000000001</v>
      </c>
      <c r="C80">
        <v>0.55349134</v>
      </c>
      <c r="D80">
        <v>4.9873309999999997E-2</v>
      </c>
      <c r="E80">
        <v>5.3209670000000001E-2</v>
      </c>
      <c r="F80">
        <v>0.60205593999999996</v>
      </c>
      <c r="G80">
        <v>0.52548583000000004</v>
      </c>
      <c r="H80">
        <v>0.67413160999999999</v>
      </c>
      <c r="I80">
        <v>0.34875802</v>
      </c>
      <c r="J80">
        <v>3.721269E-2</v>
      </c>
      <c r="K80">
        <v>0.97099690000000005</v>
      </c>
      <c r="L80">
        <v>0.94743579</v>
      </c>
      <c r="M80">
        <v>0.39185502999999999</v>
      </c>
      <c r="N80">
        <v>0.18087313999999999</v>
      </c>
      <c r="O80">
        <v>0.53750432000000004</v>
      </c>
      <c r="P80">
        <v>0.67640632000000001</v>
      </c>
    </row>
    <row r="81" spans="1:16" x14ac:dyDescent="0.25">
      <c r="A81" s="5" t="s">
        <v>11</v>
      </c>
      <c r="B81">
        <v>0.81045471000000002</v>
      </c>
      <c r="C81">
        <v>0.93599842</v>
      </c>
      <c r="D81">
        <v>9.7240010000000002E-2</v>
      </c>
      <c r="E81">
        <v>0.49000053999999998</v>
      </c>
      <c r="F81">
        <v>0.73114034999999999</v>
      </c>
      <c r="G81">
        <v>0.94580379000000003</v>
      </c>
      <c r="H81">
        <v>0.33718633999999997</v>
      </c>
      <c r="I81">
        <v>0.54544062000000004</v>
      </c>
      <c r="J81">
        <v>0.87399466000000003</v>
      </c>
      <c r="K81">
        <v>0.60490177000000001</v>
      </c>
      <c r="L81">
        <v>0.30726967999999999</v>
      </c>
      <c r="M81">
        <v>0.96503647999999997</v>
      </c>
      <c r="N81">
        <v>0.71214789999999994</v>
      </c>
      <c r="O81">
        <v>0.43667435999999998</v>
      </c>
      <c r="P81">
        <v>0.21211336</v>
      </c>
    </row>
    <row r="82" spans="1:16" x14ac:dyDescent="0.25">
      <c r="A82" s="5" t="s">
        <v>24</v>
      </c>
      <c r="B82">
        <v>0.29364644000000001</v>
      </c>
      <c r="C82">
        <v>1.0395140000000001E-2</v>
      </c>
      <c r="D82">
        <v>0.62783529999999999</v>
      </c>
      <c r="E82">
        <v>0.76995484999999997</v>
      </c>
      <c r="F82">
        <v>0.91470649000000004</v>
      </c>
      <c r="G82">
        <v>0.34571387999999997</v>
      </c>
      <c r="H82">
        <v>0.85977824999999997</v>
      </c>
      <c r="I82">
        <v>0.77861108000000001</v>
      </c>
      <c r="J82">
        <v>0.55108639999999998</v>
      </c>
      <c r="K82">
        <v>0.57406610999999996</v>
      </c>
      <c r="L82">
        <v>0.33237277999999998</v>
      </c>
      <c r="M82">
        <v>0.10742698000000001</v>
      </c>
      <c r="N82">
        <v>0.46991449000000002</v>
      </c>
      <c r="O82">
        <v>0.60060970000000002</v>
      </c>
      <c r="P82">
        <v>0.55249917000000004</v>
      </c>
    </row>
    <row r="83" spans="1:16" x14ac:dyDescent="0.25">
      <c r="A83" s="5" t="s">
        <v>25</v>
      </c>
      <c r="B83">
        <v>0.66756234999999997</v>
      </c>
      <c r="C83">
        <v>0.18047082</v>
      </c>
      <c r="D83">
        <v>0.82853359000000004</v>
      </c>
      <c r="E83">
        <v>0.78571290000000005</v>
      </c>
      <c r="F83">
        <v>0.92600015000000002</v>
      </c>
      <c r="G83">
        <v>0.14981739999999999</v>
      </c>
      <c r="H83">
        <v>0.33579798999999999</v>
      </c>
      <c r="I83">
        <v>0.63430109999999995</v>
      </c>
      <c r="J83">
        <v>0.86638351999999996</v>
      </c>
      <c r="K83">
        <v>0.25294701000000003</v>
      </c>
      <c r="L83">
        <v>0.73314853000000002</v>
      </c>
      <c r="M83">
        <v>0.11488971000000001</v>
      </c>
      <c r="N83">
        <v>0.4163345</v>
      </c>
      <c r="O83">
        <v>0.75099413999999998</v>
      </c>
      <c r="P83">
        <v>0.74300374999999996</v>
      </c>
    </row>
    <row r="84" spans="1:16" x14ac:dyDescent="0.25">
      <c r="A84" s="5" t="s">
        <v>12</v>
      </c>
      <c r="B84">
        <v>0.44072324000000002</v>
      </c>
      <c r="C84">
        <v>0.40798749000000001</v>
      </c>
      <c r="D84">
        <v>0.59053836999999998</v>
      </c>
      <c r="E84">
        <v>0.73080129000000005</v>
      </c>
      <c r="F84">
        <v>0.60343245999999995</v>
      </c>
      <c r="G84">
        <v>0.68281798000000005</v>
      </c>
      <c r="H84">
        <v>0.43220481999999999</v>
      </c>
      <c r="I84">
        <v>0.56670387</v>
      </c>
      <c r="J84">
        <v>0.30591076</v>
      </c>
      <c r="K84">
        <v>0.38008231999999997</v>
      </c>
      <c r="L84">
        <v>0.48118866999999999</v>
      </c>
      <c r="M84">
        <v>0.67800406999999996</v>
      </c>
      <c r="N84">
        <v>0.52096617000000001</v>
      </c>
      <c r="O84">
        <v>0.45824482999999999</v>
      </c>
      <c r="P84">
        <v>0.44628589000000002</v>
      </c>
    </row>
    <row r="85" spans="1:16" x14ac:dyDescent="0.25">
      <c r="A85" s="5" t="s">
        <v>13</v>
      </c>
      <c r="B85">
        <v>0.47543386999999998</v>
      </c>
      <c r="C85">
        <v>0.34689142000000001</v>
      </c>
      <c r="D85">
        <v>0.55512371000000005</v>
      </c>
      <c r="E85">
        <v>0.74523987000000003</v>
      </c>
      <c r="F85">
        <v>0.76948099999999997</v>
      </c>
      <c r="G85">
        <v>0.61888971999999998</v>
      </c>
      <c r="H85">
        <v>0.15665965000000001</v>
      </c>
      <c r="I85">
        <v>0.49978858999999998</v>
      </c>
      <c r="J85">
        <v>0.37880202000000002</v>
      </c>
      <c r="K85">
        <v>0.53031439000000002</v>
      </c>
      <c r="L85">
        <v>0.48271154999999999</v>
      </c>
      <c r="M85">
        <v>0.70908199000000005</v>
      </c>
      <c r="N85">
        <v>0.47656426000000002</v>
      </c>
      <c r="O85">
        <v>0.42140633999999999</v>
      </c>
      <c r="P85">
        <v>0.39771574999999998</v>
      </c>
    </row>
    <row r="86" spans="1:16" ht="15.75" thickBot="1" x14ac:dyDescent="0.3">
      <c r="A86" s="7" t="s">
        <v>39</v>
      </c>
      <c r="B86" s="10">
        <f t="shared" ref="B86:O86" si="17">AVERAGE(B70:B85)</f>
        <v>0.34977258624999996</v>
      </c>
      <c r="C86" s="9">
        <f t="shared" si="17"/>
        <v>0.41806606499999999</v>
      </c>
      <c r="D86" s="11">
        <f t="shared" si="17"/>
        <v>0.47202538374999997</v>
      </c>
      <c r="E86" s="10">
        <f t="shared" si="17"/>
        <v>0.58007755937500005</v>
      </c>
      <c r="F86" s="9">
        <f t="shared" si="17"/>
        <v>0.5795013750000001</v>
      </c>
      <c r="G86" s="11">
        <f t="shared" si="17"/>
        <v>0.52415779125000006</v>
      </c>
      <c r="H86" s="49">
        <f t="shared" si="17"/>
        <v>0.44446445749999991</v>
      </c>
      <c r="I86" s="9">
        <f t="shared" si="17"/>
        <v>0.55304958937500004</v>
      </c>
      <c r="J86" s="49">
        <f t="shared" si="17"/>
        <v>0.58471355062499997</v>
      </c>
      <c r="K86" s="31">
        <f t="shared" si="17"/>
        <v>0.39370350812499993</v>
      </c>
      <c r="L86" s="32">
        <f t="shared" si="17"/>
        <v>0.46935789812500001</v>
      </c>
      <c r="M86" s="33">
        <f t="shared" si="17"/>
        <v>0.53837285562499992</v>
      </c>
      <c r="N86" s="10">
        <f t="shared" si="17"/>
        <v>0.49332789874999999</v>
      </c>
      <c r="O86" s="9">
        <f t="shared" si="17"/>
        <v>0.49504565187499988</v>
      </c>
      <c r="P86" s="11">
        <f>AVERAGE(P70:P85)</f>
        <v>0.67233979437500002</v>
      </c>
    </row>
    <row r="87" spans="1:16" ht="16.5" thickTop="1" thickBot="1" x14ac:dyDescent="0.3">
      <c r="A87" s="5" t="s">
        <v>67</v>
      </c>
      <c r="B87" s="63">
        <f>27249.9298079001/86400</f>
        <v>0.31539270610995485</v>
      </c>
      <c r="C87" s="64"/>
      <c r="D87" s="65"/>
      <c r="E87" s="63">
        <f>27238.135079 /86400</f>
        <v>0.3152561930439815</v>
      </c>
      <c r="F87" s="64"/>
      <c r="G87" s="65"/>
      <c r="H87" s="63">
        <f>28236.7104075  /86400</f>
        <v>0.32681377786458332</v>
      </c>
      <c r="I87" s="64"/>
      <c r="J87" s="65"/>
      <c r="K87" s="63">
        <f>26972.602159 /86400</f>
        <v>0.31218289535879629</v>
      </c>
      <c r="L87" s="64"/>
      <c r="M87" s="65"/>
      <c r="N87" s="63">
        <f>26920.5324706999  /86400</f>
        <v>0.31158023692939701</v>
      </c>
      <c r="O87" s="64"/>
      <c r="P87" s="65"/>
    </row>
    <row r="88" spans="1:16" ht="16.5" thickTop="1" thickBot="1" x14ac:dyDescent="0.3">
      <c r="A88" s="45" t="s">
        <v>85</v>
      </c>
      <c r="B88" s="46" t="s">
        <v>83</v>
      </c>
      <c r="C88" s="47"/>
      <c r="D88" s="47" t="s">
        <v>84</v>
      </c>
      <c r="E88" s="47" t="s">
        <v>122</v>
      </c>
      <c r="F88" s="47"/>
      <c r="G88" s="47"/>
      <c r="H88" s="47" t="s">
        <v>83</v>
      </c>
      <c r="I88" s="47"/>
      <c r="J88" s="47" t="s">
        <v>84</v>
      </c>
      <c r="K88" s="47" t="s">
        <v>83</v>
      </c>
      <c r="L88" s="47"/>
      <c r="M88" s="47" t="s">
        <v>84</v>
      </c>
      <c r="N88" s="47" t="s">
        <v>83</v>
      </c>
      <c r="O88" s="47"/>
      <c r="P88" s="48" t="s">
        <v>84</v>
      </c>
    </row>
    <row r="89" spans="1:16" ht="15.75" thickTop="1" x14ac:dyDescent="0.25">
      <c r="D89" t="s">
        <v>127</v>
      </c>
      <c r="G89" t="s">
        <v>127</v>
      </c>
      <c r="I89" t="s">
        <v>83</v>
      </c>
      <c r="M89" t="s">
        <v>127</v>
      </c>
      <c r="P89" t="s">
        <v>84</v>
      </c>
    </row>
    <row r="90" spans="1:16" x14ac:dyDescent="0.25">
      <c r="I90" t="s">
        <v>127</v>
      </c>
      <c r="P90" t="s">
        <v>127</v>
      </c>
    </row>
    <row r="96" spans="1:16" x14ac:dyDescent="0.25">
      <c r="B96" s="22"/>
    </row>
    <row r="101" spans="2:2" x14ac:dyDescent="0.25">
      <c r="B101" s="22"/>
    </row>
    <row r="102" spans="2:2" x14ac:dyDescent="0.25">
      <c r="B102" s="22"/>
    </row>
    <row r="103" spans="2:2" x14ac:dyDescent="0.25">
      <c r="B103" s="22"/>
    </row>
    <row r="104" spans="2:2" x14ac:dyDescent="0.25">
      <c r="B104" s="22"/>
    </row>
    <row r="105" spans="2:2" x14ac:dyDescent="0.25">
      <c r="B105" s="22"/>
    </row>
    <row r="106" spans="2:2" x14ac:dyDescent="0.25">
      <c r="B106" s="22"/>
    </row>
    <row r="107" spans="2:2" x14ac:dyDescent="0.25">
      <c r="B107" s="22"/>
    </row>
    <row r="108" spans="2:2" x14ac:dyDescent="0.25">
      <c r="B108" s="22"/>
    </row>
    <row r="109" spans="2:2" x14ac:dyDescent="0.25">
      <c r="B109" s="22"/>
    </row>
    <row r="110" spans="2:2" x14ac:dyDescent="0.25">
      <c r="B110" s="22"/>
    </row>
    <row r="111" spans="2:2" x14ac:dyDescent="0.25">
      <c r="B111" s="22"/>
    </row>
  </sheetData>
  <mergeCells count="35">
    <mergeCell ref="B64:D64"/>
    <mergeCell ref="E64:G64"/>
    <mergeCell ref="H64:J64"/>
    <mergeCell ref="K64:M64"/>
    <mergeCell ref="N64:P64"/>
    <mergeCell ref="B45:D45"/>
    <mergeCell ref="E45:G45"/>
    <mergeCell ref="H45:J45"/>
    <mergeCell ref="K45:M45"/>
    <mergeCell ref="N45:P45"/>
    <mergeCell ref="N1:P1"/>
    <mergeCell ref="B1:D1"/>
    <mergeCell ref="E1:G1"/>
    <mergeCell ref="H1:J1"/>
    <mergeCell ref="K1:M1"/>
    <mergeCell ref="B22:D22"/>
    <mergeCell ref="E22:G22"/>
    <mergeCell ref="H22:J22"/>
    <mergeCell ref="K22:M22"/>
    <mergeCell ref="N22:P22"/>
    <mergeCell ref="B41:D41"/>
    <mergeCell ref="E41:G41"/>
    <mergeCell ref="H41:J41"/>
    <mergeCell ref="K41:M41"/>
    <mergeCell ref="N41:P41"/>
    <mergeCell ref="B68:D68"/>
    <mergeCell ref="E68:G68"/>
    <mergeCell ref="H68:J68"/>
    <mergeCell ref="K68:M68"/>
    <mergeCell ref="N68:P68"/>
    <mergeCell ref="B87:D87"/>
    <mergeCell ref="E87:G87"/>
    <mergeCell ref="H87:J87"/>
    <mergeCell ref="K87:M87"/>
    <mergeCell ref="N87:P87"/>
  </mergeCells>
  <conditionalFormatting sqref="B25:P2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{B38E2650-3BC5-4747-BAC0-E6B727CDC32D}</x14:id>
        </ext>
      </extLst>
    </cfRule>
  </conditionalFormatting>
  <conditionalFormatting sqref="B24:P2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{CDC21B01-5183-4965-A1A8-37EE12DF88D2}</x14:id>
        </ext>
      </extLst>
    </cfRule>
  </conditionalFormatting>
  <conditionalFormatting sqref="B26:P2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{8878FE8B-A79C-4125-8A3F-0CEE4EB1C5B6}</x14:id>
        </ext>
      </extLst>
    </cfRule>
  </conditionalFormatting>
  <conditionalFormatting sqref="B27:P2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{CCB89F85-A190-4503-9D6A-4D20F79E45AA}</x14:id>
        </ext>
      </extLst>
    </cfRule>
  </conditionalFormatting>
  <conditionalFormatting sqref="B28:P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{6F9D2F67-FFE7-4BC8-AF4C-0AE472FD0048}</x14:id>
        </ext>
      </extLst>
    </cfRule>
  </conditionalFormatting>
  <conditionalFormatting sqref="B29:P2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{2755B49F-9C30-440F-9BBD-A03AEB4B50B2}</x14:id>
        </ext>
      </extLst>
    </cfRule>
  </conditionalFormatting>
  <conditionalFormatting sqref="B30:P3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{0C3CB4E4-4B44-4BFE-A5C4-3278686A0C38}</x14:id>
        </ext>
      </extLst>
    </cfRule>
  </conditionalFormatting>
  <conditionalFormatting sqref="B3:P1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{07BEB0AE-9477-47E8-8A64-41F6BA5872D5}</x14:id>
        </ext>
      </extLst>
    </cfRule>
  </conditionalFormatting>
  <conditionalFormatting sqref="B47:P6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{408E9649-B665-4110-861C-9AA17F3340A5}</x14:id>
        </ext>
      </extLst>
    </cfRule>
  </conditionalFormatting>
  <conditionalFormatting sqref="B70:G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{34815D6A-75FC-4EFC-B30A-9A78D4576CFC}</x14:id>
        </ext>
      </extLst>
    </cfRule>
  </conditionalFormatting>
  <conditionalFormatting sqref="H70:P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{0861C036-813D-475C-9A78-E9432B0A8876}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8E2650-3BC5-4747-BAC0-E6B727CDC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B25:P25</xm:sqref>
        </x14:conditionalFormatting>
        <x14:conditionalFormatting xmlns:xm="http://schemas.microsoft.com/office/excel/2006/main">
          <x14:cfRule type="dataBar" id="{CDC21B01-5183-4965-A1A8-37EE12DF8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B24:P24</xm:sqref>
        </x14:conditionalFormatting>
        <x14:conditionalFormatting xmlns:xm="http://schemas.microsoft.com/office/excel/2006/main">
          <x14:cfRule type="dataBar" id="{8878FE8B-A79C-4125-8A3F-0CEE4EB1C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B26:P26</xm:sqref>
        </x14:conditionalFormatting>
        <x14:conditionalFormatting xmlns:xm="http://schemas.microsoft.com/office/excel/2006/main">
          <x14:cfRule type="dataBar" id="{CCB89F85-A190-4503-9D6A-4D20F79E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B27:P27</xm:sqref>
        </x14:conditionalFormatting>
        <x14:conditionalFormatting xmlns:xm="http://schemas.microsoft.com/office/excel/2006/main">
          <x14:cfRule type="dataBar" id="{6F9D2F67-FFE7-4BC8-AF4C-0AE472FD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B28:P28</xm:sqref>
        </x14:conditionalFormatting>
        <x14:conditionalFormatting xmlns:xm="http://schemas.microsoft.com/office/excel/2006/main">
          <x14:cfRule type="dataBar" id="{2755B49F-9C30-440F-9BBD-A03AEB4B5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B29:P29</xm:sqref>
        </x14:conditionalFormatting>
        <x14:conditionalFormatting xmlns:xm="http://schemas.microsoft.com/office/excel/2006/main">
          <x14:cfRule type="dataBar" id="{0C3CB4E4-4B44-4BFE-A5C4-3278686A0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B30:P39</xm:sqref>
        </x14:conditionalFormatting>
        <x14:conditionalFormatting xmlns:xm="http://schemas.microsoft.com/office/excel/2006/main">
          <x14:cfRule type="dataBar" id="{07BEB0AE-9477-47E8-8A64-41F6BA587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B3:P18</xm:sqref>
        </x14:conditionalFormatting>
        <x14:conditionalFormatting xmlns:xm="http://schemas.microsoft.com/office/excel/2006/main">
          <x14:cfRule type="dataBar" id="{408E9649-B665-4110-861C-9AA17F334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B47:P62</xm:sqref>
        </x14:conditionalFormatting>
        <x14:conditionalFormatting xmlns:xm="http://schemas.microsoft.com/office/excel/2006/main">
          <x14:cfRule type="dataBar" id="{34815D6A-75FC-4EFC-B30A-9A78D4576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B70:G85</xm:sqref>
        </x14:conditionalFormatting>
        <x14:conditionalFormatting xmlns:xm="http://schemas.microsoft.com/office/excel/2006/main">
          <x14:cfRule type="dataBar" id="{0861C036-813D-475C-9A78-E9432B0A8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H70:P85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90BB-23A1-426E-B20E-E33C97C6E3FB}">
  <dimension ref="A1:T21"/>
  <sheetViews>
    <sheetView workbookViewId="0">
      <selection activeCell="L4" sqref="L4"/>
    </sheetView>
  </sheetViews>
  <sheetFormatPr defaultRowHeight="15" x14ac:dyDescent="0.25"/>
  <cols>
    <col min="3" max="3" width="13.7109375" bestFit="1" customWidth="1"/>
  </cols>
  <sheetData>
    <row r="1" spans="1:20" x14ac:dyDescent="0.25">
      <c r="A1" s="69">
        <v>19.510000000000002</v>
      </c>
      <c r="B1">
        <v>244.68</v>
      </c>
      <c r="C1" s="71">
        <v>16.54</v>
      </c>
      <c r="D1" s="71">
        <v>147.101</v>
      </c>
      <c r="E1" s="71">
        <v>142.101</v>
      </c>
      <c r="F1" s="71">
        <v>147.27000000000001</v>
      </c>
      <c r="G1" s="71">
        <v>72.135999999999996</v>
      </c>
      <c r="H1" s="71">
        <v>367.10599999999999</v>
      </c>
      <c r="I1" s="71">
        <v>61.106000000000002</v>
      </c>
      <c r="J1" s="71">
        <v>290.3</v>
      </c>
      <c r="K1" s="71">
        <v>136.11699999999999</v>
      </c>
      <c r="L1" s="71">
        <v>298.11700000000002</v>
      </c>
      <c r="M1" s="71">
        <v>88.14</v>
      </c>
      <c r="N1" s="71">
        <v>356.83</v>
      </c>
      <c r="O1" s="71">
        <v>55.6</v>
      </c>
    </row>
    <row r="2" spans="1:20" x14ac:dyDescent="0.25">
      <c r="A2" s="69">
        <v>359.69</v>
      </c>
      <c r="B2">
        <v>349.63</v>
      </c>
      <c r="C2" s="71">
        <v>342.83</v>
      </c>
      <c r="D2" s="71">
        <v>300.62</v>
      </c>
      <c r="E2" s="71">
        <v>348.10399999999998</v>
      </c>
      <c r="F2" s="71">
        <v>18.155000000000001</v>
      </c>
      <c r="G2" s="71">
        <v>311.26</v>
      </c>
      <c r="H2" s="71">
        <v>185.8</v>
      </c>
      <c r="I2" s="71">
        <v>315.27999999999997</v>
      </c>
      <c r="J2" s="71">
        <v>93.81</v>
      </c>
      <c r="K2" s="71">
        <v>100.78</v>
      </c>
      <c r="L2" s="71">
        <v>93.68</v>
      </c>
      <c r="M2" s="71">
        <v>308.15499999999997</v>
      </c>
      <c r="N2" s="71">
        <v>304.77999999999997</v>
      </c>
      <c r="O2" s="71">
        <v>300.14800000000002</v>
      </c>
    </row>
    <row r="3" spans="1:20" x14ac:dyDescent="0.25">
      <c r="A3" s="69">
        <v>52.52</v>
      </c>
      <c r="B3">
        <v>13.106</v>
      </c>
      <c r="C3" s="71">
        <v>28.47</v>
      </c>
      <c r="D3" s="71">
        <v>254.88</v>
      </c>
      <c r="E3" s="71">
        <v>254.78</v>
      </c>
      <c r="F3" s="71">
        <v>139.125</v>
      </c>
      <c r="G3" s="71">
        <v>139.55000000000001</v>
      </c>
      <c r="H3" s="71">
        <v>151.52000000000001</v>
      </c>
      <c r="I3" s="71">
        <v>148.52000000000001</v>
      </c>
      <c r="J3" s="71">
        <v>323.62</v>
      </c>
      <c r="K3" s="71">
        <v>260.51</v>
      </c>
      <c r="L3" s="71">
        <v>322.62</v>
      </c>
      <c r="M3" s="71">
        <v>343.58</v>
      </c>
      <c r="N3" s="71">
        <v>340.62</v>
      </c>
      <c r="O3" s="71">
        <v>312.58</v>
      </c>
    </row>
    <row r="4" spans="1:20" x14ac:dyDescent="0.25">
      <c r="A4" s="69">
        <v>312.5</v>
      </c>
      <c r="B4">
        <v>292.13</v>
      </c>
      <c r="C4" s="71">
        <v>41.6</v>
      </c>
      <c r="D4" s="71">
        <v>127.154</v>
      </c>
      <c r="E4" s="71">
        <v>58.158000000000001</v>
      </c>
      <c r="F4" s="71">
        <v>120.14</v>
      </c>
      <c r="G4" s="71">
        <v>65.168000000000006</v>
      </c>
      <c r="H4" s="71">
        <v>274.14100000000002</v>
      </c>
      <c r="I4" s="71">
        <v>18.158999999999999</v>
      </c>
      <c r="J4" s="71">
        <v>31.119</v>
      </c>
      <c r="K4" s="71">
        <v>212.15700000000001</v>
      </c>
      <c r="L4" s="71">
        <v>31.5</v>
      </c>
      <c r="M4" s="71">
        <v>160.13399999999999</v>
      </c>
      <c r="N4" s="71">
        <v>203.136</v>
      </c>
      <c r="O4" s="71">
        <v>160.11699999999999</v>
      </c>
    </row>
    <row r="7" spans="1:20" ht="16.5" x14ac:dyDescent="0.3">
      <c r="A7" s="70" t="str">
        <f>"[" &amp; A1 &amp; "],"</f>
        <v>[19,51],</v>
      </c>
      <c r="B7" s="70" t="str">
        <f>"[" &amp; B1 &amp; "],"</f>
        <v>[244,68],</v>
      </c>
      <c r="C7" s="70" t="str">
        <f>"[" &amp; C1 &amp; "],"</f>
        <v>[16,54],</v>
      </c>
      <c r="D7" s="70" t="str">
        <f>"[" &amp; D1 &amp; "],"</f>
        <v>[147,101],</v>
      </c>
      <c r="E7" s="70" t="str">
        <f>"[" &amp; E1 &amp; "],"</f>
        <v>[142,101],</v>
      </c>
      <c r="F7" s="70" t="str">
        <f>"[" &amp; F1 &amp; "],"</f>
        <v>[147,27],</v>
      </c>
      <c r="G7" s="70" t="str">
        <f>"[" &amp; G1 &amp; "],"</f>
        <v>[72,136],</v>
      </c>
      <c r="H7" s="70" t="str">
        <f>"[" &amp; H1 &amp; "],"</f>
        <v>[367,106],</v>
      </c>
      <c r="I7" s="70" t="str">
        <f>"[" &amp; I1 &amp; "],"</f>
        <v>[61,106],</v>
      </c>
      <c r="J7" s="70" t="str">
        <f>"[" &amp; J1 &amp; "],"</f>
        <v>[290,3],</v>
      </c>
      <c r="K7" s="70" t="str">
        <f>"[" &amp; K1 &amp; "],"</f>
        <v>[136,117],</v>
      </c>
      <c r="L7" s="70" t="str">
        <f>"[" &amp; L1 &amp; "],"</f>
        <v>[298,117],</v>
      </c>
      <c r="M7" s="70" t="str">
        <f>"[" &amp; M1 &amp; "],"</f>
        <v>[88,14],</v>
      </c>
      <c r="N7" s="70" t="str">
        <f>"[" &amp; N1 &amp; "],"</f>
        <v>[356,83],</v>
      </c>
      <c r="O7" s="70" t="str">
        <f>"[" &amp; O1 &amp; "],"</f>
        <v>[55,6],</v>
      </c>
    </row>
    <row r="8" spans="1:20" ht="16.5" x14ac:dyDescent="0.3">
      <c r="A8" s="70" t="str">
        <f>"[" &amp; A2 &amp; "],"</f>
        <v>[359,69],</v>
      </c>
      <c r="B8" s="70" t="str">
        <f>"[" &amp; B2 &amp; "],"</f>
        <v>[349,63],</v>
      </c>
      <c r="C8" s="70" t="str">
        <f>"[" &amp; C2 &amp; "],"</f>
        <v>[342,83],</v>
      </c>
      <c r="D8" s="70" t="str">
        <f>"[" &amp; D2 &amp; "],"</f>
        <v>[300,62],</v>
      </c>
      <c r="E8" s="70" t="str">
        <f>"[" &amp; E2 &amp; "],"</f>
        <v>[348,104],</v>
      </c>
      <c r="F8" s="70" t="str">
        <f>"[" &amp; F2 &amp; "],"</f>
        <v>[18,155],</v>
      </c>
      <c r="G8" s="70" t="str">
        <f>"[" &amp; G2 &amp; "],"</f>
        <v>[311,26],</v>
      </c>
      <c r="H8" s="70" t="str">
        <f>"[" &amp; H2 &amp; "],"</f>
        <v>[185,8],</v>
      </c>
      <c r="I8" s="70" t="str">
        <f>"[" &amp; I2 &amp; "],"</f>
        <v>[315,28],</v>
      </c>
      <c r="J8" s="70" t="str">
        <f>"[" &amp; J2 &amp; "],"</f>
        <v>[93,81],</v>
      </c>
      <c r="K8" s="70" t="str">
        <f>"[" &amp; K2 &amp; "],"</f>
        <v>[100,78],</v>
      </c>
      <c r="L8" s="70" t="str">
        <f>"[" &amp; L2 &amp; "],"</f>
        <v>[93,68],</v>
      </c>
      <c r="M8" s="70" t="str">
        <f>"[" &amp; M2 &amp; "],"</f>
        <v>[308,155],</v>
      </c>
      <c r="N8" s="70" t="str">
        <f>"[" &amp; N2 &amp; "],"</f>
        <v>[304,78],</v>
      </c>
      <c r="O8" s="70" t="str">
        <f>"[" &amp; O2 &amp; "],"</f>
        <v>[300,148],</v>
      </c>
    </row>
    <row r="9" spans="1:20" ht="16.5" x14ac:dyDescent="0.3">
      <c r="A9" s="70" t="str">
        <f>"[" &amp; A3 &amp; "],"</f>
        <v>[52,52],</v>
      </c>
      <c r="B9" s="70" t="str">
        <f>"[" &amp; B3 &amp; "],"</f>
        <v>[13,106],</v>
      </c>
      <c r="C9" s="70" t="str">
        <f>"[" &amp; C3 &amp; "],"</f>
        <v>[28,47],</v>
      </c>
      <c r="D9" s="70" t="str">
        <f>"[" &amp; D3 &amp; "],"</f>
        <v>[254,88],</v>
      </c>
      <c r="E9" s="70" t="str">
        <f>"[" &amp; E3 &amp; "],"</f>
        <v>[254,78],</v>
      </c>
      <c r="F9" s="70" t="str">
        <f>"[" &amp; F3 &amp; "],"</f>
        <v>[139,125],</v>
      </c>
      <c r="G9" s="70" t="str">
        <f>"[" &amp; G3 &amp; "],"</f>
        <v>[139,55],</v>
      </c>
      <c r="H9" s="70" t="str">
        <f>"[" &amp; H3 &amp; "],"</f>
        <v>[151,52],</v>
      </c>
      <c r="I9" s="70" t="str">
        <f>"[" &amp; I3 &amp; "],"</f>
        <v>[148,52],</v>
      </c>
      <c r="J9" s="70" t="str">
        <f>"[" &amp; J3 &amp; "],"</f>
        <v>[323,62],</v>
      </c>
      <c r="K9" s="70" t="str">
        <f>"[" &amp; K3 &amp; "],"</f>
        <v>[260,51],</v>
      </c>
      <c r="L9" s="70" t="str">
        <f>"[" &amp; L3 &amp; "],"</f>
        <v>[322,62],</v>
      </c>
      <c r="M9" s="70" t="str">
        <f>"[" &amp; M3 &amp; "],"</f>
        <v>[343,58],</v>
      </c>
      <c r="N9" s="70" t="str">
        <f>"[" &amp; N3 &amp; "],"</f>
        <v>[340,62],</v>
      </c>
      <c r="O9" s="70" t="str">
        <f>"[" &amp; O3 &amp; "],"</f>
        <v>[312,58],</v>
      </c>
    </row>
    <row r="10" spans="1:20" ht="16.5" x14ac:dyDescent="0.3">
      <c r="A10" s="70" t="str">
        <f>"[" &amp; A4 &amp; "],"</f>
        <v>[312,5],</v>
      </c>
      <c r="B10" s="70" t="str">
        <f>"[" &amp; B4 &amp; "],"</f>
        <v>[292,13],</v>
      </c>
      <c r="C10" s="70" t="str">
        <f>"[" &amp; C4 &amp; "],"</f>
        <v>[41,6],</v>
      </c>
      <c r="D10" s="70" t="str">
        <f>"[" &amp; D4 &amp; "],"</f>
        <v>[127,154],</v>
      </c>
      <c r="E10" s="70" t="str">
        <f>"[" &amp; E4 &amp; "],"</f>
        <v>[58,158],</v>
      </c>
      <c r="F10" s="70" t="str">
        <f>"[" &amp; F4 &amp; "],"</f>
        <v>[120,14],</v>
      </c>
      <c r="G10" s="70" t="str">
        <f>"[" &amp; G4 &amp; "],"</f>
        <v>[65,168],</v>
      </c>
      <c r="H10" s="70" t="str">
        <f>"[" &amp; H4 &amp; "],"</f>
        <v>[274,141],</v>
      </c>
      <c r="I10" s="70" t="str">
        <f>"[" &amp; I4 &amp; "],"</f>
        <v>[18,159],</v>
      </c>
      <c r="J10" s="70" t="str">
        <f>"[" &amp; J4 &amp; "],"</f>
        <v>[31,119],</v>
      </c>
      <c r="K10" s="70" t="str">
        <f>"[" &amp; K4 &amp; "],"</f>
        <v>[212,157],</v>
      </c>
      <c r="L10" s="70" t="str">
        <f>"[" &amp; L4 &amp; "],"</f>
        <v>[31,5],</v>
      </c>
      <c r="M10" s="70" t="str">
        <f>"[" &amp; M4 &amp; "],"</f>
        <v>[160,134],</v>
      </c>
      <c r="N10" s="70" t="str">
        <f>"[" &amp; N4 &amp; "],"</f>
        <v>[203,136],</v>
      </c>
      <c r="O10" s="70" t="str">
        <f>"[" &amp; O4 &amp; "],"</f>
        <v>[160,117],</v>
      </c>
    </row>
    <row r="12" spans="1:20" ht="16.5" x14ac:dyDescent="0.3">
      <c r="T12" s="70"/>
    </row>
    <row r="13" spans="1:20" ht="16.5" x14ac:dyDescent="0.3">
      <c r="T13" s="70"/>
    </row>
    <row r="14" spans="1:20" ht="16.5" x14ac:dyDescent="0.3">
      <c r="T14" s="70"/>
    </row>
    <row r="15" spans="1:20" ht="16.5" x14ac:dyDescent="0.3">
      <c r="T15" s="70"/>
    </row>
    <row r="16" spans="1:20" ht="16.5" x14ac:dyDescent="0.3">
      <c r="E16" s="70"/>
    </row>
    <row r="18" spans="3:3" x14ac:dyDescent="0.25">
      <c r="C18" s="69"/>
    </row>
    <row r="19" spans="3:3" x14ac:dyDescent="0.25">
      <c r="C19" s="69"/>
    </row>
    <row r="20" spans="3:3" x14ac:dyDescent="0.25">
      <c r="C20" s="69"/>
    </row>
    <row r="21" spans="3:3" x14ac:dyDescent="0.25">
      <c r="C21" s="6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2 U 6 V q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G 2 U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l O l Y o i k e 4 D g A A A B E A A A A T A B w A R m 9 y b X V s Y X M v U 2 V j d G l v b j E u b S C i G A A o o B Q A A A A A A A A A A A A A A A A A A A A A A A A A A A A r T k 0 u y c z P U w i G 0 I b W A F B L A Q I t A B Q A A g A I A B t l O l a r B 7 Z n p A A A A P Y A A A A S A A A A A A A A A A A A A A A A A A A A A A B D b 2 5 m a W c v U G F j a 2 F n Z S 5 4 b W x Q S w E C L Q A U A A I A C A A b Z T p W D 8 r p q 6 Q A A A D p A A A A E w A A A A A A A A A A A A A A A A D w A A A A W 0 N v b n R l b n R f V H l w Z X N d L n h t b F B L A Q I t A B Q A A g A I A B t l O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q c H 0 Q m P o Q o D 1 + a e N D V 8 + A A A A A A I A A A A A A B B m A A A A A Q A A I A A A A E l M y F T + y F 1 g + O F S 8 C q a b 3 3 4 i r b h u Z S S k j O + 8 c 8 v D d l f A A A A A A 6 A A A A A A g A A I A A A A K A T x g T E c N 3 N W D z n h H p a G s 1 H u 0 Q J o v S c U B M s + 4 R E B K J g U A A A A O 7 D j 5 v m m u 8 z 5 Z / P G 0 V d d z U 4 K I 8 r o Z S p L 9 o b 1 2 W i Z n 1 5 Y K 4 c 0 p Z a W V X t v G m U t n K Q u e B 8 X P c 3 h K R Y 0 h k r T F P 6 5 C k u f w 5 9 G r 4 r H N p e i 4 K K p 4 + e Q A A A A L C u u K 0 T m I M P w l 8 / c k m + e Y 7 E Y y h f p b R 9 j r y T Z N m Z t E 7 X o W z U d 6 B J 3 m Z I V A V t j f P s K 8 c 9 4 X x X Q E g u 1 6 t S V V E w 6 c Q = < / D a t a M a s h u p > 
</file>

<file path=customXml/itemProps1.xml><?xml version="1.0" encoding="utf-8"?>
<ds:datastoreItem xmlns:ds="http://schemas.openxmlformats.org/officeDocument/2006/customXml" ds:itemID="{0B5179CA-75B2-4E0F-AD6B-27DE3BABAC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Research papers</vt:lpstr>
      <vt:lpstr>Sum</vt:lpstr>
      <vt:lpstr>Different RNGs</vt:lpstr>
      <vt:lpstr>FrameSizeData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Oddvar Øksendal</dc:creator>
  <cp:lastModifiedBy>Oddvar Øksendal</cp:lastModifiedBy>
  <cp:lastPrinted>2023-03-21T12:18:23Z</cp:lastPrinted>
  <dcterms:created xsi:type="dcterms:W3CDTF">2023-01-26T08:20:33Z</dcterms:created>
  <dcterms:modified xsi:type="dcterms:W3CDTF">2023-03-22T10:16:10Z</dcterms:modified>
</cp:coreProperties>
</file>