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8_{1B476287-2709-4BC6-A17E-56E10DBC4B6D}" xr6:coauthVersionLast="36" xr6:coauthVersionMax="36" xr10:uidLastSave="{00000000-0000-0000-0000-000000000000}"/>
  <bookViews>
    <workbookView xWindow="0" yWindow="0" windowWidth="22266" windowHeight="12645" firstSheet="4" activeTab="4" xr2:uid="{00000000-000D-0000-FFFF-FFFF00000000}"/>
  </bookViews>
  <sheets>
    <sheet name="天线距离与接收功率关系" sheetId="1" r:id="rId1"/>
    <sheet name="发射喇叭天线极化特性" sheetId="2" r:id="rId2"/>
    <sheet name="极化栅网极化特性" sheetId="3" r:id="rId3"/>
    <sheet name="天线水平方向图测量数据" sheetId="4" r:id="rId4"/>
    <sheet name="天线垂直方向测量数据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B3" i="5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F2" i="4"/>
  <c r="C3" i="3"/>
  <c r="C4" i="3"/>
  <c r="C2" i="3"/>
  <c r="C3" i="2"/>
  <c r="C4" i="2"/>
  <c r="C5" i="2"/>
  <c r="C6" i="2"/>
  <c r="C7" i="2"/>
  <c r="C8" i="2"/>
  <c r="C9" i="2"/>
  <c r="C10" i="2"/>
  <c r="C11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<sst xmlns="http://schemas.openxmlformats.org/spreadsheetml/2006/main" count="34" uniqueCount="22">
  <si>
    <t>距离R(m)</t>
    <phoneticPr fontId="1" type="noConversion"/>
  </si>
  <si>
    <t>相对归一化功率</t>
    <phoneticPr fontId="1" type="noConversion"/>
  </si>
  <si>
    <t>发射喇叭天线角度</t>
    <phoneticPr fontId="1" type="noConversion"/>
  </si>
  <si>
    <t>0\degree</t>
    <phoneticPr fontId="1" type="noConversion"/>
  </si>
  <si>
    <t>10\degree</t>
    <phoneticPr fontId="1" type="noConversion"/>
  </si>
  <si>
    <t>20\degree</t>
  </si>
  <si>
    <t>30\degree</t>
  </si>
  <si>
    <t>40\degree</t>
  </si>
  <si>
    <t>50\degree</t>
  </si>
  <si>
    <t>60\degree</t>
  </si>
  <si>
    <t>70\degree</t>
  </si>
  <si>
    <t>80\degree</t>
  </si>
  <si>
    <t>90\degree</t>
  </si>
  <si>
    <t>实验测量值(dB)</t>
    <phoneticPr fontId="1" type="noConversion"/>
  </si>
  <si>
    <t>相对归一化功率(dB)</t>
    <phoneticPr fontId="1" type="noConversion"/>
  </si>
  <si>
    <t>极化栅网角度</t>
    <phoneticPr fontId="1" type="noConversion"/>
  </si>
  <si>
    <t>90\degree</t>
    <phoneticPr fontId="1" type="noConversion"/>
  </si>
  <si>
    <t>45\degree</t>
    <phoneticPr fontId="1" type="noConversion"/>
  </si>
  <si>
    <t>天线水平方向转角(\degree)</t>
    <phoneticPr fontId="1" type="noConversion"/>
  </si>
  <si>
    <t>$\infty$</t>
  </si>
  <si>
    <t>$\infty$</t>
    <phoneticPr fontId="1" type="noConversion"/>
  </si>
  <si>
    <t>天线垂直方向转角(\degree)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</si>
</sst>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quotePrefix="1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8" sqref="D8"/>
    </sheetView>
  </sheetViews>
  <sheetFormatPr defaultRowHeight="13.95" x14ac:dyDescent="0.25"/>
  <cols>
    <col min="1" max="1" width="9.44140625" bestFit="1" customWidth="1"/>
    <col min="2" max="2" width="15.33203125" bestFit="1" customWidth="1"/>
    <col min="3" max="3" width="19.77734375" bestFit="1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>
        <v>1</v>
      </c>
      <c r="B2" s="1">
        <v>-40</v>
      </c>
      <c r="C2" s="2">
        <f>B2-(-40)</f>
        <v>0</v>
      </c>
    </row>
    <row r="3" spans="1:3" x14ac:dyDescent="0.25">
      <c r="A3">
        <v>1.1000000000000001</v>
      </c>
      <c r="B3" s="1">
        <v>-41.8</v>
      </c>
      <c r="C3" s="2">
        <f t="shared" ref="C3:C6" si="0">B3-(-40)</f>
        <v>-1.7999999999999972</v>
      </c>
    </row>
    <row r="4" spans="1:3" x14ac:dyDescent="0.25">
      <c r="A4">
        <v>1.2</v>
      </c>
      <c r="B4" s="1">
        <v>-43.6</v>
      </c>
      <c r="C4" s="2">
        <f t="shared" si="0"/>
        <v>-3.6000000000000014</v>
      </c>
    </row>
    <row r="5" spans="1:3" x14ac:dyDescent="0.25">
      <c r="A5">
        <v>1.3</v>
      </c>
      <c r="B5" s="1">
        <v>-45.3</v>
      </c>
      <c r="C5" s="2">
        <f t="shared" si="0"/>
        <v>-5.2999999999999972</v>
      </c>
    </row>
    <row r="6" spans="1:3" x14ac:dyDescent="0.25">
      <c r="A6">
        <v>1.4</v>
      </c>
      <c r="B6" s="1">
        <v>-46.8</v>
      </c>
      <c r="C6" s="2">
        <f t="shared" si="0"/>
        <v>-6.7999999999999972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C576-4CC5-417B-923E-BF12600CF658}">
  <dimension ref="A1:C11"/>
  <sheetViews>
    <sheetView workbookViewId="0">
      <selection activeCell="B18" sqref="B18"/>
    </sheetView>
  </sheetViews>
  <sheetFormatPr defaultRowHeight="13.95" x14ac:dyDescent="0.25"/>
  <cols>
    <col min="1" max="1" width="18.33203125" bestFit="1" customWidth="1"/>
    <col min="2" max="2" width="11.6640625" bestFit="1" customWidth="1"/>
    <col min="3" max="3" width="16.109375" bestFit="1" customWidth="1"/>
  </cols>
  <sheetData>
    <row r="1" spans="1:3" x14ac:dyDescent="0.25">
      <c r="A1" t="s">
        <v>2</v>
      </c>
      <c r="B1" t="s">
        <v>13</v>
      </c>
      <c r="C1" t="s">
        <v>14</v>
      </c>
    </row>
    <row r="2" spans="1:3" x14ac:dyDescent="0.25">
      <c r="A2" t="s">
        <v>3</v>
      </c>
      <c r="B2" s="2">
        <v>-40</v>
      </c>
      <c r="C2" s="2">
        <f>B2+40</f>
        <v>0</v>
      </c>
    </row>
    <row r="3" spans="1:3" x14ac:dyDescent="0.25">
      <c r="A3" t="s">
        <v>4</v>
      </c>
      <c r="B3" s="2">
        <v>-47</v>
      </c>
      <c r="C3" s="2">
        <f t="shared" ref="C3:C11" si="0">B3+40</f>
        <v>-7</v>
      </c>
    </row>
    <row r="4" spans="1:3" x14ac:dyDescent="0.25">
      <c r="A4" t="s">
        <v>5</v>
      </c>
      <c r="B4" s="2">
        <v>-55.6</v>
      </c>
      <c r="C4" s="2">
        <f t="shared" si="0"/>
        <v>-15.600000000000001</v>
      </c>
    </row>
    <row r="5" spans="1:3" x14ac:dyDescent="0.25">
      <c r="A5" t="s">
        <v>6</v>
      </c>
      <c r="B5" s="2">
        <v>-61.6</v>
      </c>
      <c r="C5" s="2">
        <f t="shared" si="0"/>
        <v>-21.6</v>
      </c>
    </row>
    <row r="6" spans="1:3" x14ac:dyDescent="0.25">
      <c r="A6" t="s">
        <v>7</v>
      </c>
      <c r="B6" s="2">
        <v>-63.6</v>
      </c>
      <c r="C6" s="2">
        <f t="shared" si="0"/>
        <v>-23.6</v>
      </c>
    </row>
    <row r="7" spans="1:3" x14ac:dyDescent="0.25">
      <c r="A7" t="s">
        <v>8</v>
      </c>
      <c r="B7" s="2">
        <v>-68.400000000000006</v>
      </c>
      <c r="C7" s="2">
        <f t="shared" si="0"/>
        <v>-28.400000000000006</v>
      </c>
    </row>
    <row r="8" spans="1:3" x14ac:dyDescent="0.25">
      <c r="A8" t="s">
        <v>9</v>
      </c>
      <c r="B8" s="2">
        <v>-71</v>
      </c>
      <c r="C8" s="2">
        <f t="shared" si="0"/>
        <v>-31</v>
      </c>
    </row>
    <row r="9" spans="1:3" x14ac:dyDescent="0.25">
      <c r="A9" t="s">
        <v>10</v>
      </c>
      <c r="B9" s="2">
        <v>-76</v>
      </c>
      <c r="C9" s="2">
        <f t="shared" si="0"/>
        <v>-36</v>
      </c>
    </row>
    <row r="10" spans="1:3" x14ac:dyDescent="0.25">
      <c r="A10" t="s">
        <v>11</v>
      </c>
      <c r="B10" s="2">
        <v>-80</v>
      </c>
      <c r="C10" s="2">
        <f t="shared" si="0"/>
        <v>-40</v>
      </c>
    </row>
    <row r="11" spans="1:3" x14ac:dyDescent="0.25">
      <c r="A11" t="s">
        <v>12</v>
      </c>
      <c r="B11" s="2">
        <v>-80</v>
      </c>
      <c r="C11" s="2">
        <f t="shared" si="0"/>
        <v>-40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4871-3D21-4928-8E88-C5C3FB77FE19}">
  <dimension ref="A1:C4"/>
  <sheetViews>
    <sheetView topLeftCell="A2" workbookViewId="0">
      <selection activeCell="C31" sqref="C31"/>
    </sheetView>
  </sheetViews>
  <sheetFormatPr defaultRowHeight="13.95" x14ac:dyDescent="0.25"/>
  <cols>
    <col min="1" max="1" width="13.88671875" bestFit="1" customWidth="1"/>
    <col min="2" max="2" width="15.33203125" bestFit="1" customWidth="1"/>
    <col min="3" max="3" width="19.77734375" bestFit="1" customWidth="1"/>
  </cols>
  <sheetData>
    <row r="1" spans="1:3" x14ac:dyDescent="0.25">
      <c r="A1" t="s">
        <v>15</v>
      </c>
      <c r="B1" t="s">
        <v>13</v>
      </c>
      <c r="C1" t="s">
        <v>14</v>
      </c>
    </row>
    <row r="2" spans="1:3" x14ac:dyDescent="0.25">
      <c r="A2" t="s">
        <v>3</v>
      </c>
      <c r="B2" s="2">
        <v>-40</v>
      </c>
      <c r="C2" s="2">
        <f>B2+40</f>
        <v>0</v>
      </c>
    </row>
    <row r="3" spans="1:3" x14ac:dyDescent="0.25">
      <c r="A3" t="s">
        <v>16</v>
      </c>
      <c r="B3" s="2">
        <v>-69.3</v>
      </c>
      <c r="C3" s="2">
        <f t="shared" ref="C3:C4" si="0">B3+40</f>
        <v>-29.299999999999997</v>
      </c>
    </row>
    <row r="4" spans="1:3" x14ac:dyDescent="0.25">
      <c r="A4" t="s">
        <v>17</v>
      </c>
      <c r="B4" s="2">
        <v>-44.5</v>
      </c>
      <c r="C4" s="2">
        <f t="shared" si="0"/>
        <v>-4.5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4D3F-0BE1-4C08-A5E1-F0F025C869EF}">
  <dimension ref="A1:T3"/>
  <sheetViews>
    <sheetView workbookViewId="0">
      <selection activeCell="A3" sqref="A3"/>
    </sheetView>
  </sheetViews>
  <sheetFormatPr defaultRowHeight="13.95" x14ac:dyDescent="0.25"/>
  <cols>
    <col min="1" max="1" width="26.77734375" bestFit="1" customWidth="1"/>
    <col min="2" max="2" width="9" bestFit="1" customWidth="1"/>
    <col min="3" max="3" width="8" bestFit="1" customWidth="1"/>
    <col min="4" max="19" width="6.5546875" bestFit="1" customWidth="1"/>
    <col min="20" max="20" width="3.5546875" bestFit="1" customWidth="1"/>
  </cols>
  <sheetData>
    <row r="1" spans="1:20" x14ac:dyDescent="0.25">
      <c r="A1" t="s">
        <v>18</v>
      </c>
      <c r="B1">
        <v>-90</v>
      </c>
      <c r="C1">
        <v>-80</v>
      </c>
      <c r="D1">
        <v>-70</v>
      </c>
      <c r="E1">
        <v>-60</v>
      </c>
      <c r="F1">
        <v>-50</v>
      </c>
      <c r="G1">
        <v>-40</v>
      </c>
      <c r="H1">
        <v>-30</v>
      </c>
      <c r="I1">
        <v>-20</v>
      </c>
      <c r="J1">
        <v>-10</v>
      </c>
      <c r="K1">
        <v>0</v>
      </c>
      <c r="L1">
        <v>10</v>
      </c>
      <c r="M1">
        <v>20</v>
      </c>
      <c r="N1">
        <v>30</v>
      </c>
      <c r="O1">
        <v>40</v>
      </c>
      <c r="P1">
        <v>50</v>
      </c>
      <c r="Q1">
        <v>60</v>
      </c>
      <c r="R1">
        <v>70</v>
      </c>
      <c r="S1">
        <v>80</v>
      </c>
      <c r="T1">
        <v>90</v>
      </c>
    </row>
    <row r="2" spans="1:20" x14ac:dyDescent="0.25">
      <c r="A2" t="s">
        <v>13</v>
      </c>
      <c r="B2" s="2" t="s">
        <v>20</v>
      </c>
      <c r="C2" s="2" t="s">
        <v>20</v>
      </c>
      <c r="D2" s="2">
        <v>-80</v>
      </c>
      <c r="E2" s="2">
        <v>-73.8</v>
      </c>
      <c r="F2" s="2">
        <f>-70-4</f>
        <v>-74</v>
      </c>
      <c r="G2" s="2">
        <v>-66.8</v>
      </c>
      <c r="H2" s="2">
        <v>-57.8</v>
      </c>
      <c r="I2" s="2">
        <v>-49.8</v>
      </c>
      <c r="J2" s="2">
        <v>-43</v>
      </c>
      <c r="K2" s="2">
        <v>-40</v>
      </c>
      <c r="L2" s="2">
        <v>-44.2</v>
      </c>
      <c r="M2" s="2">
        <v>-52.6</v>
      </c>
      <c r="N2" s="2">
        <v>-61</v>
      </c>
      <c r="O2" s="2">
        <v>-63.4</v>
      </c>
      <c r="P2" s="2">
        <v>-66.8</v>
      </c>
      <c r="Q2" s="2">
        <v>-70.5</v>
      </c>
      <c r="R2" s="2">
        <v>-77.5</v>
      </c>
      <c r="S2" s="2">
        <v>-80</v>
      </c>
      <c r="T2" s="2" t="s">
        <v>20</v>
      </c>
    </row>
    <row r="3" spans="1:20" x14ac:dyDescent="0.25">
      <c r="A3" t="s">
        <v>1</v>
      </c>
      <c r="B3" s="2" t="s">
        <v>19</v>
      </c>
      <c r="C3" s="2" t="s">
        <v>19</v>
      </c>
      <c r="D3" s="2">
        <f t="shared" ref="C3:T3" si="0">D2+40</f>
        <v>-40</v>
      </c>
      <c r="E3" s="2">
        <f t="shared" si="0"/>
        <v>-33.799999999999997</v>
      </c>
      <c r="F3" s="2">
        <f t="shared" si="0"/>
        <v>-34</v>
      </c>
      <c r="G3" s="2">
        <f t="shared" si="0"/>
        <v>-26.799999999999997</v>
      </c>
      <c r="H3" s="2">
        <f t="shared" si="0"/>
        <v>-17.799999999999997</v>
      </c>
      <c r="I3" s="2">
        <f t="shared" si="0"/>
        <v>-9.7999999999999972</v>
      </c>
      <c r="J3" s="2">
        <f t="shared" si="0"/>
        <v>-3</v>
      </c>
      <c r="K3" s="2">
        <f t="shared" si="0"/>
        <v>0</v>
      </c>
      <c r="L3" s="2">
        <f t="shared" si="0"/>
        <v>-4.2000000000000028</v>
      </c>
      <c r="M3" s="2">
        <f t="shared" si="0"/>
        <v>-12.600000000000001</v>
      </c>
      <c r="N3" s="2">
        <f t="shared" si="0"/>
        <v>-21</v>
      </c>
      <c r="O3" s="2">
        <f t="shared" si="0"/>
        <v>-23.4</v>
      </c>
      <c r="P3" s="2">
        <f t="shared" si="0"/>
        <v>-26.799999999999997</v>
      </c>
      <c r="Q3" s="2">
        <f t="shared" si="0"/>
        <v>-30.5</v>
      </c>
      <c r="R3" s="2">
        <f t="shared" si="0"/>
        <v>-37.5</v>
      </c>
      <c r="S3" s="2">
        <f t="shared" si="0"/>
        <v>-40</v>
      </c>
      <c r="T3" s="2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7BE2-1AE2-4B3E-8C92-15D70A3B8AA1}">
  <dimension ref="A1:N3"/>
  <sheetViews>
    <sheetView tabSelected="1" workbookViewId="0">
      <selection activeCell="D11" sqref="D11"/>
    </sheetView>
  </sheetViews>
  <sheetFormatPr defaultRowHeight="13.95" x14ac:dyDescent="0.25"/>
  <cols>
    <col min="1" max="1" width="26.77734375" bestFit="1" customWidth="1"/>
    <col min="2" max="14" width="6.5546875" bestFit="1" customWidth="1"/>
  </cols>
  <sheetData>
    <row r="1" spans="1:14" x14ac:dyDescent="0.25">
      <c r="A1" t="s">
        <v>21</v>
      </c>
      <c r="B1">
        <v>-60</v>
      </c>
      <c r="C1">
        <v>-50</v>
      </c>
      <c r="D1">
        <v>-40</v>
      </c>
      <c r="E1">
        <v>-30</v>
      </c>
      <c r="F1">
        <v>-20</v>
      </c>
      <c r="G1">
        <v>-10</v>
      </c>
      <c r="H1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</row>
    <row r="2" spans="1:14" x14ac:dyDescent="0.25">
      <c r="A2" t="s">
        <v>13</v>
      </c>
      <c r="B2" s="2">
        <v>-68.599999999999994</v>
      </c>
      <c r="C2" s="2">
        <v>-66.2</v>
      </c>
      <c r="D2" s="2">
        <v>-65.5</v>
      </c>
      <c r="E2" s="2">
        <v>-65.2</v>
      </c>
      <c r="F2" s="2">
        <v>-58.6</v>
      </c>
      <c r="G2" s="2">
        <v>-51.5</v>
      </c>
      <c r="H2" s="2">
        <v>-50</v>
      </c>
      <c r="I2" s="2">
        <v>-51.5</v>
      </c>
      <c r="J2" s="2">
        <v>-57.2</v>
      </c>
      <c r="K2" s="2">
        <v>-65</v>
      </c>
      <c r="L2" s="2">
        <v>-66</v>
      </c>
      <c r="M2" s="2">
        <v>-66.2</v>
      </c>
      <c r="N2" s="2">
        <v>-69</v>
      </c>
    </row>
    <row r="3" spans="1:14" x14ac:dyDescent="0.25">
      <c r="A3" t="s">
        <v>14</v>
      </c>
      <c r="B3" s="2">
        <f>B2+50</f>
        <v>-18.599999999999994</v>
      </c>
      <c r="C3" s="2">
        <f t="shared" ref="C3:N3" si="0">C2+50</f>
        <v>-16.200000000000003</v>
      </c>
      <c r="D3" s="2">
        <f t="shared" si="0"/>
        <v>-15.5</v>
      </c>
      <c r="E3" s="2">
        <f t="shared" si="0"/>
        <v>-15.200000000000003</v>
      </c>
      <c r="F3" s="2">
        <f t="shared" si="0"/>
        <v>-8.6000000000000014</v>
      </c>
      <c r="G3" s="2">
        <f t="shared" si="0"/>
        <v>-1.5</v>
      </c>
      <c r="H3" s="2">
        <f t="shared" si="0"/>
        <v>0</v>
      </c>
      <c r="I3" s="2">
        <f t="shared" si="0"/>
        <v>-1.5</v>
      </c>
      <c r="J3" s="2">
        <f t="shared" si="0"/>
        <v>-7.2000000000000028</v>
      </c>
      <c r="K3" s="2">
        <f t="shared" si="0"/>
        <v>-15</v>
      </c>
      <c r="L3" s="2">
        <f t="shared" si="0"/>
        <v>-16</v>
      </c>
      <c r="M3" s="2">
        <f t="shared" si="0"/>
        <v>-16.200000000000003</v>
      </c>
      <c r="N3" s="2">
        <f t="shared" si="0"/>
        <v>-19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天线距离与接收功率关系</vt:lpstr>
      <vt:lpstr>发射喇叭天线极化特性</vt:lpstr>
      <vt:lpstr>极化栅网极化特性</vt:lpstr>
      <vt:lpstr>天线水平方向图测量数据</vt:lpstr>
      <vt:lpstr>天线垂直方向测量数据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2021-06-24T08:32:03Z</dcterms:modified>
</cp:coreProperties>
</file>