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I:\Sync\ReMedia\2023-2024\"/>
    </mc:Choice>
  </mc:AlternateContent>
  <xr:revisionPtr revIDLastSave="0" documentId="11_B4985D77B9A714F2678E83DFC20FE1720552F00D" xr6:coauthVersionLast="47" xr6:coauthVersionMax="47" xr10:uidLastSave="{00000000-0000-0000-0000-000000000000}"/>
  <bookViews>
    <workbookView xWindow="0" yWindow="0" windowWidth="2370" windowHeight="0" xr2:uid="{00000000-000D-0000-FFFF-FFFF00000000}"/>
  </bookViews>
  <sheets>
    <sheet name="Biographies" sheetId="4" r:id="rId1"/>
    <sheet name="Memoir" sheetId="5" r:id="rId2"/>
    <sheet name="Sheet1" sheetId="6" r:id="rId3"/>
  </sheets>
  <definedNames>
    <definedName name="_xlnm._FilterDatabase" localSheetId="0" hidden="1">Biographies!#REF!</definedName>
    <definedName name="_xlnm._FilterDatabase" localSheetId="1" hidden="1">Memoir!$E$3:$E$125</definedName>
    <definedName name="_xlnm.Extract" localSheetId="0">Biographies!#REF!</definedName>
    <definedName name="_xlnm.Extract" localSheetId="1">Memoir!#REF!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6" i="4" l="1"/>
  <c r="K197" i="4"/>
  <c r="K198" i="4"/>
  <c r="K199" i="4"/>
  <c r="K200" i="4"/>
  <c r="K204" i="4"/>
  <c r="K205" i="4"/>
  <c r="K201" i="4"/>
  <c r="K202" i="4"/>
  <c r="Y210" i="4"/>
  <c r="Y209" i="4"/>
  <c r="Y181" i="4"/>
  <c r="Y180" i="4"/>
  <c r="Y170" i="4"/>
  <c r="Y169" i="4"/>
  <c r="Y152" i="4"/>
  <c r="Y151" i="4"/>
  <c r="Y150" i="4"/>
  <c r="Y149" i="4"/>
  <c r="Y140" i="4"/>
  <c r="Y121" i="4"/>
  <c r="Y120" i="4"/>
  <c r="Y104" i="4"/>
  <c r="Y103" i="4"/>
  <c r="Y102" i="4"/>
  <c r="Y84" i="4"/>
  <c r="Y83" i="4"/>
  <c r="Y45" i="4"/>
  <c r="Y44" i="4"/>
  <c r="Y43" i="4"/>
  <c r="Y42" i="4"/>
  <c r="Y41" i="4"/>
  <c r="Y40" i="4"/>
  <c r="Y6" i="4"/>
  <c r="Y5" i="4"/>
  <c r="K144" i="4" l="1"/>
  <c r="K134" i="4"/>
  <c r="K133" i="4"/>
  <c r="K132" i="4"/>
  <c r="K131" i="4"/>
  <c r="K130" i="4"/>
  <c r="K129" i="4"/>
  <c r="K128" i="4"/>
  <c r="K127" i="4"/>
  <c r="K12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58" i="4"/>
  <c r="K61" i="4"/>
  <c r="K210" i="4"/>
  <c r="K211" i="4"/>
  <c r="K212" i="4"/>
  <c r="K213" i="4"/>
  <c r="K214" i="4"/>
  <c r="K190" i="4"/>
  <c r="K135" i="4"/>
  <c r="K196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191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09" i="4"/>
  <c r="K253" i="4"/>
  <c r="K251" i="4"/>
  <c r="K255" i="4"/>
  <c r="K254" i="4"/>
  <c r="K186" i="4"/>
  <c r="K180" i="4"/>
  <c r="K170" i="4"/>
  <c r="K176" i="4"/>
  <c r="K169" i="4"/>
  <c r="K150" i="4"/>
  <c r="K151" i="4"/>
  <c r="K165" i="4"/>
  <c r="K149" i="4"/>
  <c r="K141" i="4"/>
  <c r="K142" i="4"/>
  <c r="K143" i="4"/>
  <c r="K145" i="4"/>
  <c r="K140" i="4"/>
  <c r="K121" i="4"/>
  <c r="K122" i="4"/>
  <c r="K123" i="4"/>
  <c r="K124" i="4"/>
  <c r="K125" i="4"/>
  <c r="K136" i="4"/>
  <c r="K120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02" i="4"/>
  <c r="K84" i="4"/>
  <c r="K47" i="4"/>
  <c r="K85" i="4"/>
  <c r="K66" i="4"/>
  <c r="K86" i="4"/>
  <c r="K87" i="4"/>
  <c r="K88" i="4"/>
  <c r="K89" i="4"/>
  <c r="K90" i="4"/>
  <c r="K52" i="4"/>
  <c r="K91" i="4"/>
  <c r="K92" i="4"/>
  <c r="K93" i="4"/>
  <c r="K94" i="4"/>
  <c r="K42" i="4"/>
  <c r="K95" i="4"/>
  <c r="K96" i="4"/>
  <c r="K97" i="4"/>
  <c r="K98" i="4"/>
  <c r="K64" i="4"/>
  <c r="K83" i="4"/>
  <c r="K41" i="4"/>
  <c r="K43" i="4"/>
  <c r="K44" i="4"/>
  <c r="K45" i="4"/>
  <c r="K46" i="4"/>
  <c r="K48" i="4"/>
  <c r="K49" i="4"/>
  <c r="K50" i="4"/>
  <c r="K51" i="4"/>
  <c r="K53" i="4"/>
  <c r="K54" i="4"/>
  <c r="K55" i="4"/>
  <c r="K56" i="4"/>
  <c r="K57" i="4"/>
  <c r="K59" i="4"/>
  <c r="K60" i="4"/>
  <c r="K62" i="4"/>
  <c r="K63" i="4"/>
  <c r="K65" i="4"/>
  <c r="K40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5" i="4"/>
  <c r="B84" i="6" l="1"/>
  <c r="B83" i="6"/>
  <c r="B82" i="6"/>
  <c r="B81" i="6"/>
  <c r="B80" i="6"/>
  <c r="B79" i="6"/>
  <c r="B78" i="6"/>
  <c r="B77" i="6"/>
  <c r="B76" i="6"/>
  <c r="B75" i="6"/>
  <c r="B74" i="6"/>
  <c r="B73" i="6"/>
  <c r="B72" i="6"/>
  <c r="G71" i="6"/>
  <c r="B71" i="6"/>
  <c r="G70" i="6"/>
  <c r="B70" i="6"/>
  <c r="G69" i="6"/>
  <c r="B69" i="6"/>
  <c r="B68" i="6"/>
  <c r="B67" i="6"/>
  <c r="G66" i="6"/>
  <c r="B66" i="6"/>
  <c r="G65" i="6"/>
  <c r="B65" i="6"/>
  <c r="G64" i="6"/>
  <c r="B64" i="6"/>
  <c r="G63" i="6"/>
  <c r="B63" i="6"/>
  <c r="G62" i="6"/>
  <c r="B62" i="6"/>
  <c r="G61" i="6"/>
  <c r="B61" i="6"/>
  <c r="G60" i="6"/>
  <c r="B60" i="6"/>
  <c r="G59" i="6"/>
  <c r="B59" i="6"/>
  <c r="G58" i="6"/>
  <c r="B58" i="6"/>
  <c r="G57" i="6"/>
  <c r="B57" i="6"/>
  <c r="G56" i="6"/>
  <c r="B56" i="6"/>
  <c r="G55" i="6"/>
  <c r="B55" i="6"/>
  <c r="G54" i="6"/>
  <c r="B54" i="6"/>
  <c r="G53" i="6"/>
  <c r="B53" i="6"/>
  <c r="G52" i="6"/>
  <c r="B52" i="6"/>
  <c r="G51" i="6"/>
  <c r="B51" i="6"/>
  <c r="G50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18" i="6"/>
  <c r="F18" i="6" s="1"/>
  <c r="B17" i="6"/>
  <c r="F17" i="6" s="1"/>
  <c r="B16" i="6"/>
  <c r="F16" i="6" s="1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X84" i="5" l="1"/>
  <c r="X83" i="5"/>
  <c r="X82" i="5"/>
  <c r="X81" i="5"/>
  <c r="X80" i="5"/>
  <c r="X79" i="5"/>
  <c r="X78" i="5"/>
  <c r="X77" i="5"/>
  <c r="X76" i="5"/>
  <c r="X75" i="5"/>
  <c r="X74" i="5"/>
  <c r="X73" i="5"/>
  <c r="X72" i="5"/>
  <c r="AC71" i="5"/>
  <c r="X71" i="5"/>
  <c r="AC70" i="5"/>
  <c r="X70" i="5"/>
  <c r="AC69" i="5"/>
  <c r="X69" i="5"/>
  <c r="X68" i="5"/>
  <c r="X67" i="5"/>
  <c r="AC66" i="5"/>
  <c r="X66" i="5"/>
  <c r="AC65" i="5"/>
  <c r="X65" i="5"/>
  <c r="AC64" i="5"/>
  <c r="X64" i="5"/>
  <c r="AC63" i="5"/>
  <c r="X63" i="5"/>
  <c r="AC62" i="5"/>
  <c r="X62" i="5"/>
  <c r="AC61" i="5"/>
  <c r="X61" i="5"/>
  <c r="AC60" i="5"/>
  <c r="X60" i="5"/>
  <c r="AC59" i="5"/>
  <c r="X59" i="5"/>
  <c r="AC58" i="5"/>
  <c r="X58" i="5"/>
  <c r="AC57" i="5"/>
  <c r="X57" i="5"/>
  <c r="AC56" i="5"/>
  <c r="X56" i="5"/>
  <c r="AC55" i="5"/>
  <c r="X55" i="5"/>
  <c r="AC54" i="5"/>
  <c r="X54" i="5"/>
  <c r="AC53" i="5"/>
  <c r="X53" i="5"/>
  <c r="AC52" i="5"/>
  <c r="X52" i="5"/>
  <c r="AC51" i="5"/>
  <c r="X51" i="5"/>
  <c r="AC50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</calcChain>
</file>

<file path=xl/sharedStrings.xml><?xml version="1.0" encoding="utf-8"?>
<sst xmlns="http://schemas.openxmlformats.org/spreadsheetml/2006/main" count="4499" uniqueCount="1559">
  <si>
    <t>North American Presses</t>
  </si>
  <si>
    <t>NBM Publishing</t>
  </si>
  <si>
    <t>European Presses</t>
  </si>
  <si>
    <t>Technical Info</t>
  </si>
  <si>
    <t>Basic Information</t>
  </si>
  <si>
    <t>Topics</t>
  </si>
  <si>
    <t>Chronology</t>
  </si>
  <si>
    <t>Publication Info</t>
  </si>
  <si>
    <t>Translation Info (If Applicable)</t>
  </si>
  <si>
    <t>Glénat Groupe</t>
  </si>
  <si>
    <t>URL</t>
  </si>
  <si>
    <t>ISBN</t>
  </si>
  <si>
    <t>Goodreads ID</t>
  </si>
  <si>
    <t>Title</t>
  </si>
  <si>
    <t>Author(s)/Illustrators/Other Contributors (Editors, Translators, Sources, etc.)</t>
  </si>
  <si>
    <t>Categorization</t>
  </si>
  <si>
    <t>Subject(s)</t>
  </si>
  <si>
    <t>Gender</t>
  </si>
  <si>
    <t>Career Type/Known For</t>
  </si>
  <si>
    <t>Brow</t>
  </si>
  <si>
    <t>Is Translation?</t>
  </si>
  <si>
    <t>Active Period</t>
  </si>
  <si>
    <t>Active Period (Well-Known, If Different)</t>
  </si>
  <si>
    <t>Period Covered by Bio (If Provided)</t>
  </si>
  <si>
    <t>Publication Date</t>
  </si>
  <si>
    <t>Press</t>
  </si>
  <si>
    <t>Imprint (i/A)</t>
  </si>
  <si>
    <t>Original Language</t>
  </si>
  <si>
    <t>Original Title</t>
  </si>
  <si>
    <t>Original Publication Date</t>
  </si>
  <si>
    <t>Original Publisher</t>
  </si>
  <si>
    <t>Original URL</t>
  </si>
  <si>
    <t>Original ISBN</t>
  </si>
  <si>
    <t>https://nbmpub.com/products/thoreau-a-sublime-life</t>
  </si>
  <si>
    <t>27132988-thoreau</t>
  </si>
  <si>
    <t>Thoreau: A Sublime Life</t>
  </si>
  <si>
    <t>Maximilien Le Roy, A. Dan</t>
  </si>
  <si>
    <t>Biography</t>
  </si>
  <si>
    <t>Henry David Thoreau</t>
  </si>
  <si>
    <t>Male</t>
  </si>
  <si>
    <t>Philosopher, Naturalist</t>
  </si>
  <si>
    <t>High</t>
  </si>
  <si>
    <t>Mid 19th Century</t>
  </si>
  <si>
    <t>French</t>
  </si>
  <si>
    <t>La Vie Sublime: Thoreau</t>
  </si>
  <si>
    <t>Le Lombard</t>
  </si>
  <si>
    <t>https://www.lelombard.com/bd/vie-sublime-la/la-vie-sublime-thoreau</t>
  </si>
  <si>
    <t>English</t>
  </si>
  <si>
    <t>Brow/Target Audience</t>
  </si>
  <si>
    <t>Active Period (Well-Known)</t>
  </si>
  <si>
    <t>Language</t>
  </si>
  <si>
    <t>Translated Title</t>
  </si>
  <si>
    <t>Translation Date</t>
  </si>
  <si>
    <t>Translation Publisher</t>
  </si>
  <si>
    <t>Translation ISBN</t>
  </si>
  <si>
    <t>https://nbmpub.com/products/the-rolling-stones-in-comics</t>
  </si>
  <si>
    <t>41219524-the-rolling-stones-in-comics</t>
  </si>
  <si>
    <t>The Rolling Stones in Comics</t>
  </si>
  <si>
    <t>Ceka</t>
  </si>
  <si>
    <t>Collective Biography</t>
  </si>
  <si>
    <t>Rolling Stones</t>
  </si>
  <si>
    <t>Musicians</t>
  </si>
  <si>
    <t>Low</t>
  </si>
  <si>
    <t>Mid 20th Century - 21st Century</t>
  </si>
  <si>
    <t>Mid 20th Century - Late 20th Century</t>
  </si>
  <si>
    <t>https://www.indigo.ca/en-ca/philippe-auguste/9782344023099.html</t>
  </si>
  <si>
    <t>Philippe Auguste</t>
  </si>
  <si>
    <t>Mathieu Gabella, Valerie Theis</t>
  </si>
  <si>
    <t>French Monarchy</t>
  </si>
  <si>
    <t>Medium</t>
  </si>
  <si>
    <t>Old (Pre-1780s)</t>
  </si>
  <si>
    <t>Glénat</t>
  </si>
  <si>
    <t>https://nbmpub.com/products/the-provocative-colette</t>
  </si>
  <si>
    <t>36258390-the-provocative-colette</t>
  </si>
  <si>
    <t>The Provocative Colette</t>
  </si>
  <si>
    <t>Annie Goetzinger, Rodolphe</t>
  </si>
  <si>
    <t>Sidonie-Gabrielle Colette</t>
  </si>
  <si>
    <t>Female</t>
  </si>
  <si>
    <t>Author</t>
  </si>
  <si>
    <t>Late 19th Century - Mid 20th Century</t>
  </si>
  <si>
    <t>Early 20th Century</t>
  </si>
  <si>
    <t>Late 19th Century, Early 20th Century</t>
  </si>
  <si>
    <t>Les apprentissages de Colette</t>
  </si>
  <si>
    <t>Dargaud</t>
  </si>
  <si>
    <t>https://www.dargaud.com/bd/les-apprentissages-de-colette-bda5117060</t>
  </si>
  <si>
    <t>https://www.indigo.ca/en-ca/radium-girls/9782344033449.html</t>
  </si>
  <si>
    <t>Radium Girls</t>
  </si>
  <si>
    <t>Cyrielle Evrard</t>
  </si>
  <si>
    <t>Factory Workers</t>
  </si>
  <si>
    <t>1890s - 1940s</t>
  </si>
  <si>
    <t>Iron Circus Comics</t>
  </si>
  <si>
    <t>https://www.indigo.ca/en-ca/radium-girls/9781945820991.html</t>
  </si>
  <si>
    <t>https://nbmpub.com/products/the-beatles-in-comics</t>
  </si>
  <si>
    <t>The Beatles in Comics</t>
  </si>
  <si>
    <t>Michels Mabel</t>
  </si>
  <si>
    <t>The Beatles</t>
  </si>
  <si>
    <t>Mid 20th Century</t>
  </si>
  <si>
    <t>Rutile, Frédéric Charve, Michel Roth</t>
  </si>
  <si>
    <t>Auguste Escoffier</t>
  </si>
  <si>
    <t>Chef, Restauranteur, Inventor of Crepe Suzette</t>
  </si>
  <si>
    <t>1830s - 1890s, 1890s - 1940s</t>
  </si>
  <si>
    <t>https://www.indigo.ca/en-ca/escoffier--roi-des-cuisiniers-roi-des-cuisiniers/9782344015087.html</t>
  </si>
  <si>
    <t>https://nbmpub.com/products/sartre</t>
  </si>
  <si>
    <t>32713786-sartre</t>
  </si>
  <si>
    <t xml:space="preserve">Sartre </t>
  </si>
  <si>
    <t>Mathilde Ramadier, Anaïs Depommier</t>
  </si>
  <si>
    <t>Jean Paul Sartre</t>
  </si>
  <si>
    <t>Philosopher</t>
  </si>
  <si>
    <t>Early 20th Century - Late 20th Century</t>
  </si>
  <si>
    <t>https://www.indigo.ca/en-ca/nellie-bly--dans-lantre-de-la-folie/9782344033463.html</t>
  </si>
  <si>
    <t>Nellie Bly: Dans L'antre De La Folie</t>
  </si>
  <si>
    <t>Virginie Ollagnier, Carole Maurel</t>
  </si>
  <si>
    <t>Nellie Bly</t>
  </si>
  <si>
    <t>Journalist</t>
  </si>
  <si>
    <t>https://nbmpub.com/products/queen-in-comics</t>
  </si>
  <si>
    <t>126121384-queen-in-comics</t>
  </si>
  <si>
    <t>Queen in Comics</t>
  </si>
  <si>
    <t>Emmanuel Marie, Sophie Blitman</t>
  </si>
  <si>
    <t>Queen</t>
  </si>
  <si>
    <t>Late 20th Century</t>
  </si>
  <si>
    <t>Casterman</t>
  </si>
  <si>
    <t>https://nbmpub.com/products/prince-in-comics</t>
  </si>
  <si>
    <t>194021582-prince-in-comics</t>
  </si>
  <si>
    <t>Prince In Comics</t>
  </si>
  <si>
    <t>Nicholas Finet, Tony Lourenço</t>
  </si>
  <si>
    <t>Prince</t>
  </si>
  <si>
    <t>Late 20th Century - 21st Century</t>
  </si>
  <si>
    <t>https://nbmpub.com/products/pink-floyd-in-comics</t>
  </si>
  <si>
    <t>203641849-pink-floyd-in-comics</t>
  </si>
  <si>
    <t>Pink Floyd in Comics</t>
  </si>
  <si>
    <t>Nicholas Finet, Tony Lourenço, Thierry Lamy</t>
  </si>
  <si>
    <t>Pink Floyd</t>
  </si>
  <si>
    <t>https://nbmpub.com/products/phoolan-devi-rebel-queen</t>
  </si>
  <si>
    <t>73924272-phoolan-devi</t>
  </si>
  <si>
    <t>Phoolan Devi: Rebel Queen</t>
  </si>
  <si>
    <t>Claire Fauvel</t>
  </si>
  <si>
    <t>Phoolan Devi</t>
  </si>
  <si>
    <t>Bandit/Outlaw/Revolutionary</t>
  </si>
  <si>
    <t>MOZART À PARIS</t>
  </si>
  <si>
    <t>Frantz Duchazeau</t>
  </si>
  <si>
    <t>Mozart</t>
  </si>
  <si>
    <t>Composer</t>
  </si>
  <si>
    <t>1780s - 1830s</t>
  </si>
  <si>
    <t>Mozart In Paris</t>
  </si>
  <si>
    <t>SelfMadeHero</t>
  </si>
  <si>
    <t>https://www.indigo.ca/en-ca/mozart-in-paris/9781910593721.html</t>
  </si>
  <si>
    <t>https://nbmpub.com/products/niki-de-saint-phalle-the-garden-of-secrets</t>
  </si>
  <si>
    <t>36206207-niki-de-saint-phalle</t>
  </si>
  <si>
    <t>Niki de Saint Phalle: The Garden of Secrets</t>
  </si>
  <si>
    <t>Dominique Osuch, Sandrine Martin</t>
  </si>
  <si>
    <t>Niki de Saint Phalle</t>
  </si>
  <si>
    <t>Artist</t>
  </si>
  <si>
    <t>https://www.indigo.ca/en-ca/anais-nin-sur-la-mer-des-mensonges/9782203161917.html</t>
  </si>
  <si>
    <t>Anaïs Nin : sur la mer des mensonges</t>
  </si>
  <si>
    <t>Leonie Bischoff</t>
  </si>
  <si>
    <t>Anaïs Nin</t>
  </si>
  <si>
    <t>1890s - 1940s, 1940s - Present</t>
  </si>
  <si>
    <t>Anaïs Nin: A Sea of Lies</t>
  </si>
  <si>
    <t>Fantagraphics Books</t>
  </si>
  <si>
    <t>https://www.indigo.ca/en-ca/anais-nin-a-sea-of-lies/9781683967590.html</t>
  </si>
  <si>
    <t>https://nbmpub.com/products/michael-jackson-in-comics</t>
  </si>
  <si>
    <t>45180626-michael-jackson-in-comics</t>
  </si>
  <si>
    <t>Michael Jackson in Comics</t>
  </si>
  <si>
    <t>Michael Jackson</t>
  </si>
  <si>
    <t>Musician</t>
  </si>
  <si>
    <t>https://nbmpub.com/products/marie-antoinette-phantom-queen</t>
  </si>
  <si>
    <t>27219916-marie-antoinette-phantom-queen</t>
  </si>
  <si>
    <t>Marie Antoinette: Phantom Queen</t>
  </si>
  <si>
    <t>"Rodolphe", Annie Goetzinger</t>
  </si>
  <si>
    <t>Semi-Fictional</t>
  </si>
  <si>
    <t>Marie Antoinette</t>
  </si>
  <si>
    <t>Historical (Pre-19th Century)</t>
  </si>
  <si>
    <t>https://nbmpub.com/products/leonardo-da-vinci-the-renaissance-of-the-world</t>
  </si>
  <si>
    <t>53171661-leonardo-da-vinci</t>
  </si>
  <si>
    <t xml:space="preserve">Leonardo Da Vinci &amp; The Renaissance of The World </t>
  </si>
  <si>
    <t>Marwan Kahil, Ariel Vittori</t>
  </si>
  <si>
    <t>Leonardo Da Vinci</t>
  </si>
  <si>
    <t>Inventor/Engineer</t>
  </si>
  <si>
    <t>https://nbmpub.com/products/glenn-gould-a-life-off-tempo</t>
  </si>
  <si>
    <t>29501178-glenn-gould</t>
  </si>
  <si>
    <t>Glenn Gould: A Life Off Tempo</t>
  </si>
  <si>
    <t>Sandrine Revel</t>
  </si>
  <si>
    <t>Glenn Gould</t>
  </si>
  <si>
    <t>https://nbmpub.com/products/fists-raised-10-stories-of-sports-star-activists</t>
  </si>
  <si>
    <t>60500409-fists-raised</t>
  </si>
  <si>
    <t>Fists Raised: 10 Stories of Sports Star Activists</t>
  </si>
  <si>
    <t>Karim Nedjari, Chloé Célérien</t>
  </si>
  <si>
    <t>Various</t>
  </si>
  <si>
    <t>Mixed</t>
  </si>
  <si>
    <t>Athletes</t>
  </si>
  <si>
    <t>not really applicable</t>
  </si>
  <si>
    <t>https://nbmpub.com/products/erased</t>
  </si>
  <si>
    <t>199598456-erased</t>
  </si>
  <si>
    <t>Erased: A Black Actor's Journey through the Glory Days of Hollywood</t>
  </si>
  <si>
    <t>Loo Hui Phang, Hugues Micol</t>
  </si>
  <si>
    <t>Maximus Wyld</t>
  </si>
  <si>
    <t>Actor</t>
  </si>
  <si>
    <t>Early 20th Century - Mid 20th Century</t>
  </si>
  <si>
    <t>https://www.indigo.ca/en-ca/hostage/9781770462793.html</t>
  </si>
  <si>
    <t>S'enfuir : Récit d'un otage</t>
  </si>
  <si>
    <t>Guy Delisle, Helge Dascher</t>
  </si>
  <si>
    <t>Christope Andre</t>
  </si>
  <si>
    <t>Humanitarian Worker</t>
  </si>
  <si>
    <t>1940s - Present</t>
  </si>
  <si>
    <t>Hostage</t>
  </si>
  <si>
    <t>Drawn &amp; Quarterly</t>
  </si>
  <si>
    <t>https://nbmpub.com/products/elvis</t>
  </si>
  <si>
    <t>29501179-elvis</t>
  </si>
  <si>
    <t>Elvis</t>
  </si>
  <si>
    <t>Philippe Chanoinat, Fabrice Le Henanff</t>
  </si>
  <si>
    <t>Elvis Presley</t>
  </si>
  <si>
    <t>https://www.indigo.ca/en-ca/sur-les-ailes-du-monde-audubo/9782205073577.html</t>
  </si>
  <si>
    <t>Sur Les Ailes Du Monde, Audubo</t>
  </si>
  <si>
    <t>Fabien Gralleau, Jeremie Royer, Etienne Gilgillan</t>
  </si>
  <si>
    <t>John James Audobon</t>
  </si>
  <si>
    <t>Ornithologist, Artist</t>
  </si>
  <si>
    <t>1780s - 1830s, 1830s - 1890s</t>
  </si>
  <si>
    <t>Audubon, On The Wings Of The World</t>
  </si>
  <si>
    <t>Flying Eye Books Ltd.</t>
  </si>
  <si>
    <t>https://www.indigo.ca/en-ca/audubon-on-the-wings-of-the-world-graphic-novel/9781910620151.html</t>
  </si>
  <si>
    <t>https://nbmpub.com/products/degas-cassatt</t>
  </si>
  <si>
    <t>178811173-degas-cassatt</t>
  </si>
  <si>
    <t>Degas &amp; Cassatt</t>
  </si>
  <si>
    <t>Salva Rubio, "Efa"</t>
  </si>
  <si>
    <t>Painters</t>
  </si>
  <si>
    <t>Late 19th Century - Early 20th Century</t>
  </si>
  <si>
    <t>Degas: La Danse de la Solitude</t>
  </si>
  <si>
    <t>https://www.lelombard.com/bd/degas/degas-la-danse-de-la-solitude</t>
  </si>
  <si>
    <t>Delcourt</t>
  </si>
  <si>
    <t>https://nbmpub.com/products/david-bowie-in-comics</t>
  </si>
  <si>
    <t>59485970-david-bowie-in-comics</t>
  </si>
  <si>
    <t>David Bowie In Comics</t>
  </si>
  <si>
    <t>Thierry Lamy, Nicolas Finet</t>
  </si>
  <si>
    <t>David Bowie</t>
  </si>
  <si>
    <t>https://nbmpub.com/products/bob-marley-in-comics</t>
  </si>
  <si>
    <t>44661259-bob-marley-in-comics</t>
  </si>
  <si>
    <t>Bob Marley in Comics</t>
  </si>
  <si>
    <t>"Gaet's", Sophie Blitman</t>
  </si>
  <si>
    <t>Bob Marley</t>
  </si>
  <si>
    <t>https://nbmpub.com/products/billie-holliday</t>
  </si>
  <si>
    <t>32713508-billie-holiday</t>
  </si>
  <si>
    <t>Billie Holiday</t>
  </si>
  <si>
    <t>Carlos Sampayo, José Muñoz</t>
  </si>
  <si>
    <t>Billie Holliday</t>
  </si>
  <si>
    <t>Erdogan - Le nouveau sultan</t>
  </si>
  <si>
    <t>Can Dundar, Anwar Anwar, L.L. Kreider</t>
  </si>
  <si>
    <t>Recep Tayyip Erdogan</t>
  </si>
  <si>
    <t>Politician</t>
  </si>
  <si>
    <t>Erdogan: A Graphic Biography: The Rise of Turkey's Modern Autocrat</t>
  </si>
  <si>
    <t>Arsenal Pulp Press</t>
  </si>
  <si>
    <t>https://www.indigo.ca/en-ca/erdogan-a-graphic-biography-the-rise-of-turkeys-modern-autocrat/9781551529219.html</t>
  </si>
  <si>
    <t>https://nbmpub.com/products/alfred-hitchcock-master-of-suspense</t>
  </si>
  <si>
    <t>58320999-alfred-hitchcock</t>
  </si>
  <si>
    <t>Alfred Hitchcock: Master Of Suspense</t>
  </si>
  <si>
    <t>Noel Simsolo, Dominique He</t>
  </si>
  <si>
    <t>Alfred Hitchcock</t>
  </si>
  <si>
    <t>Filmmaker</t>
  </si>
  <si>
    <t>Boîte à Bulles</t>
  </si>
  <si>
    <t>https://nbmpub.com/products/django-hand-on-fire-the-great-django-reinhardt</t>
  </si>
  <si>
    <t>58480576-django-hand-on-fire</t>
  </si>
  <si>
    <t>Django, Hand On Fire: The Great Django Reinhardt</t>
  </si>
  <si>
    <t>Salva Rubio, Ricard Fernandez</t>
  </si>
  <si>
    <t>Django Reinhardt</t>
  </si>
  <si>
    <t xml:space="preserve">Mid 20th Century </t>
  </si>
  <si>
    <t>https://nbmpub.com/products/rodin</t>
  </si>
  <si>
    <t>45180609-rodin</t>
  </si>
  <si>
    <t>Rodin</t>
  </si>
  <si>
    <t>Joel Alessandra, Eddy Simon</t>
  </si>
  <si>
    <t>Auguste Rodin</t>
  </si>
  <si>
    <t>Sculptor</t>
  </si>
  <si>
    <t>Mid 19th Century - Early 20th Century</t>
  </si>
  <si>
    <t>https://nbmpub.com/products/love-me-please-the-story-of-janis-joplin</t>
  </si>
  <si>
    <t>54852191-love-me-please</t>
  </si>
  <si>
    <t>Love Me Please: The Story of Janis Joplin</t>
  </si>
  <si>
    <t>Nicholas Finet, Christopher, Gilbert Shelton</t>
  </si>
  <si>
    <t>Janis Joplin</t>
  </si>
  <si>
    <t>https://www.indigo.ca/en-ca/beate-et-serge-klarsfeld-un-combat../9782849533680.html</t>
  </si>
  <si>
    <t>Beate Et Serge Klarsfeld: Un Combar Contre L'Oubli</t>
  </si>
  <si>
    <t>Pascal Bresson, Sylvain Dorange, Nanette McGuiness</t>
  </si>
  <si>
    <t>Serge &amp; Beate Klarsfeld</t>
  </si>
  <si>
    <t>Nazi Hunters; Stasi Agents</t>
  </si>
  <si>
    <t>Boîte à bulles</t>
  </si>
  <si>
    <t>For Justice: The Serge &amp; Beate Klarsfeld Story</t>
  </si>
  <si>
    <t>Humanoids, Inc.</t>
  </si>
  <si>
    <t>https://www.indigo.ca/en-ca/for-justice-the-serge-beate-klarsfeld-story/9781643375243.html</t>
  </si>
  <si>
    <t>https://nbmpub.com/products/rosa-parks</t>
  </si>
  <si>
    <t>58321000-rosa-parks</t>
  </si>
  <si>
    <t>Rosa Parks</t>
  </si>
  <si>
    <t>Matteo Mancini, Mariapaola Pesce</t>
  </si>
  <si>
    <t>Civil Rights Activist</t>
  </si>
  <si>
    <t>Italian</t>
  </si>
  <si>
    <t>https://www.indigo.ca/en-ca/hedy-lamarr-an-incredible-life/9781643377520.html</t>
  </si>
  <si>
    <t>The Incredible Life of Hedy Lamarr</t>
  </si>
  <si>
    <t>William Roy, Sylvain Dorange</t>
  </si>
  <si>
    <t>Hedy Lamarr</t>
  </si>
  <si>
    <t>Actor, Engineer</t>
  </si>
  <si>
    <t>https://nbmpub.com/products/monet-itinerant-of-light</t>
  </si>
  <si>
    <t>34734476-monet</t>
  </si>
  <si>
    <t>Monet: Itinerant Of Light</t>
  </si>
  <si>
    <t>Oscar-Claude Monet</t>
  </si>
  <si>
    <t>https://nbmpub.com/products/nina-simone-in-comics</t>
  </si>
  <si>
    <t>178810963-nina-simone-in-comics</t>
  </si>
  <si>
    <t>Nina Simone In Comics!</t>
  </si>
  <si>
    <t>Sophie Adriansen</t>
  </si>
  <si>
    <t>Nina Simone</t>
  </si>
  <si>
    <t>Musician, Civil Rights Activist</t>
  </si>
  <si>
    <t>https://nbmpub.com/products/philip-k-dick-a-comics-biography</t>
  </si>
  <si>
    <t>39830626-philip-k-dick</t>
  </si>
  <si>
    <t>Philip K. Dick</t>
  </si>
  <si>
    <t>Laurent Queyssi, Mauro Marchesi</t>
  </si>
  <si>
    <t>https://nbmpub.com/products/mingus</t>
  </si>
  <si>
    <t>62997519-mingus</t>
  </si>
  <si>
    <t>Mingus</t>
  </si>
  <si>
    <t>Flavio Massaruto, Squaz</t>
  </si>
  <si>
    <t>Charles Mingus</t>
  </si>
  <si>
    <t>https://nbmpub.com/products/willie-nelson-a-graphic-biography</t>
  </si>
  <si>
    <t>51074726-willie-nelson</t>
  </si>
  <si>
    <t>Willie Nelson: A Graphic History</t>
  </si>
  <si>
    <t>T.J. Kirsch, Havard S. Johansen, Coskun Kuzgun</t>
  </si>
  <si>
    <t>Willie Nelson</t>
  </si>
  <si>
    <t>https://nbmpub.com/products/albert-einstein-the-poetry-of-real?_pos=1&amp;_sid=d782101c1&amp;_ss=r</t>
  </si>
  <si>
    <t>43253239-albert-einstein</t>
  </si>
  <si>
    <t>Albert Einstein: The Poetry of Real</t>
  </si>
  <si>
    <t>Marwan Kahil, Manuel Garcia Iglesias</t>
  </si>
  <si>
    <t>Albert Einstein</t>
  </si>
  <si>
    <t>Physicist</t>
  </si>
  <si>
    <t>https://selfmadehero.com/books/agatha-the-real-life-of-agatha-christie</t>
  </si>
  <si>
    <t>26240706-agatha</t>
  </si>
  <si>
    <t>Agatha: The Real Life of Agatha Christie</t>
  </si>
  <si>
    <t>Anne Martinetti, Guillaume Lebeau, Alexandre Franc,  Edward Gauvin</t>
  </si>
  <si>
    <t>Agatha Christie</t>
  </si>
  <si>
    <t>Whole Life</t>
  </si>
  <si>
    <t>https://selfmadehero.com/books/alice-guy-first-lady-of-film</t>
  </si>
  <si>
    <t>59060441-alice-guy</t>
  </si>
  <si>
    <t>Alice Guy: First Lady Of Film</t>
  </si>
  <si>
    <t>José-Louis Bocquet, Catel Muller, Edward Gauvin</t>
  </si>
  <si>
    <t>Alice Guy</t>
  </si>
  <si>
    <t>https://www.abramsbooks.com/product/altitude_9781910593813/</t>
  </si>
  <si>
    <t>50915328-altitude</t>
  </si>
  <si>
    <t>Altitude</t>
  </si>
  <si>
    <t>Oliver Bocquet, Jean-Marc Rochette, Edward Gauvin</t>
  </si>
  <si>
    <t>Collaborative Autobio</t>
  </si>
  <si>
    <t>Jean-Marc Rochette</t>
  </si>
  <si>
    <t>Mountaineer/Cartoonist</t>
  </si>
  <si>
    <t>21st Century</t>
  </si>
  <si>
    <t>Spanish</t>
  </si>
  <si>
    <t>https://selfmadehero.com/books/an-olympic-dream-the-story-of-samia-yusuf-omar</t>
  </si>
  <si>
    <t>26240623-an-olympic-dream</t>
  </si>
  <si>
    <t>An Olympic Dream: The Story of Samia Yusuf Omar</t>
  </si>
  <si>
    <t>Reinhard Kleist, Ivanka Hahnenberger</t>
  </si>
  <si>
    <t>Samia Yusuf Omar</t>
  </si>
  <si>
    <t>Athlete</t>
  </si>
  <si>
    <t>German</t>
  </si>
  <si>
    <t>https://selfmadehero.com/books/baby-s-in-black-the-story-of-astrid-kirchherr-stuart-sutcliffe</t>
  </si>
  <si>
    <t>10041326-baby-s-in-black</t>
  </si>
  <si>
    <t>Baby's in Black: The Story of Astrid Kirchherr &amp; Stuart Sutcliffe</t>
  </si>
  <si>
    <t>Arne Bellstorf, Michael Waaler</t>
  </si>
  <si>
    <t>Astrid Kirchherr, Stuart Sutcliffe</t>
  </si>
  <si>
    <t>"Fifth Beatle"</t>
  </si>
  <si>
    <t>Dutch</t>
  </si>
  <si>
    <t>https://selfmadehero.com/books/bunuel-in-the-labyrinth-of-the-turtles</t>
  </si>
  <si>
    <t>51075287-bunuel-in-the-labyrinth-of-the-turtles</t>
  </si>
  <si>
    <t>Buñuel: In the Labyrinth of the Turtles</t>
  </si>
  <si>
    <t>Fermín Solís,  Lawrence Schimel</t>
  </si>
  <si>
    <t>Luis Buñuel</t>
  </si>
  <si>
    <t>Norweigan</t>
  </si>
  <si>
    <t>https://selfmadehero.com/books/castro</t>
  </si>
  <si>
    <t>12179682-castro</t>
  </si>
  <si>
    <t>Castro</t>
  </si>
  <si>
    <t>Reinhard Kleist, Michael Waaler</t>
  </si>
  <si>
    <t>Fidel Castro</t>
  </si>
  <si>
    <t>Revolutionary/Statesmen</t>
  </si>
  <si>
    <t>https://selfmadehero.com/books/frink-freud-the-american-patient</t>
  </si>
  <si>
    <t>51075283-frink-and-freud</t>
  </si>
  <si>
    <t>Frink and Freud</t>
  </si>
  <si>
    <t>Pierre Péju, Lionel Richerand, Edward Gauvin</t>
  </si>
  <si>
    <t>Sigmund Freud</t>
  </si>
  <si>
    <t>Psychologist</t>
  </si>
  <si>
    <t>https://selfmadehero.com/books/gonzo-a-graphic-biography-of-hunter-s-thompson</t>
  </si>
  <si>
    <t>9401799-gonzo</t>
  </si>
  <si>
    <t>Gonzo: A Graphic Biography of Hunter S. Thompson</t>
  </si>
  <si>
    <t>Will Bingley, Anthony Hope-Smith</t>
  </si>
  <si>
    <t>Hunter S. Thompson</t>
  </si>
  <si>
    <t>https://selfmadehero.com/books/guantanamo-kid-the-true-story-of-mohammed-el-gharani</t>
  </si>
  <si>
    <t>42097094-guant-namo-kid</t>
  </si>
  <si>
    <t>Guantánamo Kid: The True Story of Mohammed El-Gharani</t>
  </si>
  <si>
    <t>Jérôme Tubiana, Alexandre Franc</t>
  </si>
  <si>
    <t>Mohammed El-Gharani</t>
  </si>
  <si>
    <t>Political Prisoner</t>
  </si>
  <si>
    <t>https://selfmadehero.com/books/haddon-hall-when-david-invented-bowie</t>
  </si>
  <si>
    <t>31305559-haddon-hall</t>
  </si>
  <si>
    <t>Haddon Hall: When David Invented Bowie</t>
  </si>
  <si>
    <t>Néjib, Edward Gauvin</t>
  </si>
  <si>
    <t>Mid 20th Century-21st Century</t>
  </si>
  <si>
    <t>https://selfmadehero.com/books/hellraisers</t>
  </si>
  <si>
    <t>13064246-hellraisers</t>
  </si>
  <si>
    <t>Hellraisers</t>
  </si>
  <si>
    <t>Robert Sellers, "JAKe"</t>
  </si>
  <si>
    <t>Richard Burton, Richard Harris, Peter O'Toole, Oliver Reed</t>
  </si>
  <si>
    <t>Actors</t>
  </si>
  <si>
    <t>https://selfmadehero.com/books/graphic-freud-hysteria</t>
  </si>
  <si>
    <t>24886279-hysteria</t>
  </si>
  <si>
    <t>Hysteria</t>
  </si>
  <si>
    <t>Richard Appignanesi, Oscar Zárate</t>
  </si>
  <si>
    <t>https://selfmadehero.com/books/isadora</t>
  </si>
  <si>
    <t>43908850-isadora</t>
  </si>
  <si>
    <t>Isadora</t>
  </si>
  <si>
    <t>Julie Birmant, Clément Oubrerie, Edward Gauvin</t>
  </si>
  <si>
    <t>Isadora Duncan</t>
  </si>
  <si>
    <t>Dancer</t>
  </si>
  <si>
    <t>Late 1800s</t>
  </si>
  <si>
    <t>https://selfmadehero.com/books/johnny-cash-i-see-a-darkness</t>
  </si>
  <si>
    <t>6944736-johnny-cash</t>
  </si>
  <si>
    <t>Johnny Cash: I See A Darkness</t>
  </si>
  <si>
    <t>Johnny Cash</t>
  </si>
  <si>
    <t>https://selfmadehero.com/books/josephine-baker</t>
  </si>
  <si>
    <t>31305589-josephine-baker</t>
  </si>
  <si>
    <t>Josephine Baker</t>
  </si>
  <si>
    <t>José-Louis Bocquet, Catel Muller, Mercedes Claire Gillium</t>
  </si>
  <si>
    <t>https://selfmadehero.com/books/kiki-de-montparnasse</t>
  </si>
  <si>
    <t>10401677-kiki-de-montparnasse</t>
  </si>
  <si>
    <t>Kiki de Montparnasse</t>
  </si>
  <si>
    <t>José-Louis Bocquet, Catel Muller, Nora Mahony</t>
  </si>
  <si>
    <t>Alice Prin</t>
  </si>
  <si>
    <t>Model, Painter</t>
  </si>
  <si>
    <t>Early 20th Century, Mid 20th Century</t>
  </si>
  <si>
    <t>https://selfmadehero.com/books/knock-out</t>
  </si>
  <si>
    <t>51075284-knock-out</t>
  </si>
  <si>
    <t>Knock Out! The True Story of Emile Griffith</t>
  </si>
  <si>
    <t>Emile Griffith</t>
  </si>
  <si>
    <t>Boxer</t>
  </si>
  <si>
    <t>https://selfmadehero.com/books/mozart-in-paris</t>
  </si>
  <si>
    <t>43908849-mozart-in-paris</t>
  </si>
  <si>
    <t>Mozart in Paris</t>
  </si>
  <si>
    <t>Frantz Duchazeau, Edward Gauvin</t>
  </si>
  <si>
    <t>Amadeus Mozart</t>
  </si>
  <si>
    <t>https://selfmadehero.com/books/nick-cave-mercy-on-me</t>
  </si>
  <si>
    <t>34227681-nick-cave</t>
  </si>
  <si>
    <t>Nick Cave: Mercy on Me</t>
  </si>
  <si>
    <t>Nick Cave</t>
  </si>
  <si>
    <t>https://selfmadehero.com/books/orwell</t>
  </si>
  <si>
    <t>51075286-orwell</t>
  </si>
  <si>
    <t>Orwell</t>
  </si>
  <si>
    <t>Pierre Christin, Sébastien Verdier, Edward Gauvin</t>
  </si>
  <si>
    <t>George Orwell</t>
  </si>
  <si>
    <t>https://selfmadehero.com/books/the-boxer</t>
  </si>
  <si>
    <t>18405540-the-boxer</t>
  </si>
  <si>
    <t>The Boxer</t>
  </si>
  <si>
    <t>Hertzko Haft</t>
  </si>
  <si>
    <t>https://selfmadehero.com/books/the-trial-of-roger-casement</t>
  </si>
  <si>
    <t>28818236-the-trial-of-roger-casement</t>
  </si>
  <si>
    <t>The Trial of Roger Casement</t>
  </si>
  <si>
    <t>Fionnuala Doran</t>
  </si>
  <si>
    <t>Roger Casement</t>
  </si>
  <si>
    <t>https://selfmadehero.com/books/zatopek</t>
  </si>
  <si>
    <t>51075282-zatopek</t>
  </si>
  <si>
    <t>Zatopek</t>
  </si>
  <si>
    <t>Jan Novak, "Jaromir99"</t>
  </si>
  <si>
    <t>Emil Zátopek</t>
  </si>
  <si>
    <t>https://selfmadehero.com/books/siberian-haiku</t>
  </si>
  <si>
    <t>50915243-siberian-haiku</t>
  </si>
  <si>
    <t>Siberian Haiku</t>
  </si>
  <si>
    <t>Jurga Vilė, Lina Itagaki</t>
  </si>
  <si>
    <t>Family Biography</t>
  </si>
  <si>
    <t>Alguikas Vilė</t>
  </si>
  <si>
    <t>n/A</t>
  </si>
  <si>
    <t>https://selfmadehero.com/books/starman-bowie-s-stardust-years</t>
  </si>
  <si>
    <t>61783879-starman</t>
  </si>
  <si>
    <t>Starman: Bowie's Stardust Years</t>
  </si>
  <si>
    <t xml:space="preserve">Reinhard Kleist </t>
  </si>
  <si>
    <t>https://selfmadehero.com/books/andy-the-life-and-times-of-andy-warhol</t>
  </si>
  <si>
    <t>38748249-andy</t>
  </si>
  <si>
    <t>Andy: The Life and Times of Andy Warhol: A Factual Fairytale</t>
  </si>
  <si>
    <t>"Typex"</t>
  </si>
  <si>
    <t>Andy Warhol</t>
  </si>
  <si>
    <t>https://selfmadehero.com/books/armed-with-madness-the-surreal-leonora-carrington</t>
  </si>
  <si>
    <t>61783882-armed-with-madness</t>
  </si>
  <si>
    <t>Armed With Madness: The Surreal Leonora Carrington</t>
  </si>
  <si>
    <t>Mary M. Talbot, Bryan Talbot</t>
  </si>
  <si>
    <t>Leonora Carrington</t>
  </si>
  <si>
    <t>Early 20th Century - 21st Century</t>
  </si>
  <si>
    <t>https://selfmadehero.com/books/art-masters-basquiat</t>
  </si>
  <si>
    <t>41107919-basquiat</t>
  </si>
  <si>
    <t>Art Masters: Basquiat</t>
  </si>
  <si>
    <t>Julian Voloj, Søren Mosdal</t>
  </si>
  <si>
    <t>Jean-Michel Basquiat</t>
  </si>
  <si>
    <t>https://selfmadehero.com/books/art-masters-dali</t>
  </si>
  <si>
    <t>28818347-dal</t>
  </si>
  <si>
    <t>Art Masters: Dalí</t>
  </si>
  <si>
    <t>Edmond Baudoin, Edward Gauvin</t>
  </si>
  <si>
    <t>Salvador Dalí</t>
  </si>
  <si>
    <t>https://selfmadehero.com/books/art-masters-gauguin</t>
  </si>
  <si>
    <t>31305515-gauguin</t>
  </si>
  <si>
    <t>Art Masters: Gauguin</t>
  </si>
  <si>
    <t>Fabrizio Dori, Edward Gauvin</t>
  </si>
  <si>
    <t>Paul Gauguin</t>
  </si>
  <si>
    <t>Mid 19th Century - Late 19th Century</t>
  </si>
  <si>
    <t>Late 19th Century</t>
  </si>
  <si>
    <t>https://selfmadehero.com/books/art-masters-magritte</t>
  </si>
  <si>
    <t>34227628-magritte</t>
  </si>
  <si>
    <t>Art Masters: Magritte</t>
  </si>
  <si>
    <t>Vincent Zabus, Thomas Campi</t>
  </si>
  <si>
    <t>René Magritte</t>
  </si>
  <si>
    <t>https://selfmadehero.com/books/art-masters-munch</t>
  </si>
  <si>
    <t>26240580-munch</t>
  </si>
  <si>
    <t>Art Masters: Munch</t>
  </si>
  <si>
    <t>Steffen Kverneland, Francesca M. Nichols</t>
  </si>
  <si>
    <t>Edvard Munch</t>
  </si>
  <si>
    <t>https://selfmadehero.com/books/art-masters-pablo</t>
  </si>
  <si>
    <t>23167772-pablo</t>
  </si>
  <si>
    <t>Art Masters: Pablo</t>
  </si>
  <si>
    <t>Pablo Picasso</t>
  </si>
  <si>
    <t>Late 19th Century - Late 20th Century</t>
  </si>
  <si>
    <t>https://selfmadehero.com/books/art-masters-rembrandt</t>
  </si>
  <si>
    <t>17594337-rembrandt</t>
  </si>
  <si>
    <t>Art Masters: Rembrandt</t>
  </si>
  <si>
    <t>"Typex", Anna Asbury</t>
  </si>
  <si>
    <t>Rembrandt van Rijn</t>
  </si>
  <si>
    <t>https://selfmadehero.com/books/art-masters-vincent</t>
  </si>
  <si>
    <t>22312041-vincent</t>
  </si>
  <si>
    <t>Art Masters: Vincent</t>
  </si>
  <si>
    <t>Barbara Stok, Laura Watkinson</t>
  </si>
  <si>
    <t>Vincent van Gogh</t>
  </si>
  <si>
    <t>https://selfmadehero.com/books/diego-rivera</t>
  </si>
  <si>
    <t>56969591-diego-rivera</t>
  </si>
  <si>
    <t>Diego Revera</t>
  </si>
  <si>
    <t>Francisco de la Mora, José Luis Pescador</t>
  </si>
  <si>
    <t>Diego Rivera</t>
  </si>
  <si>
    <t>https://selfmadehero.com/books/frida-kahlo-her-life-her-work-her-home</t>
  </si>
  <si>
    <t>61783881-frida-kahlo</t>
  </si>
  <si>
    <t>Frida Kahlo: Her Life, Her Work, Her Home</t>
  </si>
  <si>
    <t>Francisco De La Mora</t>
  </si>
  <si>
    <t>Frida Kahlo</t>
  </si>
  <si>
    <t>https://selfmadehero.com/books/georgia-o-keeffe</t>
  </si>
  <si>
    <t>58667551-georgia-o-keeffe</t>
  </si>
  <si>
    <t>Georgia O'Keefe</t>
  </si>
  <si>
    <t>María Herreros</t>
  </si>
  <si>
    <t>https://selfmadehero.com/books/thomas-girtin-the-forgotten-painter</t>
  </si>
  <si>
    <t>60310810-thomas-girtin</t>
  </si>
  <si>
    <t>Thomas Girtin: The Forgotten Painter</t>
  </si>
  <si>
    <t>Oscar Zarate</t>
  </si>
  <si>
    <t>Thomas Girtin</t>
  </si>
  <si>
    <t>Abrams</t>
  </si>
  <si>
    <t>https://www.abramsbooks.com/product/washingtons-gay-general_9781419743726/</t>
  </si>
  <si>
    <t>174716416-washington-s-gay-general</t>
  </si>
  <si>
    <t>Washington's Gay General: The Legends and Loves of Baron von Steuben</t>
  </si>
  <si>
    <t>Josh Trujillo, Levi Hastings</t>
  </si>
  <si>
    <t>Baron von Steuben</t>
  </si>
  <si>
    <t>General (Historical)</t>
  </si>
  <si>
    <t>Surely</t>
  </si>
  <si>
    <t>https://www.abramsbooks.com/product/flung-out-of-space_9781419744334/</t>
  </si>
  <si>
    <t>56969413-flung-out-of-space</t>
  </si>
  <si>
    <t>Flung Out of Space: Inspired by the Indecent Adventures of Patricia Highsmith</t>
  </si>
  <si>
    <t>Grace Ellis, Hannah Templer</t>
  </si>
  <si>
    <t>Patricia Highsmith</t>
  </si>
  <si>
    <t>Queer Author</t>
  </si>
  <si>
    <t>https://www.abramsbooks.com/product/glass-town_9781419732683/</t>
  </si>
  <si>
    <t>50159157-glass-town</t>
  </si>
  <si>
    <t>Glass Town: The Imaginary World of the Brontës</t>
  </si>
  <si>
    <t>Isabel Greenberg</t>
  </si>
  <si>
    <t>Bronte Siblings</t>
  </si>
  <si>
    <t>Varied</t>
  </si>
  <si>
    <t>Childhood (Early 1800s)</t>
  </si>
  <si>
    <t>Abrams ComicArts</t>
  </si>
  <si>
    <t>https://www.abramsbooks.com/product/photographic_9781947440005/</t>
  </si>
  <si>
    <t>35888383-photographic</t>
  </si>
  <si>
    <t>Photographic: The Life of Graciela Iturbide</t>
  </si>
  <si>
    <t>Isabel Quintero, Zeke Peña</t>
  </si>
  <si>
    <t>Graciela Iturbide</t>
  </si>
  <si>
    <t>Photographer</t>
  </si>
  <si>
    <t>Getty Publications</t>
  </si>
  <si>
    <t>https://www.abramsbooks.com/product/becoming-andy-warhol_9781419718755/</t>
  </si>
  <si>
    <t>28818262-becoming-andy-warhol</t>
  </si>
  <si>
    <t>Becoming Andy Warhol</t>
  </si>
  <si>
    <t>Nick Bertozzi, Pierce Hargan</t>
  </si>
  <si>
    <t>https://www.abramsbooks.com/product/imitation-game_9781419718939/</t>
  </si>
  <si>
    <t>26240627-the-imitation-game</t>
  </si>
  <si>
    <t>The Imitation Game: Alan Turing Decoded</t>
  </si>
  <si>
    <t>Jim Ottaviani, Leland Purvis</t>
  </si>
  <si>
    <t>Alan Turing</t>
  </si>
  <si>
    <t>Computer Scientist</t>
  </si>
  <si>
    <t>https://www.abramsbooks.com/product/woody-guthrie-and-the-dust-bowl-ballads_9781419719455/</t>
  </si>
  <si>
    <t>26240662-woody-guthrie-and-the-dust-bowl-ballads</t>
  </si>
  <si>
    <t>Woody Guthrie and the Dust Bowl Ballads</t>
  </si>
  <si>
    <t>Nick Hayes</t>
  </si>
  <si>
    <t>Woody Guthrie</t>
  </si>
  <si>
    <t>https://www.abramsbooks.com/product/will-eisner-champion-of-the-graphic-novel_9781419714986/</t>
  </si>
  <si>
    <t>25073670-will-eisner</t>
  </si>
  <si>
    <t>Will Eisner: Champion of the Graphic Novel</t>
  </si>
  <si>
    <t>Paul Levitz, Brad Meltzer</t>
  </si>
  <si>
    <t>Will Eisner</t>
  </si>
  <si>
    <t>Cartoonist</t>
  </si>
  <si>
    <t>https://www.abramsbooks.com/product/nat-turner_9780810972278/</t>
  </si>
  <si>
    <t>2080794.Nat_Turner</t>
  </si>
  <si>
    <t>Nat Turner</t>
  </si>
  <si>
    <t>Kyle Baker</t>
  </si>
  <si>
    <t>Revolutionary</t>
  </si>
  <si>
    <t>Early 19th Century</t>
  </si>
  <si>
    <t>https://www.abramsbooks.com/product/joseph-smith-and-the-mormons_9781419749650/</t>
  </si>
  <si>
    <t>58667424-joseph-smith-and-the-mormons</t>
  </si>
  <si>
    <t>Joseph Smith And The Mormons</t>
  </si>
  <si>
    <t>Noah Van Sciver</t>
  </si>
  <si>
    <t>Joseph Smith</t>
  </si>
  <si>
    <t>Religious Leader</t>
  </si>
  <si>
    <t>https://www.abramsbooks.com/product/three-rocks_9781419745904/</t>
  </si>
  <si>
    <t>98650852-three-rocks</t>
  </si>
  <si>
    <t>Three Rocks: The Story of Ernie Bushmiller: The Man Who Created Nancy</t>
  </si>
  <si>
    <t>Bill Griffith</t>
  </si>
  <si>
    <t>Ernie Bushmiller</t>
  </si>
  <si>
    <t>Early 19th Century - Mid 20th Century</t>
  </si>
  <si>
    <t>https://www.abramsbooks.com/product/my-friend-dahmer_9781419702167/</t>
  </si>
  <si>
    <t>13332696-my-friend-dahmer</t>
  </si>
  <si>
    <t>My Friend Dahmer</t>
  </si>
  <si>
    <t>Derf Backderf</t>
  </si>
  <si>
    <t>Jeffrey Dahmer</t>
  </si>
  <si>
    <t>Serial Killer</t>
  </si>
  <si>
    <t>https://www.abramsbooks.com/product/incredible-nellie-bly_9781419750175/</t>
  </si>
  <si>
    <t>54776164-the-incredible-nellie-bly</t>
  </si>
  <si>
    <t>The Incredible Nellie Bly: Journalist, Investigator, Feminist, and Philanthropist</t>
  </si>
  <si>
    <t>Luciana Cimino, Sergio Algozzino, David Randall</t>
  </si>
  <si>
    <t>https://www.abramsbooks.com/product/nobodys-fool_9781419735011/</t>
  </si>
  <si>
    <t>41104162-nobody-s-fool</t>
  </si>
  <si>
    <t>Nobody's Fool: The Life And Times Of Schlitzie The Pinhead</t>
  </si>
  <si>
    <t>Schlitze Surtees</t>
  </si>
  <si>
    <t>Sideshow Performer</t>
  </si>
  <si>
    <t>https://www.abramsbooks.com/product/black-white_9781419759864/</t>
  </si>
  <si>
    <t>61783771-black-white</t>
  </si>
  <si>
    <t>Black &amp; White: The Rise and Fall of Bobby Fischer</t>
  </si>
  <si>
    <t>Julian Voloj, Wagner Willian</t>
  </si>
  <si>
    <t>Bobby Fischer</t>
  </si>
  <si>
    <t>Prodigy, Chess Grandmaster</t>
  </si>
  <si>
    <t>https://www.abramsbooks.com/product/bridge_9781419728525/</t>
  </si>
  <si>
    <t>35888423-the-bridge</t>
  </si>
  <si>
    <t>The Bridge: How the Roeblings Connected Brooklyn to New York</t>
  </si>
  <si>
    <t>Peter J. Tomasi, Teo Duvall</t>
  </si>
  <si>
    <t>Roebling Family</t>
  </si>
  <si>
    <t>Architects, Engineers</t>
  </si>
  <si>
    <t>Penguin Random House</t>
  </si>
  <si>
    <t>https://www.penguinrandomhouse.com/books/608042/jack-kirby-by-tom-scioli/</t>
  </si>
  <si>
    <t>52883804-jack-kirby</t>
  </si>
  <si>
    <t>Jack Kirby: The Epic Life of the King of Comics [A Graphic Biography]</t>
  </si>
  <si>
    <t>Tom Scioli</t>
  </si>
  <si>
    <t>Jack Kirby</t>
  </si>
  <si>
    <t>Crown Publishing Group; Clarkson Potter/Ten Speed</t>
  </si>
  <si>
    <t>https://www.penguinrandomhouse.com/books/714063/banksy-by-francesco-matteuzzi/</t>
  </si>
  <si>
    <t>61654634-banksy</t>
  </si>
  <si>
    <t>Banksy: A Graphic Novel</t>
  </si>
  <si>
    <t>Francesco Matteuzzi, Marco Maraggi</t>
  </si>
  <si>
    <t>Banksy</t>
  </si>
  <si>
    <t>Prestel Publishing</t>
  </si>
  <si>
    <t>https://www.penguinrandomhouse.com/books/696066/keith-haring-by-paolo-parisi/</t>
  </si>
  <si>
    <t>61218848-keith-haring</t>
  </si>
  <si>
    <t>Keith Haring: The Story Of His Life</t>
  </si>
  <si>
    <t>Paolo Parisi</t>
  </si>
  <si>
    <t>Keith Haring</t>
  </si>
  <si>
    <t>https://www.penguinrandomhouse.com/books/307333/the-14th-dalai-lama-by-tetsu-saiwai/</t>
  </si>
  <si>
    <t>7980565-the-14th-dalai-lama</t>
  </si>
  <si>
    <t>The 14th Dalai Lama: A Manga Biography</t>
  </si>
  <si>
    <t>Tetsu Saiwai</t>
  </si>
  <si>
    <t>Tenzin Gyatso</t>
  </si>
  <si>
    <t>Dalai Lama</t>
  </si>
  <si>
    <t>Penguin Publishing Group</t>
  </si>
  <si>
    <t>https://www.penguinrandomhouse.com/books/676653/mark-rothko-by-francesco-matteuzzi-giovanni-scarduelli/</t>
  </si>
  <si>
    <t>59961494-mark-rothko</t>
  </si>
  <si>
    <t>Mark Rothko: The Story Of His Life</t>
  </si>
  <si>
    <t>Francesco Matteuzzi, Giovanni Scarduelli</t>
  </si>
  <si>
    <t>Mark Rothko</t>
  </si>
  <si>
    <t>Hugh</t>
  </si>
  <si>
    <t>https://www.penguinrandomhouse.com/books/704375/madonna-una-biografia--madonna-a-biography-by-los-pietro-flores/</t>
  </si>
  <si>
    <t>57020816-madonna</t>
  </si>
  <si>
    <t>Madonna: A Biography</t>
  </si>
  <si>
    <t>Borja Prieto, Natalia Flores</t>
  </si>
  <si>
    <t>Madonna</t>
  </si>
  <si>
    <t>PRH Grupo Editorial</t>
  </si>
  <si>
    <t>https://www.penguinrandomhouse.com/books/566297/the-life-of-frederick-douglass-by-david-f-walker-art-by-damon-smyth-and-colors-by-marissa-louise/</t>
  </si>
  <si>
    <t>39946133-the-life-of-frederick-douglass</t>
  </si>
  <si>
    <t>The Life Of Frederick Douglass: A Graphic Narrative Of A Slave's Journey From Bondage To Freedom</t>
  </si>
  <si>
    <t>David F. Walker, Damon Smyth, Marissa Louise</t>
  </si>
  <si>
    <t>Frederick Douglass</t>
  </si>
  <si>
    <t>Abolitionist</t>
  </si>
  <si>
    <t>https://www.penguinrandomhouse.com/books/566183/lon-chaney-speaks-by-pat-dorian/</t>
  </si>
  <si>
    <t>50612753-lon-chaney-speaks</t>
  </si>
  <si>
    <t>Lon Chaney Speaks</t>
  </si>
  <si>
    <t>Pat Dorian</t>
  </si>
  <si>
    <t>Lon Chaney</t>
  </si>
  <si>
    <t>Knopf Doubleday Publishing Group</t>
  </si>
  <si>
    <t>https://www.penguinrandomhouse.com/books/623200/michael-jackson-musica-de-luz-vida-de-sombras--michael-jackson-music-of-light-life-of-shadows-by-guillermo-alonso-y-carla-fuentes/</t>
  </si>
  <si>
    <t>45708322-michael-jackson-m-sica-de-luz-vida-de-sombras-michael-jackson-music</t>
  </si>
  <si>
    <t>Michael Jackson: Music of Light, Life of Shadows</t>
  </si>
  <si>
    <t>Guillermo Alonso, Carla Fuentes</t>
  </si>
  <si>
    <t>Random Cómics</t>
  </si>
  <si>
    <t>Michael Jackson, música de luz, vida de sombras</t>
  </si>
  <si>
    <t>https://www.penguinrandomhouse.com/books/555181/alexander-hamilton-by-jonathan-hennessey-art-by-justin-greenwood/</t>
  </si>
  <si>
    <t>33098848-alexander-hamilton</t>
  </si>
  <si>
    <t>Alexander Hamilton: The Graphic History Of An American Founding Father</t>
  </si>
  <si>
    <t>Jonathan Hennessey, Justin Greenwood</t>
  </si>
  <si>
    <t>Alexander Hamilton</t>
  </si>
  <si>
    <t>Revolutionary, Treasury Secretary</t>
  </si>
  <si>
    <t>https://www.penguinrandomhouse.com/books/704372/federico-vida-de-federico-garcia-lorca--federico-the-life-of-federico-garcia-lorca-by-ilu-ros/</t>
  </si>
  <si>
    <t>57938387-federico</t>
  </si>
  <si>
    <t>Federico: The Life Of Federico García Lorca</t>
  </si>
  <si>
    <t>Ilu Ros</t>
  </si>
  <si>
    <t>Federico Garcia Lorca</t>
  </si>
  <si>
    <t>Poet, Playwright</t>
  </si>
  <si>
    <t>https://www.penguinrandomhouse.com/books/570266/frida-kahlo-by-vanna-vinci/</t>
  </si>
  <si>
    <t>34697189-frida-kahlo</t>
  </si>
  <si>
    <t>Frida Kahlo: The Story Of Her Life</t>
  </si>
  <si>
    <t>Vanna Vinci</t>
  </si>
  <si>
    <t>https://www.penguinrandomhouse.com/books/666735/edward-hopper-by-sergio-rossi-giovanni-scarduelli/</t>
  </si>
  <si>
    <t>56963830-edward-hopper</t>
  </si>
  <si>
    <t>Edward Hopper: The Story Of His Life</t>
  </si>
  <si>
    <t>Sergio Rossi, Giovanni Scarduelli</t>
  </si>
  <si>
    <t>Edward Hopper</t>
  </si>
  <si>
    <t>Present</t>
  </si>
  <si>
    <t>https://www.penguinrandomhouse.com/books/696065/francis-bacon-graphic-novel-by-cristina-portolano/</t>
  </si>
  <si>
    <t>60317104-francis-bacon-graphic-novel</t>
  </si>
  <si>
    <t>Francis Bacon: The Story of his Life</t>
  </si>
  <si>
    <t>Cristina Portolano</t>
  </si>
  <si>
    <t>Francis Bacon</t>
  </si>
  <si>
    <t>https://www.penguinrandomhouse.ca/books/626059/sundays-child-by-serena-katt/9781787331020</t>
  </si>
  <si>
    <t>41087271-sunday-s-child</t>
  </si>
  <si>
    <t>Sunday's Child</t>
  </si>
  <si>
    <t>Serena Katt</t>
  </si>
  <si>
    <t>"Opa"</t>
  </si>
  <si>
    <t>Nazi Collaborator…?</t>
  </si>
  <si>
    <t>Random House Canada</t>
  </si>
  <si>
    <t>MacMillan Publishers</t>
  </si>
  <si>
    <t>https://us.macmillan.com/books/9781626728769/einstein</t>
  </si>
  <si>
    <t>59251235-einstein</t>
  </si>
  <si>
    <t>Einstein</t>
  </si>
  <si>
    <t>Jim Ottaviani, Jerel Dye</t>
  </si>
  <si>
    <t>Scientist</t>
  </si>
  <si>
    <t>first second</t>
  </si>
  <si>
    <t>https://us.macmillan.com/books/9780809026852/anne-frank-the-anne-frank-house-authorized-graphic-biography</t>
  </si>
  <si>
    <t>7352725-anne-frank</t>
  </si>
  <si>
    <t>Anne Frank: The Anne Frank House Authorized Graphic Biography</t>
  </si>
  <si>
    <t>Sid Jacobson, Ernie Colon</t>
  </si>
  <si>
    <t>Anne Frank</t>
  </si>
  <si>
    <t>N/A</t>
  </si>
  <si>
    <t>Hill and Wang</t>
  </si>
  <si>
    <t>https://us.macmillan.com/books/9780809093557/trinity-a-graphic-history-of-the-first-atomic-bomb</t>
  </si>
  <si>
    <t>16059564-trinity</t>
  </si>
  <si>
    <t>Trinity: A Graphic History of the First Atomic Bomb</t>
  </si>
  <si>
    <t>Jonathan Fetter-vorm</t>
  </si>
  <si>
    <t>J. Robert Oppenheimer; Manhattan Project</t>
  </si>
  <si>
    <t>https://us.macmillan.com/books/9781250760753/accidental-czar</t>
  </si>
  <si>
    <t>58484191-accidental-czar</t>
  </si>
  <si>
    <t>Accidental Czar: The Life And Lies Of Vladimir Putin</t>
  </si>
  <si>
    <t>Andrew S. Weiss, Brian Brown</t>
  </si>
  <si>
    <t>Vladimir Putin</t>
  </si>
  <si>
    <t>President of Russia/Autocrat</t>
  </si>
  <si>
    <t>https://www.indigo.ca/en-ca/alans-war-the-memories-of-g.i.-alan-cope/9781596430969.html</t>
  </si>
  <si>
    <t>2943009-alan-s-war</t>
  </si>
  <si>
    <t>Alan's War: The Memories Of G.i. Alan Cope</t>
  </si>
  <si>
    <t>Emmanuel Guibert</t>
  </si>
  <si>
    <t>Alan Cope</t>
  </si>
  <si>
    <t>Soldier</t>
  </si>
  <si>
    <t>https://us.macmillan.com/books/9780809016495/the-beats</t>
  </si>
  <si>
    <t>7477328-the-beats</t>
  </si>
  <si>
    <t>The Beats: A Graphic History</t>
  </si>
  <si>
    <t>Harvey Pekar, Ed Piskor, Paul Buhle, Trina Robbins, Peter Kuper</t>
  </si>
  <si>
    <t>Kerouac, Ginsberg, Burroughs, Jay DeFeo</t>
  </si>
  <si>
    <t>https://us.macmillan.com/books/9780809095087/trotsky</t>
  </si>
  <si>
    <t>6600626-trotsky</t>
  </si>
  <si>
    <t>Trotsky</t>
  </si>
  <si>
    <t>Rick Geary</t>
  </si>
  <si>
    <t>Leon Trotsky</t>
  </si>
  <si>
    <t>https://us.macmillan.com/books/9780809095032/j-edgar-hoover</t>
  </si>
  <si>
    <t>1765760.J_Edgar_Hoover</t>
  </si>
  <si>
    <t>J. Edgar Hoover: A True History of Violence</t>
  </si>
  <si>
    <t>J. Edgar Hoover</t>
  </si>
  <si>
    <t>FBI Chief</t>
  </si>
  <si>
    <t>https://us.macmillan.com/books/9780809095049/malcolm-x</t>
  </si>
  <si>
    <t>31080.Malcolm_X</t>
  </si>
  <si>
    <t>Malcolm X: A Graphic Biography</t>
  </si>
  <si>
    <t>Andrew Helfer, Randy DuBurke</t>
  </si>
  <si>
    <t>Malcom X</t>
  </si>
  <si>
    <t>https://us.macmillan.com/books/9781250777942/hawking</t>
  </si>
  <si>
    <t>54017867-hawking</t>
  </si>
  <si>
    <t>Hawking</t>
  </si>
  <si>
    <t>Jim Ottaviani, Leland Myrick</t>
  </si>
  <si>
    <t>Stephen Hawking</t>
  </si>
  <si>
    <t>https://us.macmillan.com/books/9781596432871/grace</t>
  </si>
  <si>
    <t>10991383-grace</t>
  </si>
  <si>
    <t>Grace: The Jeff Buckley Story</t>
  </si>
  <si>
    <t>Tiffanie DeBartolo, Pascal Dizin, Lisa Reist</t>
  </si>
  <si>
    <t>Jeff Buckley</t>
  </si>
  <si>
    <t>https://us.macmillan.com/books/9781250224880/monk</t>
  </si>
  <si>
    <t>Monk!: Thelonious, Pannonica, and the Friendship Behind a Musical Revolution</t>
  </si>
  <si>
    <t>Youssef Daoudi</t>
  </si>
  <si>
    <t>Thelonious Monk</t>
  </si>
  <si>
    <t>https://us.macmillan.com/books/9781626723160/is-this-guy-for-real</t>
  </si>
  <si>
    <t>34506909-is-this-guy-for-real</t>
  </si>
  <si>
    <t>Is This Guy For Real? The Unbelievable Andy Kaufman</t>
  </si>
  <si>
    <t>Brian Brown</t>
  </si>
  <si>
    <t>Andy Kaufman</t>
  </si>
  <si>
    <t>Comedian</t>
  </si>
  <si>
    <t>https://us.macmillan.com/books/9781596438279/feynman</t>
  </si>
  <si>
    <t>15792872-feynman</t>
  </si>
  <si>
    <t>Feynman</t>
  </si>
  <si>
    <t>Richard Feynman</t>
  </si>
  <si>
    <t>https://us.macmillan.com/books/9781596438514/andre-the-giant</t>
  </si>
  <si>
    <t>18465496-andre-the-giant</t>
  </si>
  <si>
    <t>Andre The Giant: Life And Legend</t>
  </si>
  <si>
    <t>Andre The Giant</t>
  </si>
  <si>
    <t>Professional Wrestler, Actor</t>
  </si>
  <si>
    <t>https://www.indigo.ca/en-ca/verissimus-the-stoic-philosophy-of-marcus-aurelius/9781250270955.html</t>
  </si>
  <si>
    <t>58724891-verissimus</t>
  </si>
  <si>
    <t>Verissimus: The Stoic Philosophy Of Marcus Aurelius</t>
  </si>
  <si>
    <t>Donald J. Robertson, Ze Nuno Fraga</t>
  </si>
  <si>
    <t>Marcus Aurelius</t>
  </si>
  <si>
    <t>Roman Emporer</t>
  </si>
  <si>
    <t>Macmillan Publishers</t>
  </si>
  <si>
    <t>St. Martin's Publishing Group</t>
  </si>
  <si>
    <t>https://us.macmillan.com/books/9781626728523/now-let-me-fly</t>
  </si>
  <si>
    <t>60316981-now-let-me-fly</t>
  </si>
  <si>
    <t>Now Let Me Fly: A Portrait Of Eugene Bullard</t>
  </si>
  <si>
    <t>Ronald Wimberly, Brahm Revel</t>
  </si>
  <si>
    <t>Eugene Bullard</t>
  </si>
  <si>
    <t>Fighter Pilot</t>
  </si>
  <si>
    <t>IDW Publishing</t>
  </si>
  <si>
    <t>https://idwpublishing.com/products/march-book-one?variant=44894945018155</t>
  </si>
  <si>
    <t>17346698-march</t>
  </si>
  <si>
    <t>March: Book One</t>
  </si>
  <si>
    <t>John Lewis, Andrew Aydin, Nate Powell</t>
  </si>
  <si>
    <t>John Lewis</t>
  </si>
  <si>
    <t>Top Shelf</t>
  </si>
  <si>
    <t>https://idwpublishing.com/products/funny-things-a-comic-strip-biography-of-charles-m-schulz?variant=46532419060011</t>
  </si>
  <si>
    <t>64391839-funny-things</t>
  </si>
  <si>
    <t>Funny Things: A Comic Strip Biography of Charles M. Schulz</t>
  </si>
  <si>
    <t>Luca Debus, Francesco Matteuzzi</t>
  </si>
  <si>
    <t>Charles Schulz</t>
  </si>
  <si>
    <t>https://idwpublishing.com/products/they-called-us-enemy-expanded-edition?variant=44895296258347</t>
  </si>
  <si>
    <t>52211831-they-called-us-enemy</t>
  </si>
  <si>
    <t>They Called Us Enemy: Expanded Edition</t>
  </si>
  <si>
    <t>George Takei, Justin Eisinger, Steven Scott, Harmony Becker</t>
  </si>
  <si>
    <t>George Takei</t>
  </si>
  <si>
    <t>Childhood (Mid-20th Century)</t>
  </si>
  <si>
    <t>https://idwpublishing.com/products/march-book-two?variant=44894945313067</t>
  </si>
  <si>
    <t>22487952-march</t>
  </si>
  <si>
    <t>March: Book Two</t>
  </si>
  <si>
    <t>https://idwpublishing.com/products/genius-isolated-the-life-and-art-of-alex-toth?variant=45247077384491</t>
  </si>
  <si>
    <t>8721708-genius-isolated</t>
  </si>
  <si>
    <t>Genius, Isolated: The Life and Art of Alex Toth</t>
  </si>
  <si>
    <t>Dean Mullaney, Bruce Canwell</t>
  </si>
  <si>
    <t>Alex Toth</t>
  </si>
  <si>
    <t>https://idwpublishing.com/products/march-book-three-hc?variant=44894945247531</t>
  </si>
  <si>
    <t>29436571-march</t>
  </si>
  <si>
    <t>March: Book Three</t>
  </si>
  <si>
    <t>https://www.fantagraphics.com/collections/biography-memoir/products/evita-the-life-and-work-of-eva-peron</t>
  </si>
  <si>
    <t>61363164-evita</t>
  </si>
  <si>
    <t>Evita: The Life And Work Of Eva Perón</t>
  </si>
  <si>
    <t>Héctor Germán Oesterheld, Alberto Breccia, Enrique Breccia, Erica Mena</t>
  </si>
  <si>
    <t>Eva Perón</t>
  </si>
  <si>
    <t>Argentine First Lady</t>
  </si>
  <si>
    <t>???</t>
  </si>
  <si>
    <t>https://www.fantagraphics.com/collections/biography-memoir/products/golden-boy-beethovens-youth</t>
  </si>
  <si>
    <t>59551313-golden-boy</t>
  </si>
  <si>
    <t>Golden Boy: Beethoven's Youth</t>
  </si>
  <si>
    <t>Mikael Ross</t>
  </si>
  <si>
    <t>Beethoven</t>
  </si>
  <si>
    <t>https://www.fantagraphics.com/products/ms-davis-a-graphic-biography</t>
  </si>
  <si>
    <t>61363154-ms-davis</t>
  </si>
  <si>
    <t>Ms. Davis</t>
  </si>
  <si>
    <t>Sybille De La Croix, Amazing Ameziane</t>
  </si>
  <si>
    <t>Angela Davis</t>
  </si>
  <si>
    <t>Professor, Political Activist</t>
  </si>
  <si>
    <t>https://www.fantagraphics.com/collections/biography-memoir/products/anais-nin-a-sea-of-lies</t>
  </si>
  <si>
    <t>54571511-ana-s-nin---sur-la-mer-des-mensonges</t>
  </si>
  <si>
    <t>Yes</t>
  </si>
  <si>
    <t>https://www.fantagraphics.com/collections/biography-memoir/products/delights-a-story-of-hieronymus-bosch</t>
  </si>
  <si>
    <t>199451852-delights</t>
  </si>
  <si>
    <t>Delights: A Story of Hieronymus Bosch</t>
  </si>
  <si>
    <t>Guy Colwell</t>
  </si>
  <si>
    <t>Jheronimus van Aken</t>
  </si>
  <si>
    <t>No</t>
  </si>
  <si>
    <t>https://www.fantagraphics.com/collections/biography-memoir/products/i-know-what-i-am</t>
  </si>
  <si>
    <t>50022132-i-know-what-i-am</t>
  </si>
  <si>
    <t>I Know What I Am: The Life and Times of Artemisia Gentileschi</t>
  </si>
  <si>
    <t>Gina Siciliano</t>
  </si>
  <si>
    <t>Artemisia Gentileschi</t>
  </si>
  <si>
    <t>https://www.fantagraphics.com/collections/biography-memoir/products/life-of-che</t>
  </si>
  <si>
    <t>58558353-life-of-che</t>
  </si>
  <si>
    <t>Life of Che: An Impressionistic Biography</t>
  </si>
  <si>
    <t>Héctor Germán Oesterheld, Alberto Breccia, Enrique Breccia, Pablo Turnes, Erica Mena</t>
  </si>
  <si>
    <t>Che Guevera</t>
  </si>
  <si>
    <t>https://www.fantagraphics.com/collections/biography-memoir/products/memorabilia</t>
  </si>
  <si>
    <t>38458481-memorabilia</t>
  </si>
  <si>
    <t>Memorabilia</t>
  </si>
  <si>
    <t>Sergio Ponchione, Diego Ceresa</t>
  </si>
  <si>
    <t>Steve Ditko, Jack Kirby, Wallace Wood, Will Eisner, Richard Corben</t>
  </si>
  <si>
    <t>Cartoonists</t>
  </si>
  <si>
    <t>https://www.fantagraphics.com/collections/biography-memoir/products/john-stanley</t>
  </si>
  <si>
    <t>30341584-john-stanley</t>
  </si>
  <si>
    <t>John Stanley: Giving Life To Little Lulu</t>
  </si>
  <si>
    <t>Bill Schelly, John Stanley</t>
  </si>
  <si>
    <t>John Stanley</t>
  </si>
  <si>
    <t>https://www.fantagraphics.com/collections/biography-memoir/products/were-all-just-fine</t>
  </si>
  <si>
    <t>61363155-we-re-all-just-fine</t>
  </si>
  <si>
    <t>We're All Just Fine</t>
  </si>
  <si>
    <t>Ana Penyas, Andrea Rosenberg</t>
  </si>
  <si>
    <t>Maruja Penyas, Herminia Penyas</t>
  </si>
  <si>
    <t>https://www.fantagraphics.com/collections/biography-memoir/products/winter-warrior</t>
  </si>
  <si>
    <t>42038564-winter-warrior</t>
  </si>
  <si>
    <t>Winter Warrior: A Vietnam Vet's Anti-War Odyssey</t>
  </si>
  <si>
    <t>Eve Gilbert, Scott Camil</t>
  </si>
  <si>
    <t>Scott Camil</t>
  </si>
  <si>
    <t>Anti-War Activist</t>
  </si>
  <si>
    <t>https://www.fantagraphics.com/collections/biography-memoir/products/johnny-appleseed</t>
  </si>
  <si>
    <t>34445181-johnny-appleseed</t>
  </si>
  <si>
    <t>Johnny Appleseed</t>
  </si>
  <si>
    <t>Paul Buhle, Noah van Sciver</t>
  </si>
  <si>
    <t>John Chapman</t>
  </si>
  <si>
    <t>Botanist</t>
  </si>
  <si>
    <t>https://www.fantagraphics.com/collections/biography-memoir/products/the-ladies-in-waiting</t>
  </si>
  <si>
    <t>32191895-the-ladies-in-waiting</t>
  </si>
  <si>
    <t>The-Ladies-In-Waiting</t>
  </si>
  <si>
    <t>Santiago Garcia, Javier Olivares, Erica Mena</t>
  </si>
  <si>
    <t>Diego Velázquez</t>
  </si>
  <si>
    <t>Painter</t>
  </si>
  <si>
    <t>https://www.fantagraphics.com/collections/biography-memoir/products/the-hypo</t>
  </si>
  <si>
    <t>14475543-the-hypo</t>
  </si>
  <si>
    <t>The Hypo: The Melancholic Young Lincoln</t>
  </si>
  <si>
    <t>Abraham Lincoln</t>
  </si>
  <si>
    <t>Early 19th Century - Mid 19th Century</t>
  </si>
  <si>
    <t>https://www.fantagraphics.com/collections/biography-memoir/products/man-in-furs</t>
  </si>
  <si>
    <t>57322548-man-in-furs</t>
  </si>
  <si>
    <t>Man In Fures</t>
  </si>
  <si>
    <t>Catherine Sauvat, Anne Simon, Mercedes Claire Gilliom</t>
  </si>
  <si>
    <t>Leopold von Sacher-Masoch</t>
  </si>
  <si>
    <t>Author, Socialite</t>
  </si>
  <si>
    <t>https://www.fantagraphics.com/collections/biography-memoir/products/michael-jordan</t>
  </si>
  <si>
    <t>17591966-michael-jordan</t>
  </si>
  <si>
    <t>Michael Jordan: Bull On Parade</t>
  </si>
  <si>
    <t>Wilfred Santiago</t>
  </si>
  <si>
    <t>Michael Jordan</t>
  </si>
  <si>
    <t>https://www.fantagraphics.com/collections/biography-memoir/products/i-rene-tardi-prisoner-of-war-in-stalag-iib-vol-1</t>
  </si>
  <si>
    <t>36321846-i-rene-tardi-prisoner-of-war-in-stalag-iib-vol-1</t>
  </si>
  <si>
    <t>I, Rene Tardi, Prisoner Of War In Stalag 2b</t>
  </si>
  <si>
    <t>Jacques Tardi</t>
  </si>
  <si>
    <t>Rene Tardi</t>
  </si>
  <si>
    <t>Prisoner</t>
  </si>
  <si>
    <t>Humanoids Inc.</t>
  </si>
  <si>
    <t>https://www.humanoids.com/book/1359</t>
  </si>
  <si>
    <t>62919031-all-tomorrow-s-parties</t>
  </si>
  <si>
    <t>All Tomorrow's Parties: The Velvet Underground Story</t>
  </si>
  <si>
    <t>Koren Shadmi</t>
  </si>
  <si>
    <t>The Velvet Underground &amp; Andy Warhol</t>
  </si>
  <si>
    <t>Musician, Artist</t>
  </si>
  <si>
    <t>https://www.humanoids.com/book/1387</t>
  </si>
  <si>
    <t>101136053-the-golden-voice</t>
  </si>
  <si>
    <t>The Golden Voice: The Ballad of Cambodian Rock's Lost Queen</t>
  </si>
  <si>
    <t>Gregory Cahill, Kat Baumann</t>
  </si>
  <si>
    <t>Ros Serey Sothea</t>
  </si>
  <si>
    <t>https://www.humanoids.com/book/1389</t>
  </si>
  <si>
    <t>123208777-through-clouds-of-smoke</t>
  </si>
  <si>
    <t>Through Clouds of Smoke: Freud's Final Days</t>
  </si>
  <si>
    <t>Suzanne Leclair &amp; William Roy</t>
  </si>
  <si>
    <t>https://www.humanoids.com/book/854</t>
  </si>
  <si>
    <t>178019129-hedy-lamarr</t>
  </si>
  <si>
    <t>Hedy Lamarr: An Incredible Life</t>
  </si>
  <si>
    <t>La plus belle femme du monde</t>
  </si>
  <si>
    <t>https://www.humanoids.com/book/1348</t>
  </si>
  <si>
    <t>61337907-the-twilight-man</t>
  </si>
  <si>
    <t>The Twilight Man: Rod Serling and the Birth of Television</t>
  </si>
  <si>
    <t>Rod Serling</t>
  </si>
  <si>
    <t>Television Host</t>
  </si>
  <si>
    <t>https://www.humanoids.com/book/1336</t>
  </si>
  <si>
    <t>61964721-lugosi</t>
  </si>
  <si>
    <t>Lugosi: The Rise and Fall of Hollywood's Dracula</t>
  </si>
  <si>
    <t>Bela Lugosi</t>
  </si>
  <si>
    <t>Actor, Political Activist</t>
  </si>
  <si>
    <t>https://www.humanoids.com/book/1312</t>
  </si>
  <si>
    <t>60459331-beethoven</t>
  </si>
  <si>
    <t>Beethoven: A Stand for Freedom</t>
  </si>
  <si>
    <t xml:space="preserve">Régis Penet </t>
  </si>
  <si>
    <t>Ludwig van Beethoven</t>
  </si>
  <si>
    <t>https://www.humanoids.com/series/316</t>
  </si>
  <si>
    <t>58437963-makhno</t>
  </si>
  <si>
    <t>Makhno: Ukrainian Freedom Fighter</t>
  </si>
  <si>
    <t>Philippe Thirault, Roberto Zaghi, Nanette McGuiness</t>
  </si>
  <si>
    <t>Nestor Makhno</t>
  </si>
  <si>
    <t>Le vent des libertaires : intégrale</t>
  </si>
  <si>
    <t>https://www.indigo.ca/en-ca/le-vent-des-libertaires-integrale/9782731641257.html</t>
  </si>
  <si>
    <t>https://drawnandquarterly.com/books/we-are-on-our-own/</t>
  </si>
  <si>
    <t>60784723-we-are-on-our-own</t>
  </si>
  <si>
    <t>We Are On Our Own: A Memoir</t>
  </si>
  <si>
    <t>Miriam Katin</t>
  </si>
  <si>
    <t>Miriam Katlin</t>
  </si>
  <si>
    <t>Holocaust Survivor, Illustrator</t>
  </si>
  <si>
    <t>https://drawnandquarterly.com/books/adventures-of-herge/</t>
  </si>
  <si>
    <t>10860500-the-adventures-of-herg</t>
  </si>
  <si>
    <t>The Adventures of Hergé</t>
  </si>
  <si>
    <t>Jose-Louis Bocquet, Jean-Luc Fromental, Stanislas Barthémy</t>
  </si>
  <si>
    <t>Georges Prosper Remi</t>
  </si>
  <si>
    <t>https://drawnandquarterly.com/books/leonard-cohen-wire/</t>
  </si>
  <si>
    <t>56269253-leonard-cohen</t>
  </si>
  <si>
    <t>Leonard Cohen: On A Wire</t>
  </si>
  <si>
    <t>Philippe Girard, Helge Dascher, Karen Houle</t>
  </si>
  <si>
    <t>Leonard Cohen</t>
  </si>
  <si>
    <t>https://drawnandquarterly.com/books/putins-russia-rise-dictator/</t>
  </si>
  <si>
    <t>57693671-putin-s-russia</t>
  </si>
  <si>
    <t>Putin's Russia</t>
  </si>
  <si>
    <t>Darryl Cunningham</t>
  </si>
  <si>
    <t>https://drawnandquarterly.com/books/louis-riel/</t>
  </si>
  <si>
    <t>269353.Louis_Riel</t>
  </si>
  <si>
    <t>Louis Riel: A Comic-Strip Biography</t>
  </si>
  <si>
    <t>Chester Brown</t>
  </si>
  <si>
    <t>Louis Riel</t>
  </si>
  <si>
    <t>https://drawnandquarterly.com/books/woman-rebel/</t>
  </si>
  <si>
    <t>17287065-woman-rebel</t>
  </si>
  <si>
    <t>Woman Rebel: The Margaret Sanger Story</t>
  </si>
  <si>
    <t>Peter Bagge</t>
  </si>
  <si>
    <t>Margaret Sanger</t>
  </si>
  <si>
    <t>Women's Rights Activist</t>
  </si>
  <si>
    <t>https://drawnandquarterly.com/books/year-rabbit/</t>
  </si>
  <si>
    <t>43317483-year-of-the-rabbit</t>
  </si>
  <si>
    <t>Year Of The Rabbit</t>
  </si>
  <si>
    <t>Tian Veasna, Helge Dascher</t>
  </si>
  <si>
    <t>Tian Veasna</t>
  </si>
  <si>
    <t>Refugees</t>
  </si>
  <si>
    <t>Quarto</t>
  </si>
  <si>
    <t>https://www.quartoknows.com/books/9780711288423/hockney</t>
  </si>
  <si>
    <t>130006691-hockney</t>
  </si>
  <si>
    <t>Hockney: A Graphic Life</t>
  </si>
  <si>
    <t>Simon Elliott</t>
  </si>
  <si>
    <t>David Hockney</t>
  </si>
  <si>
    <t>Frances Lincoln</t>
  </si>
  <si>
    <t>https://www.quartoknows.com/books/9780711290785/andy-warhol-a-graphic-biography</t>
  </si>
  <si>
    <t>182761382-andy-warhol</t>
  </si>
  <si>
    <t>Andy Warhol: A Graphic Biography</t>
  </si>
  <si>
    <t>Michele Botton, Marco Maraggi</t>
  </si>
  <si>
    <t>Italian?</t>
  </si>
  <si>
    <t>https://www.quartoknows.com/books/9780711290761/quentin-tarantino-a-graphic-biography</t>
  </si>
  <si>
    <t>182761906-quentin-tarantino</t>
  </si>
  <si>
    <t>Quentin Tarantino: A Graphic Biography</t>
  </si>
  <si>
    <t>Michele Botton, Bernardo Santiago Acosta</t>
  </si>
  <si>
    <t>Quentin Tarantino</t>
  </si>
  <si>
    <t>Simon &amp; Schuster (Distrubutor)</t>
  </si>
  <si>
    <t>Distributor</t>
  </si>
  <si>
    <t>https://www.simonandschuster.ca/books/Grateful-Dead-Origins/Chris-Miskiewicz/9781940878300</t>
  </si>
  <si>
    <t>45293279-grateful-dead-origins</t>
  </si>
  <si>
    <t>Grateful Dead Origins</t>
  </si>
  <si>
    <t>Chris Miskiewicz, Noah Van Scriver</t>
  </si>
  <si>
    <t>Grateful Dead</t>
  </si>
  <si>
    <t>Z2 Comics</t>
  </si>
  <si>
    <t>Simon &amp; Schuster</t>
  </si>
  <si>
    <t>https://www.simonandschuster.ca/books/One-Bourbon-One-Scotch-One-Beer-Three-Tales-of-John-Lee-Hooker/Gabe-Soria/9781940878614</t>
  </si>
  <si>
    <t>59113162-one-bourbon-one-scotch-one-beer</t>
  </si>
  <si>
    <t>One Bourbon, One Scotch, One Beer: Three Tales of John Lee Hooker</t>
  </si>
  <si>
    <t>Gabe Soria, Jarrett Willliams, Kyle Baker, Evan Cagle, Chris Brunner</t>
  </si>
  <si>
    <t>John Lee Hooker</t>
  </si>
  <si>
    <t>https://www.simonandschuster.ca/books/Blondie/Jimmy-Palmiotti/9781940878768</t>
  </si>
  <si>
    <t>57234142-blondie</t>
  </si>
  <si>
    <t>Blondie: Against The Odds</t>
  </si>
  <si>
    <t>Jimmy Palmiotti, Amanda Connor, John McCrea</t>
  </si>
  <si>
    <t>Blondie</t>
  </si>
  <si>
    <t>https://www.simonandschuster.ca/books/Sublime-$5-at-the-Door/Ryan-Cady/9781954928046</t>
  </si>
  <si>
    <t>60321267-sublime</t>
  </si>
  <si>
    <t>Sublime: $5 at the Door</t>
  </si>
  <si>
    <t>Ryan Candy, Audrey Mok, Logan Faerber, Hayden Sherman, Alex Diotto, Bill Masuku, Robert Ahmad, Julianne Griepp</t>
  </si>
  <si>
    <t>Sublime</t>
  </si>
  <si>
    <t>https://www.simonandschuster.ca/books/Cypress-Hill-Tres-Equis/Noah-Callahan-Bever/9781940878669</t>
  </si>
  <si>
    <t>57553105-cypress-hill-tres-equis</t>
  </si>
  <si>
    <t>Cypress Hill: Tres Equis</t>
  </si>
  <si>
    <t>Noah Callahan-Bever, Gabriel Alvarez, Chris Robinson, Felix Ruiz, Jefte Palo, Jan Gedeon, Damion Scott, Angel Hernandez, Paris Alleyne</t>
  </si>
  <si>
    <t>Cypress Hill</t>
  </si>
  <si>
    <t>https://www.simonandschuster.ca/books/Elvis/Chris-Miskiewicz/9781940878652</t>
  </si>
  <si>
    <t>56269818-elvis</t>
  </si>
  <si>
    <t>Chris Miskiewicz, Michael Shelfer</t>
  </si>
  <si>
    <t>https://www.simonandschuster.ca/books/Morrison-Hotel-Graphic-Novel/Leah-Moore/9781940878362</t>
  </si>
  <si>
    <t>54786126-morrison-hotel</t>
  </si>
  <si>
    <t>Morrison Hotel</t>
  </si>
  <si>
    <t>Leah Moore, Tony Parker, John Pearson, Michael Avon Oeming, Taki Soma, Margeurite Sauvage, Sebastian Piriz, Guillermo Sanna, Colleen Doran, Ryan Kelly, Vasilis Lolos, Jill Thompson, John K. Snyder III</t>
  </si>
  <si>
    <t>The Doors</t>
  </si>
  <si>
    <t>https://www.simonandschuster.ca/books/Chasin-The-Bird/Dave-Chisholm/9781940878386</t>
  </si>
  <si>
    <t>54587149-chasin-the-bird</t>
  </si>
  <si>
    <t>Chasin' The Bird</t>
  </si>
  <si>
    <t>Dave Chisholm</t>
  </si>
  <si>
    <t>Charlie Parker</t>
  </si>
  <si>
    <t>https://www.simonandschuster.ca/books/Clayton/Julian-Voloj/9781682618981</t>
  </si>
  <si>
    <t>49930973-clayton</t>
  </si>
  <si>
    <t>Clayton: Godfather of Lower East Side Documentary</t>
  </si>
  <si>
    <t>Julian Voloj, Eddy Portnoy</t>
  </si>
  <si>
    <t>Clayton Patterson</t>
  </si>
  <si>
    <t>Permuted Press</t>
  </si>
  <si>
    <t>https://www.simonandschuster.ca/books/The-Beatles-Story/Arthur-Ranson/9781781086179</t>
  </si>
  <si>
    <t>35297626-the-beatles-story</t>
  </si>
  <si>
    <t>The Beatles Story</t>
  </si>
  <si>
    <t>Arthur Ranson, Angus Allan</t>
  </si>
  <si>
    <t>Rebellion</t>
  </si>
  <si>
    <t>Assorted Presses (Focus isn't primarily on graphic novels/biographies/comics)</t>
  </si>
  <si>
    <t>https://www.penguinrandomhouse.com/books/727446/did-you-hear-what-eddie-gein-done-by-written-by-eric-powell-and-harold-schechter-illustrated-by-eric-powell/</t>
  </si>
  <si>
    <t>57378791-did-you-hear-what-eddie-gein-done</t>
  </si>
  <si>
    <t>Did You Hear What Eddie Gein Done?</t>
  </si>
  <si>
    <t>Eric Powell, Harold Schechter</t>
  </si>
  <si>
    <t>Ed Gein</t>
  </si>
  <si>
    <t>Albatross Funnybooks (note: originally independent publisher distributed through PRH; moved to Dark Horse in 2023)</t>
  </si>
  <si>
    <t>Distributor: Penguin Random House Publisher Services</t>
  </si>
  <si>
    <t>https://www.penguinrandomhouse.com/books/718522/i-am-stan-by-tom-scioli/</t>
  </si>
  <si>
    <t>125120657-i-am-stan</t>
  </si>
  <si>
    <t>I Am Stan: A Graphic Biography of the Legendary Stan Lee</t>
  </si>
  <si>
    <t>Stan Lee</t>
  </si>
  <si>
    <t>Ten Speed Graphic</t>
  </si>
  <si>
    <t>https://www.penguinrandomhouse.com/books/237322/musashi-a-graphic-novel-by-sean-michael-wilson-illustrated-by-michiru-morikawa/</t>
  </si>
  <si>
    <t>19288784-musashi</t>
  </si>
  <si>
    <t>Musashi (a Graphic Novel)</t>
  </si>
  <si>
    <t>Sean Michael Wilson, Michiru Morikawa, William Scott Wilson</t>
  </si>
  <si>
    <t>Miyamoto Musashi</t>
  </si>
  <si>
    <t>Samurai</t>
  </si>
  <si>
    <t>Shambhala</t>
  </si>
  <si>
    <t>https://jwb.bookstore.ipgbook.com/baddawi-products-9781935982494.php</t>
  </si>
  <si>
    <t>25327517-baddawi</t>
  </si>
  <si>
    <t>Baddawi</t>
  </si>
  <si>
    <t>Leila Abdelrazaq</t>
  </si>
  <si>
    <t>Ahmed Abdelrazaq</t>
  </si>
  <si>
    <t>Just World Books</t>
  </si>
  <si>
    <t>https://www.davidzwirnerbooks.com/product/the-five-lives-of-hilma-af-klint</t>
  </si>
  <si>
    <t>58532656-the-five-lives-of-hilma-af-klint</t>
  </si>
  <si>
    <t>The Five Lives of Hilma af Klint</t>
  </si>
  <si>
    <t>Philipp Deines, Julia Voss</t>
  </si>
  <si>
    <t>Hilma af Klint</t>
  </si>
  <si>
    <t>Mid 20th Century (work displayed posthumously)</t>
  </si>
  <si>
    <t>David Zwirner Books</t>
  </si>
  <si>
    <t>Distributor: Simon &amp; Schuster</t>
  </si>
  <si>
    <t>http://www.ponentmon.com/comic-books-english/west/charlotte/index.html</t>
  </si>
  <si>
    <t>50653505-charlotte-salomon</t>
  </si>
  <si>
    <t>Charlotte Salomon: Colors Of The Soul</t>
  </si>
  <si>
    <t>Ilaria Ferramosca, Gian Marco De Francisco</t>
  </si>
  <si>
    <t>Charlotte Salomon</t>
  </si>
  <si>
    <t>Ponent Mon/Fanfare</t>
  </si>
  <si>
    <t>Charlotte Salomon: I Colori Dell'anima</t>
  </si>
  <si>
    <t>Becco Giallo</t>
  </si>
  <si>
    <t>https://www.beccogiallo.it/negozio/biografie/charlotte-salomon/</t>
  </si>
  <si>
    <t>https://www.indigo.ca/en-ca/bowie-stardust-rayguns-moonage-daydreams-ogn-biography-of-ziggy-stardust-gift-for-bowie-fan-gift-for-music-lover-neil-gaiman-michael-allred/9781683834489.html</t>
  </si>
  <si>
    <t>49494921-bowie</t>
  </si>
  <si>
    <t>BOWIE: Stardust, Rayguns, &amp; Moonage Daydreams</t>
  </si>
  <si>
    <t>Michael Allred, Steve Horton, Laura Allred</t>
  </si>
  <si>
    <t>Insight Comics</t>
  </si>
  <si>
    <t>https://www.indigo.ca/en-ca/the-incantations-of-daniel-johnston/9781937512453.html</t>
  </si>
  <si>
    <t>27135263-the-incantations-of-daniel-johnston</t>
  </si>
  <si>
    <t>The Incantations Of Daniel Johnston</t>
  </si>
  <si>
    <t>Ricardo Cavolo, Scott Mcclanahan</t>
  </si>
  <si>
    <t>Daniel Johnston</t>
  </si>
  <si>
    <t>Two Dollar Radio</t>
  </si>
  <si>
    <t>https://www.indigo.ca/en-ca/weegee-serial-photographer/9781772620238.html</t>
  </si>
  <si>
    <t>40186431-weegee</t>
  </si>
  <si>
    <t>Weegee: Serial Photographer</t>
  </si>
  <si>
    <t>Max De Radigues</t>
  </si>
  <si>
    <t>Weegee</t>
  </si>
  <si>
    <t>Photographer/Journalist</t>
  </si>
  <si>
    <t>Conundrum Press</t>
  </si>
  <si>
    <t>https://www.indigo.ca/en-ca/rise-of-the-dungeon-master-gary-gygax-and-the-creation-of-dd/9781568585598.html</t>
  </si>
  <si>
    <t>31934542-rise-of-the-dungeon-master</t>
  </si>
  <si>
    <t>Rise Of The Dungeon Master: Gary Gygax And The Creation Of D&amp;D</t>
  </si>
  <si>
    <t>David Kushner, Koren Shadmi</t>
  </si>
  <si>
    <t>Gary Gygax</t>
  </si>
  <si>
    <t>Game Designer</t>
  </si>
  <si>
    <t>Publicaffairs</t>
  </si>
  <si>
    <t>https://www.indigo.ca/en-ca/che--une-vie-revolutionnaire/9782311103267.html</t>
  </si>
  <si>
    <t>56648181-che</t>
  </si>
  <si>
    <t>Che: A Revolutionary Life</t>
  </si>
  <si>
    <t>Jon Lee Anderson</t>
  </si>
  <si>
    <t>Che Guevara</t>
  </si>
  <si>
    <t>CHE: Une vie révolutionnaire</t>
  </si>
  <si>
    <t>Vuibert</t>
  </si>
  <si>
    <t>https://www.indigo.ca/en-ca/che-a-revolutionary-life/9780735221772.html</t>
  </si>
  <si>
    <t>https://www.indigo.ca/en-ca/tokyo-rose---zero-hour-a-graphic-novel-a-japanese-american-womans-persecution-and-ultimate-redemption-after-world-war-ii/9784805316955.html</t>
  </si>
  <si>
    <t>60680224-tokyo-rose---zero-hour</t>
  </si>
  <si>
    <t>Tokyo Rose - Zero Hour</t>
  </si>
  <si>
    <t>Andre R. Frattino, Kate Kasenow, Janice Chiang</t>
  </si>
  <si>
    <t>Iva Toguri</t>
  </si>
  <si>
    <t>Tuttle Publishing</t>
  </si>
  <si>
    <t>https://www.indigo.ca/en-ca/ginger-goodwin-a-workers-friend/9781771132268.html</t>
  </si>
  <si>
    <t>27395094-ginger-goodwin</t>
  </si>
  <si>
    <t>Ginger Goodwin: A Worker's Friend</t>
  </si>
  <si>
    <t>Laura Ellyn</t>
  </si>
  <si>
    <t>Albert Goodwin</t>
  </si>
  <si>
    <t>Labor Activist</t>
  </si>
  <si>
    <t>Between The Lines</t>
  </si>
  <si>
    <t>https://www.indigo.ca/en-ca/toussaint-louverture-the-story-of-the-only-successful-slave-revolt-in-history/9781788737906.html</t>
  </si>
  <si>
    <t>125078769-toussaint-louverture</t>
  </si>
  <si>
    <t>Toussaint Louverture: The Story of the Only Successful Slave Revolt in History</t>
  </si>
  <si>
    <t>C. L. R. James</t>
  </si>
  <si>
    <t>Toussaint Louverture</t>
  </si>
  <si>
    <t>Historical (Pre-19th Century) - Early 19th Century</t>
  </si>
  <si>
    <t>Verso Books</t>
  </si>
  <si>
    <t>https://www.indigo.ca/en-ca/golden-boys-the-winnipeg-falcons-of-1920/9781987834284.html</t>
  </si>
  <si>
    <t>122649245-golden-boys</t>
  </si>
  <si>
    <t>Golden Boys: The Winnipeg Falcons Of 1920</t>
  </si>
  <si>
    <t>Paul Keery, Michael Wyatt</t>
  </si>
  <si>
    <t>Winnipeg Falcons</t>
  </si>
  <si>
    <t>Amazon Digital Services LLC</t>
  </si>
  <si>
    <t>https://www.indigo.ca/en-ca/the-fifth-beatle-the-brian-epstein-story-expanded-edition/9781616558352.html</t>
  </si>
  <si>
    <t>25247938-the-fifth-beatle</t>
  </si>
  <si>
    <t>The Fifth Beatle: The Brian Epstein Story Expanded Edition</t>
  </si>
  <si>
    <t>Vivek J. Tiwary, Andrew C. Robinson, Kyle Baker</t>
  </si>
  <si>
    <t>Brian Epstein</t>
  </si>
  <si>
    <t>Band Manager</t>
  </si>
  <si>
    <t>Dark Horse Comics</t>
  </si>
  <si>
    <t>https://www.indigo.ca/en-ca/butts-in-seats-the-tony-schiavone-story/9781954412323.html</t>
  </si>
  <si>
    <t>58853250-butts-in-seats</t>
  </si>
  <si>
    <t>Butts In Seats: The Tony Schiavone Story</t>
  </si>
  <si>
    <t>Dirk Manning, Tony Schiavone</t>
  </si>
  <si>
    <t>Tony Schiavone</t>
  </si>
  <si>
    <t>Professional Wrestling Announcer</t>
  </si>
  <si>
    <t>Source Point Press</t>
  </si>
  <si>
    <t>https://www.indigo.ca/en-ca/feynman/9781596438279.html</t>
  </si>
  <si>
    <t>Plough Publishing House</t>
  </si>
  <si>
    <t>https://www.indigo.ca/en-ca/masks-of-anarchy-the-history-of-a-radical-poem-from-percy-shelley-to-the-triangle-factory-fire/9781781680988.html</t>
  </si>
  <si>
    <t>16284969-masks-of-anarchy</t>
  </si>
  <si>
    <t>Masks Of Anarchy: The History Of A Radical Poem, From Percy Shelley To The Triangle Factory Fire</t>
  </si>
  <si>
    <t>Michael Demson, Summer McClinton</t>
  </si>
  <si>
    <t>Percy Bysse Shelley</t>
  </si>
  <si>
    <t>Poet</t>
  </si>
  <si>
    <t>https://www.indigo.ca/en-ca/guardian-of-fukushima/9781427871367.html</t>
  </si>
  <si>
    <t>61311622-guardian-of-fukushima</t>
  </si>
  <si>
    <t>Guardian of Fukushima</t>
  </si>
  <si>
    <t>Fabien Gralleau, Ewen Blain, Roland Kelts, Ko Sasaki, Stu Levy</t>
  </si>
  <si>
    <t>Naoto Matsumura</t>
  </si>
  <si>
    <t>Volunteer</t>
  </si>
  <si>
    <t>TokyoPop</t>
  </si>
  <si>
    <t>https://www.indigo.ca/en-ca/louis-riel-patriot/9782896115310.html</t>
  </si>
  <si>
    <t>48753294-louis-riel-patriot</t>
  </si>
  <si>
    <t>Louis Riel, Patriot</t>
  </si>
  <si>
    <t>Robert Freynet</t>
  </si>
  <si>
    <t>Politician/Revolutionary</t>
  </si>
  <si>
    <t>Les Editions des Plaines</t>
  </si>
  <si>
    <t>https://www.indigo.ca/en-ca/all-the-answers/9781501166433.html</t>
  </si>
  <si>
    <t>36373423-all-the-answers</t>
  </si>
  <si>
    <t>All The Answers</t>
  </si>
  <si>
    <t>Michael Kupperman</t>
  </si>
  <si>
    <t>Joel Kupperman</t>
  </si>
  <si>
    <t>Game Show Contestant</t>
  </si>
  <si>
    <t>Gallery</t>
  </si>
  <si>
    <t>https://www.indigo.ca/en-ca/hokusai-a-graphic-biography/9781786278937.html</t>
  </si>
  <si>
    <t>54818054-hokusai</t>
  </si>
  <si>
    <t>Hokusai: A Graphic Biography</t>
  </si>
  <si>
    <t>Guiseppe Lantazi, Francesco Matteuzzi</t>
  </si>
  <si>
    <t>Katsushika Hokusai</t>
  </si>
  <si>
    <t>Historical (Pre-19th Century) - Mid 19th Century</t>
  </si>
  <si>
    <t>Laurence King Publishing</t>
  </si>
  <si>
    <t>https://www.indigo.ca/en-ca/kurt-cobain-when-i-was-an-alien/9781935548515.html</t>
  </si>
  <si>
    <t>20609980-kurt-cobain</t>
  </si>
  <si>
    <t>Kurt Cobain: When I Was an Alien</t>
  </si>
  <si>
    <t>Danilo Deninotti</t>
  </si>
  <si>
    <t>Kurt Cobain</t>
  </si>
  <si>
    <t>One Peace Books</t>
  </si>
  <si>
    <t>https://www.indigo.ca/en-ca/regards-ditko-an-exploration-into-the-mind-of-steve-ditko/9781073418466.html</t>
  </si>
  <si>
    <t>50802077-regards-ditko</t>
  </si>
  <si>
    <t>Regards, Ditko: An exploration into the mind of Steve Ditko</t>
  </si>
  <si>
    <t>Jaison Chahwala, Steve Ditko</t>
  </si>
  <si>
    <t>Steve Ditko</t>
  </si>
  <si>
    <t>[independently published]</t>
  </si>
  <si>
    <t>https://www.indigo.ca/en-ca/insufficient-direction-hideaki-anno-x-moyoco-anno/9781939130112.html</t>
  </si>
  <si>
    <t>18209550-insufficient-direction</t>
  </si>
  <si>
    <t>Insufficient Direction: Hideaki Anno X Moyoco Anno</t>
  </si>
  <si>
    <t>Moyoco Anno</t>
  </si>
  <si>
    <t>Hideaki Anno, Moyoco Anno</t>
  </si>
  <si>
    <t>Kodansha USA</t>
  </si>
  <si>
    <t>https://www.indigo.ca/en-ca/prisoner-155-simon-radowitzky/9781849353021.html</t>
  </si>
  <si>
    <t>38315848-prisoner-155</t>
  </si>
  <si>
    <t>Prisoner 155: Simon Radowitzky</t>
  </si>
  <si>
    <t>Agustin Comotto, Luigi Celentano, Stuart Christie</t>
  </si>
  <si>
    <t>Simon Radowitzky</t>
  </si>
  <si>
    <t>Revolutionary, Prisoner</t>
  </si>
  <si>
    <t>Ak Press</t>
  </si>
  <si>
    <t>https://www.indigo.ca/en-ca/leon-trotsky-an-illustrated-introduction/9781608461868.html</t>
  </si>
  <si>
    <t>13237047-leon-trotsky</t>
  </si>
  <si>
    <t>Leon Trotsky: An Illustrated Introduction</t>
  </si>
  <si>
    <t>Tariq Ali, Phil Evans</t>
  </si>
  <si>
    <t>Haymarket Books</t>
  </si>
  <si>
    <t>https://www.indigo.ca/en-ca/egon-schiele-his-life-and-death/9781770859401.html</t>
  </si>
  <si>
    <t>34774305-egon-schiele</t>
  </si>
  <si>
    <t>Egon Schiele: His Life and Death</t>
  </si>
  <si>
    <t>Xavier Coste</t>
  </si>
  <si>
    <t>Egon Schiele</t>
  </si>
  <si>
    <t>Firefly Books</t>
  </si>
  <si>
    <t>https://www.indigo.ca/en-ca/a-revolution-in-three-acts-the-radical-vaudeville-of-bert-williams-eva-tanguay-and-julian-eltinge/9780231191821.html</t>
  </si>
  <si>
    <t>57716146-a-revolution-in-three-acts</t>
  </si>
  <si>
    <t>A Revolution In Three Acts: The Radical Vaudeville Of Bert Williams, Eva Tanguay, And Julian Eltinge</t>
  </si>
  <si>
    <t>David Hajdu, John Carey, Michele Wallace</t>
  </si>
  <si>
    <t>Bert Williams, Eva Tanguay, Julian Eltinge</t>
  </si>
  <si>
    <t>Vaudeville Performers</t>
  </si>
  <si>
    <t>Columbia University Press</t>
  </si>
  <si>
    <t>https://www.indigo.ca/en-ca/freedom-shall-prevail-the-struggle-of-abdullah-ocalan-and-the-kurdish-people/9798887440347.html</t>
  </si>
  <si>
    <t>182093252-freedom-shall-prevail</t>
  </si>
  <si>
    <t>Freedom Shall Prevail: The Struggle of Abdullah Ocalan and the Kurdish People</t>
  </si>
  <si>
    <t>Sean Michael Wilson, Keko Keko</t>
  </si>
  <si>
    <t>Abdullah Ocalan</t>
  </si>
  <si>
    <t>PM Press</t>
  </si>
  <si>
    <t>https://www.indigo.ca/en-ca/georges-run-a-writers-journey-through-the-twilight-zone/9781978834217.html</t>
  </si>
  <si>
    <t>63065575-george-s-run</t>
  </si>
  <si>
    <t>George's Run: A Writer's Journey through the Twilight Zone</t>
  </si>
  <si>
    <t>Henry Chamberlain</t>
  </si>
  <si>
    <t>George Clayton Johnson</t>
  </si>
  <si>
    <t>Rutgers University Press</t>
  </si>
  <si>
    <t>https://www.indigo.ca/en-ca/emma-dreams-of-stars-inside-the-gourmet-guide/9781647290573.html</t>
  </si>
  <si>
    <t>57563687-emma-dreams-of-stars</t>
  </si>
  <si>
    <t>Emma Dreams Of Stars: Inside The Gourmet Guide</t>
  </si>
  <si>
    <t>Kan Takahama, Emmanuelle Maisonneuve, Julia Pavlowitch</t>
  </si>
  <si>
    <t>Emmanuelle Maisonneuve</t>
  </si>
  <si>
    <t>Michelin Guide Inspector</t>
  </si>
  <si>
    <t>https://www.indigo.ca/en-ca/petrograd/9781637150153.html</t>
  </si>
  <si>
    <t>58437897-petrograd</t>
  </si>
  <si>
    <t>Petrograd</t>
  </si>
  <si>
    <t>Philip Gelatt, Tyler Crook, David R. Stone</t>
  </si>
  <si>
    <t>Grigori Rasputin</t>
  </si>
  <si>
    <t>Politician, Mystic, Womanizer, Advisor</t>
  </si>
  <si>
    <t>Oni Press</t>
  </si>
  <si>
    <t>https://www.indigo.ca/en-ca/topp-promoter-gary-topp-brought-us-the-world/9781772620320.html</t>
  </si>
  <si>
    <t>53022293-topp</t>
  </si>
  <si>
    <t>Topp: Promoter Gary Topp Brought Us The World</t>
  </si>
  <si>
    <t>David Collier, Gary Topp</t>
  </si>
  <si>
    <t>Gary Topp</t>
  </si>
  <si>
    <t>Concert Promoter</t>
  </si>
  <si>
    <t>https://www.indigo.ca/en-ca/hendrix-electric-requiem/9781950912650.html</t>
  </si>
  <si>
    <t>61825623-hendrix</t>
  </si>
  <si>
    <t>Hendrix: Electric Requiem</t>
  </si>
  <si>
    <t>Mattia Colombara, Gianluca Maconi</t>
  </si>
  <si>
    <t>Jimi Hendrix</t>
  </si>
  <si>
    <t>Ablaze</t>
  </si>
  <si>
    <t>https://www.indigo.ca/en-ca/flic-the-true-story-of-the-journalist-who-infiltrated-the-police/9781957363325.html</t>
  </si>
  <si>
    <t>76087493-flic</t>
  </si>
  <si>
    <t>Flic: The True Story of the Journalist Who Infiltrated the Police</t>
  </si>
  <si>
    <t>Valentin Gendrot, Thierry Chavant, Frank Wynne</t>
  </si>
  <si>
    <t>Valentin Gendrot</t>
  </si>
  <si>
    <t>Scribe Publications</t>
  </si>
  <si>
    <t>https://www.indigo.ca/en-ca/artemisia/9781948886116.html</t>
  </si>
  <si>
    <t>57455011-artemisia</t>
  </si>
  <si>
    <t>Artemisia</t>
  </si>
  <si>
    <t>Nathalie Ferlut, Tamia Baudouin, Maelle Doliveux</t>
  </si>
  <si>
    <t>Beehive Books</t>
  </si>
  <si>
    <t>https://fantoons.tv/books/billie-holiday-the-graphic-novel/</t>
  </si>
  <si>
    <t>55554047-billie-holiday</t>
  </si>
  <si>
    <t>Billie Holiday: The Graphic Novel: Women in Jazz</t>
  </si>
  <si>
    <t>Ebony Gilbert, Dacid Calcano, Keith Knight</t>
  </si>
  <si>
    <t>Billy Holiday</t>
  </si>
  <si>
    <t>Fantoons</t>
  </si>
  <si>
    <t>https://arsenalpulp.com/Books/E/Erdogan</t>
  </si>
  <si>
    <t>125877100-erdo-an</t>
  </si>
  <si>
    <t>https://arsenalpulp.com/Books/T/The-Case-of-Alan-Turing</t>
  </si>
  <si>
    <t>28818642-the-case-of-alan-turing</t>
  </si>
  <si>
    <t>The Case of Alan Turing: The Extraordinary and Tragic Story of the Legendary Codebreaker</t>
  </si>
  <si>
    <t>Eric Liberge, Arnaud Delalande, David Homel</t>
  </si>
  <si>
    <t>https://www.indigo.ca/en-ca/amazing-storytellers-j.r.r-tolkien-george-rr-martin-neil-gaiman-and-stephen-king-lives-behind-the-pages/9781954044579.html</t>
  </si>
  <si>
    <t>59222356-amazing-storytellers</t>
  </si>
  <si>
    <t>Amazing Storytellers: J.R.R Tolkien, George RR Martin, Neil Gaiman and Stephen King: Lives Behind The Pages</t>
  </si>
  <si>
    <t>Michael Lent, Luis Chichon</t>
  </si>
  <si>
    <t>J.R.R Tolkien, George RR Martin, Neil Gaiman, Stephen King</t>
  </si>
  <si>
    <t>Authors</t>
  </si>
  <si>
    <t>TidalWave Productions</t>
  </si>
  <si>
    <t>https://www.indigo.ca/en-ca/twilight-unbound-the-stephenie-meyer-story/9781106906458.html</t>
  </si>
  <si>
    <t>53481737-twilight-unbound</t>
  </si>
  <si>
    <t>Twilight Unbound: The Stephenie Meyer Story</t>
  </si>
  <si>
    <t>Ryan Burton, Darren G. Davis, Dave MacNeil</t>
  </si>
  <si>
    <t>Stephenie Meyer</t>
  </si>
  <si>
    <t>Initial Survey (Indigo, Barnes &amp; Noble, Amazon)</t>
  </si>
  <si>
    <t>Year</t>
  </si>
  <si>
    <t>Primary Author/Subject</t>
  </si>
  <si>
    <t>Additional Contributors</t>
  </si>
  <si>
    <t>Focus of Memoir</t>
  </si>
  <si>
    <t>Period Covered by Memoir</t>
  </si>
  <si>
    <t>Period Covered by Memoir (Granular)</t>
  </si>
  <si>
    <t>https://www.indigo.ca/en-ca/persepolis-the-story-of-a-childhood/9780375714573.html</t>
  </si>
  <si>
    <t>Persepolis: The Story Of A Childhood</t>
  </si>
  <si>
    <t>Marjane Satrapi</t>
  </si>
  <si>
    <t>Occurences</t>
  </si>
  <si>
    <t>https://www.indigo.ca/en-ca/ducks-two-years-in-the-oil-sands/9781770462892.html</t>
  </si>
  <si>
    <t>Ducks: Two Years in the Oil Sands</t>
  </si>
  <si>
    <t>Kate Beaton</t>
  </si>
  <si>
    <t>Oil Patch Worker</t>
  </si>
  <si>
    <t>https://www.indigo.ca/en-ca/gender-queer-a-memoir/9781549304002.html</t>
  </si>
  <si>
    <t>Gender Queer: A Memoir</t>
  </si>
  <si>
    <t>Maia Kobabe</t>
  </si>
  <si>
    <t>Enby</t>
  </si>
  <si>
    <t>https://www.indigo.ca/en-ca/fun-home-a-family-tragicomic/9780618871711.html</t>
  </si>
  <si>
    <t>Fun Home: A Family Tragicomic</t>
  </si>
  <si>
    <t>Alison Bechdel</t>
  </si>
  <si>
    <t>https://www.indigo.ca/en-ca/its-lonely-at-the-centre-of-the-earth/9781534323865.html</t>
  </si>
  <si>
    <t>It's Lonely At The Centre Of The Earth</t>
  </si>
  <si>
    <t>Zoe Thorogood</t>
  </si>
  <si>
    <t>The Best We Could Do</t>
  </si>
  <si>
    <t>Thi Bui</t>
  </si>
  <si>
    <t>The Third Person</t>
  </si>
  <si>
    <t>Emma Grove</t>
  </si>
  <si>
    <t>Take The Long Way Home</t>
  </si>
  <si>
    <t>Jon Claytor</t>
  </si>
  <si>
    <t>Safe Area Gorazde</t>
  </si>
  <si>
    <t>Joe Sacco</t>
  </si>
  <si>
    <t>War Journalist</t>
  </si>
  <si>
    <t>The Arab of the Future</t>
  </si>
  <si>
    <t>Riad Sattouf</t>
  </si>
  <si>
    <t>Ephemera</t>
  </si>
  <si>
    <t>Briana Loewinsohn</t>
  </si>
  <si>
    <t>War of Streets and Houses</t>
  </si>
  <si>
    <t>Sophie Yanow,</t>
  </si>
  <si>
    <t>Tem Kaczynski</t>
  </si>
  <si>
    <t>Journalism</t>
  </si>
  <si>
    <t>In Waves</t>
  </si>
  <si>
    <t>Aj Dungo</t>
  </si>
  <si>
    <t>Illustrator</t>
  </si>
  <si>
    <t>Japanese Notebooks: A Journey To The Empire Of Signs</t>
  </si>
  <si>
    <t>Igort</t>
  </si>
  <si>
    <t>Mile End</t>
  </si>
  <si>
    <t>Michel Hellman</t>
  </si>
  <si>
    <t>Artist/Author</t>
  </si>
  <si>
    <t>Invisible Differences</t>
  </si>
  <si>
    <t>Julie Dachez</t>
  </si>
  <si>
    <t>Mademoiselle Caroline</t>
  </si>
  <si>
    <t>Psychologist/Author</t>
  </si>
  <si>
    <t>Monograph</t>
  </si>
  <si>
    <t>Chris Ware</t>
  </si>
  <si>
    <t>Ira Glass, Francoise Mouly</t>
  </si>
  <si>
    <t>A Fire Story</t>
  </si>
  <si>
    <t>Brian Fies</t>
  </si>
  <si>
    <t>Nunavik</t>
  </si>
  <si>
    <t>And Now I Spill The Family Secrets: An Illustrated Memoir</t>
  </si>
  <si>
    <t>Margaret Kimball</t>
  </si>
  <si>
    <t>Cartoonist/Author</t>
  </si>
  <si>
    <t>Piero</t>
  </si>
  <si>
    <t>Edmond Baudoin</t>
  </si>
  <si>
    <t>Matt Madden</t>
  </si>
  <si>
    <t>Not The Israel My Parents Promised Me</t>
  </si>
  <si>
    <t>Harvey Pekar</t>
  </si>
  <si>
    <t>Jt Waldman, Joyce Brabner</t>
  </si>
  <si>
    <t>Publisher</t>
  </si>
  <si>
    <t>Volume</t>
  </si>
  <si>
    <t>Burma Chronicles</t>
  </si>
  <si>
    <t>Guy Delisle</t>
  </si>
  <si>
    <t>Helge Dascher</t>
  </si>
  <si>
    <t>Glénat (Groupe)</t>
  </si>
  <si>
    <t>Harry N. Abrams</t>
  </si>
  <si>
    <t>Goblin Girl</t>
  </si>
  <si>
    <t>Moa Romanova</t>
  </si>
  <si>
    <t>Blossoms And Bones: Drawing A Life Back Together</t>
  </si>
  <si>
    <t>Kim Krans</t>
  </si>
  <si>
    <t>Author, Cartoonist</t>
  </si>
  <si>
    <t>PRESTEL PUBLISHING</t>
  </si>
  <si>
    <t>It Won't Always Be Like This: A Graphic Memoir</t>
  </si>
  <si>
    <t>Malaka Gharib</t>
  </si>
  <si>
    <t>Danzig Baldaev: Drawings from the Gulag</t>
  </si>
  <si>
    <t>Danzig Baldaev</t>
  </si>
  <si>
    <t>Damon Murray, Stephen Sorrell</t>
  </si>
  <si>
    <t>Gulag Warden</t>
  </si>
  <si>
    <t>Carnet De Voyage</t>
  </si>
  <si>
    <t>Craig Thompson</t>
  </si>
  <si>
    <t>Fortune and Glory Volume 1</t>
  </si>
  <si>
    <t>Brian Michael Bendis</t>
  </si>
  <si>
    <t>Clarkson Potter/Ten Speed</t>
  </si>
  <si>
    <t>Ronan And The Endless Sea Of Stars: A Graphic Memoir</t>
  </si>
  <si>
    <t>Rick Louis</t>
  </si>
  <si>
    <t>Lara Antal</t>
  </si>
  <si>
    <t>Author, Editor</t>
  </si>
  <si>
    <t>Storyboarding for Wim Wenders: Visions of Wenders</t>
  </si>
  <si>
    <t>Stéphane Lemardelé</t>
  </si>
  <si>
    <t>Storyboarder</t>
  </si>
  <si>
    <t>Tinderella</t>
  </si>
  <si>
    <t>M. S. Harkness</t>
  </si>
  <si>
    <t>Red Rock Baby Candy</t>
  </si>
  <si>
    <t>Shira Spector</t>
  </si>
  <si>
    <t>Passing For Human: A Graphic Memoir</t>
  </si>
  <si>
    <t>Liana Finck</t>
  </si>
  <si>
    <t>Typex</t>
  </si>
  <si>
    <t>Decodependence: A Romantic Tragicomic</t>
  </si>
  <si>
    <t>Lila Ash</t>
  </si>
  <si>
    <t>Farrar, Straus And Giroux</t>
  </si>
  <si>
    <t>Je Ne Sais Quoi</t>
  </si>
  <si>
    <t>Lucie Arnoux</t>
  </si>
  <si>
    <t>Singing My Him Song</t>
  </si>
  <si>
    <t>Malachy Mccourt</t>
  </si>
  <si>
    <t>Tout va Bien</t>
  </si>
  <si>
    <t>Charlie Genmor</t>
  </si>
  <si>
    <t>Big Black: Stand At Attica</t>
  </si>
  <si>
    <t>Frank Smith</t>
  </si>
  <si>
    <t>Jared Reinmuth, Améziane</t>
  </si>
  <si>
    <t>Prisoner, Activist</t>
  </si>
  <si>
    <t>The Customer Is Always Wrong</t>
  </si>
  <si>
    <t>Mimi Pond</t>
  </si>
  <si>
    <t>Fanfare</t>
  </si>
  <si>
    <t>The Times I Knew I Was Gay</t>
  </si>
  <si>
    <t>Eleanor Crewes</t>
  </si>
  <si>
    <t>Author, Illustrator</t>
  </si>
  <si>
    <t>Cicatrix</t>
  </si>
  <si>
    <t>Elle</t>
  </si>
  <si>
    <t>Still Alive: Graphic Reportage From Australia's Immigration Detention System</t>
  </si>
  <si>
    <t>Safdar Ahmed</t>
  </si>
  <si>
    <t>Refugee, Artist</t>
  </si>
  <si>
    <t>Han Global Trading Pte Ltd</t>
  </si>
  <si>
    <t>Snowbird</t>
  </si>
  <si>
    <t>Erin K Wilson</t>
  </si>
  <si>
    <t>Professor</t>
  </si>
  <si>
    <t>Goodbye, My Havana: The Life And Times Of A Gringa In Revolutionary Cuba</t>
  </si>
  <si>
    <t>Anna Veltfort</t>
  </si>
  <si>
    <t>Single Appearance</t>
  </si>
  <si>
    <t>Paracuellos</t>
  </si>
  <si>
    <t>Carlos Gimenez</t>
  </si>
  <si>
    <t>Orphan</t>
  </si>
  <si>
    <t>1860s</t>
  </si>
  <si>
    <t>1870s</t>
  </si>
  <si>
    <t>1880s</t>
  </si>
  <si>
    <t>1890s</t>
  </si>
  <si>
    <t>1900s</t>
  </si>
  <si>
    <t>1910s</t>
  </si>
  <si>
    <t>1920s</t>
  </si>
  <si>
    <t>1930s</t>
  </si>
  <si>
    <t>1940s</t>
  </si>
  <si>
    <t>1950s</t>
  </si>
  <si>
    <t>1960s</t>
  </si>
  <si>
    <t>Random House UK</t>
  </si>
  <si>
    <t>1970s</t>
  </si>
  <si>
    <t>1980s</t>
  </si>
  <si>
    <t>1990s</t>
  </si>
  <si>
    <t>2000s</t>
  </si>
  <si>
    <t>2010s</t>
  </si>
  <si>
    <t>2020s</t>
  </si>
  <si>
    <t>Proxy Mom</t>
  </si>
  <si>
    <t>Roman à clef</t>
  </si>
  <si>
    <t>Portugal</t>
  </si>
  <si>
    <t>Big Scoop of Ice Cream</t>
  </si>
  <si>
    <t>Memoir</t>
  </si>
  <si>
    <t>750cc Down Lincoln Highway</t>
  </si>
  <si>
    <t>Fires Above Hyperion</t>
  </si>
  <si>
    <t>NBM Comics Lit.</t>
  </si>
  <si>
    <t>Walking Wounded: Uncut Stories from Iraq</t>
  </si>
  <si>
    <t>https://nbmpub.com/products/invincible-days</t>
  </si>
  <si>
    <t>Invincible Days</t>
  </si>
  <si>
    <t>Patrick Atangan</t>
  </si>
  <si>
    <t>https://nbmpub.com/products/the-year-of-loving-dangerously</t>
  </si>
  <si>
    <t>The Year of Loving Dangerously</t>
  </si>
  <si>
    <t>Ted Rall</t>
  </si>
  <si>
    <t>Pablo Callejo</t>
  </si>
  <si>
    <t>https://nbmpub.com/products/the-initiates-a-comic-artist-and-a-wine-artisan-exchange-jobs</t>
  </si>
  <si>
    <t>The Initiates: A Comic Artist and a Wine Artisan Exchange Jobs</t>
  </si>
  <si>
    <t>Etienne Davodeau</t>
  </si>
  <si>
    <t>Trondheim, Emmanuel Guibert, Merc-Antoine Matthieu</t>
  </si>
  <si>
    <t>https://nbmpub.com/products/girl-in-dior</t>
  </si>
  <si>
    <t>Girl in Dior</t>
  </si>
  <si>
    <t>Christian Dior</t>
  </si>
  <si>
    <t>Good</t>
  </si>
  <si>
    <t>David Good</t>
  </si>
  <si>
    <t>FluX</t>
  </si>
  <si>
    <t>Ronan and the Endless Sea of Stars</t>
  </si>
  <si>
    <t>Abrams Comicarts</t>
  </si>
  <si>
    <t>Flung out of Space</t>
  </si>
  <si>
    <t>I Exaggerate: My Brushes With Fame</t>
  </si>
  <si>
    <t>Middle Distance</t>
  </si>
  <si>
    <t>Mylo Choy</t>
  </si>
  <si>
    <t>Commute: An Illustrated Memoir of Female Shame</t>
  </si>
  <si>
    <t>Mikel</t>
  </si>
  <si>
    <t>Mark Bellido</t>
  </si>
  <si>
    <t>Semi-Fictional Memoir</t>
  </si>
  <si>
    <t>NBM</t>
  </si>
  <si>
    <t>HNA</t>
  </si>
  <si>
    <t>Total New</t>
  </si>
  <si>
    <t>Total All</t>
  </si>
  <si>
    <t>Active Period (Granular)</t>
  </si>
  <si>
    <t>1840s</t>
  </si>
  <si>
    <t>1850s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</si>
</sst>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0935A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75BC1"/>
        <bgColor indexed="64"/>
      </patternFill>
    </fill>
    <fill>
      <patternFill patternType="solid">
        <fgColor rgb="FF2182F7"/>
        <bgColor indexed="64"/>
      </patternFill>
    </fill>
    <fill>
      <patternFill patternType="solid">
        <fgColor rgb="FF3A90F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1"/>
      </left>
      <right/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medium">
        <color theme="1"/>
      </right>
      <top/>
      <bottom/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medium">
        <color theme="1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/>
      </right>
      <top style="thin">
        <color theme="1" tint="0.249977111117893"/>
      </top>
      <bottom/>
      <diagonal/>
    </border>
    <border>
      <left/>
      <right style="medium">
        <color theme="1"/>
      </right>
      <top/>
      <bottom style="thin">
        <color theme="1" tint="0.249977111117893"/>
      </bottom>
      <diagonal/>
    </border>
    <border>
      <left/>
      <right style="medium">
        <color theme="1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medium">
        <color theme="1"/>
      </right>
      <top style="thin">
        <color theme="1" tint="0.249977111117893"/>
      </top>
      <bottom/>
      <diagonal/>
    </border>
    <border>
      <left style="medium">
        <color theme="1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medium">
        <color theme="1"/>
      </top>
      <bottom style="medium">
        <color theme="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/>
      </top>
      <bottom style="medium">
        <color theme="1"/>
      </bottom>
      <diagonal/>
    </border>
    <border>
      <left style="thin">
        <color theme="1" tint="0.24997711111789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 tint="0.249977111117893"/>
      </right>
      <top style="medium">
        <color theme="1"/>
      </top>
      <bottom style="medium">
        <color theme="1"/>
      </bottom>
      <diagonal/>
    </border>
    <border>
      <left/>
      <right style="thin">
        <color theme="1" tint="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 tint="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1" tint="0.34998626667073579"/>
      </right>
      <top/>
      <bottom style="thin">
        <color theme="1" tint="0.249977111117893"/>
      </bottom>
      <diagonal/>
    </border>
    <border>
      <left/>
      <right style="thin">
        <color theme="1" tint="0.34998626667073579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34998626667073579"/>
      </right>
      <top style="thin">
        <color theme="1" tint="0.249977111117893"/>
      </top>
      <bottom/>
      <diagonal/>
    </border>
    <border>
      <left style="medium">
        <color theme="1"/>
      </left>
      <right style="thin">
        <color theme="1" tint="0.34998626667073579"/>
      </right>
      <top/>
      <bottom style="thin">
        <color theme="1" tint="0.249977111117893"/>
      </bottom>
      <diagonal/>
    </border>
    <border>
      <left style="medium">
        <color theme="1"/>
      </left>
      <right style="thin">
        <color theme="1" tint="0.34998626667073579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/>
      </left>
      <right style="thin">
        <color theme="1" tint="0.34998626667073579"/>
      </right>
      <top style="thin">
        <color theme="1" tint="0.249977111117893"/>
      </top>
      <bottom/>
      <diagonal/>
    </border>
    <border>
      <left/>
      <right style="thin">
        <color theme="2" tint="-0.749992370372631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2" tint="-0.749992370372631"/>
      </right>
      <top style="thin">
        <color theme="1" tint="0.249977111117893"/>
      </top>
      <bottom/>
      <diagonal/>
    </border>
    <border>
      <left/>
      <right style="thin">
        <color theme="2" tint="-0.749992370372631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2" tint="-0.749992370372631"/>
      </right>
      <top style="medium">
        <color theme="1"/>
      </top>
      <bottom style="medium">
        <color theme="1"/>
      </bottom>
      <diagonal/>
    </border>
    <border>
      <left style="thin">
        <color theme="2" tint="-0.74999237037263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 tint="-0.749992370372631"/>
      </left>
      <right style="medium">
        <color theme="1"/>
      </right>
      <top/>
      <bottom style="thin">
        <color theme="1" tint="0.249977111117893"/>
      </bottom>
      <diagonal/>
    </border>
    <border>
      <left style="thin">
        <color theme="2" tint="-0.749992370372631"/>
      </left>
      <right style="medium">
        <color theme="1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 tint="-0.749992370372631"/>
      </left>
      <right style="medium">
        <color theme="1"/>
      </right>
      <top style="thin">
        <color theme="1" tint="0.249977111117893"/>
      </top>
      <bottom/>
      <diagonal/>
    </border>
    <border>
      <left/>
      <right/>
      <top/>
      <bottom style="medium">
        <color theme="2" tint="-0.749992370372631"/>
      </bottom>
      <diagonal/>
    </border>
    <border>
      <left/>
      <right style="medium">
        <color auto="1"/>
      </right>
      <top/>
      <bottom style="medium">
        <color theme="2" tint="-0.749992370372631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theme="1"/>
      </bottom>
      <diagonal/>
    </border>
    <border>
      <left style="thin">
        <color theme="1" tint="0.249977111117893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 tint="0.249977111117893"/>
      </right>
      <top/>
      <bottom style="medium">
        <color theme="1"/>
      </bottom>
      <diagonal/>
    </border>
    <border>
      <left style="thin">
        <color theme="1" tint="0.249977111117893"/>
      </left>
      <right/>
      <top/>
      <bottom style="medium">
        <color theme="1"/>
      </bottom>
      <diagonal/>
    </border>
    <border>
      <left style="thin">
        <color theme="2" tint="-0.749992370372631"/>
      </left>
      <right style="medium">
        <color theme="1"/>
      </right>
      <top/>
      <bottom style="medium">
        <color theme="1"/>
      </bottom>
      <diagonal/>
    </border>
    <border>
      <left/>
      <right style="thin">
        <color theme="1" tint="0.249977111117893"/>
      </right>
      <top/>
      <bottom style="medium">
        <color theme="1"/>
      </bottom>
      <diagonal/>
    </border>
    <border>
      <left style="thin">
        <color theme="1" tint="0.249977111117893"/>
      </left>
      <right style="thin">
        <color theme="2" tint="-0.749992370372631"/>
      </right>
      <top/>
      <bottom style="medium">
        <color theme="1"/>
      </bottom>
      <diagonal/>
    </border>
    <border>
      <left style="medium">
        <color theme="1"/>
      </left>
      <right style="thin">
        <color theme="1" tint="0.34998626667073579"/>
      </right>
      <top/>
      <bottom style="medium">
        <color theme="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2" tint="-0.499984740745262"/>
      </bottom>
      <diagonal/>
    </border>
    <border>
      <left style="medium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thick">
        <color indexed="64"/>
      </bottom>
      <diagonal/>
    </border>
    <border>
      <left/>
      <right style="medium">
        <color auto="1"/>
      </right>
      <top style="medium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indexed="64"/>
      </right>
      <top style="medium">
        <color auto="1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3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4" xfId="0" applyBorder="1"/>
    <xf numFmtId="0" fontId="0" fillId="3" borderId="1" xfId="0" applyFill="1" applyBorder="1"/>
    <xf numFmtId="0" fontId="0" fillId="0" borderId="7" xfId="0" applyBorder="1"/>
    <xf numFmtId="0" fontId="0" fillId="5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/>
    <xf numFmtId="0" fontId="0" fillId="6" borderId="0" xfId="0" applyFill="1"/>
    <xf numFmtId="0" fontId="1" fillId="0" borderId="10" xfId="0" applyFont="1" applyBorder="1"/>
    <xf numFmtId="0" fontId="1" fillId="0" borderId="11" xfId="0" applyFont="1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49" fontId="0" fillId="0" borderId="3" xfId="0" applyNumberFormat="1" applyBorder="1"/>
    <xf numFmtId="49" fontId="0" fillId="0" borderId="12" xfId="0" applyNumberFormat="1" applyBorder="1"/>
    <xf numFmtId="1" fontId="0" fillId="0" borderId="9" xfId="0" applyNumberFormat="1" applyBorder="1" applyAlignment="1">
      <alignment horizontal="left"/>
    </xf>
    <xf numFmtId="0" fontId="0" fillId="8" borderId="21" xfId="0" applyFill="1" applyBorder="1"/>
    <xf numFmtId="0" fontId="0" fillId="8" borderId="22" xfId="0" applyFill="1" applyBorder="1"/>
    <xf numFmtId="0" fontId="0" fillId="8" borderId="30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32" xfId="0" applyFill="1" applyBorder="1"/>
    <xf numFmtId="0" fontId="0" fillId="8" borderId="24" xfId="0" applyFill="1" applyBorder="1"/>
    <xf numFmtId="0" fontId="0" fillId="8" borderId="33" xfId="0" applyFill="1" applyBorder="1"/>
    <xf numFmtId="49" fontId="0" fillId="8" borderId="24" xfId="0" applyNumberFormat="1" applyFill="1" applyBorder="1"/>
    <xf numFmtId="0" fontId="0" fillId="8" borderId="23" xfId="0" applyFill="1" applyBorder="1"/>
    <xf numFmtId="0" fontId="0" fillId="8" borderId="35" xfId="0" applyFill="1" applyBorder="1"/>
    <xf numFmtId="1" fontId="0" fillId="8" borderId="36" xfId="0" applyNumberFormat="1" applyFill="1" applyBorder="1"/>
    <xf numFmtId="1" fontId="0" fillId="8" borderId="37" xfId="0" applyNumberFormat="1" applyFill="1" applyBorder="1"/>
    <xf numFmtId="1" fontId="0" fillId="8" borderId="37" xfId="0" applyNumberFormat="1" applyFill="1" applyBorder="1" applyAlignment="1">
      <alignment horizontal="left"/>
    </xf>
    <xf numFmtId="1" fontId="0" fillId="8" borderId="38" xfId="0" applyNumberFormat="1" applyFill="1" applyBorder="1" applyAlignment="1">
      <alignment horizontal="left"/>
    </xf>
    <xf numFmtId="0" fontId="0" fillId="8" borderId="36" xfId="0" applyFill="1" applyBorder="1"/>
    <xf numFmtId="0" fontId="0" fillId="8" borderId="37" xfId="0" applyFill="1" applyBorder="1"/>
    <xf numFmtId="0" fontId="0" fillId="8" borderId="39" xfId="0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38" xfId="0" applyFill="1" applyBorder="1"/>
    <xf numFmtId="0" fontId="1" fillId="8" borderId="44" xfId="0" applyFont="1" applyFill="1" applyBorder="1"/>
    <xf numFmtId="1" fontId="1" fillId="8" borderId="45" xfId="0" applyNumberFormat="1" applyFont="1" applyFill="1" applyBorder="1" applyAlignment="1">
      <alignment horizontal="left"/>
    </xf>
    <xf numFmtId="0" fontId="1" fillId="8" borderId="46" xfId="0" applyFont="1" applyFill="1" applyBorder="1"/>
    <xf numFmtId="0" fontId="1" fillId="8" borderId="29" xfId="0" applyFont="1" applyFill="1" applyBorder="1"/>
    <xf numFmtId="49" fontId="0" fillId="8" borderId="23" xfId="0" applyNumberFormat="1" applyFill="1" applyBorder="1"/>
    <xf numFmtId="49" fontId="0" fillId="8" borderId="34" xfId="0" applyNumberFormat="1" applyFill="1" applyBorder="1"/>
    <xf numFmtId="49" fontId="1" fillId="8" borderId="47" xfId="0" applyNumberFormat="1" applyFont="1" applyFill="1" applyBorder="1"/>
    <xf numFmtId="0" fontId="0" fillId="8" borderId="50" xfId="0" applyFill="1" applyBorder="1"/>
    <xf numFmtId="49" fontId="0" fillId="8" borderId="50" xfId="0" applyNumberFormat="1" applyFill="1" applyBorder="1"/>
    <xf numFmtId="49" fontId="0" fillId="8" borderId="51" xfId="0" applyNumberFormat="1" applyFill="1" applyBorder="1"/>
    <xf numFmtId="0" fontId="1" fillId="8" borderId="48" xfId="0" applyFont="1" applyFill="1" applyBorder="1"/>
    <xf numFmtId="0" fontId="0" fillId="8" borderId="52" xfId="0" applyFill="1" applyBorder="1"/>
    <xf numFmtId="0" fontId="0" fillId="8" borderId="53" xfId="0" applyFill="1" applyBorder="1"/>
    <xf numFmtId="0" fontId="0" fillId="8" borderId="54" xfId="0" applyFill="1" applyBorder="1"/>
    <xf numFmtId="49" fontId="0" fillId="8" borderId="55" xfId="0" applyNumberFormat="1" applyFill="1" applyBorder="1"/>
    <xf numFmtId="0" fontId="0" fillId="8" borderId="55" xfId="0" applyFill="1" applyBorder="1"/>
    <xf numFmtId="49" fontId="0" fillId="8" borderId="56" xfId="0" applyNumberFormat="1" applyFill="1" applyBorder="1"/>
    <xf numFmtId="49" fontId="0" fillId="8" borderId="57" xfId="0" applyNumberFormat="1" applyFill="1" applyBorder="1"/>
    <xf numFmtId="49" fontId="0" fillId="8" borderId="58" xfId="0" applyNumberFormat="1" applyFill="1" applyBorder="1"/>
    <xf numFmtId="49" fontId="0" fillId="8" borderId="29" xfId="0" applyNumberFormat="1" applyFill="1" applyBorder="1"/>
    <xf numFmtId="0" fontId="0" fillId="7" borderId="21" xfId="0" applyFill="1" applyBorder="1"/>
    <xf numFmtId="1" fontId="0" fillId="7" borderId="37" xfId="0" applyNumberFormat="1" applyFill="1" applyBorder="1" applyAlignment="1">
      <alignment horizontal="left"/>
    </xf>
    <xf numFmtId="0" fontId="0" fillId="7" borderId="24" xfId="0" applyFill="1" applyBorder="1"/>
    <xf numFmtId="49" fontId="0" fillId="7" borderId="24" xfId="0" applyNumberFormat="1" applyFill="1" applyBorder="1"/>
    <xf numFmtId="0" fontId="0" fillId="7" borderId="50" xfId="0" applyFill="1" applyBorder="1"/>
    <xf numFmtId="49" fontId="0" fillId="7" borderId="50" xfId="0" applyNumberFormat="1" applyFill="1" applyBorder="1"/>
    <xf numFmtId="0" fontId="0" fillId="7" borderId="23" xfId="0" applyFill="1" applyBorder="1"/>
    <xf numFmtId="0" fontId="0" fillId="7" borderId="53" xfId="0" applyFill="1" applyBorder="1"/>
    <xf numFmtId="0" fontId="0" fillId="7" borderId="40" xfId="0" applyFill="1" applyBorder="1"/>
    <xf numFmtId="0" fontId="0" fillId="7" borderId="37" xfId="0" applyFill="1" applyBorder="1"/>
    <xf numFmtId="0" fontId="0" fillId="7" borderId="0" xfId="0" applyFill="1"/>
    <xf numFmtId="49" fontId="0" fillId="7" borderId="32" xfId="0" applyNumberFormat="1" applyFill="1" applyBorder="1"/>
    <xf numFmtId="49" fontId="0" fillId="7" borderId="49" xfId="0" applyNumberFormat="1" applyFill="1" applyBorder="1"/>
    <xf numFmtId="0" fontId="0" fillId="7" borderId="25" xfId="0" applyFill="1" applyBorder="1"/>
    <xf numFmtId="1" fontId="0" fillId="7" borderId="36" xfId="0" applyNumberFormat="1" applyFill="1" applyBorder="1" applyAlignment="1">
      <alignment horizontal="left"/>
    </xf>
    <xf numFmtId="0" fontId="0" fillId="7" borderId="42" xfId="0" applyFill="1" applyBorder="1"/>
    <xf numFmtId="0" fontId="0" fillId="7" borderId="34" xfId="0" applyFill="1" applyBorder="1"/>
    <xf numFmtId="0" fontId="0" fillId="7" borderId="52" xfId="0" applyFill="1" applyBorder="1"/>
    <xf numFmtId="0" fontId="0" fillId="7" borderId="39" xfId="0" applyFill="1" applyBorder="1"/>
    <xf numFmtId="0" fontId="0" fillId="7" borderId="32" xfId="0" applyFill="1" applyBorder="1"/>
    <xf numFmtId="0" fontId="0" fillId="7" borderId="36" xfId="0" applyFill="1" applyBorder="1"/>
    <xf numFmtId="49" fontId="1" fillId="8" borderId="43" xfId="0" applyNumberFormat="1" applyFont="1" applyFill="1" applyBorder="1"/>
    <xf numFmtId="49" fontId="0" fillId="8" borderId="22" xfId="0" applyNumberFormat="1" applyFill="1" applyBorder="1"/>
    <xf numFmtId="49" fontId="0" fillId="8" borderId="31" xfId="0" applyNumberFormat="1" applyFill="1" applyBorder="1"/>
    <xf numFmtId="49" fontId="0" fillId="7" borderId="26" xfId="0" applyNumberFormat="1" applyFill="1" applyBorder="1"/>
    <xf numFmtId="49" fontId="0" fillId="7" borderId="22" xfId="0" applyNumberFormat="1" applyFill="1" applyBorder="1"/>
    <xf numFmtId="49" fontId="1" fillId="8" borderId="59" xfId="0" applyNumberFormat="1" applyFont="1" applyFill="1" applyBorder="1"/>
    <xf numFmtId="0" fontId="0" fillId="8" borderId="60" xfId="0" applyFill="1" applyBorder="1"/>
    <xf numFmtId="0" fontId="0" fillId="8" borderId="61" xfId="0" applyFill="1" applyBorder="1"/>
    <xf numFmtId="49" fontId="0" fillId="8" borderId="61" xfId="0" applyNumberFormat="1" applyFill="1" applyBorder="1"/>
    <xf numFmtId="49" fontId="0" fillId="8" borderId="62" xfId="0" applyNumberFormat="1" applyFill="1" applyBorder="1"/>
    <xf numFmtId="0" fontId="1" fillId="8" borderId="59" xfId="0" applyFont="1" applyFill="1" applyBorder="1"/>
    <xf numFmtId="0" fontId="0" fillId="0" borderId="63" xfId="0" applyBorder="1"/>
    <xf numFmtId="0" fontId="0" fillId="0" borderId="64" xfId="0" applyBorder="1"/>
    <xf numFmtId="1" fontId="0" fillId="8" borderId="38" xfId="0" applyNumberFormat="1" applyFill="1" applyBorder="1"/>
    <xf numFmtId="0" fontId="0" fillId="8" borderId="62" xfId="0" applyFill="1" applyBorder="1"/>
    <xf numFmtId="0" fontId="0" fillId="8" borderId="51" xfId="0" applyFill="1" applyBorder="1"/>
    <xf numFmtId="0" fontId="0" fillId="8" borderId="56" xfId="0" applyFill="1" applyBorder="1"/>
    <xf numFmtId="0" fontId="1" fillId="8" borderId="65" xfId="0" applyFont="1" applyFill="1" applyBorder="1"/>
    <xf numFmtId="1" fontId="1" fillId="8" borderId="66" xfId="0" applyNumberFormat="1" applyFont="1" applyFill="1" applyBorder="1" applyAlignment="1">
      <alignment horizontal="left"/>
    </xf>
    <xf numFmtId="0" fontId="1" fillId="8" borderId="67" xfId="0" applyFont="1" applyFill="1" applyBorder="1"/>
    <xf numFmtId="49" fontId="1" fillId="8" borderId="68" xfId="0" applyNumberFormat="1" applyFont="1" applyFill="1" applyBorder="1"/>
    <xf numFmtId="0" fontId="1" fillId="8" borderId="69" xfId="0" applyFont="1" applyFill="1" applyBorder="1"/>
    <xf numFmtId="49" fontId="1" fillId="8" borderId="70" xfId="0" applyNumberFormat="1" applyFont="1" applyFill="1" applyBorder="1"/>
    <xf numFmtId="49" fontId="0" fillId="8" borderId="71" xfId="0" applyNumberFormat="1" applyFill="1" applyBorder="1"/>
    <xf numFmtId="49" fontId="0" fillId="8" borderId="13" xfId="0" applyNumberFormat="1" applyFill="1" applyBorder="1"/>
    <xf numFmtId="0" fontId="1" fillId="8" borderId="72" xfId="0" applyFont="1" applyFill="1" applyBorder="1"/>
    <xf numFmtId="0" fontId="1" fillId="8" borderId="13" xfId="0" applyFont="1" applyFill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76" xfId="0" applyFont="1" applyBorder="1"/>
    <xf numFmtId="0" fontId="0" fillId="0" borderId="80" xfId="0" applyBorder="1"/>
    <xf numFmtId="0" fontId="0" fillId="0" borderId="82" xfId="0" applyBorder="1"/>
    <xf numFmtId="0" fontId="1" fillId="0" borderId="17" xfId="0" applyFont="1" applyBorder="1"/>
    <xf numFmtId="0" fontId="1" fillId="0" borderId="16" xfId="0" applyFont="1" applyBorder="1"/>
    <xf numFmtId="0" fontId="1" fillId="0" borderId="14" xfId="0" applyFont="1" applyBorder="1"/>
    <xf numFmtId="0" fontId="2" fillId="0" borderId="77" xfId="0" applyFont="1" applyBorder="1"/>
    <xf numFmtId="0" fontId="0" fillId="0" borderId="85" xfId="0" applyBorder="1"/>
    <xf numFmtId="1" fontId="0" fillId="0" borderId="8" xfId="0" applyNumberFormat="1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1" fillId="0" borderId="15" xfId="0" applyFont="1" applyBorder="1"/>
    <xf numFmtId="1" fontId="1" fillId="0" borderId="14" xfId="0" applyNumberFormat="1" applyFont="1" applyBorder="1" applyAlignment="1">
      <alignment horizontal="left"/>
    </xf>
    <xf numFmtId="0" fontId="1" fillId="0" borderId="78" xfId="0" applyFont="1" applyBorder="1"/>
    <xf numFmtId="0" fontId="1" fillId="0" borderId="77" xfId="0" applyFont="1" applyBorder="1"/>
    <xf numFmtId="0" fontId="1" fillId="0" borderId="76" xfId="0" applyFont="1" applyBorder="1"/>
    <xf numFmtId="0" fontId="1" fillId="0" borderId="87" xfId="0" applyFont="1" applyBorder="1"/>
    <xf numFmtId="0" fontId="1" fillId="0" borderId="18" xfId="0" applyFont="1" applyBorder="1"/>
    <xf numFmtId="1" fontId="1" fillId="0" borderId="88" xfId="0" applyNumberFormat="1" applyFont="1" applyBorder="1" applyAlignment="1">
      <alignment horizontal="left"/>
    </xf>
    <xf numFmtId="0" fontId="0" fillId="0" borderId="86" xfId="0" applyBorder="1"/>
    <xf numFmtId="0" fontId="1" fillId="0" borderId="20" xfId="0" applyFont="1" applyBorder="1"/>
    <xf numFmtId="0" fontId="1" fillId="0" borderId="19" xfId="0" applyFont="1" applyBorder="1"/>
    <xf numFmtId="0" fontId="0" fillId="0" borderId="8" xfId="0" applyBorder="1"/>
    <xf numFmtId="0" fontId="0" fillId="0" borderId="79" xfId="0" applyBorder="1"/>
    <xf numFmtId="0" fontId="0" fillId="0" borderId="81" xfId="0" applyBorder="1"/>
    <xf numFmtId="0" fontId="0" fillId="0" borderId="84" xfId="0" applyBorder="1"/>
    <xf numFmtId="0" fontId="0" fillId="0" borderId="76" xfId="0" applyBorder="1"/>
    <xf numFmtId="0" fontId="3" fillId="0" borderId="0" xfId="1"/>
    <xf numFmtId="0" fontId="0" fillId="0" borderId="90" xfId="0" applyBorder="1"/>
    <xf numFmtId="1" fontId="0" fillId="0" borderId="0" xfId="0" applyNumberFormat="1" applyAlignment="1">
      <alignment horizontal="left"/>
    </xf>
    <xf numFmtId="0" fontId="1" fillId="0" borderId="91" xfId="0" applyFont="1" applyBorder="1"/>
    <xf numFmtId="0" fontId="1" fillId="0" borderId="92" xfId="0" applyFont="1" applyBorder="1"/>
    <xf numFmtId="1" fontId="0" fillId="0" borderId="93" xfId="0" applyNumberFormat="1" applyBorder="1" applyAlignment="1">
      <alignment horizontal="left"/>
    </xf>
    <xf numFmtId="1" fontId="1" fillId="0" borderId="97" xfId="0" applyNumberFormat="1" applyFont="1" applyBorder="1" applyAlignment="1">
      <alignment horizontal="left"/>
    </xf>
    <xf numFmtId="0" fontId="0" fillId="0" borderId="89" xfId="0" applyBorder="1"/>
    <xf numFmtId="1" fontId="0" fillId="0" borderId="76" xfId="0" applyNumberFormat="1" applyBorder="1" applyAlignment="1">
      <alignment horizontal="left"/>
    </xf>
    <xf numFmtId="0" fontId="0" fillId="10" borderId="0" xfId="0" applyFill="1"/>
    <xf numFmtId="1" fontId="0" fillId="10" borderId="93" xfId="0" applyNumberFormat="1" applyFill="1" applyBorder="1" applyAlignment="1">
      <alignment horizontal="left"/>
    </xf>
    <xf numFmtId="0" fontId="0" fillId="0" borderId="92" xfId="0" applyBorder="1"/>
    <xf numFmtId="1" fontId="1" fillId="0" borderId="102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77" xfId="0" applyNumberFormat="1" applyBorder="1" applyAlignment="1">
      <alignment horizontal="left"/>
    </xf>
    <xf numFmtId="0" fontId="1" fillId="0" borderId="103" xfId="0" applyFont="1" applyBorder="1"/>
    <xf numFmtId="0" fontId="0" fillId="0" borderId="77" xfId="0" applyBorder="1"/>
    <xf numFmtId="0" fontId="1" fillId="0" borderId="102" xfId="0" applyFont="1" applyBorder="1"/>
    <xf numFmtId="0" fontId="0" fillId="10" borderId="1" xfId="0" applyFill="1" applyBorder="1"/>
    <xf numFmtId="0" fontId="0" fillId="0" borderId="104" xfId="0" applyBorder="1"/>
    <xf numFmtId="0" fontId="0" fillId="0" borderId="101" xfId="0" applyBorder="1"/>
    <xf numFmtId="0" fontId="0" fillId="0" borderId="105" xfId="0" applyBorder="1"/>
    <xf numFmtId="1" fontId="0" fillId="0" borderId="106" xfId="0" applyNumberFormat="1" applyBorder="1" applyAlignment="1">
      <alignment horizontal="left"/>
    </xf>
    <xf numFmtId="1" fontId="0" fillId="0" borderId="93" xfId="0" applyNumberFormat="1" applyBorder="1"/>
    <xf numFmtId="1" fontId="0" fillId="11" borderId="1" xfId="0" applyNumberFormat="1" applyFill="1" applyBorder="1" applyAlignment="1">
      <alignment horizontal="left"/>
    </xf>
    <xf numFmtId="0" fontId="0" fillId="11" borderId="90" xfId="0" applyFill="1" applyBorder="1"/>
    <xf numFmtId="1" fontId="1" fillId="0" borderId="107" xfId="0" applyNumberFormat="1" applyFont="1" applyBorder="1" applyAlignment="1">
      <alignment horizontal="left"/>
    </xf>
    <xf numFmtId="0" fontId="3" fillId="0" borderId="90" xfId="1" applyBorder="1"/>
    <xf numFmtId="0" fontId="0" fillId="11" borderId="1" xfId="0" applyFill="1" applyBorder="1"/>
    <xf numFmtId="0" fontId="0" fillId="0" borderId="108" xfId="0" applyBorder="1"/>
    <xf numFmtId="0" fontId="0" fillId="11" borderId="0" xfId="0" applyFill="1"/>
    <xf numFmtId="1" fontId="0" fillId="11" borderId="0" xfId="0" applyNumberFormat="1" applyFill="1" applyAlignment="1">
      <alignment horizontal="left"/>
    </xf>
    <xf numFmtId="0" fontId="0" fillId="11" borderId="86" xfId="0" applyFill="1" applyBorder="1"/>
    <xf numFmtId="0" fontId="2" fillId="0" borderId="83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2" fillId="0" borderId="77" xfId="0" applyFont="1" applyBorder="1" applyAlignment="1">
      <alignment horizontal="center"/>
    </xf>
    <xf numFmtId="0" fontId="2" fillId="0" borderId="100" xfId="0" applyFont="1" applyBorder="1" applyAlignment="1">
      <alignment horizontal="center"/>
    </xf>
    <xf numFmtId="0" fontId="2" fillId="0" borderId="98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4" fillId="9" borderId="94" xfId="0" applyFont="1" applyFill="1" applyBorder="1" applyAlignment="1">
      <alignment horizontal="center"/>
    </xf>
    <xf numFmtId="0" fontId="4" fillId="9" borderId="95" xfId="0" applyFont="1" applyFill="1" applyBorder="1" applyAlignment="1">
      <alignment horizontal="center"/>
    </xf>
    <xf numFmtId="0" fontId="4" fillId="9" borderId="9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1" fillId="8" borderId="67" xfId="0" applyFont="1" applyFill="1" applyBorder="1" applyAlignment="1">
      <alignment horizontal="center"/>
    </xf>
    <xf numFmtId="0" fontId="1" fillId="8" borderId="65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/>
    </xf>
    <xf numFmtId="0" fontId="1" fillId="8" borderId="46" xfId="0" applyFont="1" applyFill="1" applyBorder="1" applyAlignment="1">
      <alignment horizontal="center"/>
    </xf>
    <xf numFmtId="0" fontId="1" fillId="8" borderId="44" xfId="0" applyFont="1" applyFill="1" applyBorder="1" applyAlignment="1">
      <alignment horizontal="center"/>
    </xf>
    <xf numFmtId="0" fontId="1" fillId="8" borderId="4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0"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  <dxf>
      <fill>
        <patternFill>
          <bgColor rgb="FFF0935A"/>
        </patternFill>
      </fill>
    </dxf>
    <dxf>
      <fill>
        <patternFill>
          <bgColor rgb="FF619EFF"/>
        </patternFill>
      </fill>
    </dxf>
    <dxf>
      <fill>
        <patternFill>
          <bgColor rgb="FF8BC2FF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3A90F8"/>
      <color rgb="FF075BC1"/>
      <color rgb="FF2182F7"/>
      <color rgb="FF9A57CD"/>
      <color rgb="FF893BC3"/>
      <color rgb="FFBC8FDD"/>
      <color rgb="FF064EA6"/>
      <color rgb="FF053F85"/>
      <color rgb="FF086CE6"/>
      <color rgb="FF59A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71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Memoir!$W$4:$W$17</c:f>
              <c:numCache>
                <c:formatCode>General</c:formatCode>
                <c:ptCount val="1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</c:numCache>
            </c:numRef>
          </c:cat>
          <c:val>
            <c:numRef>
              <c:f>Memoir!$X$4:$X$17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C-6144-8E00-F619E03A5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4160888"/>
        <c:axId val="170008360"/>
      </c:barChart>
      <c:catAx>
        <c:axId val="4341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8360"/>
        <c:crosses val="autoZero"/>
        <c:auto val="1"/>
        <c:lblAlgn val="ctr"/>
        <c:lblOffset val="100"/>
        <c:noMultiLvlLbl val="0"/>
      </c:catAx>
      <c:valAx>
        <c:axId val="1700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Decades</a:t>
            </a:r>
            <a:r>
              <a:rPr lang="en-US" baseline="0"/>
              <a:t> of Focus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Sheet1!$F$50:$F$66</c:f>
              <c:strCache>
                <c:ptCount val="17"/>
                <c:pt idx="0">
                  <c:v>1860s</c:v>
                </c:pt>
                <c:pt idx="1">
                  <c:v>1870s</c:v>
                </c:pt>
                <c:pt idx="2">
                  <c:v>1880s</c:v>
                </c:pt>
                <c:pt idx="3">
                  <c:v>1890s</c:v>
                </c:pt>
                <c:pt idx="4">
                  <c:v>1900s</c:v>
                </c:pt>
                <c:pt idx="5">
                  <c:v>1910s</c:v>
                </c:pt>
                <c:pt idx="6">
                  <c:v>1920s</c:v>
                </c:pt>
                <c:pt idx="7">
                  <c:v>1930s</c:v>
                </c:pt>
                <c:pt idx="8">
                  <c:v>1940s</c:v>
                </c:pt>
                <c:pt idx="9">
                  <c:v>1950s</c:v>
                </c:pt>
                <c:pt idx="10">
                  <c:v>1960s</c:v>
                </c:pt>
                <c:pt idx="11">
                  <c:v>1970s</c:v>
                </c:pt>
                <c:pt idx="12">
                  <c:v>1980s</c:v>
                </c:pt>
                <c:pt idx="13">
                  <c:v>1990s</c:v>
                </c:pt>
                <c:pt idx="14">
                  <c:v>2000s</c:v>
                </c:pt>
                <c:pt idx="15">
                  <c:v>2010s</c:v>
                </c:pt>
                <c:pt idx="16">
                  <c:v>2020s</c:v>
                </c:pt>
              </c:strCache>
            </c:strRef>
          </c:cat>
          <c:val>
            <c:numRef>
              <c:f>Sheet1!$G$50:$G$66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24</c:v>
                </c:pt>
                <c:pt idx="6">
                  <c:v>25</c:v>
                </c:pt>
                <c:pt idx="7">
                  <c:v>34</c:v>
                </c:pt>
                <c:pt idx="8">
                  <c:v>49</c:v>
                </c:pt>
                <c:pt idx="9">
                  <c:v>45</c:v>
                </c:pt>
                <c:pt idx="10">
                  <c:v>43</c:v>
                </c:pt>
                <c:pt idx="11">
                  <c:v>36</c:v>
                </c:pt>
                <c:pt idx="12">
                  <c:v>25</c:v>
                </c:pt>
                <c:pt idx="13">
                  <c:v>23</c:v>
                </c:pt>
                <c:pt idx="14">
                  <c:v>15</c:v>
                </c:pt>
                <c:pt idx="15">
                  <c:v>14</c:v>
                </c:pt>
                <c:pt idx="16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Biographies!#REF!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C1-6145-B34F-EB0AAFEE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04360"/>
        <c:axId val="435907888"/>
      </c:barChart>
      <c:catAx>
        <c:axId val="4359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7888"/>
        <c:crosses val="autoZero"/>
        <c:auto val="1"/>
        <c:lblAlgn val="ctr"/>
        <c:lblOffset val="100"/>
        <c:noMultiLvlLbl val="0"/>
      </c:catAx>
      <c:valAx>
        <c:axId val="4359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Occurences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E-499E-A227-59E85313F53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E-499E-A227-59E85313F53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E-499E-A227-59E85313F53D}"/>
              </c:ext>
            </c:extLst>
          </c:dPt>
          <c:cat>
            <c:strRef>
              <c:f>Sheet1!$F$69:$F$71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Mixed</c:v>
                </c:pt>
              </c:strCache>
            </c:strRef>
          </c:cat>
          <c:val>
            <c:numRef>
              <c:f>Sheet1!$G$69:$G$71</c:f>
              <c:numCache>
                <c:formatCode>General</c:formatCode>
                <c:ptCount val="3"/>
                <c:pt idx="0">
                  <c:v>31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C-BA40-B149-95BB0A03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978232357239328"/>
          <c:y val="3.4136773484804905E-3"/>
          <c:w val="9.8030618744883891E-2"/>
          <c:h val="0.2801520158993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Decades of</a:t>
            </a:r>
            <a:r>
              <a:rPr lang="en-US" baseline="0"/>
              <a:t> Focus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B-4AA1-9D03-4EFE1D1B251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B-4AA1-9D03-4EFE1D1B251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9B-4AA1-9D03-4EFE1D1B2510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9B-4AA1-9D03-4EFE1D1B2510}"/>
              </c:ext>
            </c:extLst>
          </c:dPt>
          <c:dPt>
            <c:idx val="4"/>
            <c:bubble3D val="0"/>
            <c:spPr>
              <a:solidFill>
                <a:srgbClr val="7AB4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9B-4AA1-9D03-4EFE1D1B2510}"/>
              </c:ext>
            </c:extLst>
          </c:dPt>
          <c:dPt>
            <c:idx val="5"/>
            <c:bubble3D val="0"/>
            <c:spPr>
              <a:solidFill>
                <a:srgbClr val="3A90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9B-4AA1-9D03-4EFE1D1B2510}"/>
              </c:ext>
            </c:extLst>
          </c:dPt>
          <c:dPt>
            <c:idx val="6"/>
            <c:bubble3D val="0"/>
            <c:spPr>
              <a:solidFill>
                <a:srgbClr val="086C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9B-4AA1-9D03-4EFE1D1B2510}"/>
              </c:ext>
            </c:extLst>
          </c:dPt>
          <c:dPt>
            <c:idx val="7"/>
            <c:bubble3D val="0"/>
            <c:spPr>
              <a:solidFill>
                <a:srgbClr val="064E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9B-4AA1-9D03-4EFE1D1B2510}"/>
              </c:ext>
            </c:extLst>
          </c:dPt>
          <c:dPt>
            <c:idx val="8"/>
            <c:bubble3D val="0"/>
            <c:spPr>
              <a:solidFill>
                <a:srgbClr val="053F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9B-4AA1-9D03-4EFE1D1B2510}"/>
              </c:ext>
            </c:extLst>
          </c:dPt>
          <c:dPt>
            <c:idx val="9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9B-4AA1-9D03-4EFE1D1B2510}"/>
              </c:ext>
            </c:extLst>
          </c:dPt>
          <c:dPt>
            <c:idx val="10"/>
            <c:bubble3D val="0"/>
            <c:spPr>
              <a:solidFill>
                <a:srgbClr val="F5BB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9B-4AA1-9D03-4EFE1D1B2510}"/>
              </c:ext>
            </c:extLst>
          </c:dPt>
          <c:dPt>
            <c:idx val="11"/>
            <c:bubble3D val="0"/>
            <c:spPr>
              <a:solidFill>
                <a:srgbClr val="F2A0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9B-4AA1-9D03-4EFE1D1B2510}"/>
              </c:ext>
            </c:extLst>
          </c:dPt>
          <c:dPt>
            <c:idx val="12"/>
            <c:bubble3D val="0"/>
            <c:spPr>
              <a:solidFill>
                <a:srgbClr val="EE82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9B-4AA1-9D03-4EFE1D1B2510}"/>
              </c:ext>
            </c:extLst>
          </c:dPt>
          <c:dPt>
            <c:idx val="13"/>
            <c:bubble3D val="0"/>
            <c:spPr>
              <a:solidFill>
                <a:srgbClr val="EC75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9B-4AA1-9D03-4EFE1D1B2510}"/>
              </c:ext>
            </c:extLst>
          </c:dPt>
          <c:dPt>
            <c:idx val="14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9B-4AA1-9D03-4EFE1D1B2510}"/>
              </c:ext>
            </c:extLst>
          </c:dPt>
          <c:dPt>
            <c:idx val="15"/>
            <c:bubble3D val="0"/>
            <c:spPr>
              <a:solidFill>
                <a:srgbClr val="9A57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9B-4AA1-9D03-4EFE1D1B2510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9B-4AA1-9D03-4EFE1D1B2510}"/>
              </c:ext>
            </c:extLst>
          </c:dPt>
          <c:cat>
            <c:strRef>
              <c:f>Sheet1!$F$50:$F$66</c:f>
              <c:strCache>
                <c:ptCount val="17"/>
                <c:pt idx="0">
                  <c:v>1860s</c:v>
                </c:pt>
                <c:pt idx="1">
                  <c:v>1870s</c:v>
                </c:pt>
                <c:pt idx="2">
                  <c:v>1880s</c:v>
                </c:pt>
                <c:pt idx="3">
                  <c:v>1890s</c:v>
                </c:pt>
                <c:pt idx="4">
                  <c:v>1900s</c:v>
                </c:pt>
                <c:pt idx="5">
                  <c:v>1910s</c:v>
                </c:pt>
                <c:pt idx="6">
                  <c:v>1920s</c:v>
                </c:pt>
                <c:pt idx="7">
                  <c:v>1930s</c:v>
                </c:pt>
                <c:pt idx="8">
                  <c:v>1940s</c:v>
                </c:pt>
                <c:pt idx="9">
                  <c:v>1950s</c:v>
                </c:pt>
                <c:pt idx="10">
                  <c:v>1960s</c:v>
                </c:pt>
                <c:pt idx="11">
                  <c:v>1970s</c:v>
                </c:pt>
                <c:pt idx="12">
                  <c:v>1980s</c:v>
                </c:pt>
                <c:pt idx="13">
                  <c:v>1990s</c:v>
                </c:pt>
                <c:pt idx="14">
                  <c:v>2000s</c:v>
                </c:pt>
                <c:pt idx="15">
                  <c:v>2010s</c:v>
                </c:pt>
                <c:pt idx="16">
                  <c:v>2020s</c:v>
                </c:pt>
              </c:strCache>
            </c:strRef>
          </c:cat>
          <c:val>
            <c:numRef>
              <c:f>Sheet1!$G$50:$G$66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24</c:v>
                </c:pt>
                <c:pt idx="6">
                  <c:v>25</c:v>
                </c:pt>
                <c:pt idx="7">
                  <c:v>34</c:v>
                </c:pt>
                <c:pt idx="8">
                  <c:v>49</c:v>
                </c:pt>
                <c:pt idx="9">
                  <c:v>45</c:v>
                </c:pt>
                <c:pt idx="10">
                  <c:v>43</c:v>
                </c:pt>
                <c:pt idx="11">
                  <c:v>36</c:v>
                </c:pt>
                <c:pt idx="12">
                  <c:v>25</c:v>
                </c:pt>
                <c:pt idx="13">
                  <c:v>23</c:v>
                </c:pt>
                <c:pt idx="14">
                  <c:v>15</c:v>
                </c:pt>
                <c:pt idx="15">
                  <c:v>14</c:v>
                </c:pt>
                <c:pt idx="16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Biographies!#REF!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78-A042-90D2-4C99A98C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Sheet1!$A$5:$A$20</c:f>
              <c:numCache>
                <c:formatCode>General</c:formatCode>
                <c:ptCount val="1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</c:numCache>
            </c:numRef>
          </c:cat>
          <c:val>
            <c:numRef>
              <c:f>Sheet1!$F$5:$F$20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5-4D1D-BD80-D15E4740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11024"/>
        <c:axId val="435910240"/>
      </c:barChart>
      <c:catAx>
        <c:axId val="4359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0240"/>
        <c:crosses val="autoZero"/>
        <c:auto val="1"/>
        <c:lblAlgn val="ctr"/>
        <c:lblOffset val="100"/>
        <c:noMultiLvlLbl val="0"/>
      </c:catAx>
      <c:valAx>
        <c:axId val="435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Publishers</a:t>
            </a:r>
            <a:r>
              <a:rPr lang="en-US" baseline="0"/>
              <a:t> (excluding single appearences)</a:t>
            </a:r>
          </a:p>
        </c:rich>
      </c:tx>
      <c:layout>
        <c:manualLayout>
          <c:xMode val="edge"/>
          <c:yMode val="edge"/>
          <c:x val="3.4612697589130499E-2"/>
          <c:y val="1.9418485174674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Memoir!$Z$25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57150" cap="rnd" cmpd="sng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strRef>
              <c:f>Memoir!$Y$26:$Y$47</c:f>
              <c:strCache>
                <c:ptCount val="22"/>
                <c:pt idx="0">
                  <c:v>Harry N. Abrams</c:v>
                </c:pt>
                <c:pt idx="1">
                  <c:v>NBM Publishing</c:v>
                </c:pt>
                <c:pt idx="2">
                  <c:v>PRESTEL PUBLISHING</c:v>
                </c:pt>
                <c:pt idx="3">
                  <c:v>IDW Publishing</c:v>
                </c:pt>
                <c:pt idx="4">
                  <c:v>Fantagraphics Books</c:v>
                </c:pt>
                <c:pt idx="5">
                  <c:v>Humanoids, Inc.</c:v>
                </c:pt>
                <c:pt idx="6">
                  <c:v>first second</c:v>
                </c:pt>
                <c:pt idx="7">
                  <c:v>Drawn &amp; Quarterly</c:v>
                </c:pt>
                <c:pt idx="8">
                  <c:v>Clarkson Potter/Ten Speed</c:v>
                </c:pt>
                <c:pt idx="9">
                  <c:v>PRH Grupo Editorial</c:v>
                </c:pt>
                <c:pt idx="10">
                  <c:v>Glénat (Groupe)</c:v>
                </c:pt>
                <c:pt idx="11">
                  <c:v>Abrams ComicArts</c:v>
                </c:pt>
                <c:pt idx="12">
                  <c:v>Farrar, Straus And Giroux</c:v>
                </c:pt>
                <c:pt idx="13">
                  <c:v>TidalWave Productions</c:v>
                </c:pt>
                <c:pt idx="14">
                  <c:v>SelfMadeHero</c:v>
                </c:pt>
                <c:pt idx="15">
                  <c:v>Dark Horse Comics</c:v>
                </c:pt>
                <c:pt idx="16">
                  <c:v>Arsenal Pulp Press</c:v>
                </c:pt>
                <c:pt idx="17">
                  <c:v>Frances Lincoln</c:v>
                </c:pt>
                <c:pt idx="18">
                  <c:v>Penguin Publishing Group</c:v>
                </c:pt>
                <c:pt idx="19">
                  <c:v>Conundrum Press</c:v>
                </c:pt>
                <c:pt idx="20">
                  <c:v>Verso Books</c:v>
                </c:pt>
                <c:pt idx="21">
                  <c:v>Kodansha USA</c:v>
                </c:pt>
              </c:strCache>
            </c:strRef>
          </c:cat>
          <c:val>
            <c:numRef>
              <c:f>Memoir!$Z$26:$Z$47</c:f>
              <c:numCache>
                <c:formatCode>General</c:formatCode>
                <c:ptCount val="22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3-BE4F-B651-40B53508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05216"/>
        <c:axId val="429850832"/>
      </c:barChart>
      <c:catAx>
        <c:axId val="1725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0832"/>
        <c:crosses val="autoZero"/>
        <c:auto val="1"/>
        <c:lblAlgn val="ctr"/>
        <c:lblOffset val="100"/>
        <c:noMultiLvlLbl val="0"/>
      </c:catAx>
      <c:valAx>
        <c:axId val="429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Publishers (including single appearences)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Memoir!$AC$25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F-4C8A-B388-2962756ECA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F-4C8A-B388-2962756ECA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F-4C8A-B388-2962756ECA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0F-4C8A-B388-2962756ECA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0F-4C8A-B388-2962756ECA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0F-4C8A-B388-2962756ECA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0F-4C8A-B388-2962756ECA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0F-4C8A-B388-2962756ECA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0F-4C8A-B388-2962756ECA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0F-4C8A-B388-2962756ECA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0F-4C8A-B388-2962756ECA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0F-4C8A-B388-2962756ECAD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0F-4C8A-B388-2962756ECAD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90F-4C8A-B388-2962756ECA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90F-4C8A-B388-2962756ECAD6}"/>
              </c:ext>
            </c:extLst>
          </c:dPt>
          <c:dPt>
            <c:idx val="1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90F-4C8A-B388-2962756ECAD6}"/>
              </c:ext>
            </c:extLst>
          </c:dPt>
          <c:dPt>
            <c:idx val="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90F-4C8A-B388-2962756ECAD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90F-4C8A-B388-2962756ECAD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90F-4C8A-B388-2962756ECAD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90F-4C8A-B388-2962756ECAD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0F-4C8A-B388-2962756ECAD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90F-4C8A-B388-2962756ECAD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90F-4C8A-B388-2962756ECAD6}"/>
              </c:ext>
            </c:extLst>
          </c:dPt>
          <c:cat>
            <c:strRef>
              <c:f>Memoir!$AB$26:$AB$48</c:f>
              <c:strCache>
                <c:ptCount val="23"/>
                <c:pt idx="0">
                  <c:v>Harry N. Abrams</c:v>
                </c:pt>
                <c:pt idx="1">
                  <c:v>NBM Publishing</c:v>
                </c:pt>
                <c:pt idx="2">
                  <c:v>PRESTEL PUBLISHING</c:v>
                </c:pt>
                <c:pt idx="3">
                  <c:v>IDW Publishing</c:v>
                </c:pt>
                <c:pt idx="4">
                  <c:v>Fantagraphics Books</c:v>
                </c:pt>
                <c:pt idx="5">
                  <c:v>Humanoids, Inc.</c:v>
                </c:pt>
                <c:pt idx="6">
                  <c:v>first second</c:v>
                </c:pt>
                <c:pt idx="7">
                  <c:v>Drawn &amp; Quarterly</c:v>
                </c:pt>
                <c:pt idx="8">
                  <c:v>Clarkson Potter/Ten Speed</c:v>
                </c:pt>
                <c:pt idx="9">
                  <c:v>PRH Grupo Editorial</c:v>
                </c:pt>
                <c:pt idx="10">
                  <c:v>Glénat (Groupe)</c:v>
                </c:pt>
                <c:pt idx="11">
                  <c:v>Abrams ComicArts</c:v>
                </c:pt>
                <c:pt idx="12">
                  <c:v>Farrar, Straus And Giroux</c:v>
                </c:pt>
                <c:pt idx="13">
                  <c:v>TidalWave Productions</c:v>
                </c:pt>
                <c:pt idx="14">
                  <c:v>SelfMadeHero</c:v>
                </c:pt>
                <c:pt idx="15">
                  <c:v>Dark Horse Comics</c:v>
                </c:pt>
                <c:pt idx="16">
                  <c:v>Arsenal Pulp Press</c:v>
                </c:pt>
                <c:pt idx="17">
                  <c:v>Frances Lincoln</c:v>
                </c:pt>
                <c:pt idx="18">
                  <c:v>Penguin Publishing Group</c:v>
                </c:pt>
                <c:pt idx="19">
                  <c:v>Conundrum Press</c:v>
                </c:pt>
                <c:pt idx="20">
                  <c:v>Verso Books</c:v>
                </c:pt>
                <c:pt idx="21">
                  <c:v>Kodansha USA</c:v>
                </c:pt>
                <c:pt idx="22">
                  <c:v>Single Appearance</c:v>
                </c:pt>
              </c:strCache>
            </c:strRef>
          </c:cat>
          <c:val>
            <c:numRef>
              <c:f>Memoir!$AC$26:$AC$48</c:f>
              <c:numCache>
                <c:formatCode>General</c:formatCode>
                <c:ptCount val="23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B74F-B057-A296B929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0"/>
        <c:delete val="1"/>
      </c:legendEntry>
      <c:legendEntry>
        <c:idx val="22"/>
        <c:delete val="1"/>
      </c:legendEntry>
      <c:layout>
        <c:manualLayout>
          <c:xMode val="edge"/>
          <c:yMode val="edge"/>
          <c:x val="0.75372629645508882"/>
          <c:y val="1.3488984902601623E-2"/>
          <c:w val="0.21870667921791032"/>
          <c:h val="0.9865110150973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Decades</a:t>
            </a:r>
            <a:r>
              <a:rPr lang="en-US" baseline="0"/>
              <a:t> of Focus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Memoir!$AB$50:$AB$66</c:f>
              <c:strCache>
                <c:ptCount val="17"/>
                <c:pt idx="0">
                  <c:v>1860s</c:v>
                </c:pt>
                <c:pt idx="1">
                  <c:v>1870s</c:v>
                </c:pt>
                <c:pt idx="2">
                  <c:v>1880s</c:v>
                </c:pt>
                <c:pt idx="3">
                  <c:v>1890s</c:v>
                </c:pt>
                <c:pt idx="4">
                  <c:v>1900s</c:v>
                </c:pt>
                <c:pt idx="5">
                  <c:v>1910s</c:v>
                </c:pt>
                <c:pt idx="6">
                  <c:v>1920s</c:v>
                </c:pt>
                <c:pt idx="7">
                  <c:v>1930s</c:v>
                </c:pt>
                <c:pt idx="8">
                  <c:v>1940s</c:v>
                </c:pt>
                <c:pt idx="9">
                  <c:v>1950s</c:v>
                </c:pt>
                <c:pt idx="10">
                  <c:v>1960s</c:v>
                </c:pt>
                <c:pt idx="11">
                  <c:v>1970s</c:v>
                </c:pt>
                <c:pt idx="12">
                  <c:v>1980s</c:v>
                </c:pt>
                <c:pt idx="13">
                  <c:v>1990s</c:v>
                </c:pt>
                <c:pt idx="14">
                  <c:v>2000s</c:v>
                </c:pt>
                <c:pt idx="15">
                  <c:v>2010s</c:v>
                </c:pt>
                <c:pt idx="16">
                  <c:v>2020s</c:v>
                </c:pt>
              </c:strCache>
            </c:strRef>
          </c:cat>
          <c:val>
            <c:numRef>
              <c:f>Memoir!$AC$50:$AC$66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Biographies!#REF!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C1-6145-B34F-EB0AAFEE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05312"/>
        <c:axId val="434803080"/>
      </c:barChart>
      <c:catAx>
        <c:axId val="4343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03080"/>
        <c:crosses val="autoZero"/>
        <c:auto val="1"/>
        <c:lblAlgn val="ctr"/>
        <c:lblOffset val="100"/>
        <c:noMultiLvlLbl val="0"/>
      </c:catAx>
      <c:valAx>
        <c:axId val="4348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Occurences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A-49AC-8E99-2561FEA150E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AA-49AC-8E99-2561FEA150E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AA-49AC-8E99-2561FEA150E8}"/>
              </c:ext>
            </c:extLst>
          </c:dPt>
          <c:cat>
            <c:strRef>
              <c:f>Memoir!$AB$69:$AB$71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Mixed</c:v>
                </c:pt>
              </c:strCache>
            </c:strRef>
          </c:cat>
          <c:val>
            <c:numRef>
              <c:f>Memoir!$AC$69:$AC$71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C-BA40-B149-95BB0A03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978232357239328"/>
          <c:y val="3.4136773484804905E-3"/>
          <c:w val="9.8030618744883891E-2"/>
          <c:h val="0.2801520158993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Decades of</a:t>
            </a:r>
            <a:r>
              <a:rPr lang="en-US" baseline="0"/>
              <a:t> Focus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C-4828-AECA-444A0D8FCAC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C-4828-AECA-444A0D8FCAC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DC-4828-AECA-444A0D8FCAC6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DC-4828-AECA-444A0D8FCAC6}"/>
              </c:ext>
            </c:extLst>
          </c:dPt>
          <c:dPt>
            <c:idx val="4"/>
            <c:bubble3D val="0"/>
            <c:spPr>
              <a:solidFill>
                <a:srgbClr val="7AB4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DC-4828-AECA-444A0D8FCAC6}"/>
              </c:ext>
            </c:extLst>
          </c:dPt>
          <c:dPt>
            <c:idx val="5"/>
            <c:bubble3D val="0"/>
            <c:spPr>
              <a:solidFill>
                <a:srgbClr val="3A90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DC-4828-AECA-444A0D8FCAC6}"/>
              </c:ext>
            </c:extLst>
          </c:dPt>
          <c:dPt>
            <c:idx val="6"/>
            <c:bubble3D val="0"/>
            <c:spPr>
              <a:solidFill>
                <a:srgbClr val="086C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DC-4828-AECA-444A0D8FCAC6}"/>
              </c:ext>
            </c:extLst>
          </c:dPt>
          <c:dPt>
            <c:idx val="7"/>
            <c:bubble3D val="0"/>
            <c:spPr>
              <a:solidFill>
                <a:srgbClr val="064E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DC-4828-AECA-444A0D8FCAC6}"/>
              </c:ext>
            </c:extLst>
          </c:dPt>
          <c:dPt>
            <c:idx val="8"/>
            <c:bubble3D val="0"/>
            <c:spPr>
              <a:solidFill>
                <a:srgbClr val="053F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DC-4828-AECA-444A0D8FCAC6}"/>
              </c:ext>
            </c:extLst>
          </c:dPt>
          <c:dPt>
            <c:idx val="9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DC-4828-AECA-444A0D8FCAC6}"/>
              </c:ext>
            </c:extLst>
          </c:dPt>
          <c:dPt>
            <c:idx val="10"/>
            <c:bubble3D val="0"/>
            <c:spPr>
              <a:solidFill>
                <a:srgbClr val="F5BB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DC-4828-AECA-444A0D8FCAC6}"/>
              </c:ext>
            </c:extLst>
          </c:dPt>
          <c:dPt>
            <c:idx val="11"/>
            <c:bubble3D val="0"/>
            <c:spPr>
              <a:solidFill>
                <a:srgbClr val="F2A0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DC-4828-AECA-444A0D8FCAC6}"/>
              </c:ext>
            </c:extLst>
          </c:dPt>
          <c:dPt>
            <c:idx val="12"/>
            <c:bubble3D val="0"/>
            <c:spPr>
              <a:solidFill>
                <a:srgbClr val="EE82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DC-4828-AECA-444A0D8FCAC6}"/>
              </c:ext>
            </c:extLst>
          </c:dPt>
          <c:dPt>
            <c:idx val="13"/>
            <c:bubble3D val="0"/>
            <c:spPr>
              <a:solidFill>
                <a:srgbClr val="EC75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DC-4828-AECA-444A0D8FCAC6}"/>
              </c:ext>
            </c:extLst>
          </c:dPt>
          <c:dPt>
            <c:idx val="14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EDC-4828-AECA-444A0D8FCAC6}"/>
              </c:ext>
            </c:extLst>
          </c:dPt>
          <c:dPt>
            <c:idx val="15"/>
            <c:bubble3D val="0"/>
            <c:spPr>
              <a:solidFill>
                <a:srgbClr val="9A57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DC-4828-AECA-444A0D8FCAC6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DC-4828-AECA-444A0D8FCAC6}"/>
              </c:ext>
            </c:extLst>
          </c:dPt>
          <c:cat>
            <c:strRef>
              <c:f>Memoir!$AB$50:$AB$66</c:f>
              <c:strCache>
                <c:ptCount val="17"/>
                <c:pt idx="0">
                  <c:v>1860s</c:v>
                </c:pt>
                <c:pt idx="1">
                  <c:v>1870s</c:v>
                </c:pt>
                <c:pt idx="2">
                  <c:v>1880s</c:v>
                </c:pt>
                <c:pt idx="3">
                  <c:v>1890s</c:v>
                </c:pt>
                <c:pt idx="4">
                  <c:v>1900s</c:v>
                </c:pt>
                <c:pt idx="5">
                  <c:v>1910s</c:v>
                </c:pt>
                <c:pt idx="6">
                  <c:v>1920s</c:v>
                </c:pt>
                <c:pt idx="7">
                  <c:v>1930s</c:v>
                </c:pt>
                <c:pt idx="8">
                  <c:v>1940s</c:v>
                </c:pt>
                <c:pt idx="9">
                  <c:v>1950s</c:v>
                </c:pt>
                <c:pt idx="10">
                  <c:v>1960s</c:v>
                </c:pt>
                <c:pt idx="11">
                  <c:v>1970s</c:v>
                </c:pt>
                <c:pt idx="12">
                  <c:v>1980s</c:v>
                </c:pt>
                <c:pt idx="13">
                  <c:v>1990s</c:v>
                </c:pt>
                <c:pt idx="14">
                  <c:v>2000s</c:v>
                </c:pt>
                <c:pt idx="15">
                  <c:v>2010s</c:v>
                </c:pt>
                <c:pt idx="16">
                  <c:v>2020s</c:v>
                </c:pt>
              </c:strCache>
            </c:strRef>
          </c:cat>
          <c:val>
            <c:numRef>
              <c:f>Memoir!$AC$50:$AC$66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Biographies!#REF!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78-A042-90D2-4C99A98C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71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Sheet1!$A$5:$A$18</c:f>
              <c:numCache>
                <c:formatCode>General</c:formatCode>
                <c:ptCount val="1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</c:numCache>
            </c:num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C-6144-8E00-F619E03A5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620744"/>
        <c:axId val="171614472"/>
      </c:barChart>
      <c:catAx>
        <c:axId val="17162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4472"/>
        <c:crosses val="autoZero"/>
        <c:auto val="1"/>
        <c:lblAlgn val="ctr"/>
        <c:lblOffset val="100"/>
        <c:noMultiLvlLbl val="0"/>
      </c:catAx>
      <c:valAx>
        <c:axId val="1716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Publishers</a:t>
            </a:r>
            <a:r>
              <a:rPr lang="en-US" baseline="0"/>
              <a:t> (excluding single appearences)</a:t>
            </a:r>
          </a:p>
        </c:rich>
      </c:tx>
      <c:layout>
        <c:manualLayout>
          <c:xMode val="edge"/>
          <c:yMode val="edge"/>
          <c:x val="3.4612697589130499E-2"/>
          <c:y val="1.9418485174674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57150" cap="rnd" cmpd="sng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strRef>
              <c:f>Sheet1!$C$27:$C$47</c:f>
              <c:strCache>
                <c:ptCount val="21"/>
                <c:pt idx="0">
                  <c:v>Harry N. Abrams</c:v>
                </c:pt>
                <c:pt idx="1">
                  <c:v>PRESTEL PUBLISHING</c:v>
                </c:pt>
                <c:pt idx="2">
                  <c:v>IDW Publishing</c:v>
                </c:pt>
                <c:pt idx="3">
                  <c:v>Fantagraphics Books</c:v>
                </c:pt>
                <c:pt idx="4">
                  <c:v>Humanoids, Inc.</c:v>
                </c:pt>
                <c:pt idx="5">
                  <c:v>first second</c:v>
                </c:pt>
                <c:pt idx="6">
                  <c:v>Drawn &amp; Quarterly</c:v>
                </c:pt>
                <c:pt idx="7">
                  <c:v>Clarkson Potter/Ten Speed</c:v>
                </c:pt>
                <c:pt idx="8">
                  <c:v>PRH Grupo Editorial</c:v>
                </c:pt>
                <c:pt idx="9">
                  <c:v>Glénat (Groupe)</c:v>
                </c:pt>
                <c:pt idx="10">
                  <c:v>Abrams ComicArts</c:v>
                </c:pt>
                <c:pt idx="11">
                  <c:v>Farrar, Straus And Giroux</c:v>
                </c:pt>
                <c:pt idx="12">
                  <c:v>TidalWave Productions</c:v>
                </c:pt>
                <c:pt idx="13">
                  <c:v>SelfMadeHero</c:v>
                </c:pt>
                <c:pt idx="14">
                  <c:v>Dark Horse Comics</c:v>
                </c:pt>
                <c:pt idx="15">
                  <c:v>Arsenal Pulp Press</c:v>
                </c:pt>
                <c:pt idx="16">
                  <c:v>Frances Lincoln</c:v>
                </c:pt>
                <c:pt idx="17">
                  <c:v>Penguin Publishing Group</c:v>
                </c:pt>
                <c:pt idx="18">
                  <c:v>Conundrum Press</c:v>
                </c:pt>
                <c:pt idx="19">
                  <c:v>Verso Books</c:v>
                </c:pt>
                <c:pt idx="20">
                  <c:v>Kodansha USA</c:v>
                </c:pt>
              </c:strCache>
            </c:strRef>
          </c:cat>
          <c:val>
            <c:numRef>
              <c:f>Sheet1!$D$27:$D$47</c:f>
              <c:numCache>
                <c:formatCode>General</c:formatCode>
                <c:ptCount val="21"/>
                <c:pt idx="0">
                  <c:v>12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3-BE4F-B651-40B53508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14864"/>
        <c:axId val="171616824"/>
      </c:barChart>
      <c:catAx>
        <c:axId val="171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824"/>
        <c:crosses val="autoZero"/>
        <c:auto val="1"/>
        <c:lblAlgn val="ctr"/>
        <c:lblOffset val="100"/>
        <c:noMultiLvlLbl val="0"/>
      </c:catAx>
      <c:valAx>
        <c:axId val="1716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Publishers (including single appearences)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4-4990-9E46-8A0C5E90A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04-4990-9E46-8A0C5E90A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04-4990-9E46-8A0C5E90A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04-4990-9E46-8A0C5E90A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04-4990-9E46-8A0C5E90A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04-4990-9E46-8A0C5E90A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04-4990-9E46-8A0C5E90A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04-4990-9E46-8A0C5E90A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04-4990-9E46-8A0C5E90A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04-4990-9E46-8A0C5E90A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04-4990-9E46-8A0C5E90A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04-4990-9E46-8A0C5E90A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F04-4990-9E46-8A0C5E90A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F04-4990-9E46-8A0C5E90A925}"/>
              </c:ext>
            </c:extLst>
          </c:dPt>
          <c:dPt>
            <c:idx val="1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F04-4990-9E46-8A0C5E90A92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04-4990-9E46-8A0C5E90A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F04-4990-9E46-8A0C5E90A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F04-4990-9E46-8A0C5E90A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F04-4990-9E46-8A0C5E90A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F04-4990-9E46-8A0C5E90A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F04-4990-9E46-8A0C5E90A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F04-4990-9E46-8A0C5E90A925}"/>
              </c:ext>
            </c:extLst>
          </c:dPt>
          <c:cat>
            <c:strRef>
              <c:f>Sheet1!$F$27:$F$48</c:f>
              <c:strCache>
                <c:ptCount val="22"/>
                <c:pt idx="0">
                  <c:v>Harry N. Abrams</c:v>
                </c:pt>
                <c:pt idx="1">
                  <c:v>PRESTEL PUBLISHING</c:v>
                </c:pt>
                <c:pt idx="2">
                  <c:v>IDW Publishing</c:v>
                </c:pt>
                <c:pt idx="3">
                  <c:v>Fantagraphics Books</c:v>
                </c:pt>
                <c:pt idx="4">
                  <c:v>Humanoids, Inc.</c:v>
                </c:pt>
                <c:pt idx="5">
                  <c:v>first second</c:v>
                </c:pt>
                <c:pt idx="6">
                  <c:v>Drawn &amp; Quarterly</c:v>
                </c:pt>
                <c:pt idx="7">
                  <c:v>Clarkson Potter/Ten Speed</c:v>
                </c:pt>
                <c:pt idx="8">
                  <c:v>PRH Grupo Editorial</c:v>
                </c:pt>
                <c:pt idx="9">
                  <c:v>Glénat (Groupe)</c:v>
                </c:pt>
                <c:pt idx="10">
                  <c:v>Abrams ComicArts</c:v>
                </c:pt>
                <c:pt idx="11">
                  <c:v>Farrar, Straus And Giroux</c:v>
                </c:pt>
                <c:pt idx="12">
                  <c:v>TidalWave Productions</c:v>
                </c:pt>
                <c:pt idx="13">
                  <c:v>SelfMadeHero</c:v>
                </c:pt>
                <c:pt idx="14">
                  <c:v>Dark Horse Comics</c:v>
                </c:pt>
                <c:pt idx="15">
                  <c:v>Arsenal Pulp Press</c:v>
                </c:pt>
                <c:pt idx="16">
                  <c:v>Frances Lincoln</c:v>
                </c:pt>
                <c:pt idx="17">
                  <c:v>Penguin Publishing Group</c:v>
                </c:pt>
                <c:pt idx="18">
                  <c:v>Conundrum Press</c:v>
                </c:pt>
                <c:pt idx="19">
                  <c:v>Verso Books</c:v>
                </c:pt>
                <c:pt idx="20">
                  <c:v>Kodansha USA</c:v>
                </c:pt>
                <c:pt idx="21">
                  <c:v>Single Appearance</c:v>
                </c:pt>
              </c:strCache>
            </c:strRef>
          </c:cat>
          <c:val>
            <c:numRef>
              <c:f>Sheet1!$G$27:$G$48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B74F-B057-A296B929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0"/>
        <c:delete val="1"/>
      </c:legendEntry>
      <c:layout>
        <c:manualLayout>
          <c:xMode val="edge"/>
          <c:yMode val="edge"/>
          <c:x val="0.75372629645508882"/>
          <c:y val="1.3488984902601623E-2"/>
          <c:w val="0.21870667921791032"/>
          <c:h val="0.9865110150973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131826</xdr:colOff>
      <xdr:row>39</xdr:row>
      <xdr:rowOff>39915</xdr:rowOff>
    </xdr:from>
    <xdr:to>
      <xdr:col>64</xdr:col>
      <xdr:colOff>13363</xdr:colOff>
      <xdr:row>65</xdr:row>
      <xdr:rowOff>18681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4289726" y="7574190"/>
          <a:ext cx="8415937" cy="4941291"/>
          <a:chOff x="0" y="23832551"/>
          <a:chExt cx="9017852" cy="51210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0" y="23832551"/>
          <a:ext cx="9017852" cy="51210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6123330" y="24124496"/>
            <a:ext cx="2322421" cy="21017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200" b="1">
                <a:latin typeface="+mn-lt"/>
              </a:rPr>
              <a:t>Notes:</a:t>
            </a:r>
            <a:r>
              <a:rPr lang="en-CA" sz="1200" b="1" baseline="0">
                <a:latin typeface="+mn-lt"/>
              </a:rPr>
              <a:t> </a:t>
            </a:r>
          </a:p>
          <a:p>
            <a:r>
              <a:rPr lang="en-CA" sz="1200" b="1" baseline="0">
                <a:latin typeface="+mn-lt"/>
              </a:rPr>
              <a:t>- 4 titles due to be published in 2024 excluded from chart due to inconsistent information on upcoming releases</a:t>
            </a:r>
          </a:p>
          <a:p>
            <a:r>
              <a:rPr lang="en-CA" sz="1200" b="1" baseline="0">
                <a:latin typeface="+mn-lt"/>
              </a:rPr>
              <a:t>- Definite trend upwards in past 5 years (I'd even call it a spike) - genre is undeniably gaining popularity/recognition, and fast</a:t>
            </a:r>
            <a:endParaRPr lang="en-CA" sz="1200" b="1">
              <a:latin typeface="+mn-lt"/>
            </a:endParaRPr>
          </a:p>
        </xdr:txBody>
      </xdr:sp>
    </xdr:grpSp>
    <xdr:clientData/>
  </xdr:twoCellAnchor>
  <xdr:twoCellAnchor>
    <xdr:from>
      <xdr:col>37</xdr:col>
      <xdr:colOff>17105</xdr:colOff>
      <xdr:row>172</xdr:row>
      <xdr:rowOff>164089</xdr:rowOff>
    </xdr:from>
    <xdr:to>
      <xdr:col>66</xdr:col>
      <xdr:colOff>61332</xdr:colOff>
      <xdr:row>210</xdr:row>
      <xdr:rowOff>132870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6250205" y="33292039"/>
          <a:ext cx="17722627" cy="7207781"/>
          <a:chOff x="147502" y="28957159"/>
          <a:chExt cx="21147935" cy="720778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/>
        </xdr:nvGraphicFramePr>
        <xdr:xfrm>
          <a:off x="3021133" y="28970764"/>
          <a:ext cx="18274304" cy="7194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47502" y="28957159"/>
            <a:ext cx="2899015" cy="7194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200" b="1"/>
              <a:t>Note: following 38 publishers have only one entry in list; have </a:t>
            </a:r>
            <a:r>
              <a:rPr lang="en-CA" sz="1200" b="1" baseline="0"/>
              <a:t>been removed from graph for legibility</a:t>
            </a:r>
            <a:endParaRPr lang="en-CA" sz="1200" b="1"/>
          </a:p>
          <a:p>
            <a:r>
              <a:rPr lang="en-CA" sz="1100"/>
              <a:t>Shambhala</a:t>
            </a:r>
          </a:p>
          <a:p>
            <a:r>
              <a:rPr lang="en-CA" sz="1100"/>
              <a:t>Flying Eye Books Ltd.</a:t>
            </a:r>
          </a:p>
          <a:p>
            <a:r>
              <a:rPr lang="en-CA" sz="1100"/>
              <a:t>Just World Books</a:t>
            </a:r>
          </a:p>
          <a:p>
            <a:r>
              <a:rPr lang="en-CA" sz="1100"/>
              <a:t>Typex</a:t>
            </a:r>
          </a:p>
          <a:p>
            <a:r>
              <a:rPr lang="en-CA" sz="1100"/>
              <a:t>David Zwirner Books</a:t>
            </a:r>
          </a:p>
          <a:p>
            <a:r>
              <a:rPr lang="en-CA" sz="1100"/>
              <a:t>Fanfare</a:t>
            </a:r>
          </a:p>
          <a:p>
            <a:r>
              <a:rPr lang="en-CA" sz="1100"/>
              <a:t>St. Martin's Publishing Group</a:t>
            </a:r>
          </a:p>
          <a:p>
            <a:r>
              <a:rPr lang="en-CA" sz="1100"/>
              <a:t>Han Global Trading Pte Ltd</a:t>
            </a:r>
          </a:p>
          <a:p>
            <a:r>
              <a:rPr lang="en-CA" sz="1100"/>
              <a:t>Z2 Comics</a:t>
            </a:r>
          </a:p>
          <a:p>
            <a:r>
              <a:rPr lang="en-CA" sz="1100"/>
              <a:t>Iron Circus Comics</a:t>
            </a:r>
          </a:p>
          <a:p>
            <a:r>
              <a:rPr lang="en-CA" sz="1100"/>
              <a:t>Insight Comics</a:t>
            </a:r>
          </a:p>
          <a:p>
            <a:r>
              <a:rPr lang="en-CA" sz="1100"/>
              <a:t>Two Dollar Radio</a:t>
            </a:r>
          </a:p>
          <a:p>
            <a:r>
              <a:rPr lang="en-CA" sz="1100"/>
              <a:t>Publicaffairs</a:t>
            </a:r>
          </a:p>
          <a:p>
            <a:r>
              <a:rPr lang="en-CA" sz="1100"/>
              <a:t>Tuttle Publishing</a:t>
            </a:r>
          </a:p>
          <a:p>
            <a:r>
              <a:rPr lang="en-CA" sz="1100"/>
              <a:t>Between The Lines</a:t>
            </a:r>
          </a:p>
          <a:p>
            <a:r>
              <a:rPr lang="en-CA" sz="1100"/>
              <a:t>Amazon Digital Services LLC</a:t>
            </a:r>
          </a:p>
          <a:p>
            <a:r>
              <a:rPr lang="en-CA" sz="1100"/>
              <a:t>Random House UK</a:t>
            </a:r>
          </a:p>
          <a:p>
            <a:r>
              <a:rPr lang="en-CA" sz="1100"/>
              <a:t>Source Point Press</a:t>
            </a:r>
          </a:p>
          <a:p>
            <a:r>
              <a:rPr lang="en-CA" sz="1100"/>
              <a:t>Plough Publishing House</a:t>
            </a:r>
          </a:p>
          <a:p>
            <a:r>
              <a:rPr lang="en-CA" sz="1100"/>
              <a:t>TokyoPop</a:t>
            </a:r>
          </a:p>
          <a:p>
            <a:r>
              <a:rPr lang="en-CA" sz="1100"/>
              <a:t>Knopf Doubleday Publishing Group</a:t>
            </a:r>
          </a:p>
          <a:p>
            <a:r>
              <a:rPr lang="en-CA" sz="1100"/>
              <a:t>Les Editions des Plaines</a:t>
            </a:r>
          </a:p>
          <a:p>
            <a:r>
              <a:rPr lang="en-CA" sz="1100"/>
              <a:t>Gallery</a:t>
            </a:r>
          </a:p>
          <a:p>
            <a:r>
              <a:rPr lang="en-CA" sz="1100"/>
              <a:t>Laurence King Publishing</a:t>
            </a:r>
          </a:p>
          <a:p>
            <a:r>
              <a:rPr lang="en-CA" sz="1100"/>
              <a:t>Boîte à bulles</a:t>
            </a:r>
          </a:p>
          <a:p>
            <a:r>
              <a:rPr lang="en-CA" sz="1100"/>
              <a:t>One Peace Books</a:t>
            </a:r>
          </a:p>
          <a:p>
            <a:r>
              <a:rPr lang="en-CA" sz="1100"/>
              <a:t>[independently published]</a:t>
            </a:r>
          </a:p>
          <a:p>
            <a:r>
              <a:rPr lang="en-CA" sz="1100"/>
              <a:t>Ak Press</a:t>
            </a:r>
          </a:p>
          <a:p>
            <a:r>
              <a:rPr lang="en-CA" sz="1100"/>
              <a:t>Fantoons</a:t>
            </a:r>
          </a:p>
          <a:p>
            <a:r>
              <a:rPr lang="en-CA" sz="1100"/>
              <a:t>Haymarket Books</a:t>
            </a:r>
          </a:p>
          <a:p>
            <a:r>
              <a:rPr lang="en-CA" sz="1100"/>
              <a:t>Firefly Books</a:t>
            </a:r>
          </a:p>
          <a:p>
            <a:r>
              <a:rPr lang="en-CA" sz="1100"/>
              <a:t>Columbia University Press</a:t>
            </a:r>
          </a:p>
          <a:p>
            <a:r>
              <a:rPr lang="en-CA" sz="1100"/>
              <a:t>PM Press</a:t>
            </a:r>
          </a:p>
          <a:p>
            <a:r>
              <a:rPr lang="en-CA" sz="1100"/>
              <a:t>Rutgers University Press</a:t>
            </a:r>
          </a:p>
          <a:p>
            <a:r>
              <a:rPr lang="en-CA" sz="1100"/>
              <a:t>Oni Press</a:t>
            </a:r>
          </a:p>
          <a:p>
            <a:r>
              <a:rPr lang="en-CA" sz="1100"/>
              <a:t>Ablaze</a:t>
            </a:r>
          </a:p>
          <a:p>
            <a:r>
              <a:rPr lang="en-CA" sz="1100"/>
              <a:t>Scribe Publications</a:t>
            </a:r>
          </a:p>
          <a:p>
            <a:r>
              <a:rPr lang="en-CA" sz="1100"/>
              <a:t>Beehive Books</a:t>
            </a:r>
          </a:p>
          <a:p>
            <a:endParaRPr lang="en-CA" sz="1100"/>
          </a:p>
        </xdr:txBody>
      </xdr:sp>
    </xdr:grpSp>
    <xdr:clientData/>
  </xdr:twoCellAnchor>
  <xdr:twoCellAnchor>
    <xdr:from>
      <xdr:col>49</xdr:col>
      <xdr:colOff>304289</xdr:colOff>
      <xdr:row>120</xdr:row>
      <xdr:rowOff>28341</xdr:rowOff>
    </xdr:from>
    <xdr:to>
      <xdr:col>64</xdr:col>
      <xdr:colOff>357190</xdr:colOff>
      <xdr:row>157</xdr:row>
      <xdr:rowOff>150295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43852589" y="23040741"/>
          <a:ext cx="9196901" cy="7380004"/>
          <a:chOff x="19730503" y="24732694"/>
          <a:chExt cx="9337457" cy="5110456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/>
        </xdr:nvGraphicFramePr>
        <xdr:xfrm>
          <a:off x="19730503" y="24734388"/>
          <a:ext cx="6580566" cy="5108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6315205" y="24732694"/>
            <a:ext cx="2752755" cy="511032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200" b="1"/>
              <a:t>Note: following 38 publishers have only one entry in list; have </a:t>
            </a:r>
            <a:r>
              <a:rPr lang="en-CA" sz="1200" b="1" baseline="0"/>
              <a:t>been grouped together as one entry for legibility</a:t>
            </a:r>
            <a:endParaRPr lang="en-CA" sz="1200" b="1"/>
          </a:p>
          <a:p>
            <a:r>
              <a:rPr lang="en-CA" sz="1100"/>
              <a:t>Shambhala</a:t>
            </a:r>
          </a:p>
          <a:p>
            <a:r>
              <a:rPr lang="en-CA" sz="1100"/>
              <a:t>Flying Eye Books Ltd.</a:t>
            </a:r>
          </a:p>
          <a:p>
            <a:r>
              <a:rPr lang="en-CA" sz="1100"/>
              <a:t>Just World Books</a:t>
            </a:r>
          </a:p>
          <a:p>
            <a:r>
              <a:rPr lang="en-CA" sz="1100"/>
              <a:t>Typex</a:t>
            </a:r>
          </a:p>
          <a:p>
            <a:r>
              <a:rPr lang="en-CA" sz="1100"/>
              <a:t>David Zwirner Books</a:t>
            </a:r>
          </a:p>
          <a:p>
            <a:r>
              <a:rPr lang="en-CA" sz="1100"/>
              <a:t>Fanfare</a:t>
            </a:r>
          </a:p>
          <a:p>
            <a:r>
              <a:rPr lang="en-CA" sz="1100"/>
              <a:t>St. Martin's Publishing Group</a:t>
            </a:r>
          </a:p>
          <a:p>
            <a:r>
              <a:rPr lang="en-CA" sz="1100"/>
              <a:t>Han Global Trading Pte Ltd</a:t>
            </a:r>
          </a:p>
          <a:p>
            <a:r>
              <a:rPr lang="en-CA" sz="1100"/>
              <a:t>Z2 Comics</a:t>
            </a:r>
          </a:p>
          <a:p>
            <a:r>
              <a:rPr lang="en-CA" sz="1100"/>
              <a:t>Iron Circus Comics</a:t>
            </a:r>
          </a:p>
          <a:p>
            <a:r>
              <a:rPr lang="en-CA" sz="1100"/>
              <a:t>Insight Comics</a:t>
            </a:r>
          </a:p>
          <a:p>
            <a:r>
              <a:rPr lang="en-CA" sz="1100"/>
              <a:t>Two Dollar Radio</a:t>
            </a:r>
          </a:p>
          <a:p>
            <a:r>
              <a:rPr lang="en-CA" sz="1100"/>
              <a:t>Publicaffairs</a:t>
            </a:r>
          </a:p>
          <a:p>
            <a:r>
              <a:rPr lang="en-CA" sz="1100"/>
              <a:t>Tuttle Publishing</a:t>
            </a:r>
          </a:p>
          <a:p>
            <a:r>
              <a:rPr lang="en-CA" sz="1100"/>
              <a:t>Between The Lines</a:t>
            </a:r>
          </a:p>
          <a:p>
            <a:r>
              <a:rPr lang="en-CA" sz="1100"/>
              <a:t>Amazon Digital Services LLC</a:t>
            </a:r>
          </a:p>
          <a:p>
            <a:r>
              <a:rPr lang="en-CA" sz="1100"/>
              <a:t>Random House UK</a:t>
            </a:r>
          </a:p>
          <a:p>
            <a:r>
              <a:rPr lang="en-CA" sz="1100"/>
              <a:t>Source Point Press</a:t>
            </a:r>
          </a:p>
          <a:p>
            <a:r>
              <a:rPr lang="en-CA" sz="1100"/>
              <a:t>Plough Publishing House</a:t>
            </a:r>
          </a:p>
          <a:p>
            <a:r>
              <a:rPr lang="en-CA" sz="1100"/>
              <a:t>TokyoPop</a:t>
            </a:r>
          </a:p>
          <a:p>
            <a:r>
              <a:rPr lang="en-CA" sz="1100"/>
              <a:t>Knopf Doubleday Publishing Group</a:t>
            </a:r>
          </a:p>
          <a:p>
            <a:r>
              <a:rPr lang="en-CA" sz="1100"/>
              <a:t>Les Editions des Plaines</a:t>
            </a:r>
          </a:p>
          <a:p>
            <a:pPr lvl="0"/>
            <a:r>
              <a:rPr lang="en-CA" sz="1100"/>
              <a:t>Gallery</a:t>
            </a:r>
          </a:p>
          <a:p>
            <a:r>
              <a:rPr lang="en-CA" sz="1100"/>
              <a:t>Laurence King Publishing</a:t>
            </a:r>
          </a:p>
          <a:p>
            <a:r>
              <a:rPr lang="en-CA" sz="1100"/>
              <a:t>Boîte à bulles</a:t>
            </a:r>
          </a:p>
          <a:p>
            <a:pPr eaLnBrk="1" fontAlgn="auto" latinLnBrk="0" hangingPunct="1"/>
            <a:r>
              <a:rPr lang="en-CA" sz="1100"/>
              <a:t>One Peace Books</a:t>
            </a:r>
          </a:p>
          <a:p>
            <a:pPr eaLnBrk="1" fontAlgn="auto" latinLnBrk="0" hangingPunct="1"/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[independently published]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Ak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Fantoons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Haymarket Books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Firefly Books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Columbia University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PM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Rutgers University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Oni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Ablaze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Scribe Publications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Beehive Books</a:t>
            </a:r>
            <a:endParaRPr lang="en-CA" sz="1100"/>
          </a:p>
          <a:p>
            <a:endParaRPr lang="en-CA" sz="1100"/>
          </a:p>
        </xdr:txBody>
      </xdr:sp>
    </xdr:grpSp>
    <xdr:clientData/>
  </xdr:twoCellAnchor>
  <xdr:twoCellAnchor>
    <xdr:from>
      <xdr:col>30</xdr:col>
      <xdr:colOff>509866</xdr:colOff>
      <xdr:row>71</xdr:row>
      <xdr:rowOff>39097</xdr:rowOff>
    </xdr:from>
    <xdr:to>
      <xdr:col>50</xdr:col>
      <xdr:colOff>197969</xdr:colOff>
      <xdr:row>98</xdr:row>
      <xdr:rowOff>82801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66567</xdr:colOff>
      <xdr:row>145</xdr:row>
      <xdr:rowOff>21130</xdr:rowOff>
    </xdr:from>
    <xdr:to>
      <xdr:col>46</xdr:col>
      <xdr:colOff>92558</xdr:colOff>
      <xdr:row>172</xdr:row>
      <xdr:rowOff>8805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343178</xdr:colOff>
      <xdr:row>38</xdr:row>
      <xdr:rowOff>164072</xdr:rowOff>
    </xdr:from>
    <xdr:to>
      <xdr:col>49</xdr:col>
      <xdr:colOff>603249</xdr:colOff>
      <xdr:row>65</xdr:row>
      <xdr:rowOff>50271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139095</xdr:colOff>
      <xdr:row>104</xdr:row>
      <xdr:rowOff>144869</xdr:rowOff>
    </xdr:from>
    <xdr:to>
      <xdr:col>55</xdr:col>
      <xdr:colOff>85045</xdr:colOff>
      <xdr:row>114</xdr:row>
      <xdr:rowOff>83683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48849945" y="20499794"/>
          <a:ext cx="4213150" cy="1843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/>
            <a:t>Notes:</a:t>
          </a:r>
        </a:p>
        <a:p>
          <a:r>
            <a:rPr lang="en-CA" sz="1200" b="1"/>
            <a:t>- 20th</a:t>
          </a:r>
          <a:r>
            <a:rPr lang="en-CA" sz="1200" b="1" baseline="0"/>
            <a:t> Century-focused narratives are the only ones broken down granularly like this</a:t>
          </a:r>
        </a:p>
        <a:p>
          <a:r>
            <a:rPr lang="en-CA" sz="1200" b="1" baseline="0"/>
            <a:t>- ~5% of time covered overlaps into 19th century</a:t>
          </a:r>
        </a:p>
        <a:p>
          <a:r>
            <a:rPr lang="en-CA" sz="1200" b="1" baseline="0"/>
            <a:t>- ~9% of time covered overlaps with/extends into 21st century</a:t>
          </a:r>
        </a:p>
        <a:p>
          <a:r>
            <a:rPr lang="en-CA" sz="1200" b="1" baseline="0"/>
            <a:t>- The 1930s through 1960s (mid-century?) comprise just under half of time covered (46%)</a:t>
          </a:r>
        </a:p>
        <a:p>
          <a:r>
            <a:rPr lang="en-CA" sz="1200" b="1" baseline="0"/>
            <a:t>- The 1920s through 1970s (slightly broader than mid-century) comprise just shy of two-thirds of all time periods covered (63%)</a:t>
          </a:r>
        </a:p>
      </xdr:txBody>
    </xdr:sp>
    <xdr:clientData/>
  </xdr:twoCellAnchor>
  <xdr:twoCellAnchor>
    <xdr:from>
      <xdr:col>42</xdr:col>
      <xdr:colOff>392567</xdr:colOff>
      <xdr:row>128</xdr:row>
      <xdr:rowOff>12248</xdr:rowOff>
    </xdr:from>
    <xdr:to>
      <xdr:col>48</xdr:col>
      <xdr:colOff>562655</xdr:colOff>
      <xdr:row>139</xdr:row>
      <xdr:rowOff>121104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5445817" y="25043948"/>
          <a:ext cx="3827688" cy="2204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Apparent normal distribution is likely due to fact that many of the biographies (~half?) cover large chunks of subject's life, ie. from childhood to late in career - so, when surveying works which at least partly overlap w/ 20th century, focus on centre of period makes sense</a:t>
          </a:r>
          <a:endParaRPr lang="en-CA" sz="1200" b="1">
            <a:effectLst/>
          </a:endParaRP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Might be different if looking at biographies which only focus on short, specific periods/events in subject's life - unfortunately, not really possible to tell without reading each one thouroughly</a:t>
          </a:r>
          <a:endParaRPr lang="en-CA" sz="1200" b="1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52</xdr:col>
      <xdr:colOff>220436</xdr:colOff>
      <xdr:row>171</xdr:row>
      <xdr:rowOff>111579</xdr:rowOff>
    </xdr:from>
    <xdr:to>
      <xdr:col>59</xdr:col>
      <xdr:colOff>369433</xdr:colOff>
      <xdr:row>185</xdr:row>
      <xdr:rowOff>183696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1369686" y="33334779"/>
          <a:ext cx="4416197" cy="273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Harry N. Abrams &amp; NBM are definitely the heavyweights in here - nobody else even comes close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Followed up by Prestel, IDW, &amp; Fantagraphics - together with H.N.A. &amp; NBM, just under a third (31%) of all the 125 titles in the list were published by the five largest firms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After that things trail off quickly </a:t>
          </a:r>
          <a:r>
            <a:rPr lang="en-CA" sz="1200" b="1">
              <a:effectLst/>
            </a:rPr>
            <a:t>- just under</a:t>
          </a:r>
          <a:r>
            <a:rPr lang="en-CA" sz="1200" b="1" baseline="0">
              <a:effectLst/>
            </a:rPr>
            <a:t> a third (30%) of all publishers on the list only appeared once; another 7 (14%) publishers only appeared twice</a:t>
          </a:r>
        </a:p>
        <a:p>
          <a:r>
            <a:rPr lang="en-CA" sz="1200" b="1" baseline="0">
              <a:effectLst/>
            </a:rPr>
            <a:t>- Possibly indicates that the genre hasn't been very recognized/divided up to specialized publishers yet? In fairness, not sure what a regular distribution would really look like here, or what to even really measure it against (comic books? biographies? novels? misc. non-fiction?)</a:t>
          </a:r>
          <a:endParaRPr lang="en-CA" sz="1200" b="1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45</xdr:col>
      <xdr:colOff>230642</xdr:colOff>
      <xdr:row>160</xdr:row>
      <xdr:rowOff>145597</xdr:rowOff>
    </xdr:from>
    <xdr:to>
      <xdr:col>48</xdr:col>
      <xdr:colOff>571499</xdr:colOff>
      <xdr:row>171</xdr:row>
      <xdr:rowOff>28574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112692" y="31273297"/>
          <a:ext cx="2169657" cy="1978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Only 23% of the titles in the list were about female subjects (going up to 29% if you count collective biographies with both male &amp; female subjects). Not surprising but still sad :(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No trans/non-binary/GNC subjects at all - see last point again</a:t>
          </a:r>
          <a:endParaRPr lang="en-CA" sz="1200" b="1">
            <a:effectLst/>
          </a:endParaRPr>
        </a:p>
        <a:p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131826</xdr:colOff>
      <xdr:row>39</xdr:row>
      <xdr:rowOff>39915</xdr:rowOff>
    </xdr:from>
    <xdr:to>
      <xdr:col>42</xdr:col>
      <xdr:colOff>13363</xdr:colOff>
      <xdr:row>65</xdr:row>
      <xdr:rowOff>18681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7200626" y="7659915"/>
          <a:ext cx="8415937" cy="4941291"/>
          <a:chOff x="0" y="23832551"/>
          <a:chExt cx="9017852" cy="51210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/>
        </xdr:nvGraphicFramePr>
        <xdr:xfrm>
          <a:off x="0" y="23832551"/>
          <a:ext cx="9017852" cy="51210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123330" y="24124496"/>
            <a:ext cx="2322421" cy="21017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200" b="1">
                <a:latin typeface="+mn-lt"/>
              </a:rPr>
              <a:t>Notes:</a:t>
            </a:r>
            <a:r>
              <a:rPr lang="en-CA" sz="1200" b="1" baseline="0">
                <a:latin typeface="+mn-lt"/>
              </a:rPr>
              <a:t> </a:t>
            </a:r>
          </a:p>
          <a:p>
            <a:r>
              <a:rPr lang="en-CA" sz="1200" b="1" baseline="0">
                <a:latin typeface="+mn-lt"/>
              </a:rPr>
              <a:t>- 4 titles due to be published in 2024 excluded from chart due to inconsistent information on upcoming releases</a:t>
            </a:r>
          </a:p>
          <a:p>
            <a:r>
              <a:rPr lang="en-CA" sz="1200" b="1" baseline="0">
                <a:latin typeface="+mn-lt"/>
              </a:rPr>
              <a:t>- Definite trend upwards in past 5 years (I'd even call it a spike) - genre is undeniably gaining popularity/recognition, and fast</a:t>
            </a:r>
            <a:endParaRPr lang="en-CA" sz="1200" b="1">
              <a:latin typeface="+mn-lt"/>
            </a:endParaRPr>
          </a:p>
        </xdr:txBody>
      </xdr:sp>
    </xdr:grpSp>
    <xdr:clientData/>
  </xdr:twoCellAnchor>
  <xdr:twoCellAnchor>
    <xdr:from>
      <xdr:col>15</xdr:col>
      <xdr:colOff>17105</xdr:colOff>
      <xdr:row>177</xdr:row>
      <xdr:rowOff>164089</xdr:rowOff>
    </xdr:from>
    <xdr:to>
      <xdr:col>44</xdr:col>
      <xdr:colOff>61332</xdr:colOff>
      <xdr:row>209</xdr:row>
      <xdr:rowOff>132870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9161105" y="34501714"/>
          <a:ext cx="17722627" cy="6064781"/>
          <a:chOff x="147502" y="28957159"/>
          <a:chExt cx="21147935" cy="720778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3021133" y="28970764"/>
          <a:ext cx="18274304" cy="7194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47502" y="28957159"/>
            <a:ext cx="2899015" cy="7194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200" b="1"/>
              <a:t>Note: following 38 publishers have only one entry in list; have </a:t>
            </a:r>
            <a:r>
              <a:rPr lang="en-CA" sz="1200" b="1" baseline="0"/>
              <a:t>been removed from graph for legibility</a:t>
            </a:r>
            <a:endParaRPr lang="en-CA" sz="1200" b="1"/>
          </a:p>
          <a:p>
            <a:r>
              <a:rPr lang="en-CA" sz="1100"/>
              <a:t>Shambhala</a:t>
            </a:r>
          </a:p>
          <a:p>
            <a:r>
              <a:rPr lang="en-CA" sz="1100"/>
              <a:t>Flying Eye Books Ltd.</a:t>
            </a:r>
          </a:p>
          <a:p>
            <a:r>
              <a:rPr lang="en-CA" sz="1100"/>
              <a:t>Just World Books</a:t>
            </a:r>
          </a:p>
          <a:p>
            <a:r>
              <a:rPr lang="en-CA" sz="1100"/>
              <a:t>Typex</a:t>
            </a:r>
          </a:p>
          <a:p>
            <a:r>
              <a:rPr lang="en-CA" sz="1100"/>
              <a:t>David Zwirner Books</a:t>
            </a:r>
          </a:p>
          <a:p>
            <a:r>
              <a:rPr lang="en-CA" sz="1100"/>
              <a:t>Fanfare</a:t>
            </a:r>
          </a:p>
          <a:p>
            <a:r>
              <a:rPr lang="en-CA" sz="1100"/>
              <a:t>St. Martin's Publishing Group</a:t>
            </a:r>
          </a:p>
          <a:p>
            <a:r>
              <a:rPr lang="en-CA" sz="1100"/>
              <a:t>Han Global Trading Pte Ltd</a:t>
            </a:r>
          </a:p>
          <a:p>
            <a:r>
              <a:rPr lang="en-CA" sz="1100"/>
              <a:t>Z2 Comics</a:t>
            </a:r>
          </a:p>
          <a:p>
            <a:r>
              <a:rPr lang="en-CA" sz="1100"/>
              <a:t>Iron Circus Comics</a:t>
            </a:r>
          </a:p>
          <a:p>
            <a:r>
              <a:rPr lang="en-CA" sz="1100"/>
              <a:t>Insight Comics</a:t>
            </a:r>
          </a:p>
          <a:p>
            <a:r>
              <a:rPr lang="en-CA" sz="1100"/>
              <a:t>Two Dollar Radio</a:t>
            </a:r>
          </a:p>
          <a:p>
            <a:r>
              <a:rPr lang="en-CA" sz="1100"/>
              <a:t>Publicaffairs</a:t>
            </a:r>
          </a:p>
          <a:p>
            <a:r>
              <a:rPr lang="en-CA" sz="1100"/>
              <a:t>Tuttle Publishing</a:t>
            </a:r>
          </a:p>
          <a:p>
            <a:r>
              <a:rPr lang="en-CA" sz="1100"/>
              <a:t>Between The Lines</a:t>
            </a:r>
          </a:p>
          <a:p>
            <a:r>
              <a:rPr lang="en-CA" sz="1100"/>
              <a:t>Amazon Digital Services LLC</a:t>
            </a:r>
          </a:p>
          <a:p>
            <a:r>
              <a:rPr lang="en-CA" sz="1100"/>
              <a:t>Random House UK</a:t>
            </a:r>
          </a:p>
          <a:p>
            <a:r>
              <a:rPr lang="en-CA" sz="1100"/>
              <a:t>Source Point Press</a:t>
            </a:r>
          </a:p>
          <a:p>
            <a:r>
              <a:rPr lang="en-CA" sz="1100"/>
              <a:t>Plough Publishing House</a:t>
            </a:r>
          </a:p>
          <a:p>
            <a:r>
              <a:rPr lang="en-CA" sz="1100"/>
              <a:t>TokyoPop</a:t>
            </a:r>
          </a:p>
          <a:p>
            <a:r>
              <a:rPr lang="en-CA" sz="1100"/>
              <a:t>Knopf Doubleday Publishing Group</a:t>
            </a:r>
          </a:p>
          <a:p>
            <a:r>
              <a:rPr lang="en-CA" sz="1100"/>
              <a:t>Les Editions des Plaines</a:t>
            </a:r>
          </a:p>
          <a:p>
            <a:r>
              <a:rPr lang="en-CA" sz="1100"/>
              <a:t>Gallery</a:t>
            </a:r>
          </a:p>
          <a:p>
            <a:r>
              <a:rPr lang="en-CA" sz="1100"/>
              <a:t>Laurence King Publishing</a:t>
            </a:r>
          </a:p>
          <a:p>
            <a:r>
              <a:rPr lang="en-CA" sz="1100"/>
              <a:t>Boîte à bulles</a:t>
            </a:r>
          </a:p>
          <a:p>
            <a:r>
              <a:rPr lang="en-CA" sz="1100"/>
              <a:t>One Peace Books</a:t>
            </a:r>
          </a:p>
          <a:p>
            <a:r>
              <a:rPr lang="en-CA" sz="1100"/>
              <a:t>[independently published]</a:t>
            </a:r>
          </a:p>
          <a:p>
            <a:r>
              <a:rPr lang="en-CA" sz="1100"/>
              <a:t>Ak Press</a:t>
            </a:r>
          </a:p>
          <a:p>
            <a:r>
              <a:rPr lang="en-CA" sz="1100"/>
              <a:t>Fantoons</a:t>
            </a:r>
          </a:p>
          <a:p>
            <a:r>
              <a:rPr lang="en-CA" sz="1100"/>
              <a:t>Haymarket Books</a:t>
            </a:r>
          </a:p>
          <a:p>
            <a:r>
              <a:rPr lang="en-CA" sz="1100"/>
              <a:t>Firefly Books</a:t>
            </a:r>
          </a:p>
          <a:p>
            <a:r>
              <a:rPr lang="en-CA" sz="1100"/>
              <a:t>Columbia University Press</a:t>
            </a:r>
          </a:p>
          <a:p>
            <a:r>
              <a:rPr lang="en-CA" sz="1100"/>
              <a:t>PM Press</a:t>
            </a:r>
          </a:p>
          <a:p>
            <a:r>
              <a:rPr lang="en-CA" sz="1100"/>
              <a:t>Rutgers University Press</a:t>
            </a:r>
          </a:p>
          <a:p>
            <a:r>
              <a:rPr lang="en-CA" sz="1100"/>
              <a:t>Oni Press</a:t>
            </a:r>
          </a:p>
          <a:p>
            <a:r>
              <a:rPr lang="en-CA" sz="1100"/>
              <a:t>Ablaze</a:t>
            </a:r>
          </a:p>
          <a:p>
            <a:r>
              <a:rPr lang="en-CA" sz="1100"/>
              <a:t>Scribe Publications</a:t>
            </a:r>
          </a:p>
          <a:p>
            <a:r>
              <a:rPr lang="en-CA" sz="1100"/>
              <a:t>Beehive Books</a:t>
            </a:r>
          </a:p>
          <a:p>
            <a:endParaRPr lang="en-CA" sz="1100"/>
          </a:p>
        </xdr:txBody>
      </xdr:sp>
    </xdr:grpSp>
    <xdr:clientData/>
  </xdr:twoCellAnchor>
  <xdr:twoCellAnchor>
    <xdr:from>
      <xdr:col>27</xdr:col>
      <xdr:colOff>304289</xdr:colOff>
      <xdr:row>120</xdr:row>
      <xdr:rowOff>28341</xdr:rowOff>
    </xdr:from>
    <xdr:to>
      <xdr:col>42</xdr:col>
      <xdr:colOff>357190</xdr:colOff>
      <xdr:row>164</xdr:row>
      <xdr:rowOff>150295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16763489" y="23126466"/>
          <a:ext cx="9196901" cy="8884954"/>
          <a:chOff x="19730503" y="24732694"/>
          <a:chExt cx="9337457" cy="5110456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19730503" y="24734388"/>
          <a:ext cx="6580566" cy="5108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26315205" y="24732694"/>
            <a:ext cx="2752755" cy="511032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200" b="1"/>
              <a:t>Note: following 38 publishers have only one entry in list; have </a:t>
            </a:r>
            <a:r>
              <a:rPr lang="en-CA" sz="1200" b="1" baseline="0"/>
              <a:t>been grouped together as one entry for legibility</a:t>
            </a:r>
            <a:endParaRPr lang="en-CA" sz="1200" b="1"/>
          </a:p>
          <a:p>
            <a:r>
              <a:rPr lang="en-CA" sz="1100"/>
              <a:t>Shambhala</a:t>
            </a:r>
          </a:p>
          <a:p>
            <a:r>
              <a:rPr lang="en-CA" sz="1100"/>
              <a:t>Flying Eye Books Ltd.</a:t>
            </a:r>
          </a:p>
          <a:p>
            <a:r>
              <a:rPr lang="en-CA" sz="1100"/>
              <a:t>Just World Books</a:t>
            </a:r>
          </a:p>
          <a:p>
            <a:r>
              <a:rPr lang="en-CA" sz="1100"/>
              <a:t>Typex</a:t>
            </a:r>
          </a:p>
          <a:p>
            <a:r>
              <a:rPr lang="en-CA" sz="1100"/>
              <a:t>David Zwirner Books</a:t>
            </a:r>
          </a:p>
          <a:p>
            <a:r>
              <a:rPr lang="en-CA" sz="1100"/>
              <a:t>Fanfare</a:t>
            </a:r>
          </a:p>
          <a:p>
            <a:r>
              <a:rPr lang="en-CA" sz="1100"/>
              <a:t>St. Martin's Publishing Group</a:t>
            </a:r>
          </a:p>
          <a:p>
            <a:r>
              <a:rPr lang="en-CA" sz="1100"/>
              <a:t>Han Global Trading Pte Ltd</a:t>
            </a:r>
          </a:p>
          <a:p>
            <a:r>
              <a:rPr lang="en-CA" sz="1100"/>
              <a:t>Z2 Comics</a:t>
            </a:r>
          </a:p>
          <a:p>
            <a:r>
              <a:rPr lang="en-CA" sz="1100"/>
              <a:t>Iron Circus Comics</a:t>
            </a:r>
          </a:p>
          <a:p>
            <a:r>
              <a:rPr lang="en-CA" sz="1100"/>
              <a:t>Insight Comics</a:t>
            </a:r>
          </a:p>
          <a:p>
            <a:r>
              <a:rPr lang="en-CA" sz="1100"/>
              <a:t>Two Dollar Radio</a:t>
            </a:r>
          </a:p>
          <a:p>
            <a:r>
              <a:rPr lang="en-CA" sz="1100"/>
              <a:t>Publicaffairs</a:t>
            </a:r>
          </a:p>
          <a:p>
            <a:r>
              <a:rPr lang="en-CA" sz="1100"/>
              <a:t>Tuttle Publishing</a:t>
            </a:r>
          </a:p>
          <a:p>
            <a:r>
              <a:rPr lang="en-CA" sz="1100"/>
              <a:t>Between The Lines</a:t>
            </a:r>
          </a:p>
          <a:p>
            <a:r>
              <a:rPr lang="en-CA" sz="1100"/>
              <a:t>Amazon Digital Services LLC</a:t>
            </a:r>
          </a:p>
          <a:p>
            <a:r>
              <a:rPr lang="en-CA" sz="1100"/>
              <a:t>Random House UK</a:t>
            </a:r>
          </a:p>
          <a:p>
            <a:r>
              <a:rPr lang="en-CA" sz="1100"/>
              <a:t>Source Point Press</a:t>
            </a:r>
          </a:p>
          <a:p>
            <a:r>
              <a:rPr lang="en-CA" sz="1100"/>
              <a:t>Plough Publishing House</a:t>
            </a:r>
          </a:p>
          <a:p>
            <a:r>
              <a:rPr lang="en-CA" sz="1100"/>
              <a:t>TokyoPop</a:t>
            </a:r>
          </a:p>
          <a:p>
            <a:r>
              <a:rPr lang="en-CA" sz="1100"/>
              <a:t>Knopf Doubleday Publishing Group</a:t>
            </a:r>
          </a:p>
          <a:p>
            <a:r>
              <a:rPr lang="en-CA" sz="1100"/>
              <a:t>Les Editions des Plaines</a:t>
            </a:r>
          </a:p>
          <a:p>
            <a:pPr lvl="0"/>
            <a:r>
              <a:rPr lang="en-CA" sz="1100"/>
              <a:t>Gallery</a:t>
            </a:r>
          </a:p>
          <a:p>
            <a:r>
              <a:rPr lang="en-CA" sz="1100"/>
              <a:t>Laurence King Publishing</a:t>
            </a:r>
          </a:p>
          <a:p>
            <a:r>
              <a:rPr lang="en-CA" sz="1100"/>
              <a:t>Boîte à bulles</a:t>
            </a:r>
          </a:p>
          <a:p>
            <a:pPr eaLnBrk="1" fontAlgn="auto" latinLnBrk="0" hangingPunct="1"/>
            <a:r>
              <a:rPr lang="en-CA" sz="1100"/>
              <a:t>One Peace Books</a:t>
            </a:r>
          </a:p>
          <a:p>
            <a:pPr eaLnBrk="1" fontAlgn="auto" latinLnBrk="0" hangingPunct="1"/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[independently published]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Ak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Fantoons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Haymarket Books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Firefly Books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Columbia University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PM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Rutgers University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Oni Press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Ablaze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Scribe Publications</a:t>
            </a:r>
            <a:endParaRPr lang="en-CA">
              <a:effectLst/>
            </a:endParaRPr>
          </a:p>
          <a:p>
            <a:r>
              <a: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Beehive Books</a:t>
            </a:r>
            <a:endParaRPr lang="en-CA" sz="1100"/>
          </a:p>
          <a:p>
            <a:endParaRPr lang="en-CA" sz="1100"/>
          </a:p>
        </xdr:txBody>
      </xdr:sp>
    </xdr:grpSp>
    <xdr:clientData/>
  </xdr:twoCellAnchor>
  <xdr:twoCellAnchor>
    <xdr:from>
      <xdr:col>8</xdr:col>
      <xdr:colOff>509866</xdr:colOff>
      <xdr:row>71</xdr:row>
      <xdr:rowOff>39097</xdr:rowOff>
    </xdr:from>
    <xdr:to>
      <xdr:col>28</xdr:col>
      <xdr:colOff>197969</xdr:colOff>
      <xdr:row>98</xdr:row>
      <xdr:rowOff>82801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66567</xdr:colOff>
      <xdr:row>144</xdr:row>
      <xdr:rowOff>21130</xdr:rowOff>
    </xdr:from>
    <xdr:to>
      <xdr:col>24</xdr:col>
      <xdr:colOff>92558</xdr:colOff>
      <xdr:row>177</xdr:row>
      <xdr:rowOff>8805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343178</xdr:colOff>
      <xdr:row>38</xdr:row>
      <xdr:rowOff>164072</xdr:rowOff>
    </xdr:from>
    <xdr:to>
      <xdr:col>27</xdr:col>
      <xdr:colOff>603249</xdr:colOff>
      <xdr:row>65</xdr:row>
      <xdr:rowOff>50271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139095</xdr:colOff>
      <xdr:row>104</xdr:row>
      <xdr:rowOff>144869</xdr:rowOff>
    </xdr:from>
    <xdr:to>
      <xdr:col>33</xdr:col>
      <xdr:colOff>85045</xdr:colOff>
      <xdr:row>114</xdr:row>
      <xdr:rowOff>83683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49535745" y="20137844"/>
          <a:ext cx="4213150" cy="1843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/>
            <a:t>Notes:</a:t>
          </a:r>
        </a:p>
        <a:p>
          <a:r>
            <a:rPr lang="en-CA" sz="1200" b="1"/>
            <a:t>- 20th</a:t>
          </a:r>
          <a:r>
            <a:rPr lang="en-CA" sz="1200" b="1" baseline="0"/>
            <a:t> Century-focused narratives are the only ones broken down granularly like this</a:t>
          </a:r>
        </a:p>
        <a:p>
          <a:r>
            <a:rPr lang="en-CA" sz="1200" b="1" baseline="0"/>
            <a:t>- ~5% of time covered overlaps into 19th century</a:t>
          </a:r>
        </a:p>
        <a:p>
          <a:r>
            <a:rPr lang="en-CA" sz="1200" b="1" baseline="0"/>
            <a:t>- ~9% of time covered overlaps with/extends into 21st century</a:t>
          </a:r>
        </a:p>
        <a:p>
          <a:r>
            <a:rPr lang="en-CA" sz="1200" b="1" baseline="0"/>
            <a:t>- The 1930s through 1960s (mid-century?) comprise just under half of time covered (46%)</a:t>
          </a:r>
        </a:p>
        <a:p>
          <a:r>
            <a:rPr lang="en-CA" sz="1200" b="1" baseline="0"/>
            <a:t>- The 1920s through 1970s (slightly broader than mid-century) comprise just shy of two-thirds of all time periods covered (63%)</a:t>
          </a:r>
        </a:p>
      </xdr:txBody>
    </xdr:sp>
    <xdr:clientData/>
  </xdr:twoCellAnchor>
  <xdr:twoCellAnchor>
    <xdr:from>
      <xdr:col>20</xdr:col>
      <xdr:colOff>392567</xdr:colOff>
      <xdr:row>129</xdr:row>
      <xdr:rowOff>12248</xdr:rowOff>
    </xdr:from>
    <xdr:to>
      <xdr:col>26</xdr:col>
      <xdr:colOff>562655</xdr:colOff>
      <xdr:row>139</xdr:row>
      <xdr:rowOff>121104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6131617" y="24958223"/>
          <a:ext cx="3827688" cy="2013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Apparent normal distribution is likely due to fact that many of the biographies (~half?) cover large chunks of subject's life, ie. from childhood to late in career - so, when surveying works which at least partly overlap w/ 20th century, focus on centre of period makes sense</a:t>
          </a:r>
          <a:endParaRPr lang="en-CA" sz="1200" b="1">
            <a:effectLst/>
          </a:endParaRP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Might be different if looking at biographies which only focus on short, specific periods/events in subject's life - unfortunately, not really possible to tell without reading each one thouroughly</a:t>
          </a:r>
          <a:endParaRPr lang="en-CA" sz="1200" b="1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30</xdr:col>
      <xdr:colOff>220436</xdr:colOff>
      <xdr:row>176</xdr:row>
      <xdr:rowOff>111579</xdr:rowOff>
    </xdr:from>
    <xdr:to>
      <xdr:col>37</xdr:col>
      <xdr:colOff>369433</xdr:colOff>
      <xdr:row>189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52055486" y="34296804"/>
          <a:ext cx="4416197" cy="24601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Harry N. Abrams &amp; NBM are definitely the heavyweights in here - nobody else even comes close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Followed up by Prestel, IDW, &amp; Fantagraphics - together with H.N.A. &amp; NBM, just under a third (31%) of all the 125 titles in the list were published by the five largest firms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After that things trail off quickly </a:t>
          </a:r>
          <a:r>
            <a:rPr lang="en-CA" sz="1200" b="1">
              <a:effectLst/>
            </a:rPr>
            <a:t>- just under</a:t>
          </a:r>
          <a:r>
            <a:rPr lang="en-CA" sz="1200" b="1" baseline="0">
              <a:effectLst/>
            </a:rPr>
            <a:t> a third (30%) of all publishers on the list only appeared once; another 7 (14%) publishers only appeared twice</a:t>
          </a:r>
        </a:p>
        <a:p>
          <a:r>
            <a:rPr lang="en-CA" sz="1200" b="1" baseline="0">
              <a:effectLst/>
            </a:rPr>
            <a:t>- Possibly indicates that the genre hasn't been very recognized/divided up to specialized publishers yet? In fairness, not sure what a regular distribution would really look like here, or what to even really measure it against (comic books? biographies? novels? misc. non-fiction?)</a:t>
          </a:r>
          <a:endParaRPr lang="en-CA" sz="1200" b="1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23</xdr:col>
      <xdr:colOff>230642</xdr:colOff>
      <xdr:row>167</xdr:row>
      <xdr:rowOff>0</xdr:rowOff>
    </xdr:from>
    <xdr:to>
      <xdr:col>26</xdr:col>
      <xdr:colOff>571499</xdr:colOff>
      <xdr:row>176</xdr:row>
      <xdr:rowOff>28574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47798492" y="32375475"/>
          <a:ext cx="2169657" cy="1838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Only 23% of the titles in the list were about female subjects (going up to 29% if you count collective biographies with both male &amp; female subjects). Not surprising but still sad :(</a:t>
          </a:r>
        </a:p>
        <a:p>
          <a:r>
            <a:rPr lang="en-CA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No trans/non-binary/GNC subjects at all - see last point again</a:t>
          </a:r>
          <a:endParaRPr lang="en-CA" sz="1200" b="1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6</xdr:col>
      <xdr:colOff>862852</xdr:colOff>
      <xdr:row>5</xdr:row>
      <xdr:rowOff>101973</xdr:rowOff>
    </xdr:from>
    <xdr:to>
      <xdr:col>13</xdr:col>
      <xdr:colOff>571499</xdr:colOff>
      <xdr:row>19</xdr:row>
      <xdr:rowOff>178173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vidzwirnerbooks.com/product/the-five-lives-of-hilma-af-klint" TargetMode="External"/><Relationship Id="rId13" Type="http://schemas.openxmlformats.org/officeDocument/2006/relationships/hyperlink" Target="https://www.simonandschuster.ca/books/Sublime-$5-at-the-Door/Ryan-Cady/9781954928046" TargetMode="External"/><Relationship Id="rId18" Type="http://schemas.openxmlformats.org/officeDocument/2006/relationships/hyperlink" Target="https://www.simonandschuster.ca/books/Morrison-Hotel-Graphic-Novel/Leah-Moore/9781940878362" TargetMode="External"/><Relationship Id="rId3" Type="http://schemas.openxmlformats.org/officeDocument/2006/relationships/hyperlink" Target="https://fantoons.tv/books/billie-holiday-the-graphic-novel/" TargetMode="External"/><Relationship Id="rId7" Type="http://schemas.openxmlformats.org/officeDocument/2006/relationships/hyperlink" Target="https://jwb.bookstore.ipgbook.com/baddawi-products-9781935982494.php" TargetMode="External"/><Relationship Id="rId12" Type="http://schemas.openxmlformats.org/officeDocument/2006/relationships/hyperlink" Target="https://www.simonandschuster.ca/books/Blondie/Jimmy-Palmiotti/9781940878768" TargetMode="External"/><Relationship Id="rId17" Type="http://schemas.openxmlformats.org/officeDocument/2006/relationships/hyperlink" Target="https://www.simonandschuster.ca/books/Elvis/Chris-Miskiewicz/9781940878652" TargetMode="External"/><Relationship Id="rId2" Type="http://schemas.openxmlformats.org/officeDocument/2006/relationships/hyperlink" Target="https://arsenalpulp.com/Books/T/The-Case-of-Alan-Turing" TargetMode="External"/><Relationship Id="rId16" Type="http://schemas.openxmlformats.org/officeDocument/2006/relationships/hyperlink" Target="https://www.simonandschuster.ca/books/The-Beatles-Story/Arthur-Ranson/978178108617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rsenalpulp.com/Books/E/Erdogan" TargetMode="External"/><Relationship Id="rId6" Type="http://schemas.openxmlformats.org/officeDocument/2006/relationships/hyperlink" Target="https://www.penguinrandomhouse.com/books/727446/did-you-hear-what-eddie-gein-done-by-written-by-eric-powell-and-harold-schechter-illustrated-by-eric-powell/" TargetMode="External"/><Relationship Id="rId11" Type="http://schemas.openxmlformats.org/officeDocument/2006/relationships/hyperlink" Target="https://www.simonandschuster.ca/books/One-Bourbon-One-Scotch-One-Beer-Three-Tales-of-John-Lee-Hooker/Gabe-Soria/9781940878614" TargetMode="External"/><Relationship Id="rId5" Type="http://schemas.openxmlformats.org/officeDocument/2006/relationships/hyperlink" Target="https://www.penguinrandomhouse.com/books/237322/musashi-a-graphic-novel-by-sean-michael-wilson-illustrated-by-michiru-morikawa/" TargetMode="External"/><Relationship Id="rId15" Type="http://schemas.openxmlformats.org/officeDocument/2006/relationships/hyperlink" Target="https://www.simonandschuster.ca/books/Clayton/Julian-Voloj/9781682618981" TargetMode="External"/><Relationship Id="rId10" Type="http://schemas.openxmlformats.org/officeDocument/2006/relationships/hyperlink" Target="https://www.simonandschuster.ca/books/Grateful-Dead-Origins/Chris-Miskiewicz/9781940878300" TargetMode="External"/><Relationship Id="rId19" Type="http://schemas.openxmlformats.org/officeDocument/2006/relationships/hyperlink" Target="https://www.quartoknows.com/books/9780711290761/quentin-tarantino-a-graphic-biography" TargetMode="External"/><Relationship Id="rId4" Type="http://schemas.openxmlformats.org/officeDocument/2006/relationships/hyperlink" Target="https://www.penguinrandomhouse.com/books/718522/i-am-stan-by-tom-scioli/" TargetMode="External"/><Relationship Id="rId9" Type="http://schemas.openxmlformats.org/officeDocument/2006/relationships/hyperlink" Target="https://www.quartoknows.com/books/9780711290785/andy-warhol-a-graphic-biography" TargetMode="External"/><Relationship Id="rId14" Type="http://schemas.openxmlformats.org/officeDocument/2006/relationships/hyperlink" Target="https://www.simonandschuster.ca/books/Cypress-Hill-Tres-Equis/Noah-Callahan-Bever/97819408786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55"/>
  <sheetViews>
    <sheetView tabSelected="1" topLeftCell="A166" zoomScale="70" zoomScaleNormal="70" workbookViewId="0">
      <selection activeCell="P217" sqref="P217"/>
    </sheetView>
  </sheetViews>
  <sheetFormatPr defaultColWidth="9.140625" defaultRowHeight="15"/>
  <cols>
    <col min="1" max="1" width="22.28515625" style="145" customWidth="1"/>
    <col min="2" max="2" width="17.7109375" style="146" customWidth="1"/>
    <col min="3" max="3" width="17.7109375" style="157" customWidth="1"/>
    <col min="4" max="4" width="48.28515625" customWidth="1"/>
    <col min="5" max="5" width="42.5703125" customWidth="1"/>
    <col min="6" max="6" width="23.28515625" style="10" customWidth="1"/>
    <col min="7" max="7" width="24.140625" customWidth="1"/>
    <col min="8" max="8" width="12.85546875" customWidth="1"/>
    <col min="9" max="9" width="35.28515625" customWidth="1"/>
    <col min="10" max="10" width="22" customWidth="1"/>
    <col min="11" max="11" width="22.5703125" style="10" customWidth="1"/>
    <col min="12" max="12" width="38" customWidth="1"/>
    <col min="13" max="13" width="45.7109375" customWidth="1"/>
    <col min="14" max="14" width="21.42578125" style="10" customWidth="1"/>
    <col min="15" max="15" width="20.7109375" customWidth="1"/>
    <col min="16" max="16" width="30" customWidth="1"/>
    <col min="17" max="17" width="27.140625" customWidth="1"/>
    <col min="18" max="18" width="27.5703125" style="10" customWidth="1"/>
    <col min="19" max="19" width="32" customWidth="1"/>
    <col min="20" max="20" width="30.28515625" customWidth="1"/>
    <col min="21" max="21" width="25.140625" style="10" customWidth="1"/>
    <col min="22" max="22" width="16.85546875" customWidth="1"/>
    <col min="23" max="23" width="22.28515625" style="149" customWidth="1"/>
    <col min="24" max="24" width="13.28515625" customWidth="1"/>
    <col min="30" max="30" width="15.85546875" customWidth="1"/>
    <col min="31" max="31" width="34.42578125" customWidth="1"/>
    <col min="32" max="32" width="23.85546875" customWidth="1"/>
    <col min="33" max="33" width="20.42578125" customWidth="1"/>
    <col min="34" max="34" width="22.42578125" customWidth="1"/>
    <col min="35" max="35" width="16.7109375" customWidth="1"/>
    <col min="36" max="36" width="24.7109375" customWidth="1"/>
    <col min="37" max="37" width="19.85546875" customWidth="1"/>
    <col min="38" max="38" width="17.42578125" customWidth="1"/>
    <col min="39" max="39" width="32.42578125" customWidth="1"/>
    <col min="40" max="40" width="41.140625" customWidth="1"/>
    <col min="41" max="41" width="20.28515625" customWidth="1"/>
    <col min="42" max="42" width="19" customWidth="1"/>
    <col min="43" max="43" width="14.5703125" customWidth="1"/>
    <col min="44" max="44" width="10" customWidth="1"/>
    <col min="45" max="45" width="31" customWidth="1"/>
    <col min="46" max="46" width="20.5703125" customWidth="1"/>
    <col min="47" max="47" width="26.42578125" customWidth="1"/>
    <col min="80" max="80" width="8.42578125" customWidth="1"/>
    <col min="81" max="81" width="8.5703125" customWidth="1"/>
    <col min="89" max="89" width="8.5703125" customWidth="1"/>
  </cols>
  <sheetData>
    <row r="1" spans="1:49" ht="21.75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</row>
    <row r="2" spans="1:49" ht="27.75" thickTop="1" thickBot="1">
      <c r="A2" s="184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6"/>
      <c r="AC2" s="188" t="s">
        <v>2</v>
      </c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</row>
    <row r="3" spans="1:49" ht="22.5" thickTop="1" thickBot="1">
      <c r="A3" s="183" t="s">
        <v>3</v>
      </c>
      <c r="B3" s="178"/>
      <c r="C3" s="179"/>
      <c r="D3" s="177" t="s">
        <v>4</v>
      </c>
      <c r="E3" s="178"/>
      <c r="F3" s="179"/>
      <c r="G3" s="177" t="s">
        <v>5</v>
      </c>
      <c r="H3" s="178"/>
      <c r="I3" s="178"/>
      <c r="J3" s="178"/>
      <c r="K3" s="179"/>
      <c r="L3" s="177" t="s">
        <v>6</v>
      </c>
      <c r="M3" s="178"/>
      <c r="N3" s="179"/>
      <c r="O3" s="177" t="s">
        <v>7</v>
      </c>
      <c r="P3" s="178"/>
      <c r="Q3" s="178"/>
      <c r="R3" s="178"/>
      <c r="S3" s="180" t="s">
        <v>8</v>
      </c>
      <c r="T3" s="181"/>
      <c r="U3" s="181"/>
      <c r="V3" s="181"/>
      <c r="W3" s="182"/>
      <c r="AC3" s="188" t="s">
        <v>9</v>
      </c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</row>
    <row r="4" spans="1:49" ht="21.75" thickBot="1">
      <c r="A4" s="147" t="s">
        <v>10</v>
      </c>
      <c r="B4" s="150" t="s">
        <v>11</v>
      </c>
      <c r="C4" s="156" t="s">
        <v>12</v>
      </c>
      <c r="D4" s="148" t="s">
        <v>13</v>
      </c>
      <c r="E4" s="148" t="s">
        <v>14</v>
      </c>
      <c r="F4" s="159" t="s">
        <v>15</v>
      </c>
      <c r="G4" s="148" t="s">
        <v>16</v>
      </c>
      <c r="H4" s="148" t="s">
        <v>17</v>
      </c>
      <c r="I4" s="148" t="s">
        <v>18</v>
      </c>
      <c r="J4" s="148" t="s">
        <v>19</v>
      </c>
      <c r="K4" s="159" t="s">
        <v>20</v>
      </c>
      <c r="L4" s="148" t="s">
        <v>21</v>
      </c>
      <c r="M4" s="148" t="s">
        <v>22</v>
      </c>
      <c r="N4" s="159" t="s">
        <v>23</v>
      </c>
      <c r="O4" s="148" t="s">
        <v>24</v>
      </c>
      <c r="P4" s="148" t="s">
        <v>25</v>
      </c>
      <c r="Q4" s="148" t="s">
        <v>26</v>
      </c>
      <c r="R4" s="159" t="s">
        <v>27</v>
      </c>
      <c r="S4" s="148" t="s">
        <v>28</v>
      </c>
      <c r="T4" s="148" t="s">
        <v>29</v>
      </c>
      <c r="U4" s="161" t="s">
        <v>30</v>
      </c>
      <c r="V4" s="148" t="s">
        <v>31</v>
      </c>
      <c r="W4" s="170" t="s">
        <v>32</v>
      </c>
      <c r="AC4" s="189" t="s">
        <v>3</v>
      </c>
      <c r="AD4" s="190"/>
      <c r="AE4" s="189" t="s">
        <v>4</v>
      </c>
      <c r="AF4" s="188"/>
      <c r="AG4" s="190"/>
      <c r="AH4" s="189" t="s">
        <v>5</v>
      </c>
      <c r="AI4" s="188"/>
      <c r="AJ4" s="188"/>
      <c r="AK4" s="190"/>
      <c r="AL4" s="189" t="s">
        <v>6</v>
      </c>
      <c r="AM4" s="188"/>
      <c r="AN4" s="190"/>
      <c r="AO4" s="189" t="s">
        <v>7</v>
      </c>
      <c r="AP4" s="188"/>
      <c r="AQ4" s="188"/>
      <c r="AR4" s="190"/>
      <c r="AS4" s="189" t="s">
        <v>8</v>
      </c>
      <c r="AT4" s="188"/>
      <c r="AU4" s="188"/>
      <c r="AV4" s="188"/>
      <c r="AW4" s="190"/>
    </row>
    <row r="5" spans="1:49" ht="16.5" thickTop="1" thickBot="1">
      <c r="A5" s="145" t="s">
        <v>33</v>
      </c>
      <c r="B5" s="146">
        <v>9781681120256</v>
      </c>
      <c r="C5" s="157" t="s">
        <v>34</v>
      </c>
      <c r="D5" t="s">
        <v>35</v>
      </c>
      <c r="E5" t="s">
        <v>36</v>
      </c>
      <c r="F5" s="10" t="s">
        <v>37</v>
      </c>
      <c r="G5" t="s">
        <v>38</v>
      </c>
      <c r="H5" t="s">
        <v>39</v>
      </c>
      <c r="I5" t="s">
        <v>40</v>
      </c>
      <c r="J5" t="s">
        <v>41</v>
      </c>
      <c r="K5" s="10" t="str">
        <f>IF(R5="English", "No", "Yes")</f>
        <v>Yes</v>
      </c>
      <c r="L5" t="s">
        <v>42</v>
      </c>
      <c r="O5">
        <v>2016</v>
      </c>
      <c r="P5" t="s">
        <v>1</v>
      </c>
      <c r="R5" s="10" t="s">
        <v>43</v>
      </c>
      <c r="S5" t="s">
        <v>44</v>
      </c>
      <c r="T5">
        <v>2012</v>
      </c>
      <c r="U5" s="10" t="s">
        <v>45</v>
      </c>
      <c r="V5" t="s">
        <v>46</v>
      </c>
      <c r="W5" s="149">
        <v>9782803631001</v>
      </c>
      <c r="X5" t="s">
        <v>47</v>
      </c>
      <c r="Y5">
        <f>COUNTIF(R5:R36, "English")</f>
        <v>25</v>
      </c>
      <c r="AC5" s="128" t="s">
        <v>10</v>
      </c>
      <c r="AD5" s="129" t="s">
        <v>11</v>
      </c>
      <c r="AE5" s="128" t="s">
        <v>13</v>
      </c>
      <c r="AF5" s="121" t="s">
        <v>14</v>
      </c>
      <c r="AG5" s="122" t="s">
        <v>15</v>
      </c>
      <c r="AH5" s="128" t="s">
        <v>16</v>
      </c>
      <c r="AI5" s="121" t="s">
        <v>17</v>
      </c>
      <c r="AJ5" s="130" t="s">
        <v>18</v>
      </c>
      <c r="AK5" s="131" t="s">
        <v>48</v>
      </c>
      <c r="AL5" s="132" t="s">
        <v>21</v>
      </c>
      <c r="AM5" s="130" t="s">
        <v>49</v>
      </c>
      <c r="AN5" s="122" t="s">
        <v>23</v>
      </c>
      <c r="AO5" s="132" t="s">
        <v>24</v>
      </c>
      <c r="AP5" s="130" t="s">
        <v>25</v>
      </c>
      <c r="AQ5" s="130" t="s">
        <v>26</v>
      </c>
      <c r="AR5" s="122" t="s">
        <v>50</v>
      </c>
      <c r="AS5" s="132" t="s">
        <v>51</v>
      </c>
      <c r="AT5" s="130" t="s">
        <v>52</v>
      </c>
      <c r="AU5" s="133" t="s">
        <v>53</v>
      </c>
      <c r="AV5" s="134" t="s">
        <v>10</v>
      </c>
      <c r="AW5" s="135" t="s">
        <v>54</v>
      </c>
    </row>
    <row r="6" spans="1:49">
      <c r="A6" s="145" t="s">
        <v>55</v>
      </c>
      <c r="B6" s="146">
        <v>9781681121987</v>
      </c>
      <c r="C6" s="157" t="s">
        <v>56</v>
      </c>
      <c r="D6" t="s">
        <v>57</v>
      </c>
      <c r="E6" t="s">
        <v>58</v>
      </c>
      <c r="F6" s="10" t="s">
        <v>59</v>
      </c>
      <c r="G6" t="s">
        <v>60</v>
      </c>
      <c r="H6" t="s">
        <v>39</v>
      </c>
      <c r="I6" t="s">
        <v>61</v>
      </c>
      <c r="J6" t="s">
        <v>62</v>
      </c>
      <c r="K6" s="10" t="str">
        <f t="shared" ref="K6:K36" si="0">IF(R6="English", "No", "Yes")</f>
        <v>No</v>
      </c>
      <c r="L6" t="s">
        <v>63</v>
      </c>
      <c r="M6" t="s">
        <v>64</v>
      </c>
      <c r="O6">
        <v>2019</v>
      </c>
      <c r="P6" t="s">
        <v>1</v>
      </c>
      <c r="R6" s="10" t="s">
        <v>47</v>
      </c>
      <c r="X6" t="s">
        <v>43</v>
      </c>
      <c r="Y6">
        <f>COUNTIF(R5:R36, "French")</f>
        <v>6</v>
      </c>
      <c r="AC6" s="4" t="s">
        <v>65</v>
      </c>
      <c r="AD6" s="23">
        <v>9782344023099</v>
      </c>
      <c r="AE6" s="4" t="s">
        <v>66</v>
      </c>
      <c r="AF6" s="3" t="s">
        <v>67</v>
      </c>
      <c r="AG6" s="14" t="s">
        <v>37</v>
      </c>
      <c r="AH6" s="4" t="s">
        <v>66</v>
      </c>
      <c r="AI6" s="3" t="s">
        <v>39</v>
      </c>
      <c r="AJ6" s="118" t="s">
        <v>68</v>
      </c>
      <c r="AK6" s="14" t="s">
        <v>69</v>
      </c>
      <c r="AL6" s="119" t="s">
        <v>70</v>
      </c>
      <c r="AM6" s="118"/>
      <c r="AN6" s="14"/>
      <c r="AO6" s="119">
        <v>2019</v>
      </c>
      <c r="AP6" s="118" t="s">
        <v>71</v>
      </c>
      <c r="AQ6" s="118"/>
      <c r="AR6" s="14" t="s">
        <v>43</v>
      </c>
      <c r="AS6" s="119"/>
      <c r="AT6" s="118"/>
      <c r="AU6" s="118"/>
      <c r="AV6" s="124"/>
      <c r="AW6" s="23"/>
    </row>
    <row r="7" spans="1:49">
      <c r="A7" s="145" t="s">
        <v>72</v>
      </c>
      <c r="B7" s="146">
        <v>9781681121703</v>
      </c>
      <c r="C7" s="157" t="s">
        <v>73</v>
      </c>
      <c r="D7" t="s">
        <v>74</v>
      </c>
      <c r="E7" t="s">
        <v>75</v>
      </c>
      <c r="F7" s="10" t="s">
        <v>37</v>
      </c>
      <c r="G7" t="s">
        <v>76</v>
      </c>
      <c r="H7" t="s">
        <v>77</v>
      </c>
      <c r="I7" t="s">
        <v>78</v>
      </c>
      <c r="J7" t="s">
        <v>41</v>
      </c>
      <c r="K7" s="10" t="str">
        <f t="shared" si="0"/>
        <v>Yes</v>
      </c>
      <c r="L7" t="s">
        <v>79</v>
      </c>
      <c r="M7" t="s">
        <v>80</v>
      </c>
      <c r="N7" s="10" t="s">
        <v>81</v>
      </c>
      <c r="O7">
        <v>2018</v>
      </c>
      <c r="P7" t="s">
        <v>1</v>
      </c>
      <c r="R7" s="10" t="s">
        <v>43</v>
      </c>
      <c r="S7" t="s">
        <v>82</v>
      </c>
      <c r="T7">
        <v>2017</v>
      </c>
      <c r="U7" s="10" t="s">
        <v>83</v>
      </c>
      <c r="V7" t="s">
        <v>84</v>
      </c>
      <c r="W7" s="149">
        <v>9782205072693</v>
      </c>
      <c r="AC7" t="s">
        <v>85</v>
      </c>
      <c r="AD7" s="23">
        <v>9782344033449</v>
      </c>
      <c r="AE7" s="4" t="s">
        <v>86</v>
      </c>
      <c r="AF7" s="3" t="s">
        <v>87</v>
      </c>
      <c r="AG7" s="14" t="s">
        <v>59</v>
      </c>
      <c r="AH7" s="4" t="s">
        <v>86</v>
      </c>
      <c r="AI7" s="3" t="s">
        <v>77</v>
      </c>
      <c r="AJ7" s="118" t="s">
        <v>88</v>
      </c>
      <c r="AK7" s="14" t="s">
        <v>69</v>
      </c>
      <c r="AL7" s="119" t="s">
        <v>89</v>
      </c>
      <c r="AM7" s="118"/>
      <c r="AN7" s="14"/>
      <c r="AO7" s="119">
        <v>2021</v>
      </c>
      <c r="AP7" s="118" t="s">
        <v>71</v>
      </c>
      <c r="AQ7" s="118"/>
      <c r="AR7" s="14" t="s">
        <v>43</v>
      </c>
      <c r="AS7" s="119" t="s">
        <v>86</v>
      </c>
      <c r="AT7" s="118">
        <v>2022</v>
      </c>
      <c r="AU7" s="118" t="s">
        <v>90</v>
      </c>
      <c r="AV7" s="124" t="s">
        <v>91</v>
      </c>
      <c r="AW7" s="23">
        <v>9781945820991</v>
      </c>
    </row>
    <row r="8" spans="1:49">
      <c r="A8" s="145" t="s">
        <v>92</v>
      </c>
      <c r="B8" s="146">
        <v>9781681121888</v>
      </c>
      <c r="C8" s="168"/>
      <c r="D8" t="s">
        <v>93</v>
      </c>
      <c r="E8" t="s">
        <v>94</v>
      </c>
      <c r="F8" s="10" t="s">
        <v>59</v>
      </c>
      <c r="G8" t="s">
        <v>95</v>
      </c>
      <c r="H8" t="s">
        <v>39</v>
      </c>
      <c r="I8" t="s">
        <v>61</v>
      </c>
      <c r="J8" t="s">
        <v>62</v>
      </c>
      <c r="K8" s="10" t="str">
        <f t="shared" si="0"/>
        <v>No</v>
      </c>
      <c r="L8" t="s">
        <v>64</v>
      </c>
      <c r="M8" t="s">
        <v>96</v>
      </c>
      <c r="O8">
        <v>2018</v>
      </c>
      <c r="P8" t="s">
        <v>1</v>
      </c>
      <c r="R8" s="10" t="s">
        <v>47</v>
      </c>
      <c r="AD8" s="23"/>
      <c r="AE8" s="4"/>
      <c r="AF8" s="3" t="s">
        <v>97</v>
      </c>
      <c r="AG8" s="14" t="s">
        <v>37</v>
      </c>
      <c r="AH8" s="4" t="s">
        <v>98</v>
      </c>
      <c r="AI8" s="3" t="s">
        <v>39</v>
      </c>
      <c r="AJ8" s="118" t="s">
        <v>99</v>
      </c>
      <c r="AK8" s="14" t="s">
        <v>69</v>
      </c>
      <c r="AL8" s="119" t="s">
        <v>100</v>
      </c>
      <c r="AM8" s="118"/>
      <c r="AN8" s="14"/>
      <c r="AO8" s="119"/>
      <c r="AP8" s="118" t="s">
        <v>71</v>
      </c>
      <c r="AQ8" s="118"/>
      <c r="AR8" s="14"/>
      <c r="AS8" s="119"/>
      <c r="AT8" s="118"/>
      <c r="AU8" s="118"/>
      <c r="AV8" s="124" t="s">
        <v>101</v>
      </c>
      <c r="AW8" s="23">
        <v>9782344015087</v>
      </c>
    </row>
    <row r="9" spans="1:49" ht="15.75" thickBot="1">
      <c r="A9" s="145" t="s">
        <v>102</v>
      </c>
      <c r="B9" s="146">
        <v>9781681121017</v>
      </c>
      <c r="C9" s="157" t="s">
        <v>103</v>
      </c>
      <c r="D9" t="s">
        <v>104</v>
      </c>
      <c r="E9" t="s">
        <v>105</v>
      </c>
      <c r="F9" s="10" t="s">
        <v>37</v>
      </c>
      <c r="G9" t="s">
        <v>106</v>
      </c>
      <c r="H9" t="s">
        <v>39</v>
      </c>
      <c r="I9" t="s">
        <v>107</v>
      </c>
      <c r="J9" t="s">
        <v>41</v>
      </c>
      <c r="K9" s="10" t="str">
        <f t="shared" si="0"/>
        <v>Yes</v>
      </c>
      <c r="L9" t="s">
        <v>108</v>
      </c>
      <c r="M9" t="s">
        <v>64</v>
      </c>
      <c r="O9">
        <v>2017</v>
      </c>
      <c r="P9" t="s">
        <v>1</v>
      </c>
      <c r="R9" s="10" t="s">
        <v>43</v>
      </c>
      <c r="AC9" s="4" t="s">
        <v>109</v>
      </c>
      <c r="AD9" s="23">
        <v>9782344033463</v>
      </c>
      <c r="AE9" s="4" t="s">
        <v>110</v>
      </c>
      <c r="AF9" s="3" t="s">
        <v>111</v>
      </c>
      <c r="AG9" s="14" t="s">
        <v>37</v>
      </c>
      <c r="AH9" s="4" t="s">
        <v>112</v>
      </c>
      <c r="AI9" s="3" t="s">
        <v>77</v>
      </c>
      <c r="AJ9" s="118" t="s">
        <v>113</v>
      </c>
      <c r="AK9" s="14" t="s">
        <v>41</v>
      </c>
      <c r="AL9" s="119" t="s">
        <v>100</v>
      </c>
      <c r="AM9" s="118"/>
      <c r="AN9" s="14"/>
      <c r="AO9" s="119">
        <v>2021</v>
      </c>
      <c r="AP9" s="118" t="s">
        <v>71</v>
      </c>
      <c r="AQ9" s="118"/>
      <c r="AR9" s="14"/>
      <c r="AS9" s="119"/>
      <c r="AT9" s="118"/>
      <c r="AU9" s="118"/>
      <c r="AV9" s="124"/>
      <c r="AW9" s="23"/>
    </row>
    <row r="10" spans="1:49" ht="21.75" thickBot="1">
      <c r="A10" s="145" t="s">
        <v>114</v>
      </c>
      <c r="B10" s="146">
        <v>9781681123127</v>
      </c>
      <c r="C10" s="157" t="s">
        <v>115</v>
      </c>
      <c r="D10" t="s">
        <v>116</v>
      </c>
      <c r="E10" t="s">
        <v>117</v>
      </c>
      <c r="F10" s="10" t="s">
        <v>59</v>
      </c>
      <c r="G10" t="s">
        <v>118</v>
      </c>
      <c r="H10" t="s">
        <v>39</v>
      </c>
      <c r="I10" t="s">
        <v>61</v>
      </c>
      <c r="J10" t="s">
        <v>62</v>
      </c>
      <c r="K10" s="10" t="str">
        <f t="shared" si="0"/>
        <v>No</v>
      </c>
      <c r="L10" t="s">
        <v>119</v>
      </c>
      <c r="O10">
        <v>2023</v>
      </c>
      <c r="P10" t="s">
        <v>1</v>
      </c>
      <c r="R10" s="10" t="s">
        <v>47</v>
      </c>
      <c r="AC10" s="188" t="s">
        <v>120</v>
      </c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</row>
    <row r="11" spans="1:49" ht="21.75" thickBot="1">
      <c r="A11" s="145" t="s">
        <v>121</v>
      </c>
      <c r="B11" s="146">
        <v>9781681123226</v>
      </c>
      <c r="C11" s="157" t="s">
        <v>122</v>
      </c>
      <c r="D11" t="s">
        <v>123</v>
      </c>
      <c r="E11" t="s">
        <v>124</v>
      </c>
      <c r="F11" s="10" t="s">
        <v>37</v>
      </c>
      <c r="G11" t="s">
        <v>125</v>
      </c>
      <c r="H11" t="s">
        <v>39</v>
      </c>
      <c r="I11" t="s">
        <v>61</v>
      </c>
      <c r="J11" t="s">
        <v>62</v>
      </c>
      <c r="K11" s="10" t="str">
        <f t="shared" si="0"/>
        <v>No</v>
      </c>
      <c r="L11" t="s">
        <v>126</v>
      </c>
      <c r="O11">
        <v>2023</v>
      </c>
      <c r="P11" t="s">
        <v>1</v>
      </c>
      <c r="R11" s="10" t="s">
        <v>47</v>
      </c>
      <c r="AC11" s="189" t="s">
        <v>3</v>
      </c>
      <c r="AD11" s="190"/>
      <c r="AE11" s="189" t="s">
        <v>4</v>
      </c>
      <c r="AF11" s="188"/>
      <c r="AG11" s="190"/>
      <c r="AH11" s="189" t="s">
        <v>5</v>
      </c>
      <c r="AI11" s="188"/>
      <c r="AJ11" s="188"/>
      <c r="AK11" s="190"/>
      <c r="AL11" s="189" t="s">
        <v>6</v>
      </c>
      <c r="AM11" s="188"/>
      <c r="AN11" s="190"/>
      <c r="AO11" s="189" t="s">
        <v>7</v>
      </c>
      <c r="AP11" s="188"/>
      <c r="AQ11" s="188"/>
      <c r="AR11" s="190"/>
      <c r="AS11" s="189" t="s">
        <v>8</v>
      </c>
      <c r="AT11" s="188"/>
      <c r="AU11" s="188"/>
      <c r="AV11" s="188"/>
      <c r="AW11" s="190"/>
    </row>
    <row r="12" spans="1:49" ht="15.75" thickBot="1">
      <c r="A12" s="145" t="s">
        <v>127</v>
      </c>
      <c r="B12" s="146">
        <v>9781681123370</v>
      </c>
      <c r="C12" s="157" t="s">
        <v>128</v>
      </c>
      <c r="D12" t="s">
        <v>129</v>
      </c>
      <c r="E12" t="s">
        <v>130</v>
      </c>
      <c r="F12" s="10" t="s">
        <v>59</v>
      </c>
      <c r="G12" t="s">
        <v>131</v>
      </c>
      <c r="H12" t="s">
        <v>39</v>
      </c>
      <c r="I12" t="s">
        <v>61</v>
      </c>
      <c r="J12" t="s">
        <v>62</v>
      </c>
      <c r="K12" s="10" t="str">
        <f t="shared" si="0"/>
        <v>No</v>
      </c>
      <c r="L12" t="s">
        <v>64</v>
      </c>
      <c r="O12">
        <v>2024</v>
      </c>
      <c r="P12" t="s">
        <v>1</v>
      </c>
      <c r="R12" s="10" t="s">
        <v>47</v>
      </c>
      <c r="AC12" s="134" t="s">
        <v>10</v>
      </c>
      <c r="AD12" s="137" t="s">
        <v>11</v>
      </c>
      <c r="AE12" s="134" t="s">
        <v>13</v>
      </c>
      <c r="AF12" s="138" t="s">
        <v>14</v>
      </c>
      <c r="AG12" s="137" t="s">
        <v>15</v>
      </c>
      <c r="AH12" s="134" t="s">
        <v>16</v>
      </c>
      <c r="AI12" s="138" t="s">
        <v>17</v>
      </c>
      <c r="AJ12" s="138" t="s">
        <v>18</v>
      </c>
      <c r="AK12" s="137" t="s">
        <v>48</v>
      </c>
      <c r="AL12" s="134" t="s">
        <v>21</v>
      </c>
      <c r="AM12" s="138" t="s">
        <v>49</v>
      </c>
      <c r="AN12" s="137" t="s">
        <v>23</v>
      </c>
      <c r="AO12" s="134" t="s">
        <v>24</v>
      </c>
      <c r="AP12" s="138" t="s">
        <v>25</v>
      </c>
      <c r="AQ12" s="138" t="s">
        <v>26</v>
      </c>
      <c r="AR12" s="137" t="s">
        <v>50</v>
      </c>
      <c r="AS12" s="134" t="s">
        <v>51</v>
      </c>
      <c r="AT12" s="138" t="s">
        <v>52</v>
      </c>
      <c r="AU12" s="137" t="s">
        <v>53</v>
      </c>
      <c r="AV12" s="134" t="s">
        <v>10</v>
      </c>
      <c r="AW12" s="137" t="s">
        <v>54</v>
      </c>
    </row>
    <row r="13" spans="1:49">
      <c r="A13" s="145" t="s">
        <v>132</v>
      </c>
      <c r="B13" s="146">
        <v>9781681122526</v>
      </c>
      <c r="C13" s="157" t="s">
        <v>133</v>
      </c>
      <c r="D13" t="s">
        <v>134</v>
      </c>
      <c r="E13" t="s">
        <v>135</v>
      </c>
      <c r="F13" s="10" t="s">
        <v>37</v>
      </c>
      <c r="G13" t="s">
        <v>136</v>
      </c>
      <c r="H13" t="s">
        <v>77</v>
      </c>
      <c r="I13" t="s">
        <v>137</v>
      </c>
      <c r="J13" t="s">
        <v>69</v>
      </c>
      <c r="K13" s="10" t="str">
        <f t="shared" si="0"/>
        <v>No</v>
      </c>
      <c r="L13" t="s">
        <v>63</v>
      </c>
      <c r="M13" t="s">
        <v>119</v>
      </c>
      <c r="O13">
        <v>2021</v>
      </c>
      <c r="P13" t="s">
        <v>1</v>
      </c>
      <c r="R13" s="10" t="s">
        <v>47</v>
      </c>
      <c r="AD13" s="125"/>
      <c r="AE13" s="126" t="s">
        <v>138</v>
      </c>
      <c r="AF13" s="127" t="s">
        <v>139</v>
      </c>
      <c r="AG13" s="139" t="s">
        <v>37</v>
      </c>
      <c r="AH13" s="126" t="s">
        <v>140</v>
      </c>
      <c r="AI13" s="127" t="s">
        <v>39</v>
      </c>
      <c r="AJ13" s="140" t="s">
        <v>141</v>
      </c>
      <c r="AK13" s="139" t="s">
        <v>62</v>
      </c>
      <c r="AL13" s="141" t="s">
        <v>142</v>
      </c>
      <c r="AM13" s="140"/>
      <c r="AN13" s="139"/>
      <c r="AO13" s="141">
        <v>2018</v>
      </c>
      <c r="AP13" s="140" t="s">
        <v>120</v>
      </c>
      <c r="AQ13" s="140"/>
      <c r="AR13" s="139" t="s">
        <v>43</v>
      </c>
      <c r="AS13" s="141" t="s">
        <v>143</v>
      </c>
      <c r="AT13" s="140">
        <v>2019</v>
      </c>
      <c r="AU13" s="140" t="s">
        <v>144</v>
      </c>
      <c r="AV13" s="142" t="s">
        <v>145</v>
      </c>
      <c r="AW13" s="125">
        <v>9781910593721</v>
      </c>
    </row>
    <row r="14" spans="1:49">
      <c r="A14" s="145" t="s">
        <v>146</v>
      </c>
      <c r="B14" s="146">
        <v>9781681121581</v>
      </c>
      <c r="C14" s="157" t="s">
        <v>147</v>
      </c>
      <c r="D14" t="s">
        <v>148</v>
      </c>
      <c r="E14" t="s">
        <v>149</v>
      </c>
      <c r="F14" s="10" t="s">
        <v>37</v>
      </c>
      <c r="G14" t="s">
        <v>150</v>
      </c>
      <c r="H14" t="s">
        <v>77</v>
      </c>
      <c r="I14" t="s">
        <v>151</v>
      </c>
      <c r="J14" t="s">
        <v>69</v>
      </c>
      <c r="K14" s="10" t="str">
        <f t="shared" si="0"/>
        <v>No</v>
      </c>
      <c r="L14" t="s">
        <v>119</v>
      </c>
      <c r="M14" t="s">
        <v>119</v>
      </c>
      <c r="N14" s="10" t="s">
        <v>119</v>
      </c>
      <c r="O14">
        <v>2018</v>
      </c>
      <c r="P14" t="s">
        <v>1</v>
      </c>
      <c r="R14" s="10" t="s">
        <v>47</v>
      </c>
      <c r="AC14" t="s">
        <v>152</v>
      </c>
      <c r="AD14" s="23">
        <v>9782203161917</v>
      </c>
      <c r="AE14" s="4" t="s">
        <v>153</v>
      </c>
      <c r="AF14" s="3" t="s">
        <v>154</v>
      </c>
      <c r="AG14" s="14" t="s">
        <v>37</v>
      </c>
      <c r="AH14" s="4" t="s">
        <v>155</v>
      </c>
      <c r="AI14" s="3" t="s">
        <v>77</v>
      </c>
      <c r="AJ14" s="118" t="s">
        <v>78</v>
      </c>
      <c r="AK14" s="14" t="s">
        <v>41</v>
      </c>
      <c r="AL14" s="119" t="s">
        <v>156</v>
      </c>
      <c r="AM14" s="118"/>
      <c r="AN14" s="14"/>
      <c r="AO14" s="119">
        <v>2020</v>
      </c>
      <c r="AP14" s="118" t="s">
        <v>120</v>
      </c>
      <c r="AQ14" s="118"/>
      <c r="AR14" s="14" t="s">
        <v>43</v>
      </c>
      <c r="AS14" s="119" t="s">
        <v>157</v>
      </c>
      <c r="AT14" s="118">
        <v>2023</v>
      </c>
      <c r="AU14" s="118" t="s">
        <v>158</v>
      </c>
      <c r="AV14" s="124" t="s">
        <v>159</v>
      </c>
      <c r="AW14" s="23">
        <v>9781683967590</v>
      </c>
    </row>
    <row r="15" spans="1:49">
      <c r="A15" s="145" t="s">
        <v>160</v>
      </c>
      <c r="B15" s="146">
        <v>9781681122281</v>
      </c>
      <c r="C15" s="157" t="s">
        <v>161</v>
      </c>
      <c r="D15" t="s">
        <v>162</v>
      </c>
      <c r="E15" t="s">
        <v>58</v>
      </c>
      <c r="F15" s="10" t="s">
        <v>37</v>
      </c>
      <c r="G15" t="s">
        <v>163</v>
      </c>
      <c r="H15" t="s">
        <v>39</v>
      </c>
      <c r="I15" t="s">
        <v>164</v>
      </c>
      <c r="J15" t="s">
        <v>62</v>
      </c>
      <c r="K15" s="10" t="str">
        <f t="shared" si="0"/>
        <v>No</v>
      </c>
      <c r="L15" t="s">
        <v>63</v>
      </c>
      <c r="M15" t="s">
        <v>126</v>
      </c>
      <c r="O15">
        <v>2021</v>
      </c>
      <c r="P15" t="s">
        <v>1</v>
      </c>
      <c r="R15" s="10" t="s">
        <v>47</v>
      </c>
    </row>
    <row r="16" spans="1:49" ht="15.75" thickBot="1">
      <c r="A16" s="145" t="s">
        <v>165</v>
      </c>
      <c r="B16" s="146">
        <v>9781681120294</v>
      </c>
      <c r="C16" s="157" t="s">
        <v>166</v>
      </c>
      <c r="D16" t="s">
        <v>167</v>
      </c>
      <c r="E16" t="s">
        <v>168</v>
      </c>
      <c r="F16" s="10" t="s">
        <v>169</v>
      </c>
      <c r="G16" t="s">
        <v>170</v>
      </c>
      <c r="H16" t="s">
        <v>77</v>
      </c>
      <c r="I16" t="s">
        <v>68</v>
      </c>
      <c r="J16" t="s">
        <v>41</v>
      </c>
      <c r="K16" s="10" t="str">
        <f t="shared" si="0"/>
        <v>Yes</v>
      </c>
      <c r="L16" t="s">
        <v>171</v>
      </c>
      <c r="O16">
        <v>2016</v>
      </c>
      <c r="P16" t="s">
        <v>1</v>
      </c>
      <c r="R16" s="10" t="s">
        <v>43</v>
      </c>
      <c r="AC16" s="4"/>
      <c r="AD16" s="23"/>
      <c r="AE16" s="4"/>
      <c r="AF16" s="3"/>
      <c r="AG16" s="14"/>
      <c r="AH16" s="4"/>
      <c r="AI16" s="3"/>
      <c r="AJ16" s="118"/>
      <c r="AK16" s="14"/>
      <c r="AL16" s="119"/>
      <c r="AM16" s="118"/>
      <c r="AN16" s="14"/>
      <c r="AO16" s="119"/>
      <c r="AP16" s="118"/>
      <c r="AQ16" s="118"/>
      <c r="AR16" s="139"/>
      <c r="AS16" s="119"/>
      <c r="AT16" s="118"/>
      <c r="AU16" s="118"/>
      <c r="AV16" s="124"/>
      <c r="AW16" s="23"/>
    </row>
    <row r="17" spans="1:49" ht="21.75" thickBot="1">
      <c r="A17" s="145" t="s">
        <v>172</v>
      </c>
      <c r="B17" s="146">
        <v>9781681122595</v>
      </c>
      <c r="C17" s="157" t="s">
        <v>173</v>
      </c>
      <c r="D17" t="s">
        <v>174</v>
      </c>
      <c r="E17" t="s">
        <v>175</v>
      </c>
      <c r="F17" s="10" t="s">
        <v>37</v>
      </c>
      <c r="G17" t="s">
        <v>176</v>
      </c>
      <c r="H17" t="s">
        <v>39</v>
      </c>
      <c r="I17" t="s">
        <v>177</v>
      </c>
      <c r="J17" t="s">
        <v>41</v>
      </c>
      <c r="K17" s="10" t="str">
        <f t="shared" si="0"/>
        <v>No</v>
      </c>
      <c r="L17" t="s">
        <v>171</v>
      </c>
      <c r="O17">
        <v>2020</v>
      </c>
      <c r="P17" t="s">
        <v>1</v>
      </c>
      <c r="R17" s="10" t="s">
        <v>47</v>
      </c>
      <c r="AC17" s="188" t="s">
        <v>83</v>
      </c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</row>
    <row r="18" spans="1:49" ht="21.75" thickBot="1">
      <c r="A18" s="145" t="s">
        <v>178</v>
      </c>
      <c r="B18" s="146">
        <v>9781681120652</v>
      </c>
      <c r="C18" s="157" t="s">
        <v>179</v>
      </c>
      <c r="D18" t="s">
        <v>180</v>
      </c>
      <c r="E18" t="s">
        <v>181</v>
      </c>
      <c r="F18" s="10" t="s">
        <v>37</v>
      </c>
      <c r="G18" t="s">
        <v>182</v>
      </c>
      <c r="H18" t="s">
        <v>39</v>
      </c>
      <c r="I18" t="s">
        <v>164</v>
      </c>
      <c r="J18" t="s">
        <v>69</v>
      </c>
      <c r="K18" s="10" t="str">
        <f t="shared" si="0"/>
        <v>No</v>
      </c>
      <c r="L18" t="s">
        <v>64</v>
      </c>
      <c r="O18">
        <v>2016</v>
      </c>
      <c r="P18" t="s">
        <v>1</v>
      </c>
      <c r="R18" s="10" t="s">
        <v>47</v>
      </c>
      <c r="AC18" s="189" t="s">
        <v>3</v>
      </c>
      <c r="AD18" s="190"/>
      <c r="AE18" s="189" t="s">
        <v>4</v>
      </c>
      <c r="AF18" s="188"/>
      <c r="AG18" s="190"/>
      <c r="AH18" s="189" t="s">
        <v>5</v>
      </c>
      <c r="AI18" s="188"/>
      <c r="AJ18" s="188"/>
      <c r="AK18" s="190"/>
      <c r="AL18" s="189" t="s">
        <v>6</v>
      </c>
      <c r="AM18" s="188"/>
      <c r="AN18" s="190"/>
      <c r="AO18" s="189" t="s">
        <v>7</v>
      </c>
      <c r="AP18" s="188"/>
      <c r="AQ18" s="188"/>
      <c r="AR18" s="190"/>
      <c r="AS18" s="189" t="s">
        <v>8</v>
      </c>
      <c r="AT18" s="188"/>
      <c r="AU18" s="188"/>
      <c r="AV18" s="188"/>
      <c r="AW18" s="190"/>
    </row>
    <row r="19" spans="1:49" ht="15.75" thickBot="1">
      <c r="A19" s="145" t="s">
        <v>183</v>
      </c>
      <c r="B19" s="146">
        <v>9781681123035</v>
      </c>
      <c r="C19" s="157" t="s">
        <v>184</v>
      </c>
      <c r="D19" t="s">
        <v>185</v>
      </c>
      <c r="E19" t="s">
        <v>186</v>
      </c>
      <c r="F19" s="10" t="s">
        <v>59</v>
      </c>
      <c r="G19" t="s">
        <v>187</v>
      </c>
      <c r="H19" t="s">
        <v>188</v>
      </c>
      <c r="I19" t="s">
        <v>189</v>
      </c>
      <c r="J19" t="s">
        <v>62</v>
      </c>
      <c r="K19" s="10" t="str">
        <f t="shared" si="0"/>
        <v>No</v>
      </c>
      <c r="L19" t="s">
        <v>190</v>
      </c>
      <c r="O19">
        <v>2022</v>
      </c>
      <c r="P19" t="s">
        <v>1</v>
      </c>
      <c r="R19" s="10" t="s">
        <v>47</v>
      </c>
      <c r="AC19" s="128" t="s">
        <v>10</v>
      </c>
      <c r="AD19" s="129" t="s">
        <v>11</v>
      </c>
      <c r="AE19" s="128" t="s">
        <v>13</v>
      </c>
      <c r="AF19" s="121" t="s">
        <v>14</v>
      </c>
      <c r="AG19" s="122" t="s">
        <v>15</v>
      </c>
      <c r="AH19" s="128" t="s">
        <v>16</v>
      </c>
      <c r="AI19" s="121" t="s">
        <v>17</v>
      </c>
      <c r="AJ19" s="130" t="s">
        <v>18</v>
      </c>
      <c r="AK19" s="131" t="s">
        <v>48</v>
      </c>
      <c r="AL19" s="132" t="s">
        <v>21</v>
      </c>
      <c r="AM19" s="130" t="s">
        <v>49</v>
      </c>
      <c r="AN19" s="122" t="s">
        <v>23</v>
      </c>
      <c r="AO19" s="132" t="s">
        <v>24</v>
      </c>
      <c r="AP19" s="130" t="s">
        <v>25</v>
      </c>
      <c r="AQ19" s="130" t="s">
        <v>26</v>
      </c>
      <c r="AR19" s="122" t="s">
        <v>50</v>
      </c>
      <c r="AS19" s="132" t="s">
        <v>51</v>
      </c>
      <c r="AT19" s="130" t="s">
        <v>52</v>
      </c>
      <c r="AU19" s="133" t="s">
        <v>53</v>
      </c>
      <c r="AV19" s="134" t="s">
        <v>10</v>
      </c>
      <c r="AW19" s="135" t="s">
        <v>54</v>
      </c>
    </row>
    <row r="20" spans="1:49">
      <c r="A20" s="145" t="s">
        <v>191</v>
      </c>
      <c r="B20" s="146">
        <v>9781681123387</v>
      </c>
      <c r="C20" s="157" t="s">
        <v>192</v>
      </c>
      <c r="D20" t="s">
        <v>193</v>
      </c>
      <c r="E20" t="s">
        <v>194</v>
      </c>
      <c r="F20" s="10" t="s">
        <v>37</v>
      </c>
      <c r="G20" t="s">
        <v>195</v>
      </c>
      <c r="H20" t="s">
        <v>39</v>
      </c>
      <c r="I20" t="s">
        <v>196</v>
      </c>
      <c r="J20" t="s">
        <v>69</v>
      </c>
      <c r="K20" s="10" t="str">
        <f t="shared" si="0"/>
        <v>No</v>
      </c>
      <c r="L20" t="s">
        <v>197</v>
      </c>
      <c r="O20">
        <v>2024</v>
      </c>
      <c r="P20" t="s">
        <v>1</v>
      </c>
      <c r="R20" s="10" t="s">
        <v>47</v>
      </c>
      <c r="AC20" t="s">
        <v>198</v>
      </c>
      <c r="AD20" s="23">
        <v>9781770462793</v>
      </c>
      <c r="AE20" s="4" t="s">
        <v>199</v>
      </c>
      <c r="AF20" s="3" t="s">
        <v>200</v>
      </c>
      <c r="AG20" s="14" t="s">
        <v>37</v>
      </c>
      <c r="AH20" s="4" t="s">
        <v>201</v>
      </c>
      <c r="AI20" s="3" t="s">
        <v>39</v>
      </c>
      <c r="AJ20" s="118" t="s">
        <v>202</v>
      </c>
      <c r="AK20" s="14" t="s">
        <v>41</v>
      </c>
      <c r="AL20" s="119" t="s">
        <v>203</v>
      </c>
      <c r="AM20" s="118"/>
      <c r="AN20" s="14"/>
      <c r="AO20" s="118">
        <v>2016</v>
      </c>
      <c r="AP20" s="118" t="s">
        <v>83</v>
      </c>
      <c r="AQ20" s="118"/>
      <c r="AR20" s="139" t="s">
        <v>43</v>
      </c>
      <c r="AS20" s="4" t="s">
        <v>204</v>
      </c>
      <c r="AT20" s="119">
        <v>2017</v>
      </c>
      <c r="AU20" s="118" t="s">
        <v>205</v>
      </c>
      <c r="AV20" s="124"/>
      <c r="AW20" s="23"/>
    </row>
    <row r="21" spans="1:49" ht="15.75" thickBot="1">
      <c r="A21" s="145" t="s">
        <v>206</v>
      </c>
      <c r="B21" s="146">
        <v>9781681120768</v>
      </c>
      <c r="C21" s="157" t="s">
        <v>207</v>
      </c>
      <c r="D21" t="s">
        <v>208</v>
      </c>
      <c r="E21" t="s">
        <v>209</v>
      </c>
      <c r="F21" s="10" t="s">
        <v>37</v>
      </c>
      <c r="G21" t="s">
        <v>210</v>
      </c>
      <c r="H21" t="s">
        <v>39</v>
      </c>
      <c r="I21" t="s">
        <v>164</v>
      </c>
      <c r="J21" t="s">
        <v>69</v>
      </c>
      <c r="K21" s="10" t="str">
        <f t="shared" si="0"/>
        <v>Yes</v>
      </c>
      <c r="L21" t="s">
        <v>96</v>
      </c>
      <c r="O21">
        <v>2016</v>
      </c>
      <c r="P21" t="s">
        <v>1</v>
      </c>
      <c r="R21" s="10" t="s">
        <v>43</v>
      </c>
      <c r="AC21" t="s">
        <v>211</v>
      </c>
      <c r="AD21" s="23">
        <v>9782205073577</v>
      </c>
      <c r="AE21" s="4" t="s">
        <v>212</v>
      </c>
      <c r="AF21" s="3" t="s">
        <v>213</v>
      </c>
      <c r="AG21" s="14" t="s">
        <v>37</v>
      </c>
      <c r="AH21" s="4" t="s">
        <v>214</v>
      </c>
      <c r="AI21" s="3" t="s">
        <v>39</v>
      </c>
      <c r="AJ21" s="118" t="s">
        <v>215</v>
      </c>
      <c r="AK21" s="14" t="s">
        <v>41</v>
      </c>
      <c r="AL21" s="119" t="s">
        <v>216</v>
      </c>
      <c r="AM21" s="118"/>
      <c r="AN21" s="14"/>
      <c r="AO21" s="118">
        <v>2016</v>
      </c>
      <c r="AP21" s="118" t="s">
        <v>83</v>
      </c>
      <c r="AQ21" s="118"/>
      <c r="AR21" s="14" t="s">
        <v>43</v>
      </c>
      <c r="AS21" s="119" t="s">
        <v>217</v>
      </c>
      <c r="AT21" s="118">
        <v>2017</v>
      </c>
      <c r="AU21" s="118" t="s">
        <v>218</v>
      </c>
      <c r="AV21" s="124" t="s">
        <v>219</v>
      </c>
      <c r="AW21" s="23">
        <v>9781910620151</v>
      </c>
    </row>
    <row r="22" spans="1:49" ht="21.75" thickBot="1">
      <c r="A22" s="145" t="s">
        <v>220</v>
      </c>
      <c r="B22" s="146">
        <v>9781681123240</v>
      </c>
      <c r="C22" s="157" t="s">
        <v>221</v>
      </c>
      <c r="D22" t="s">
        <v>222</v>
      </c>
      <c r="E22" t="s">
        <v>223</v>
      </c>
      <c r="F22" s="10" t="s">
        <v>59</v>
      </c>
      <c r="G22" t="s">
        <v>222</v>
      </c>
      <c r="H22" t="s">
        <v>188</v>
      </c>
      <c r="I22" t="s">
        <v>224</v>
      </c>
      <c r="J22" t="s">
        <v>41</v>
      </c>
      <c r="K22" s="10" t="str">
        <f t="shared" si="0"/>
        <v>Yes</v>
      </c>
      <c r="L22" t="s">
        <v>225</v>
      </c>
      <c r="O22">
        <v>2024</v>
      </c>
      <c r="P22" t="s">
        <v>1</v>
      </c>
      <c r="R22" s="10" t="s">
        <v>43</v>
      </c>
      <c r="S22" t="s">
        <v>226</v>
      </c>
      <c r="T22">
        <v>2021</v>
      </c>
      <c r="U22" s="10" t="s">
        <v>45</v>
      </c>
      <c r="V22" t="s">
        <v>227</v>
      </c>
      <c r="W22" s="149">
        <v>9782803677122</v>
      </c>
      <c r="AC22" s="188" t="s">
        <v>228</v>
      </c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</row>
    <row r="23" spans="1:49" ht="21.75" thickBot="1">
      <c r="A23" s="145" t="s">
        <v>229</v>
      </c>
      <c r="B23" s="146">
        <v>9781681122984</v>
      </c>
      <c r="C23" s="157" t="s">
        <v>230</v>
      </c>
      <c r="D23" t="s">
        <v>231</v>
      </c>
      <c r="E23" t="s">
        <v>232</v>
      </c>
      <c r="F23" s="10" t="s">
        <v>37</v>
      </c>
      <c r="G23" t="s">
        <v>233</v>
      </c>
      <c r="H23" t="s">
        <v>39</v>
      </c>
      <c r="I23" t="s">
        <v>164</v>
      </c>
      <c r="J23" t="s">
        <v>62</v>
      </c>
      <c r="K23" s="10" t="str">
        <f t="shared" si="0"/>
        <v>No</v>
      </c>
      <c r="L23" t="s">
        <v>63</v>
      </c>
      <c r="M23" t="s">
        <v>64</v>
      </c>
      <c r="O23">
        <v>2022</v>
      </c>
      <c r="P23" t="s">
        <v>1</v>
      </c>
      <c r="R23" s="10" t="s">
        <v>47</v>
      </c>
      <c r="AC23" s="189" t="s">
        <v>3</v>
      </c>
      <c r="AD23" s="190"/>
      <c r="AE23" s="189" t="s">
        <v>4</v>
      </c>
      <c r="AF23" s="188"/>
      <c r="AG23" s="190"/>
      <c r="AH23" s="189" t="s">
        <v>5</v>
      </c>
      <c r="AI23" s="188"/>
      <c r="AJ23" s="188"/>
      <c r="AK23" s="190"/>
      <c r="AL23" s="189" t="s">
        <v>6</v>
      </c>
      <c r="AM23" s="188"/>
      <c r="AN23" s="190"/>
      <c r="AO23" s="189" t="s">
        <v>7</v>
      </c>
      <c r="AP23" s="188"/>
      <c r="AQ23" s="188"/>
      <c r="AR23" s="190"/>
      <c r="AS23" s="189" t="s">
        <v>8</v>
      </c>
      <c r="AT23" s="188"/>
      <c r="AU23" s="188"/>
      <c r="AV23" s="188"/>
      <c r="AW23" s="190"/>
    </row>
    <row r="24" spans="1:49" ht="15.75" thickBot="1">
      <c r="A24" s="145" t="s">
        <v>234</v>
      </c>
      <c r="B24" s="146">
        <v>9781681122496</v>
      </c>
      <c r="C24" s="157" t="s">
        <v>235</v>
      </c>
      <c r="D24" t="s">
        <v>236</v>
      </c>
      <c r="E24" t="s">
        <v>237</v>
      </c>
      <c r="F24" s="10" t="s">
        <v>37</v>
      </c>
      <c r="G24" t="s">
        <v>238</v>
      </c>
      <c r="H24" t="s">
        <v>39</v>
      </c>
      <c r="I24" t="s">
        <v>164</v>
      </c>
      <c r="J24" t="s">
        <v>62</v>
      </c>
      <c r="K24" s="10" t="str">
        <f t="shared" si="0"/>
        <v>No</v>
      </c>
      <c r="L24" t="s">
        <v>64</v>
      </c>
      <c r="O24">
        <v>2020</v>
      </c>
      <c r="P24" t="s">
        <v>1</v>
      </c>
      <c r="R24" s="10" t="s">
        <v>47</v>
      </c>
      <c r="AC24" s="128" t="s">
        <v>10</v>
      </c>
      <c r="AD24" s="129" t="s">
        <v>11</v>
      </c>
      <c r="AE24" s="128" t="s">
        <v>13</v>
      </c>
      <c r="AF24" s="121" t="s">
        <v>14</v>
      </c>
      <c r="AG24" s="122" t="s">
        <v>15</v>
      </c>
      <c r="AH24" s="128" t="s">
        <v>16</v>
      </c>
      <c r="AI24" s="121" t="s">
        <v>17</v>
      </c>
      <c r="AJ24" s="130" t="s">
        <v>18</v>
      </c>
      <c r="AK24" s="131" t="s">
        <v>48</v>
      </c>
      <c r="AL24" s="132" t="s">
        <v>21</v>
      </c>
      <c r="AM24" s="130" t="s">
        <v>49</v>
      </c>
      <c r="AN24" s="122" t="s">
        <v>23</v>
      </c>
      <c r="AO24" s="132" t="s">
        <v>24</v>
      </c>
      <c r="AP24" s="130" t="s">
        <v>25</v>
      </c>
      <c r="AQ24" s="130" t="s">
        <v>26</v>
      </c>
      <c r="AR24" s="122" t="s">
        <v>50</v>
      </c>
      <c r="AS24" s="132" t="s">
        <v>51</v>
      </c>
      <c r="AT24" s="130" t="s">
        <v>52</v>
      </c>
      <c r="AU24" s="133" t="s">
        <v>53</v>
      </c>
      <c r="AV24" s="134" t="s">
        <v>10</v>
      </c>
      <c r="AW24" s="135" t="s">
        <v>54</v>
      </c>
    </row>
    <row r="25" spans="1:49" ht="15.75" thickBot="1">
      <c r="A25" s="145" t="s">
        <v>239</v>
      </c>
      <c r="B25" s="146">
        <v>9781681120935</v>
      </c>
      <c r="C25" s="157" t="s">
        <v>240</v>
      </c>
      <c r="D25" t="s">
        <v>241</v>
      </c>
      <c r="E25" t="s">
        <v>242</v>
      </c>
      <c r="F25" s="10" t="s">
        <v>37</v>
      </c>
      <c r="G25" t="s">
        <v>243</v>
      </c>
      <c r="H25" t="s">
        <v>77</v>
      </c>
      <c r="I25" t="s">
        <v>164</v>
      </c>
      <c r="J25" t="s">
        <v>62</v>
      </c>
      <c r="K25" s="10" t="str">
        <f t="shared" si="0"/>
        <v>No</v>
      </c>
      <c r="L25" t="s">
        <v>197</v>
      </c>
      <c r="O25">
        <v>2017</v>
      </c>
      <c r="P25" t="s">
        <v>1</v>
      </c>
      <c r="R25" s="10" t="s">
        <v>47</v>
      </c>
      <c r="AC25" s="4"/>
      <c r="AD25" s="23"/>
      <c r="AE25" s="4" t="s">
        <v>244</v>
      </c>
      <c r="AF25" s="3" t="s">
        <v>245</v>
      </c>
      <c r="AG25" s="14" t="s">
        <v>37</v>
      </c>
      <c r="AH25" s="4" t="s">
        <v>246</v>
      </c>
      <c r="AI25" s="3" t="s">
        <v>39</v>
      </c>
      <c r="AJ25" s="118" t="s">
        <v>247</v>
      </c>
      <c r="AK25" s="14" t="s">
        <v>69</v>
      </c>
      <c r="AL25" s="119" t="s">
        <v>203</v>
      </c>
      <c r="AM25" s="118"/>
      <c r="AN25" s="14"/>
      <c r="AO25" s="119">
        <v>2022</v>
      </c>
      <c r="AP25" s="118" t="s">
        <v>228</v>
      </c>
      <c r="AQ25" s="118"/>
      <c r="AR25" s="14" t="s">
        <v>43</v>
      </c>
      <c r="AS25" s="119" t="s">
        <v>248</v>
      </c>
      <c r="AT25" s="118">
        <v>2023</v>
      </c>
      <c r="AU25" s="118" t="s">
        <v>249</v>
      </c>
      <c r="AV25" s="124" t="s">
        <v>250</v>
      </c>
      <c r="AW25" s="23">
        <v>9781551529219</v>
      </c>
    </row>
    <row r="26" spans="1:49" ht="21.75" thickBot="1">
      <c r="A26" s="145" t="s">
        <v>251</v>
      </c>
      <c r="B26" s="146">
        <v>9781681122892</v>
      </c>
      <c r="C26" s="157" t="s">
        <v>252</v>
      </c>
      <c r="D26" t="s">
        <v>253</v>
      </c>
      <c r="E26" t="s">
        <v>254</v>
      </c>
      <c r="F26" s="10" t="s">
        <v>37</v>
      </c>
      <c r="G26" t="s">
        <v>255</v>
      </c>
      <c r="H26" t="s">
        <v>39</v>
      </c>
      <c r="I26" t="s">
        <v>256</v>
      </c>
      <c r="J26" t="s">
        <v>62</v>
      </c>
      <c r="K26" s="10" t="str">
        <f t="shared" si="0"/>
        <v>No</v>
      </c>
      <c r="L26" t="s">
        <v>108</v>
      </c>
      <c r="M26" t="s">
        <v>64</v>
      </c>
      <c r="O26">
        <v>2022</v>
      </c>
      <c r="P26" t="s">
        <v>1</v>
      </c>
      <c r="R26" s="10" t="s">
        <v>47</v>
      </c>
      <c r="AC26" s="188" t="s">
        <v>257</v>
      </c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</row>
    <row r="27" spans="1:49" ht="21.75" thickBot="1">
      <c r="A27" s="145" t="s">
        <v>258</v>
      </c>
      <c r="B27" s="146">
        <v>9781681122878</v>
      </c>
      <c r="C27" s="157" t="s">
        <v>259</v>
      </c>
      <c r="D27" t="s">
        <v>260</v>
      </c>
      <c r="E27" t="s">
        <v>261</v>
      </c>
      <c r="F27" s="10" t="s">
        <v>37</v>
      </c>
      <c r="G27" t="s">
        <v>262</v>
      </c>
      <c r="H27" t="s">
        <v>39</v>
      </c>
      <c r="I27" t="s">
        <v>164</v>
      </c>
      <c r="J27" t="s">
        <v>69</v>
      </c>
      <c r="K27" s="10" t="str">
        <f t="shared" si="0"/>
        <v>No</v>
      </c>
      <c r="L27" t="s">
        <v>197</v>
      </c>
      <c r="M27" t="s">
        <v>263</v>
      </c>
      <c r="O27">
        <v>2022</v>
      </c>
      <c r="P27" t="s">
        <v>1</v>
      </c>
      <c r="R27" s="10" t="s">
        <v>47</v>
      </c>
      <c r="AC27" s="189" t="s">
        <v>3</v>
      </c>
      <c r="AD27" s="190"/>
      <c r="AE27" s="189" t="s">
        <v>4</v>
      </c>
      <c r="AF27" s="188"/>
      <c r="AG27" s="190"/>
      <c r="AH27" s="189" t="s">
        <v>5</v>
      </c>
      <c r="AI27" s="188"/>
      <c r="AJ27" s="188"/>
      <c r="AK27" s="190"/>
      <c r="AL27" s="189" t="s">
        <v>6</v>
      </c>
      <c r="AM27" s="188"/>
      <c r="AN27" s="190"/>
      <c r="AO27" s="189" t="s">
        <v>7</v>
      </c>
      <c r="AP27" s="188"/>
      <c r="AQ27" s="188"/>
      <c r="AR27" s="190"/>
      <c r="AS27" s="189" t="s">
        <v>8</v>
      </c>
      <c r="AT27" s="188"/>
      <c r="AU27" s="188"/>
      <c r="AV27" s="188"/>
      <c r="AW27" s="190"/>
    </row>
    <row r="28" spans="1:49" ht="15.75" thickBot="1">
      <c r="A28" s="145" t="s">
        <v>264</v>
      </c>
      <c r="B28" s="146">
        <v>9781681122410</v>
      </c>
      <c r="C28" s="157" t="s">
        <v>265</v>
      </c>
      <c r="D28" t="s">
        <v>266</v>
      </c>
      <c r="E28" t="s">
        <v>267</v>
      </c>
      <c r="F28" s="10" t="s">
        <v>37</v>
      </c>
      <c r="G28" t="s">
        <v>268</v>
      </c>
      <c r="H28" t="s">
        <v>39</v>
      </c>
      <c r="I28" t="s">
        <v>269</v>
      </c>
      <c r="J28" t="s">
        <v>69</v>
      </c>
      <c r="K28" s="10" t="str">
        <f t="shared" si="0"/>
        <v>No</v>
      </c>
      <c r="L28" t="s">
        <v>270</v>
      </c>
      <c r="M28" t="s">
        <v>80</v>
      </c>
      <c r="O28">
        <v>2020</v>
      </c>
      <c r="P28" t="s">
        <v>1</v>
      </c>
      <c r="R28" s="10" t="s">
        <v>47</v>
      </c>
      <c r="AC28" s="128" t="s">
        <v>10</v>
      </c>
      <c r="AD28" s="129" t="s">
        <v>11</v>
      </c>
      <c r="AE28" s="128" t="s">
        <v>13</v>
      </c>
      <c r="AF28" s="121" t="s">
        <v>14</v>
      </c>
      <c r="AG28" s="122" t="s">
        <v>15</v>
      </c>
      <c r="AH28" s="128" t="s">
        <v>16</v>
      </c>
      <c r="AI28" s="121" t="s">
        <v>17</v>
      </c>
      <c r="AJ28" s="130" t="s">
        <v>18</v>
      </c>
      <c r="AK28" s="131" t="s">
        <v>48</v>
      </c>
      <c r="AL28" s="132" t="s">
        <v>21</v>
      </c>
      <c r="AM28" s="130" t="s">
        <v>49</v>
      </c>
      <c r="AN28" s="122" t="s">
        <v>23</v>
      </c>
      <c r="AO28" s="132" t="s">
        <v>24</v>
      </c>
      <c r="AP28" s="130" t="s">
        <v>25</v>
      </c>
      <c r="AQ28" s="130" t="s">
        <v>26</v>
      </c>
      <c r="AR28" s="122" t="s">
        <v>50</v>
      </c>
      <c r="AS28" s="132" t="s">
        <v>51</v>
      </c>
      <c r="AT28" s="130" t="s">
        <v>52</v>
      </c>
      <c r="AU28" s="133" t="s">
        <v>53</v>
      </c>
      <c r="AV28" s="134" t="s">
        <v>10</v>
      </c>
      <c r="AW28" s="135" t="s">
        <v>54</v>
      </c>
    </row>
    <row r="29" spans="1:49">
      <c r="A29" s="145" t="s">
        <v>271</v>
      </c>
      <c r="B29" s="146">
        <v>9781681122762</v>
      </c>
      <c r="C29" s="157" t="s">
        <v>272</v>
      </c>
      <c r="D29" t="s">
        <v>273</v>
      </c>
      <c r="E29" t="s">
        <v>274</v>
      </c>
      <c r="F29" s="10" t="s">
        <v>37</v>
      </c>
      <c r="G29" t="s">
        <v>275</v>
      </c>
      <c r="H29" t="s">
        <v>77</v>
      </c>
      <c r="I29" t="s">
        <v>164</v>
      </c>
      <c r="J29" t="s">
        <v>62</v>
      </c>
      <c r="K29" s="10" t="str">
        <f t="shared" si="0"/>
        <v>No</v>
      </c>
      <c r="L29" t="s">
        <v>96</v>
      </c>
      <c r="O29">
        <v>2021</v>
      </c>
      <c r="P29" t="s">
        <v>1</v>
      </c>
      <c r="R29" s="10" t="s">
        <v>47</v>
      </c>
      <c r="AC29" t="s">
        <v>276</v>
      </c>
      <c r="AD29" s="23">
        <v>9782849533680</v>
      </c>
      <c r="AE29" s="4" t="s">
        <v>277</v>
      </c>
      <c r="AF29" s="3" t="s">
        <v>278</v>
      </c>
      <c r="AG29" s="14" t="s">
        <v>59</v>
      </c>
      <c r="AH29" s="4" t="s">
        <v>279</v>
      </c>
      <c r="AI29" s="3" t="s">
        <v>188</v>
      </c>
      <c r="AJ29" s="118" t="s">
        <v>280</v>
      </c>
      <c r="AK29" s="14" t="s">
        <v>69</v>
      </c>
      <c r="AL29" s="119" t="s">
        <v>156</v>
      </c>
      <c r="AM29" s="118"/>
      <c r="AN29" s="14"/>
      <c r="AO29" s="119">
        <v>2020</v>
      </c>
      <c r="AP29" s="118" t="s">
        <v>281</v>
      </c>
      <c r="AQ29" s="118"/>
      <c r="AR29" s="139" t="s">
        <v>43</v>
      </c>
      <c r="AS29" s="119" t="s">
        <v>282</v>
      </c>
      <c r="AT29" s="118">
        <v>2021</v>
      </c>
      <c r="AU29" s="118" t="s">
        <v>283</v>
      </c>
      <c r="AV29" s="124" t="s">
        <v>284</v>
      </c>
      <c r="AW29" s="23">
        <v>9781643375243</v>
      </c>
    </row>
    <row r="30" spans="1:49">
      <c r="A30" s="169" t="s">
        <v>285</v>
      </c>
      <c r="B30" s="175">
        <v>9781681122915</v>
      </c>
      <c r="C30" s="168" t="s">
        <v>286</v>
      </c>
      <c r="D30" s="174" t="s">
        <v>287</v>
      </c>
      <c r="E30" s="174" t="s">
        <v>288</v>
      </c>
      <c r="F30" s="172" t="s">
        <v>37</v>
      </c>
      <c r="G30" s="174" t="s">
        <v>287</v>
      </c>
      <c r="H30" s="174" t="s">
        <v>77</v>
      </c>
      <c r="I30" s="174" t="s">
        <v>289</v>
      </c>
      <c r="J30" s="174" t="s">
        <v>62</v>
      </c>
      <c r="K30" s="172" t="str">
        <f t="shared" si="0"/>
        <v>Yes</v>
      </c>
      <c r="L30" s="174" t="s">
        <v>63</v>
      </c>
      <c r="M30" s="174" t="s">
        <v>96</v>
      </c>
      <c r="N30" s="172"/>
      <c r="O30" s="174">
        <v>2022</v>
      </c>
      <c r="P30" s="174" t="s">
        <v>1</v>
      </c>
      <c r="Q30" s="174"/>
      <c r="R30" s="172" t="s">
        <v>290</v>
      </c>
      <c r="AC30" s="4" t="s">
        <v>291</v>
      </c>
      <c r="AD30" s="23">
        <v>9781643377520</v>
      </c>
      <c r="AE30" s="4" t="s">
        <v>292</v>
      </c>
      <c r="AF30" s="3" t="s">
        <v>293</v>
      </c>
      <c r="AG30" s="14" t="s">
        <v>37</v>
      </c>
      <c r="AH30" s="4" t="s">
        <v>294</v>
      </c>
      <c r="AI30" s="3" t="s">
        <v>77</v>
      </c>
      <c r="AJ30" s="118" t="s">
        <v>295</v>
      </c>
      <c r="AK30" s="14" t="s">
        <v>41</v>
      </c>
      <c r="AL30" s="119" t="s">
        <v>156</v>
      </c>
      <c r="AM30" s="118"/>
      <c r="AN30" s="14"/>
      <c r="AO30" s="119">
        <v>2019</v>
      </c>
      <c r="AP30" s="118" t="s">
        <v>281</v>
      </c>
      <c r="AQ30" s="118"/>
      <c r="AR30" s="14"/>
      <c r="AS30" s="119"/>
      <c r="AT30" s="118"/>
      <c r="AU30" s="118"/>
      <c r="AV30" s="124"/>
      <c r="AW30" s="23"/>
    </row>
    <row r="31" spans="1:49">
      <c r="A31" s="145" t="s">
        <v>296</v>
      </c>
      <c r="B31" s="146">
        <v>9781681121390</v>
      </c>
      <c r="C31" s="157" t="s">
        <v>297</v>
      </c>
      <c r="D31" t="s">
        <v>298</v>
      </c>
      <c r="E31" t="s">
        <v>261</v>
      </c>
      <c r="F31" s="10" t="s">
        <v>37</v>
      </c>
      <c r="G31" t="s">
        <v>299</v>
      </c>
      <c r="H31" t="s">
        <v>39</v>
      </c>
      <c r="I31" t="s">
        <v>151</v>
      </c>
      <c r="J31" t="s">
        <v>41</v>
      </c>
      <c r="K31" s="10" t="str">
        <f t="shared" si="0"/>
        <v>No</v>
      </c>
      <c r="L31" t="s">
        <v>270</v>
      </c>
      <c r="O31">
        <v>2017</v>
      </c>
      <c r="P31" t="s">
        <v>1</v>
      </c>
      <c r="R31" s="10" t="s">
        <v>47</v>
      </c>
    </row>
    <row r="32" spans="1:49">
      <c r="A32" s="145" t="s">
        <v>300</v>
      </c>
      <c r="B32" s="146">
        <v>9781681123264</v>
      </c>
      <c r="C32" s="157" t="s">
        <v>301</v>
      </c>
      <c r="D32" t="s">
        <v>302</v>
      </c>
      <c r="E32" t="s">
        <v>303</v>
      </c>
      <c r="F32" s="10" t="s">
        <v>37</v>
      </c>
      <c r="G32" t="s">
        <v>304</v>
      </c>
      <c r="H32" t="s">
        <v>77</v>
      </c>
      <c r="I32" t="s">
        <v>305</v>
      </c>
      <c r="J32" t="s">
        <v>62</v>
      </c>
      <c r="K32" s="10" t="str">
        <f t="shared" si="0"/>
        <v>No</v>
      </c>
      <c r="L32" t="s">
        <v>64</v>
      </c>
      <c r="M32" t="s">
        <v>96</v>
      </c>
      <c r="O32">
        <v>2024</v>
      </c>
      <c r="P32" t="s">
        <v>1</v>
      </c>
      <c r="R32" s="10" t="s">
        <v>47</v>
      </c>
    </row>
    <row r="33" spans="1:25">
      <c r="A33" s="145" t="s">
        <v>306</v>
      </c>
      <c r="B33" s="146">
        <v>9781681121918</v>
      </c>
      <c r="C33" s="157" t="s">
        <v>307</v>
      </c>
      <c r="D33" t="s">
        <v>308</v>
      </c>
      <c r="E33" t="s">
        <v>309</v>
      </c>
      <c r="F33" s="10" t="s">
        <v>37</v>
      </c>
      <c r="G33" t="s">
        <v>308</v>
      </c>
      <c r="H33" t="s">
        <v>39</v>
      </c>
      <c r="I33" t="s">
        <v>78</v>
      </c>
      <c r="J33" t="s">
        <v>41</v>
      </c>
      <c r="K33" s="10" t="str">
        <f t="shared" si="0"/>
        <v>No</v>
      </c>
      <c r="L33" t="s">
        <v>64</v>
      </c>
      <c r="O33">
        <v>2019</v>
      </c>
      <c r="P33" t="s">
        <v>1</v>
      </c>
      <c r="R33" s="10" t="s">
        <v>47</v>
      </c>
    </row>
    <row r="34" spans="1:25">
      <c r="A34" s="145" t="s">
        <v>310</v>
      </c>
      <c r="B34" s="146">
        <v>9781681123097</v>
      </c>
      <c r="C34" s="157" t="s">
        <v>311</v>
      </c>
      <c r="D34" t="s">
        <v>312</v>
      </c>
      <c r="E34" t="s">
        <v>313</v>
      </c>
      <c r="F34" s="10" t="s">
        <v>37</v>
      </c>
      <c r="G34" t="s">
        <v>314</v>
      </c>
      <c r="H34" t="s">
        <v>39</v>
      </c>
      <c r="I34" t="s">
        <v>164</v>
      </c>
      <c r="J34" t="s">
        <v>69</v>
      </c>
      <c r="K34" s="10" t="str">
        <f t="shared" si="0"/>
        <v>No</v>
      </c>
      <c r="L34" t="s">
        <v>64</v>
      </c>
      <c r="O34">
        <v>2023</v>
      </c>
      <c r="P34" t="s">
        <v>1</v>
      </c>
      <c r="R34" s="10" t="s">
        <v>47</v>
      </c>
    </row>
    <row r="35" spans="1:25">
      <c r="A35" s="145" t="s">
        <v>315</v>
      </c>
      <c r="B35" s="146">
        <v>9781681122625</v>
      </c>
      <c r="C35" s="157" t="s">
        <v>316</v>
      </c>
      <c r="D35" t="s">
        <v>317</v>
      </c>
      <c r="E35" t="s">
        <v>318</v>
      </c>
      <c r="F35" s="10" t="s">
        <v>37</v>
      </c>
      <c r="G35" t="s">
        <v>319</v>
      </c>
      <c r="H35" t="s">
        <v>39</v>
      </c>
      <c r="I35" t="s">
        <v>164</v>
      </c>
      <c r="J35" t="s">
        <v>69</v>
      </c>
      <c r="K35" s="10" t="str">
        <f t="shared" si="0"/>
        <v>No</v>
      </c>
      <c r="L35" t="s">
        <v>63</v>
      </c>
      <c r="M35" t="s">
        <v>64</v>
      </c>
      <c r="O35">
        <v>2020</v>
      </c>
      <c r="P35" t="s">
        <v>1</v>
      </c>
      <c r="R35" s="10" t="s">
        <v>47</v>
      </c>
    </row>
    <row r="36" spans="1:25" ht="15.75" thickBot="1">
      <c r="A36" s="145" t="s">
        <v>320</v>
      </c>
      <c r="B36" s="146">
        <v>9781681122021</v>
      </c>
      <c r="C36" s="157" t="s">
        <v>321</v>
      </c>
      <c r="D36" t="s">
        <v>322</v>
      </c>
      <c r="E36" t="s">
        <v>323</v>
      </c>
      <c r="F36" s="10" t="s">
        <v>37</v>
      </c>
      <c r="G36" t="s">
        <v>324</v>
      </c>
      <c r="H36" t="s">
        <v>39</v>
      </c>
      <c r="I36" t="s">
        <v>325</v>
      </c>
      <c r="J36" t="s">
        <v>41</v>
      </c>
      <c r="K36" s="10" t="str">
        <f t="shared" si="0"/>
        <v>No</v>
      </c>
      <c r="L36" t="s">
        <v>79</v>
      </c>
      <c r="M36" t="s">
        <v>80</v>
      </c>
      <c r="O36">
        <v>2019</v>
      </c>
      <c r="P36" t="s">
        <v>1</v>
      </c>
      <c r="R36" s="10" t="s">
        <v>47</v>
      </c>
    </row>
    <row r="37" spans="1:25" ht="27.75" thickTop="1" thickBot="1">
      <c r="A37" s="184" t="s">
        <v>144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6"/>
    </row>
    <row r="38" spans="1:25" ht="22.5" thickTop="1" thickBot="1">
      <c r="A38" s="183" t="s">
        <v>3</v>
      </c>
      <c r="B38" s="178"/>
      <c r="C38" s="179"/>
      <c r="D38" s="177" t="s">
        <v>4</v>
      </c>
      <c r="E38" s="178"/>
      <c r="F38" s="179"/>
      <c r="G38" s="177" t="s">
        <v>5</v>
      </c>
      <c r="H38" s="178"/>
      <c r="I38" s="178"/>
      <c r="J38" s="178"/>
      <c r="K38" s="179"/>
      <c r="L38" s="177" t="s">
        <v>6</v>
      </c>
      <c r="M38" s="178"/>
      <c r="N38" s="179"/>
      <c r="O38" s="177" t="s">
        <v>7</v>
      </c>
      <c r="P38" s="178"/>
      <c r="Q38" s="178"/>
      <c r="R38" s="178"/>
      <c r="S38" s="180" t="s">
        <v>8</v>
      </c>
      <c r="T38" s="181"/>
      <c r="U38" s="181"/>
      <c r="V38" s="181"/>
      <c r="W38" s="182"/>
    </row>
    <row r="39" spans="1:25" ht="15.75" thickBot="1">
      <c r="A39" s="147" t="s">
        <v>10</v>
      </c>
      <c r="B39" s="150" t="s">
        <v>11</v>
      </c>
      <c r="C39" s="156" t="s">
        <v>12</v>
      </c>
      <c r="D39" s="148" t="s">
        <v>13</v>
      </c>
      <c r="E39" s="148" t="s">
        <v>14</v>
      </c>
      <c r="F39" s="159" t="s">
        <v>15</v>
      </c>
      <c r="G39" s="148" t="s">
        <v>16</v>
      </c>
      <c r="H39" s="148" t="s">
        <v>17</v>
      </c>
      <c r="I39" s="148" t="s">
        <v>18</v>
      </c>
      <c r="J39" s="148" t="s">
        <v>19</v>
      </c>
      <c r="K39" s="159" t="s">
        <v>20</v>
      </c>
      <c r="L39" s="148" t="s">
        <v>21</v>
      </c>
      <c r="M39" s="148" t="s">
        <v>22</v>
      </c>
      <c r="N39" s="159" t="s">
        <v>23</v>
      </c>
      <c r="O39" s="148" t="s">
        <v>24</v>
      </c>
      <c r="P39" s="148" t="s">
        <v>25</v>
      </c>
      <c r="Q39" s="148" t="s">
        <v>26</v>
      </c>
      <c r="R39" s="159" t="s">
        <v>27</v>
      </c>
      <c r="S39" s="148" t="s">
        <v>28</v>
      </c>
      <c r="T39" s="148" t="s">
        <v>29</v>
      </c>
      <c r="U39" s="161" t="s">
        <v>30</v>
      </c>
      <c r="V39" s="148" t="s">
        <v>31</v>
      </c>
      <c r="W39" s="170" t="s">
        <v>32</v>
      </c>
    </row>
    <row r="40" spans="1:25" ht="15.75" thickTop="1">
      <c r="A40" s="145" t="s">
        <v>326</v>
      </c>
      <c r="B40" s="146">
        <v>9781910593110</v>
      </c>
      <c r="C40" s="157" t="s">
        <v>327</v>
      </c>
      <c r="D40" t="s">
        <v>328</v>
      </c>
      <c r="E40" t="s">
        <v>329</v>
      </c>
      <c r="F40" s="10" t="s">
        <v>37</v>
      </c>
      <c r="G40" t="s">
        <v>330</v>
      </c>
      <c r="H40" t="s">
        <v>77</v>
      </c>
      <c r="I40" t="s">
        <v>78</v>
      </c>
      <c r="J40" t="s">
        <v>41</v>
      </c>
      <c r="K40" s="10" t="str">
        <f t="shared" ref="K40:K65" si="1">IF(R40="English", "No", "Yes")</f>
        <v>Yes</v>
      </c>
      <c r="L40" t="s">
        <v>80</v>
      </c>
      <c r="N40" s="10" t="s">
        <v>331</v>
      </c>
      <c r="O40">
        <v>2016</v>
      </c>
      <c r="P40" t="s">
        <v>144</v>
      </c>
      <c r="R40" s="10" t="s">
        <v>43</v>
      </c>
      <c r="X40" t="s">
        <v>47</v>
      </c>
      <c r="Y40">
        <f>COUNTIF(R40:R79, "English")</f>
        <v>13</v>
      </c>
    </row>
    <row r="41" spans="1:25">
      <c r="A41" s="145" t="s">
        <v>332</v>
      </c>
      <c r="B41" s="146">
        <v>9782203171657</v>
      </c>
      <c r="C41" s="157" t="s">
        <v>333</v>
      </c>
      <c r="D41" t="s">
        <v>334</v>
      </c>
      <c r="E41" t="s">
        <v>335</v>
      </c>
      <c r="F41" s="10" t="s">
        <v>37</v>
      </c>
      <c r="G41" t="s">
        <v>336</v>
      </c>
      <c r="H41" t="s">
        <v>77</v>
      </c>
      <c r="I41" t="s">
        <v>256</v>
      </c>
      <c r="J41" t="s">
        <v>69</v>
      </c>
      <c r="K41" s="10" t="str">
        <f t="shared" si="1"/>
        <v>Yes</v>
      </c>
      <c r="L41" t="s">
        <v>79</v>
      </c>
      <c r="M41" t="s">
        <v>80</v>
      </c>
      <c r="O41">
        <v>2021</v>
      </c>
      <c r="P41" t="s">
        <v>144</v>
      </c>
      <c r="R41" s="10" t="s">
        <v>43</v>
      </c>
      <c r="X41" t="s">
        <v>43</v>
      </c>
      <c r="Y41">
        <f>COUNTIF(R40:R79, "French")</f>
        <v>15</v>
      </c>
    </row>
    <row r="42" spans="1:25">
      <c r="A42" s="145" t="s">
        <v>337</v>
      </c>
      <c r="B42" s="146">
        <v>9781910593813</v>
      </c>
      <c r="C42" s="157" t="s">
        <v>338</v>
      </c>
      <c r="D42" t="s">
        <v>339</v>
      </c>
      <c r="E42" t="s">
        <v>340</v>
      </c>
      <c r="F42" s="10" t="s">
        <v>341</v>
      </c>
      <c r="G42" t="s">
        <v>342</v>
      </c>
      <c r="H42" t="s">
        <v>39</v>
      </c>
      <c r="I42" t="s">
        <v>343</v>
      </c>
      <c r="J42" t="s">
        <v>69</v>
      </c>
      <c r="K42" s="10" t="str">
        <f>IF(R42="English", "No", "Yes")</f>
        <v>Yes</v>
      </c>
      <c r="L42" t="s">
        <v>126</v>
      </c>
      <c r="M42" t="s">
        <v>344</v>
      </c>
      <c r="O42">
        <v>2020</v>
      </c>
      <c r="P42" t="s">
        <v>144</v>
      </c>
      <c r="R42" s="10" t="s">
        <v>43</v>
      </c>
      <c r="X42" t="s">
        <v>345</v>
      </c>
      <c r="Y42">
        <f>COUNTIF(R40:R79, "Spanish")</f>
        <v>1</v>
      </c>
    </row>
    <row r="43" spans="1:25">
      <c r="A43" s="145" t="s">
        <v>346</v>
      </c>
      <c r="B43" s="146">
        <v>9781910593097</v>
      </c>
      <c r="C43" s="157" t="s">
        <v>347</v>
      </c>
      <c r="D43" t="s">
        <v>348</v>
      </c>
      <c r="E43" t="s">
        <v>349</v>
      </c>
      <c r="F43" s="10" t="s">
        <v>37</v>
      </c>
      <c r="G43" t="s">
        <v>350</v>
      </c>
      <c r="H43" t="s">
        <v>77</v>
      </c>
      <c r="I43" t="s">
        <v>351</v>
      </c>
      <c r="J43" t="s">
        <v>69</v>
      </c>
      <c r="K43" s="10" t="str">
        <f t="shared" si="1"/>
        <v>Yes</v>
      </c>
      <c r="L43" t="s">
        <v>126</v>
      </c>
      <c r="O43">
        <v>2016</v>
      </c>
      <c r="P43" t="s">
        <v>144</v>
      </c>
      <c r="R43" s="10" t="s">
        <v>352</v>
      </c>
      <c r="X43" t="s">
        <v>352</v>
      </c>
      <c r="Y43">
        <f>COUNTIF(R40:R79, "German")</f>
        <v>8</v>
      </c>
    </row>
    <row r="44" spans="1:25">
      <c r="A44" s="145" t="s">
        <v>353</v>
      </c>
      <c r="B44" s="146">
        <v>9781906838263</v>
      </c>
      <c r="C44" s="157" t="s">
        <v>354</v>
      </c>
      <c r="D44" t="s">
        <v>355</v>
      </c>
      <c r="E44" t="s">
        <v>356</v>
      </c>
      <c r="F44" s="10" t="s">
        <v>59</v>
      </c>
      <c r="G44" t="s">
        <v>357</v>
      </c>
      <c r="H44" t="s">
        <v>188</v>
      </c>
      <c r="I44" t="s">
        <v>358</v>
      </c>
      <c r="J44" t="s">
        <v>62</v>
      </c>
      <c r="K44" s="10" t="str">
        <f t="shared" si="1"/>
        <v>Yes</v>
      </c>
      <c r="O44">
        <v>2017</v>
      </c>
      <c r="P44" t="s">
        <v>144</v>
      </c>
      <c r="R44" s="10" t="s">
        <v>352</v>
      </c>
      <c r="X44" t="s">
        <v>359</v>
      </c>
      <c r="Y44">
        <f>COUNTIF(R40:R79, "Dutch")</f>
        <v>2</v>
      </c>
    </row>
    <row r="45" spans="1:25">
      <c r="A45" s="145" t="s">
        <v>360</v>
      </c>
      <c r="B45" s="146">
        <v>9781910593844</v>
      </c>
      <c r="C45" s="157" t="s">
        <v>361</v>
      </c>
      <c r="D45" t="s">
        <v>362</v>
      </c>
      <c r="E45" t="s">
        <v>363</v>
      </c>
      <c r="F45" s="10" t="s">
        <v>37</v>
      </c>
      <c r="G45" t="s">
        <v>364</v>
      </c>
      <c r="H45" t="s">
        <v>39</v>
      </c>
      <c r="I45" t="s">
        <v>256</v>
      </c>
      <c r="J45" t="s">
        <v>69</v>
      </c>
      <c r="K45" s="10" t="str">
        <f t="shared" si="1"/>
        <v>Yes</v>
      </c>
      <c r="L45" t="s">
        <v>108</v>
      </c>
      <c r="M45" t="s">
        <v>197</v>
      </c>
      <c r="O45">
        <v>2021</v>
      </c>
      <c r="P45" t="s">
        <v>144</v>
      </c>
      <c r="R45" s="10" t="s">
        <v>345</v>
      </c>
      <c r="X45" t="s">
        <v>365</v>
      </c>
      <c r="Y45">
        <f>COUNTIF(R40:R79, "Norweigan")</f>
        <v>1</v>
      </c>
    </row>
    <row r="46" spans="1:25">
      <c r="A46" s="145" t="s">
        <v>366</v>
      </c>
      <c r="B46" s="146">
        <v>9781906838324</v>
      </c>
      <c r="C46" s="157" t="s">
        <v>367</v>
      </c>
      <c r="D46" t="s">
        <v>368</v>
      </c>
      <c r="E46" t="s">
        <v>369</v>
      </c>
      <c r="F46" s="10" t="s">
        <v>37</v>
      </c>
      <c r="G46" t="s">
        <v>370</v>
      </c>
      <c r="H46" t="s">
        <v>39</v>
      </c>
      <c r="I46" t="s">
        <v>371</v>
      </c>
      <c r="J46" t="s">
        <v>41</v>
      </c>
      <c r="K46" s="10" t="str">
        <f t="shared" si="1"/>
        <v>Yes</v>
      </c>
      <c r="L46" t="s">
        <v>63</v>
      </c>
      <c r="O46">
        <v>2017</v>
      </c>
      <c r="P46" t="s">
        <v>144</v>
      </c>
      <c r="R46" s="10" t="s">
        <v>352</v>
      </c>
    </row>
    <row r="47" spans="1:25">
      <c r="A47" s="145" t="s">
        <v>372</v>
      </c>
      <c r="B47" s="146">
        <v>9781910593905</v>
      </c>
      <c r="C47" s="157" t="s">
        <v>373</v>
      </c>
      <c r="D47" t="s">
        <v>374</v>
      </c>
      <c r="E47" t="s">
        <v>375</v>
      </c>
      <c r="F47" s="10" t="s">
        <v>37</v>
      </c>
      <c r="G47" t="s">
        <v>376</v>
      </c>
      <c r="H47" t="s">
        <v>39</v>
      </c>
      <c r="I47" t="s">
        <v>377</v>
      </c>
      <c r="J47" t="s">
        <v>69</v>
      </c>
      <c r="K47" s="10" t="str">
        <f>IF(R47="English", "No", "Yes")</f>
        <v>Yes</v>
      </c>
      <c r="L47" t="s">
        <v>225</v>
      </c>
      <c r="M47" t="s">
        <v>80</v>
      </c>
      <c r="O47">
        <v>2021</v>
      </c>
      <c r="P47" t="s">
        <v>144</v>
      </c>
      <c r="R47" s="10" t="s">
        <v>43</v>
      </c>
    </row>
    <row r="48" spans="1:25">
      <c r="A48" s="145" t="s">
        <v>378</v>
      </c>
      <c r="B48" s="146">
        <v>9781906838119</v>
      </c>
      <c r="C48" s="157" t="s">
        <v>379</v>
      </c>
      <c r="D48" t="s">
        <v>380</v>
      </c>
      <c r="E48" t="s">
        <v>381</v>
      </c>
      <c r="F48" s="10" t="s">
        <v>37</v>
      </c>
      <c r="G48" t="s">
        <v>382</v>
      </c>
      <c r="H48" t="s">
        <v>39</v>
      </c>
      <c r="I48" t="s">
        <v>113</v>
      </c>
      <c r="J48" t="s">
        <v>69</v>
      </c>
      <c r="K48" s="10" t="str">
        <f t="shared" si="1"/>
        <v>No</v>
      </c>
      <c r="L48" t="s">
        <v>64</v>
      </c>
      <c r="M48" t="s">
        <v>96</v>
      </c>
      <c r="O48">
        <v>2017</v>
      </c>
      <c r="P48" t="s">
        <v>144</v>
      </c>
      <c r="R48" s="10" t="s">
        <v>47</v>
      </c>
    </row>
    <row r="49" spans="1:18">
      <c r="A49" s="145" t="s">
        <v>383</v>
      </c>
      <c r="B49" s="146">
        <v>9781910593660</v>
      </c>
      <c r="C49" s="157" t="s">
        <v>384</v>
      </c>
      <c r="D49" t="s">
        <v>385</v>
      </c>
      <c r="E49" t="s">
        <v>386</v>
      </c>
      <c r="F49" s="10" t="s">
        <v>37</v>
      </c>
      <c r="G49" t="s">
        <v>387</v>
      </c>
      <c r="H49" t="s">
        <v>39</v>
      </c>
      <c r="I49" t="s">
        <v>388</v>
      </c>
      <c r="J49" t="s">
        <v>62</v>
      </c>
      <c r="K49" s="10" t="str">
        <f t="shared" si="1"/>
        <v>Yes</v>
      </c>
      <c r="L49" t="s">
        <v>344</v>
      </c>
      <c r="O49">
        <v>2019</v>
      </c>
      <c r="P49" t="s">
        <v>144</v>
      </c>
      <c r="R49" s="10" t="s">
        <v>43</v>
      </c>
    </row>
    <row r="50" spans="1:18">
      <c r="A50" s="145" t="s">
        <v>389</v>
      </c>
      <c r="B50" s="146">
        <v>9781910593264</v>
      </c>
      <c r="C50" s="157" t="s">
        <v>390</v>
      </c>
      <c r="D50" t="s">
        <v>391</v>
      </c>
      <c r="E50" t="s">
        <v>392</v>
      </c>
      <c r="F50" s="10" t="s">
        <v>37</v>
      </c>
      <c r="G50" t="s">
        <v>233</v>
      </c>
      <c r="H50" t="s">
        <v>39</v>
      </c>
      <c r="I50" t="s">
        <v>164</v>
      </c>
      <c r="J50" t="s">
        <v>69</v>
      </c>
      <c r="K50" s="10" t="str">
        <f t="shared" si="1"/>
        <v>Yes</v>
      </c>
      <c r="L50" t="s">
        <v>393</v>
      </c>
      <c r="M50" t="s">
        <v>64</v>
      </c>
      <c r="N50" s="10" t="s">
        <v>119</v>
      </c>
      <c r="O50">
        <v>2017</v>
      </c>
      <c r="P50" t="s">
        <v>144</v>
      </c>
      <c r="R50" s="10" t="s">
        <v>43</v>
      </c>
    </row>
    <row r="51" spans="1:18">
      <c r="A51" s="145" t="s">
        <v>394</v>
      </c>
      <c r="B51" s="146">
        <v>9781906838362</v>
      </c>
      <c r="C51" s="157" t="s">
        <v>395</v>
      </c>
      <c r="D51" t="s">
        <v>396</v>
      </c>
      <c r="E51" t="s">
        <v>397</v>
      </c>
      <c r="F51" s="10" t="s">
        <v>59</v>
      </c>
      <c r="G51" t="s">
        <v>398</v>
      </c>
      <c r="H51" t="s">
        <v>39</v>
      </c>
      <c r="I51" t="s">
        <v>399</v>
      </c>
      <c r="J51" t="s">
        <v>62</v>
      </c>
      <c r="K51" s="10" t="str">
        <f t="shared" si="1"/>
        <v>No</v>
      </c>
      <c r="L51" t="s">
        <v>225</v>
      </c>
      <c r="M51" t="s">
        <v>80</v>
      </c>
      <c r="O51">
        <v>2013</v>
      </c>
      <c r="P51" t="s">
        <v>144</v>
      </c>
      <c r="R51" s="10" t="s">
        <v>47</v>
      </c>
    </row>
    <row r="52" spans="1:18">
      <c r="A52" s="145" t="s">
        <v>400</v>
      </c>
      <c r="B52" s="146">
        <v>9781906838997</v>
      </c>
      <c r="C52" s="157" t="s">
        <v>401</v>
      </c>
      <c r="D52" t="s">
        <v>402</v>
      </c>
      <c r="E52" t="s">
        <v>403</v>
      </c>
      <c r="F52" s="10" t="s">
        <v>37</v>
      </c>
      <c r="G52" t="s">
        <v>376</v>
      </c>
      <c r="H52" t="s">
        <v>39</v>
      </c>
      <c r="I52" t="s">
        <v>377</v>
      </c>
      <c r="J52" t="s">
        <v>41</v>
      </c>
      <c r="K52" s="10" t="str">
        <f>IF(R52="English", "No", "Yes")</f>
        <v>Yes</v>
      </c>
      <c r="L52" t="s">
        <v>80</v>
      </c>
      <c r="O52">
        <v>2015</v>
      </c>
      <c r="P52" t="s">
        <v>144</v>
      </c>
      <c r="R52" s="10" t="s">
        <v>43</v>
      </c>
    </row>
    <row r="53" spans="1:18">
      <c r="A53" s="145" t="s">
        <v>404</v>
      </c>
      <c r="B53" s="146">
        <v>9781910593691</v>
      </c>
      <c r="C53" s="157" t="s">
        <v>405</v>
      </c>
      <c r="D53" t="s">
        <v>406</v>
      </c>
      <c r="E53" t="s">
        <v>407</v>
      </c>
      <c r="F53" s="10" t="s">
        <v>37</v>
      </c>
      <c r="G53" t="s">
        <v>408</v>
      </c>
      <c r="H53" t="s">
        <v>77</v>
      </c>
      <c r="I53" t="s">
        <v>409</v>
      </c>
      <c r="J53" t="s">
        <v>41</v>
      </c>
      <c r="K53" s="10" t="str">
        <f t="shared" si="1"/>
        <v>Yes</v>
      </c>
      <c r="L53" t="s">
        <v>410</v>
      </c>
      <c r="O53">
        <v>2019</v>
      </c>
      <c r="P53" t="s">
        <v>144</v>
      </c>
      <c r="R53" s="10" t="s">
        <v>43</v>
      </c>
    </row>
    <row r="54" spans="1:18">
      <c r="A54" s="145" t="s">
        <v>411</v>
      </c>
      <c r="B54" s="146">
        <v>9781906838072</v>
      </c>
      <c r="C54" s="157" t="s">
        <v>412</v>
      </c>
      <c r="D54" t="s">
        <v>413</v>
      </c>
      <c r="E54" t="s">
        <v>369</v>
      </c>
      <c r="F54" s="10" t="s">
        <v>37</v>
      </c>
      <c r="G54" t="s">
        <v>414</v>
      </c>
      <c r="H54" t="s">
        <v>39</v>
      </c>
      <c r="I54" t="s">
        <v>164</v>
      </c>
      <c r="J54" t="s">
        <v>69</v>
      </c>
      <c r="K54" s="10" t="str">
        <f t="shared" si="1"/>
        <v>Yes</v>
      </c>
      <c r="L54" t="s">
        <v>63</v>
      </c>
      <c r="M54" t="s">
        <v>64</v>
      </c>
      <c r="O54">
        <v>2017</v>
      </c>
      <c r="P54" t="s">
        <v>144</v>
      </c>
      <c r="R54" s="10" t="s">
        <v>352</v>
      </c>
    </row>
    <row r="55" spans="1:18">
      <c r="A55" s="145" t="s">
        <v>415</v>
      </c>
      <c r="B55" s="146">
        <v>9781910593295</v>
      </c>
      <c r="C55" s="157" t="s">
        <v>416</v>
      </c>
      <c r="D55" t="s">
        <v>417</v>
      </c>
      <c r="E55" t="s">
        <v>418</v>
      </c>
      <c r="F55" s="10" t="s">
        <v>37</v>
      </c>
      <c r="G55" t="s">
        <v>417</v>
      </c>
      <c r="H55" t="s">
        <v>77</v>
      </c>
      <c r="I55" t="s">
        <v>409</v>
      </c>
      <c r="J55" t="s">
        <v>69</v>
      </c>
      <c r="K55" s="10" t="str">
        <f t="shared" si="1"/>
        <v>Yes</v>
      </c>
      <c r="L55" t="s">
        <v>80</v>
      </c>
      <c r="O55">
        <v>2017</v>
      </c>
      <c r="P55" t="s">
        <v>144</v>
      </c>
      <c r="R55" s="10" t="s">
        <v>43</v>
      </c>
    </row>
    <row r="56" spans="1:18">
      <c r="A56" s="145" t="s">
        <v>419</v>
      </c>
      <c r="B56" s="146">
        <v>9781906838256</v>
      </c>
      <c r="C56" s="157" t="s">
        <v>420</v>
      </c>
      <c r="D56" t="s">
        <v>421</v>
      </c>
      <c r="E56" t="s">
        <v>422</v>
      </c>
      <c r="F56" s="10" t="s">
        <v>37</v>
      </c>
      <c r="G56" t="s">
        <v>423</v>
      </c>
      <c r="H56" t="s">
        <v>77</v>
      </c>
      <c r="I56" t="s">
        <v>424</v>
      </c>
      <c r="J56" t="s">
        <v>69</v>
      </c>
      <c r="K56" s="10" t="str">
        <f t="shared" si="1"/>
        <v>Yes</v>
      </c>
      <c r="L56" t="s">
        <v>425</v>
      </c>
      <c r="M56" t="s">
        <v>80</v>
      </c>
      <c r="N56" s="10" t="s">
        <v>80</v>
      </c>
      <c r="O56">
        <v>2012</v>
      </c>
      <c r="P56" t="s">
        <v>144</v>
      </c>
      <c r="R56" s="10" t="s">
        <v>43</v>
      </c>
    </row>
    <row r="57" spans="1:18">
      <c r="A57" s="145" t="s">
        <v>426</v>
      </c>
      <c r="B57" s="146">
        <v>9781910593868</v>
      </c>
      <c r="C57" s="157" t="s">
        <v>427</v>
      </c>
      <c r="D57" t="s">
        <v>428</v>
      </c>
      <c r="E57" t="s">
        <v>369</v>
      </c>
      <c r="F57" s="10" t="s">
        <v>37</v>
      </c>
      <c r="G57" t="s">
        <v>429</v>
      </c>
      <c r="H57" t="s">
        <v>39</v>
      </c>
      <c r="I57" t="s">
        <v>430</v>
      </c>
      <c r="J57" t="s">
        <v>62</v>
      </c>
      <c r="K57" s="10" t="str">
        <f>IF(R57="English", "No", "Yes")</f>
        <v>Yes</v>
      </c>
      <c r="L57" t="s">
        <v>96</v>
      </c>
      <c r="O57">
        <v>2021</v>
      </c>
      <c r="P57" t="s">
        <v>144</v>
      </c>
      <c r="R57" s="10" t="s">
        <v>352</v>
      </c>
    </row>
    <row r="58" spans="1:18">
      <c r="A58" s="145" t="s">
        <v>431</v>
      </c>
      <c r="B58" s="146">
        <v>9781910593721</v>
      </c>
      <c r="C58" s="157" t="s">
        <v>432</v>
      </c>
      <c r="D58" t="s">
        <v>433</v>
      </c>
      <c r="E58" t="s">
        <v>434</v>
      </c>
      <c r="F58" s="10" t="s">
        <v>37</v>
      </c>
      <c r="G58" t="s">
        <v>435</v>
      </c>
      <c r="H58" t="s">
        <v>39</v>
      </c>
      <c r="I58" t="s">
        <v>141</v>
      </c>
      <c r="J58" t="s">
        <v>69</v>
      </c>
      <c r="K58" s="10" t="str">
        <f>IF(R58="English", "No", "Yes")</f>
        <v>Yes</v>
      </c>
      <c r="L58" t="s">
        <v>171</v>
      </c>
      <c r="O58">
        <v>2019</v>
      </c>
      <c r="P58" t="s">
        <v>144</v>
      </c>
      <c r="R58" s="10" t="s">
        <v>43</v>
      </c>
    </row>
    <row r="59" spans="1:18">
      <c r="A59" s="145" t="s">
        <v>436</v>
      </c>
      <c r="B59" s="146">
        <v>9781910593363</v>
      </c>
      <c r="C59" s="157" t="s">
        <v>437</v>
      </c>
      <c r="D59" t="s">
        <v>438</v>
      </c>
      <c r="E59" t="s">
        <v>369</v>
      </c>
      <c r="F59" s="10" t="s">
        <v>37</v>
      </c>
      <c r="G59" t="s">
        <v>439</v>
      </c>
      <c r="H59" t="s">
        <v>39</v>
      </c>
      <c r="I59" t="s">
        <v>196</v>
      </c>
      <c r="J59" t="s">
        <v>69</v>
      </c>
      <c r="K59" s="10" t="str">
        <f t="shared" si="1"/>
        <v>Yes</v>
      </c>
      <c r="L59" t="s">
        <v>119</v>
      </c>
      <c r="O59">
        <v>2017</v>
      </c>
      <c r="P59" t="s">
        <v>144</v>
      </c>
      <c r="R59" s="10" t="s">
        <v>352</v>
      </c>
    </row>
    <row r="60" spans="1:18">
      <c r="A60" s="145" t="s">
        <v>440</v>
      </c>
      <c r="B60" s="146">
        <v>9781910593875</v>
      </c>
      <c r="C60" s="157" t="s">
        <v>441</v>
      </c>
      <c r="D60" t="s">
        <v>442</v>
      </c>
      <c r="E60" t="s">
        <v>443</v>
      </c>
      <c r="F60" s="10" t="s">
        <v>37</v>
      </c>
      <c r="G60" t="s">
        <v>444</v>
      </c>
      <c r="H60" t="s">
        <v>39</v>
      </c>
      <c r="I60" t="s">
        <v>78</v>
      </c>
      <c r="J60" t="s">
        <v>69</v>
      </c>
      <c r="K60" s="10" t="str">
        <f t="shared" si="1"/>
        <v>Yes</v>
      </c>
      <c r="L60" t="s">
        <v>197</v>
      </c>
      <c r="M60" t="s">
        <v>96</v>
      </c>
      <c r="O60">
        <v>2021</v>
      </c>
      <c r="P60" t="s">
        <v>144</v>
      </c>
      <c r="R60" s="10" t="s">
        <v>43</v>
      </c>
    </row>
    <row r="61" spans="1:18">
      <c r="A61" s="145" t="s">
        <v>445</v>
      </c>
      <c r="B61" s="146">
        <v>9781906838775</v>
      </c>
      <c r="C61" s="157" t="s">
        <v>446</v>
      </c>
      <c r="D61" t="s">
        <v>447</v>
      </c>
      <c r="E61" t="s">
        <v>369</v>
      </c>
      <c r="F61" s="10" t="s">
        <v>37</v>
      </c>
      <c r="G61" t="s">
        <v>448</v>
      </c>
      <c r="H61" t="s">
        <v>39</v>
      </c>
      <c r="I61" t="s">
        <v>351</v>
      </c>
      <c r="J61" t="s">
        <v>41</v>
      </c>
      <c r="K61" s="10" t="str">
        <f t="shared" si="1"/>
        <v>Yes</v>
      </c>
      <c r="L61" t="s">
        <v>96</v>
      </c>
      <c r="O61">
        <v>2014</v>
      </c>
      <c r="P61" t="s">
        <v>144</v>
      </c>
      <c r="R61" s="10" t="s">
        <v>352</v>
      </c>
    </row>
    <row r="62" spans="1:18">
      <c r="A62" s="145" t="s">
        <v>449</v>
      </c>
      <c r="B62" s="146">
        <v>9781910593202</v>
      </c>
      <c r="C62" s="157" t="s">
        <v>450</v>
      </c>
      <c r="D62" t="s">
        <v>451</v>
      </c>
      <c r="E62" t="s">
        <v>452</v>
      </c>
      <c r="F62" s="10" t="s">
        <v>37</v>
      </c>
      <c r="G62" t="s">
        <v>453</v>
      </c>
      <c r="H62" t="s">
        <v>39</v>
      </c>
      <c r="I62" t="s">
        <v>371</v>
      </c>
      <c r="J62" t="s">
        <v>41</v>
      </c>
      <c r="K62" s="10" t="str">
        <f t="shared" si="1"/>
        <v>No</v>
      </c>
      <c r="L62" t="s">
        <v>80</v>
      </c>
      <c r="O62">
        <v>2016</v>
      </c>
      <c r="P62" t="s">
        <v>144</v>
      </c>
      <c r="R62" s="10" t="s">
        <v>47</v>
      </c>
    </row>
    <row r="63" spans="1:18">
      <c r="A63" s="145" t="s">
        <v>454</v>
      </c>
      <c r="B63" s="146">
        <v>9781910593882</v>
      </c>
      <c r="C63" s="157" t="s">
        <v>455</v>
      </c>
      <c r="D63" t="s">
        <v>456</v>
      </c>
      <c r="E63" t="s">
        <v>457</v>
      </c>
      <c r="F63" s="10" t="s">
        <v>37</v>
      </c>
      <c r="G63" t="s">
        <v>458</v>
      </c>
      <c r="H63" t="s">
        <v>39</v>
      </c>
      <c r="I63" t="s">
        <v>351</v>
      </c>
      <c r="J63" t="s">
        <v>69</v>
      </c>
      <c r="K63" s="10" t="str">
        <f t="shared" si="1"/>
        <v>No</v>
      </c>
      <c r="L63" t="s">
        <v>96</v>
      </c>
      <c r="O63">
        <v>2020</v>
      </c>
      <c r="P63" t="s">
        <v>144</v>
      </c>
      <c r="R63" s="10" t="s">
        <v>47</v>
      </c>
    </row>
    <row r="64" spans="1:18">
      <c r="A64" s="145" t="s">
        <v>459</v>
      </c>
      <c r="B64" s="146">
        <v>9781910593776</v>
      </c>
      <c r="C64" s="157" t="s">
        <v>460</v>
      </c>
      <c r="D64" t="s">
        <v>461</v>
      </c>
      <c r="E64" t="s">
        <v>462</v>
      </c>
      <c r="F64" s="10" t="s">
        <v>463</v>
      </c>
      <c r="G64" t="s">
        <v>464</v>
      </c>
      <c r="H64" t="s">
        <v>39</v>
      </c>
      <c r="I64" t="s">
        <v>465</v>
      </c>
      <c r="J64" t="s">
        <v>41</v>
      </c>
      <c r="K64" s="10" t="str">
        <f>IF(R64="English", "No", "Yes")</f>
        <v>No</v>
      </c>
      <c r="L64" t="s">
        <v>96</v>
      </c>
      <c r="O64">
        <v>2020</v>
      </c>
      <c r="P64" t="s">
        <v>144</v>
      </c>
      <c r="R64" s="10" t="s">
        <v>47</v>
      </c>
    </row>
    <row r="65" spans="1:23" ht="15.75" thickBot="1">
      <c r="A65" s="151" t="s">
        <v>466</v>
      </c>
      <c r="B65" s="152">
        <v>9781914224089</v>
      </c>
      <c r="C65" s="158" t="s">
        <v>467</v>
      </c>
      <c r="D65" s="143" t="s">
        <v>468</v>
      </c>
      <c r="E65" s="143" t="s">
        <v>469</v>
      </c>
      <c r="F65" s="160" t="s">
        <v>37</v>
      </c>
      <c r="G65" s="143" t="s">
        <v>233</v>
      </c>
      <c r="H65" s="143" t="s">
        <v>39</v>
      </c>
      <c r="I65" s="143" t="s">
        <v>164</v>
      </c>
      <c r="J65" s="143" t="s">
        <v>69</v>
      </c>
      <c r="K65" s="160" t="str">
        <f t="shared" si="1"/>
        <v>Yes</v>
      </c>
      <c r="L65" s="143" t="s">
        <v>96</v>
      </c>
      <c r="M65" s="143"/>
      <c r="N65" s="160"/>
      <c r="O65" s="143">
        <v>2023</v>
      </c>
      <c r="P65" s="143" t="s">
        <v>144</v>
      </c>
      <c r="Q65" s="143"/>
      <c r="R65" s="160" t="s">
        <v>352</v>
      </c>
    </row>
    <row r="66" spans="1:23">
      <c r="A66" s="145" t="s">
        <v>470</v>
      </c>
      <c r="B66" s="146">
        <v>9781910593585</v>
      </c>
      <c r="C66" s="157" t="s">
        <v>471</v>
      </c>
      <c r="D66" t="s">
        <v>472</v>
      </c>
      <c r="E66" t="s">
        <v>473</v>
      </c>
      <c r="F66" s="10" t="s">
        <v>37</v>
      </c>
      <c r="G66" t="s">
        <v>474</v>
      </c>
      <c r="H66" t="s">
        <v>39</v>
      </c>
      <c r="I66" t="s">
        <v>151</v>
      </c>
      <c r="J66" t="s">
        <v>69</v>
      </c>
      <c r="K66" s="10" t="str">
        <f>IF(R66="English", "No", "Yes")</f>
        <v>No</v>
      </c>
      <c r="L66" t="s">
        <v>64</v>
      </c>
      <c r="M66" t="s">
        <v>96</v>
      </c>
      <c r="O66">
        <v>2018</v>
      </c>
      <c r="P66" t="s">
        <v>144</v>
      </c>
      <c r="R66" s="10" t="s">
        <v>47</v>
      </c>
      <c r="S66" s="163"/>
      <c r="T66" s="164"/>
      <c r="U66" s="165"/>
      <c r="V66" s="164"/>
      <c r="W66" s="166"/>
    </row>
    <row r="67" spans="1:23">
      <c r="A67" s="145" t="s">
        <v>475</v>
      </c>
      <c r="B67" s="146">
        <v>9781914224126</v>
      </c>
      <c r="C67" s="157" t="s">
        <v>476</v>
      </c>
      <c r="D67" t="s">
        <v>477</v>
      </c>
      <c r="E67" t="s">
        <v>478</v>
      </c>
      <c r="F67" s="10" t="s">
        <v>37</v>
      </c>
      <c r="G67" t="s">
        <v>479</v>
      </c>
      <c r="H67" t="s">
        <v>77</v>
      </c>
      <c r="I67" t="s">
        <v>151</v>
      </c>
      <c r="J67" t="s">
        <v>41</v>
      </c>
      <c r="K67" s="10" t="str">
        <f t="shared" ref="K67:K79" si="2">IF(R67="English", "No", "Yes")</f>
        <v>No</v>
      </c>
      <c r="L67" t="s">
        <v>480</v>
      </c>
      <c r="M67" t="s">
        <v>197</v>
      </c>
      <c r="O67">
        <v>2023</v>
      </c>
      <c r="P67" t="s">
        <v>144</v>
      </c>
      <c r="R67" s="10" t="s">
        <v>47</v>
      </c>
    </row>
    <row r="68" spans="1:23">
      <c r="A68" s="145" t="s">
        <v>481</v>
      </c>
      <c r="B68" s="146">
        <v>9781910593653</v>
      </c>
      <c r="C68" s="157" t="s">
        <v>482</v>
      </c>
      <c r="D68" t="s">
        <v>483</v>
      </c>
      <c r="E68" t="s">
        <v>484</v>
      </c>
      <c r="F68" s="10" t="s">
        <v>37</v>
      </c>
      <c r="G68" t="s">
        <v>485</v>
      </c>
      <c r="H68" t="s">
        <v>39</v>
      </c>
      <c r="I68" t="s">
        <v>151</v>
      </c>
      <c r="J68" t="s">
        <v>69</v>
      </c>
      <c r="K68" s="10" t="str">
        <f t="shared" si="2"/>
        <v>No</v>
      </c>
      <c r="L68" t="s">
        <v>119</v>
      </c>
      <c r="O68">
        <v>2019</v>
      </c>
      <c r="P68" t="s">
        <v>144</v>
      </c>
      <c r="R68" s="10" t="s">
        <v>47</v>
      </c>
    </row>
    <row r="69" spans="1:23">
      <c r="A69" s="145" t="s">
        <v>486</v>
      </c>
      <c r="B69" s="146">
        <v>9781910593158</v>
      </c>
      <c r="C69" s="157" t="s">
        <v>487</v>
      </c>
      <c r="D69" t="s">
        <v>488</v>
      </c>
      <c r="E69" t="s">
        <v>489</v>
      </c>
      <c r="F69" s="10" t="s">
        <v>37</v>
      </c>
      <c r="G69" t="s">
        <v>490</v>
      </c>
      <c r="H69" t="s">
        <v>39</v>
      </c>
      <c r="I69" t="s">
        <v>151</v>
      </c>
      <c r="J69" t="s">
        <v>41</v>
      </c>
      <c r="K69" s="10" t="str">
        <f t="shared" si="2"/>
        <v>Yes</v>
      </c>
      <c r="L69" t="s">
        <v>108</v>
      </c>
      <c r="M69" t="s">
        <v>197</v>
      </c>
      <c r="O69">
        <v>2016</v>
      </c>
      <c r="P69" t="s">
        <v>144</v>
      </c>
      <c r="R69" s="10" t="s">
        <v>43</v>
      </c>
    </row>
    <row r="70" spans="1:23">
      <c r="A70" s="145" t="s">
        <v>491</v>
      </c>
      <c r="B70" s="146">
        <v>9781910593271</v>
      </c>
      <c r="C70" s="157" t="s">
        <v>492</v>
      </c>
      <c r="D70" t="s">
        <v>493</v>
      </c>
      <c r="E70" t="s">
        <v>494</v>
      </c>
      <c r="F70" s="10" t="s">
        <v>37</v>
      </c>
      <c r="G70" t="s">
        <v>495</v>
      </c>
      <c r="H70" t="s">
        <v>39</v>
      </c>
      <c r="I70" t="s">
        <v>151</v>
      </c>
      <c r="J70" t="s">
        <v>41</v>
      </c>
      <c r="K70" s="10" t="str">
        <f t="shared" si="2"/>
        <v>Yes</v>
      </c>
      <c r="L70" t="s">
        <v>496</v>
      </c>
      <c r="M70" t="s">
        <v>497</v>
      </c>
      <c r="O70">
        <v>2017</v>
      </c>
      <c r="P70" t="s">
        <v>144</v>
      </c>
      <c r="R70" s="10" t="s">
        <v>43</v>
      </c>
    </row>
    <row r="71" spans="1:23">
      <c r="A71" s="145" t="s">
        <v>498</v>
      </c>
      <c r="B71" s="146">
        <v>9781910593370</v>
      </c>
      <c r="C71" s="157" t="s">
        <v>499</v>
      </c>
      <c r="D71" t="s">
        <v>500</v>
      </c>
      <c r="E71" t="s">
        <v>501</v>
      </c>
      <c r="F71" s="10" t="s">
        <v>37</v>
      </c>
      <c r="G71" t="s">
        <v>502</v>
      </c>
      <c r="H71" t="s">
        <v>39</v>
      </c>
      <c r="I71" t="s">
        <v>151</v>
      </c>
      <c r="J71" t="s">
        <v>41</v>
      </c>
      <c r="K71" s="10" t="str">
        <f t="shared" si="2"/>
        <v>No</v>
      </c>
      <c r="L71" t="s">
        <v>96</v>
      </c>
      <c r="O71">
        <v>2017</v>
      </c>
      <c r="P71" t="s">
        <v>144</v>
      </c>
      <c r="R71" s="10" t="s">
        <v>47</v>
      </c>
    </row>
    <row r="72" spans="1:23">
      <c r="A72" s="145" t="s">
        <v>503</v>
      </c>
      <c r="B72" s="146">
        <v>9781910593127</v>
      </c>
      <c r="C72" s="157" t="s">
        <v>504</v>
      </c>
      <c r="D72" t="s">
        <v>505</v>
      </c>
      <c r="E72" t="s">
        <v>506</v>
      </c>
      <c r="F72" s="10" t="s">
        <v>37</v>
      </c>
      <c r="G72" t="s">
        <v>507</v>
      </c>
      <c r="H72" t="s">
        <v>39</v>
      </c>
      <c r="I72" t="s">
        <v>151</v>
      </c>
      <c r="J72" t="s">
        <v>69</v>
      </c>
      <c r="K72" s="10" t="str">
        <f t="shared" si="2"/>
        <v>Yes</v>
      </c>
      <c r="L72" t="s">
        <v>79</v>
      </c>
      <c r="O72">
        <v>2016</v>
      </c>
      <c r="P72" t="s">
        <v>144</v>
      </c>
      <c r="R72" s="10" t="s">
        <v>365</v>
      </c>
    </row>
    <row r="73" spans="1:23">
      <c r="A73" s="145" t="s">
        <v>508</v>
      </c>
      <c r="B73" s="146">
        <v>9781906838942</v>
      </c>
      <c r="C73" s="157" t="s">
        <v>509</v>
      </c>
      <c r="D73" t="s">
        <v>510</v>
      </c>
      <c r="E73" t="s">
        <v>407</v>
      </c>
      <c r="F73" s="10" t="s">
        <v>37</v>
      </c>
      <c r="G73" t="s">
        <v>511</v>
      </c>
      <c r="H73" t="s">
        <v>39</v>
      </c>
      <c r="I73" t="s">
        <v>151</v>
      </c>
      <c r="J73" t="s">
        <v>41</v>
      </c>
      <c r="K73" s="10" t="str">
        <f t="shared" si="2"/>
        <v>Yes</v>
      </c>
      <c r="L73" t="s">
        <v>512</v>
      </c>
      <c r="M73" t="s">
        <v>197</v>
      </c>
      <c r="O73">
        <v>2015</v>
      </c>
      <c r="P73" t="s">
        <v>144</v>
      </c>
      <c r="R73" s="10" t="s">
        <v>43</v>
      </c>
    </row>
    <row r="74" spans="1:23">
      <c r="A74" s="145" t="s">
        <v>513</v>
      </c>
      <c r="B74" s="146">
        <v>9781906838690</v>
      </c>
      <c r="C74" s="157" t="s">
        <v>514</v>
      </c>
      <c r="D74" t="s">
        <v>515</v>
      </c>
      <c r="E74" t="s">
        <v>516</v>
      </c>
      <c r="F74" s="10" t="s">
        <v>37</v>
      </c>
      <c r="G74" t="s">
        <v>517</v>
      </c>
      <c r="H74" t="s">
        <v>39</v>
      </c>
      <c r="I74" t="s">
        <v>151</v>
      </c>
      <c r="J74" t="s">
        <v>41</v>
      </c>
      <c r="K74" s="10" t="str">
        <f t="shared" si="2"/>
        <v>Yes</v>
      </c>
      <c r="L74" t="s">
        <v>171</v>
      </c>
      <c r="O74">
        <v>2019</v>
      </c>
      <c r="P74" t="s">
        <v>144</v>
      </c>
      <c r="R74" s="10" t="s">
        <v>359</v>
      </c>
    </row>
    <row r="75" spans="1:23">
      <c r="A75" s="145" t="s">
        <v>518</v>
      </c>
      <c r="B75" s="146">
        <v>9781906838799</v>
      </c>
      <c r="C75" s="157" t="s">
        <v>519</v>
      </c>
      <c r="D75" t="s">
        <v>520</v>
      </c>
      <c r="E75" t="s">
        <v>521</v>
      </c>
      <c r="F75" s="10" t="s">
        <v>37</v>
      </c>
      <c r="G75" t="s">
        <v>522</v>
      </c>
      <c r="H75" t="s">
        <v>39</v>
      </c>
      <c r="I75" t="s">
        <v>151</v>
      </c>
      <c r="J75" t="s">
        <v>69</v>
      </c>
      <c r="K75" s="10" t="str">
        <f t="shared" si="2"/>
        <v>Yes</v>
      </c>
      <c r="L75" t="s">
        <v>496</v>
      </c>
      <c r="M75" t="s">
        <v>497</v>
      </c>
      <c r="O75">
        <v>2015</v>
      </c>
      <c r="P75" t="s">
        <v>144</v>
      </c>
      <c r="R75" s="10" t="s">
        <v>359</v>
      </c>
    </row>
    <row r="76" spans="1:23">
      <c r="A76" s="145" t="s">
        <v>523</v>
      </c>
      <c r="B76" s="146">
        <v>9781914224003</v>
      </c>
      <c r="C76" s="157" t="s">
        <v>524</v>
      </c>
      <c r="D76" t="s">
        <v>525</v>
      </c>
      <c r="E76" t="s">
        <v>526</v>
      </c>
      <c r="F76" s="10" t="s">
        <v>37</v>
      </c>
      <c r="G76" t="s">
        <v>527</v>
      </c>
      <c r="H76" t="s">
        <v>39</v>
      </c>
      <c r="I76" t="s">
        <v>151</v>
      </c>
      <c r="J76" t="s">
        <v>41</v>
      </c>
      <c r="K76" s="10" t="str">
        <f t="shared" si="2"/>
        <v>No</v>
      </c>
      <c r="L76" t="s">
        <v>197</v>
      </c>
      <c r="M76" t="s">
        <v>80</v>
      </c>
      <c r="O76">
        <v>2022</v>
      </c>
      <c r="P76" t="s">
        <v>144</v>
      </c>
      <c r="R76" s="10" t="s">
        <v>47</v>
      </c>
    </row>
    <row r="77" spans="1:23">
      <c r="A77" s="145" t="s">
        <v>528</v>
      </c>
      <c r="B77" s="146">
        <v>9781914224102</v>
      </c>
      <c r="C77" s="157" t="s">
        <v>529</v>
      </c>
      <c r="D77" t="s">
        <v>530</v>
      </c>
      <c r="E77" t="s">
        <v>531</v>
      </c>
      <c r="F77" s="10" t="s">
        <v>37</v>
      </c>
      <c r="G77" t="s">
        <v>532</v>
      </c>
      <c r="H77" t="s">
        <v>77</v>
      </c>
      <c r="I77" t="s">
        <v>151</v>
      </c>
      <c r="J77" t="s">
        <v>41</v>
      </c>
      <c r="K77" s="10" t="str">
        <f t="shared" si="2"/>
        <v>No</v>
      </c>
      <c r="L77" t="s">
        <v>79</v>
      </c>
      <c r="O77">
        <v>2023</v>
      </c>
      <c r="P77" t="s">
        <v>144</v>
      </c>
      <c r="R77" s="10" t="s">
        <v>47</v>
      </c>
    </row>
    <row r="78" spans="1:23">
      <c r="A78" s="145" t="s">
        <v>533</v>
      </c>
      <c r="B78" s="146">
        <v>9781914224058</v>
      </c>
      <c r="C78" s="157" t="s">
        <v>534</v>
      </c>
      <c r="D78" t="s">
        <v>535</v>
      </c>
      <c r="E78" t="s">
        <v>536</v>
      </c>
      <c r="F78" s="10" t="s">
        <v>37</v>
      </c>
      <c r="G78" t="s">
        <v>535</v>
      </c>
      <c r="H78" t="s">
        <v>77</v>
      </c>
      <c r="I78" t="s">
        <v>151</v>
      </c>
      <c r="J78" t="s">
        <v>41</v>
      </c>
      <c r="K78" s="10" t="str">
        <f t="shared" si="2"/>
        <v>No</v>
      </c>
      <c r="L78" t="s">
        <v>108</v>
      </c>
      <c r="O78">
        <v>2022</v>
      </c>
      <c r="P78" t="s">
        <v>144</v>
      </c>
      <c r="R78" s="10" t="s">
        <v>47</v>
      </c>
    </row>
    <row r="79" spans="1:23" ht="15.75" thickBot="1">
      <c r="A79" s="145" t="s">
        <v>537</v>
      </c>
      <c r="B79" s="146">
        <v>9781914224072</v>
      </c>
      <c r="C79" s="157" t="s">
        <v>538</v>
      </c>
      <c r="D79" t="s">
        <v>539</v>
      </c>
      <c r="E79" t="s">
        <v>540</v>
      </c>
      <c r="F79" s="10" t="s">
        <v>37</v>
      </c>
      <c r="G79" t="s">
        <v>541</v>
      </c>
      <c r="H79" t="s">
        <v>39</v>
      </c>
      <c r="I79" t="s">
        <v>151</v>
      </c>
      <c r="J79" t="s">
        <v>69</v>
      </c>
      <c r="K79" s="10" t="str">
        <f t="shared" si="2"/>
        <v>No</v>
      </c>
      <c r="L79" t="s">
        <v>171</v>
      </c>
      <c r="O79">
        <v>2022</v>
      </c>
      <c r="P79" t="s">
        <v>144</v>
      </c>
      <c r="R79" s="10" t="s">
        <v>47</v>
      </c>
    </row>
    <row r="80" spans="1:23" ht="27.75" thickTop="1" thickBot="1">
      <c r="A80" s="184" t="s">
        <v>542</v>
      </c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6"/>
    </row>
    <row r="81" spans="1:25" ht="22.5" thickTop="1" thickBot="1">
      <c r="A81" s="183" t="s">
        <v>3</v>
      </c>
      <c r="B81" s="178"/>
      <c r="C81" s="179"/>
      <c r="D81" s="177" t="s">
        <v>4</v>
      </c>
      <c r="E81" s="178"/>
      <c r="F81" s="179"/>
      <c r="G81" s="177" t="s">
        <v>5</v>
      </c>
      <c r="H81" s="178"/>
      <c r="I81" s="178"/>
      <c r="J81" s="178"/>
      <c r="K81" s="179"/>
      <c r="L81" s="177" t="s">
        <v>6</v>
      </c>
      <c r="M81" s="178"/>
      <c r="N81" s="179"/>
      <c r="O81" s="177" t="s">
        <v>7</v>
      </c>
      <c r="P81" s="178"/>
      <c r="Q81" s="178"/>
      <c r="R81" s="178"/>
      <c r="S81" s="180" t="s">
        <v>8</v>
      </c>
      <c r="T81" s="181"/>
      <c r="U81" s="181"/>
      <c r="V81" s="181"/>
      <c r="W81" s="182"/>
    </row>
    <row r="82" spans="1:25" ht="15.75" thickBot="1">
      <c r="A82" s="147" t="s">
        <v>10</v>
      </c>
      <c r="B82" s="150" t="s">
        <v>11</v>
      </c>
      <c r="C82" s="156" t="s">
        <v>12</v>
      </c>
      <c r="D82" s="148" t="s">
        <v>13</v>
      </c>
      <c r="E82" s="148" t="s">
        <v>14</v>
      </c>
      <c r="F82" s="159" t="s">
        <v>15</v>
      </c>
      <c r="G82" s="148" t="s">
        <v>16</v>
      </c>
      <c r="H82" s="148" t="s">
        <v>17</v>
      </c>
      <c r="I82" s="148" t="s">
        <v>18</v>
      </c>
      <c r="J82" s="148" t="s">
        <v>19</v>
      </c>
      <c r="K82" s="159" t="s">
        <v>20</v>
      </c>
      <c r="L82" s="148" t="s">
        <v>21</v>
      </c>
      <c r="M82" s="148" t="s">
        <v>22</v>
      </c>
      <c r="N82" s="159" t="s">
        <v>23</v>
      </c>
      <c r="O82" s="148" t="s">
        <v>24</v>
      </c>
      <c r="P82" s="148" t="s">
        <v>25</v>
      </c>
      <c r="Q82" s="148" t="s">
        <v>26</v>
      </c>
      <c r="R82" s="159" t="s">
        <v>27</v>
      </c>
      <c r="S82" s="148" t="s">
        <v>28</v>
      </c>
      <c r="T82" s="148" t="s">
        <v>29</v>
      </c>
      <c r="U82" s="161" t="s">
        <v>30</v>
      </c>
      <c r="V82" s="148" t="s">
        <v>31</v>
      </c>
      <c r="W82" s="170" t="s">
        <v>32</v>
      </c>
    </row>
    <row r="83" spans="1:25" ht="15.75" thickTop="1">
      <c r="A83" s="145" t="s">
        <v>543</v>
      </c>
      <c r="B83" s="146">
        <v>9781419743726</v>
      </c>
      <c r="C83" s="157" t="s">
        <v>544</v>
      </c>
      <c r="D83" t="s">
        <v>545</v>
      </c>
      <c r="E83" t="s">
        <v>546</v>
      </c>
      <c r="F83" s="10" t="s">
        <v>37</v>
      </c>
      <c r="G83" t="s">
        <v>547</v>
      </c>
      <c r="H83" t="s">
        <v>39</v>
      </c>
      <c r="I83" t="s">
        <v>548</v>
      </c>
      <c r="J83" t="s">
        <v>69</v>
      </c>
      <c r="K83" s="10" t="str">
        <f t="shared" ref="K83:K98" si="3">IF(R83="English", "No", "Yes")</f>
        <v>No</v>
      </c>
      <c r="L83" t="s">
        <v>171</v>
      </c>
      <c r="O83">
        <v>2023</v>
      </c>
      <c r="P83" t="s">
        <v>542</v>
      </c>
      <c r="Q83" t="s">
        <v>549</v>
      </c>
      <c r="R83" s="10" t="s">
        <v>47</v>
      </c>
      <c r="X83" t="s">
        <v>47</v>
      </c>
      <c r="Y83">
        <f>COUNTIF(R83:R98, "English")</f>
        <v>13</v>
      </c>
    </row>
    <row r="84" spans="1:25">
      <c r="A84" s="145" t="s">
        <v>550</v>
      </c>
      <c r="B84" s="146">
        <v>9781419744334</v>
      </c>
      <c r="C84" s="157" t="s">
        <v>551</v>
      </c>
      <c r="D84" t="s">
        <v>552</v>
      </c>
      <c r="E84" t="s">
        <v>553</v>
      </c>
      <c r="F84" s="10" t="s">
        <v>169</v>
      </c>
      <c r="G84" t="s">
        <v>554</v>
      </c>
      <c r="H84" t="s">
        <v>77</v>
      </c>
      <c r="I84" t="s">
        <v>555</v>
      </c>
      <c r="J84" t="s">
        <v>41</v>
      </c>
      <c r="K84" s="10" t="str">
        <f t="shared" si="3"/>
        <v>No</v>
      </c>
      <c r="L84" t="s">
        <v>96</v>
      </c>
      <c r="O84">
        <v>2022</v>
      </c>
      <c r="P84" t="s">
        <v>542</v>
      </c>
      <c r="Q84" t="s">
        <v>549</v>
      </c>
      <c r="R84" s="10" t="s">
        <v>47</v>
      </c>
      <c r="X84" t="s">
        <v>43</v>
      </c>
      <c r="Y84">
        <f>COUNTIF(R83:R98, "French")</f>
        <v>1</v>
      </c>
    </row>
    <row r="85" spans="1:25">
      <c r="A85" s="145" t="s">
        <v>556</v>
      </c>
      <c r="B85" s="146">
        <v>9781419732683</v>
      </c>
      <c r="C85" s="157" t="s">
        <v>557</v>
      </c>
      <c r="D85" t="s">
        <v>558</v>
      </c>
      <c r="E85" t="s">
        <v>559</v>
      </c>
      <c r="F85" s="10" t="s">
        <v>59</v>
      </c>
      <c r="G85" t="s">
        <v>560</v>
      </c>
      <c r="H85" t="s">
        <v>188</v>
      </c>
      <c r="I85" t="s">
        <v>561</v>
      </c>
      <c r="J85" t="s">
        <v>41</v>
      </c>
      <c r="K85" s="10" t="str">
        <f t="shared" si="3"/>
        <v>No</v>
      </c>
      <c r="L85" t="s">
        <v>197</v>
      </c>
      <c r="N85" s="10" t="s">
        <v>562</v>
      </c>
      <c r="O85">
        <v>2020</v>
      </c>
      <c r="P85" t="s">
        <v>542</v>
      </c>
      <c r="Q85" t="s">
        <v>563</v>
      </c>
      <c r="R85" s="10" t="s">
        <v>47</v>
      </c>
    </row>
    <row r="86" spans="1:25">
      <c r="A86" s="145" t="s">
        <v>564</v>
      </c>
      <c r="B86" s="146">
        <v>9781947440005</v>
      </c>
      <c r="C86" s="157" t="s">
        <v>565</v>
      </c>
      <c r="D86" t="s">
        <v>566</v>
      </c>
      <c r="E86" t="s">
        <v>567</v>
      </c>
      <c r="F86" s="10" t="s">
        <v>37</v>
      </c>
      <c r="G86" t="s">
        <v>568</v>
      </c>
      <c r="H86" t="s">
        <v>77</v>
      </c>
      <c r="I86" t="s">
        <v>569</v>
      </c>
      <c r="J86" t="s">
        <v>69</v>
      </c>
      <c r="K86" s="10" t="str">
        <f t="shared" si="3"/>
        <v>Yes</v>
      </c>
      <c r="L86" t="s">
        <v>96</v>
      </c>
      <c r="O86">
        <v>2018</v>
      </c>
      <c r="P86" t="s">
        <v>542</v>
      </c>
      <c r="Q86" t="s">
        <v>570</v>
      </c>
    </row>
    <row r="87" spans="1:25">
      <c r="A87" s="145" t="s">
        <v>571</v>
      </c>
      <c r="B87" s="146">
        <v>9781419718755</v>
      </c>
      <c r="C87" s="157" t="s">
        <v>572</v>
      </c>
      <c r="D87" t="s">
        <v>573</v>
      </c>
      <c r="E87" t="s">
        <v>574</v>
      </c>
      <c r="F87" s="10" t="s">
        <v>37</v>
      </c>
      <c r="G87" t="s">
        <v>474</v>
      </c>
      <c r="H87" t="s">
        <v>39</v>
      </c>
      <c r="I87" t="s">
        <v>151</v>
      </c>
      <c r="J87" t="s">
        <v>69</v>
      </c>
      <c r="K87" s="10" t="str">
        <f t="shared" si="3"/>
        <v>Yes</v>
      </c>
      <c r="L87" t="s">
        <v>96</v>
      </c>
      <c r="O87">
        <v>2016</v>
      </c>
      <c r="P87" t="s">
        <v>542</v>
      </c>
      <c r="Q87" t="s">
        <v>563</v>
      </c>
    </row>
    <row r="88" spans="1:25">
      <c r="A88" s="145" t="s">
        <v>575</v>
      </c>
      <c r="B88" s="146">
        <v>9781419718939</v>
      </c>
      <c r="C88" s="157" t="s">
        <v>576</v>
      </c>
      <c r="D88" t="s">
        <v>577</v>
      </c>
      <c r="E88" t="s">
        <v>578</v>
      </c>
      <c r="F88" s="10" t="s">
        <v>37</v>
      </c>
      <c r="G88" t="s">
        <v>579</v>
      </c>
      <c r="H88" t="s">
        <v>39</v>
      </c>
      <c r="I88" t="s">
        <v>580</v>
      </c>
      <c r="J88" t="s">
        <v>69</v>
      </c>
      <c r="K88" s="10" t="str">
        <f t="shared" si="3"/>
        <v>No</v>
      </c>
      <c r="L88" t="s">
        <v>96</v>
      </c>
      <c r="O88">
        <v>2016</v>
      </c>
      <c r="P88" t="s">
        <v>542</v>
      </c>
      <c r="Q88" t="s">
        <v>563</v>
      </c>
      <c r="R88" s="10" t="s">
        <v>47</v>
      </c>
    </row>
    <row r="89" spans="1:25">
      <c r="A89" s="145" t="s">
        <v>581</v>
      </c>
      <c r="B89" s="146">
        <v>9781419719455</v>
      </c>
      <c r="C89" s="157" t="s">
        <v>582</v>
      </c>
      <c r="D89" t="s">
        <v>583</v>
      </c>
      <c r="E89" t="s">
        <v>584</v>
      </c>
      <c r="F89" s="10" t="s">
        <v>37</v>
      </c>
      <c r="G89" t="s">
        <v>585</v>
      </c>
      <c r="H89" t="s">
        <v>39</v>
      </c>
      <c r="I89" t="s">
        <v>164</v>
      </c>
      <c r="J89" t="s">
        <v>69</v>
      </c>
      <c r="K89" s="10" t="str">
        <f t="shared" si="3"/>
        <v>No</v>
      </c>
      <c r="L89" t="s">
        <v>96</v>
      </c>
      <c r="O89">
        <v>2016</v>
      </c>
      <c r="P89" t="s">
        <v>542</v>
      </c>
      <c r="Q89" t="s">
        <v>563</v>
      </c>
      <c r="R89" s="10" t="s">
        <v>47</v>
      </c>
    </row>
    <row r="90" spans="1:25">
      <c r="A90" s="145" t="s">
        <v>586</v>
      </c>
      <c r="B90" s="146">
        <v>9781419714986</v>
      </c>
      <c r="C90" s="157" t="s">
        <v>587</v>
      </c>
      <c r="D90" t="s">
        <v>588</v>
      </c>
      <c r="E90" t="s">
        <v>589</v>
      </c>
      <c r="F90" s="10" t="s">
        <v>37</v>
      </c>
      <c r="G90" t="s">
        <v>590</v>
      </c>
      <c r="H90" t="s">
        <v>39</v>
      </c>
      <c r="I90" t="s">
        <v>591</v>
      </c>
      <c r="J90" t="s">
        <v>69</v>
      </c>
      <c r="K90" s="10" t="str">
        <f t="shared" si="3"/>
        <v>No</v>
      </c>
      <c r="L90" t="s">
        <v>119</v>
      </c>
      <c r="O90">
        <v>2015</v>
      </c>
      <c r="P90" t="s">
        <v>542</v>
      </c>
      <c r="Q90" t="s">
        <v>563</v>
      </c>
      <c r="R90" s="10" t="s">
        <v>47</v>
      </c>
    </row>
    <row r="91" spans="1:25">
      <c r="A91" s="145" t="s">
        <v>592</v>
      </c>
      <c r="B91" s="146">
        <v>9780810972278</v>
      </c>
      <c r="C91" s="157" t="s">
        <v>593</v>
      </c>
      <c r="D91" t="s">
        <v>594</v>
      </c>
      <c r="E91" t="s">
        <v>595</v>
      </c>
      <c r="F91" s="10" t="s">
        <v>37</v>
      </c>
      <c r="G91" t="s">
        <v>594</v>
      </c>
      <c r="H91" t="s">
        <v>39</v>
      </c>
      <c r="I91" t="s">
        <v>596</v>
      </c>
      <c r="J91" t="s">
        <v>69</v>
      </c>
      <c r="K91" s="10" t="str">
        <f t="shared" si="3"/>
        <v>No</v>
      </c>
      <c r="L91" t="s">
        <v>597</v>
      </c>
      <c r="O91">
        <v>2008</v>
      </c>
      <c r="P91" t="s">
        <v>542</v>
      </c>
      <c r="Q91" t="s">
        <v>563</v>
      </c>
      <c r="R91" s="10" t="s">
        <v>47</v>
      </c>
    </row>
    <row r="92" spans="1:25">
      <c r="A92" s="145" t="s">
        <v>598</v>
      </c>
      <c r="B92" s="146">
        <v>9781419749650</v>
      </c>
      <c r="C92" s="157" t="s">
        <v>599</v>
      </c>
      <c r="D92" t="s">
        <v>600</v>
      </c>
      <c r="E92" t="s">
        <v>601</v>
      </c>
      <c r="F92" s="10" t="s">
        <v>37</v>
      </c>
      <c r="G92" t="s">
        <v>602</v>
      </c>
      <c r="H92" t="s">
        <v>39</v>
      </c>
      <c r="I92" t="s">
        <v>603</v>
      </c>
      <c r="J92" t="s">
        <v>69</v>
      </c>
      <c r="K92" s="10" t="str">
        <f t="shared" si="3"/>
        <v>No</v>
      </c>
      <c r="L92" t="s">
        <v>597</v>
      </c>
      <c r="O92">
        <v>2022</v>
      </c>
      <c r="P92" t="s">
        <v>542</v>
      </c>
      <c r="Q92" t="s">
        <v>563</v>
      </c>
      <c r="R92" s="10" t="s">
        <v>47</v>
      </c>
    </row>
    <row r="93" spans="1:25">
      <c r="A93" s="145" t="s">
        <v>604</v>
      </c>
      <c r="B93" s="146">
        <v>9781419745904</v>
      </c>
      <c r="C93" s="157" t="s">
        <v>605</v>
      </c>
      <c r="D93" t="s">
        <v>606</v>
      </c>
      <c r="E93" t="s">
        <v>607</v>
      </c>
      <c r="F93" s="10" t="s">
        <v>37</v>
      </c>
      <c r="G93" t="s">
        <v>608</v>
      </c>
      <c r="H93" t="s">
        <v>39</v>
      </c>
      <c r="I93" t="s">
        <v>591</v>
      </c>
      <c r="J93" t="s">
        <v>62</v>
      </c>
      <c r="K93" s="10" t="str">
        <f t="shared" si="3"/>
        <v>No</v>
      </c>
      <c r="L93" t="s">
        <v>609</v>
      </c>
      <c r="M93" t="s">
        <v>96</v>
      </c>
      <c r="O93">
        <v>2023</v>
      </c>
      <c r="P93" t="s">
        <v>542</v>
      </c>
      <c r="Q93" t="s">
        <v>563</v>
      </c>
      <c r="R93" s="10" t="s">
        <v>47</v>
      </c>
    </row>
    <row r="94" spans="1:25">
      <c r="A94" s="145" t="s">
        <v>610</v>
      </c>
      <c r="B94" s="146">
        <v>9781419702167</v>
      </c>
      <c r="C94" s="157" t="s">
        <v>611</v>
      </c>
      <c r="D94" t="s">
        <v>612</v>
      </c>
      <c r="E94" t="s">
        <v>613</v>
      </c>
      <c r="F94" s="10" t="s">
        <v>37</v>
      </c>
      <c r="G94" t="s">
        <v>614</v>
      </c>
      <c r="H94" t="s">
        <v>39</v>
      </c>
      <c r="I94" t="s">
        <v>615</v>
      </c>
      <c r="J94" t="s">
        <v>62</v>
      </c>
      <c r="K94" s="10" t="str">
        <f t="shared" si="3"/>
        <v>No</v>
      </c>
      <c r="L94" t="s">
        <v>119</v>
      </c>
      <c r="O94">
        <v>2012</v>
      </c>
      <c r="P94" t="s">
        <v>542</v>
      </c>
      <c r="Q94" t="s">
        <v>563</v>
      </c>
      <c r="R94" s="10" t="s">
        <v>47</v>
      </c>
    </row>
    <row r="95" spans="1:25">
      <c r="A95" s="145" t="s">
        <v>616</v>
      </c>
      <c r="B95" s="146">
        <v>9781419750175</v>
      </c>
      <c r="C95" s="157" t="s">
        <v>617</v>
      </c>
      <c r="D95" t="s">
        <v>618</v>
      </c>
      <c r="E95" t="s">
        <v>619</v>
      </c>
      <c r="F95" s="10" t="s">
        <v>37</v>
      </c>
      <c r="G95" t="s">
        <v>112</v>
      </c>
      <c r="H95" t="s">
        <v>77</v>
      </c>
      <c r="I95" t="s">
        <v>113</v>
      </c>
      <c r="J95" t="s">
        <v>69</v>
      </c>
      <c r="K95" s="10" t="str">
        <f t="shared" si="3"/>
        <v>No</v>
      </c>
      <c r="L95" t="s">
        <v>225</v>
      </c>
      <c r="O95">
        <v>2021</v>
      </c>
      <c r="P95" t="s">
        <v>542</v>
      </c>
      <c r="Q95" t="s">
        <v>563</v>
      </c>
      <c r="R95" s="10" t="s">
        <v>47</v>
      </c>
    </row>
    <row r="96" spans="1:25">
      <c r="A96" s="145" t="s">
        <v>620</v>
      </c>
      <c r="B96" s="146">
        <v>9781419735011</v>
      </c>
      <c r="C96" s="157" t="s">
        <v>621</v>
      </c>
      <c r="D96" t="s">
        <v>622</v>
      </c>
      <c r="E96" t="s">
        <v>607</v>
      </c>
      <c r="F96" s="10" t="s">
        <v>37</v>
      </c>
      <c r="G96" t="s">
        <v>623</v>
      </c>
      <c r="H96" t="s">
        <v>39</v>
      </c>
      <c r="I96" t="s">
        <v>624</v>
      </c>
      <c r="J96" t="s">
        <v>69</v>
      </c>
      <c r="K96" s="10" t="str">
        <f t="shared" si="3"/>
        <v>Yes</v>
      </c>
      <c r="L96" t="s">
        <v>197</v>
      </c>
      <c r="M96" t="s">
        <v>96</v>
      </c>
      <c r="O96">
        <v>2019</v>
      </c>
      <c r="P96" t="s">
        <v>542</v>
      </c>
      <c r="Q96" t="s">
        <v>563</v>
      </c>
      <c r="R96" s="10" t="s">
        <v>43</v>
      </c>
    </row>
    <row r="97" spans="1:25">
      <c r="A97" s="145" t="s">
        <v>625</v>
      </c>
      <c r="B97" s="146">
        <v>9781419759864</v>
      </c>
      <c r="C97" s="157" t="s">
        <v>626</v>
      </c>
      <c r="D97" t="s">
        <v>627</v>
      </c>
      <c r="E97" t="s">
        <v>628</v>
      </c>
      <c r="F97" s="10" t="s">
        <v>37</v>
      </c>
      <c r="G97" t="s">
        <v>629</v>
      </c>
      <c r="H97" t="s">
        <v>39</v>
      </c>
      <c r="I97" t="s">
        <v>630</v>
      </c>
      <c r="J97" t="s">
        <v>69</v>
      </c>
      <c r="K97" s="10" t="str">
        <f t="shared" si="3"/>
        <v>No</v>
      </c>
      <c r="L97" t="s">
        <v>64</v>
      </c>
      <c r="O97">
        <v>2023</v>
      </c>
      <c r="P97" t="s">
        <v>542</v>
      </c>
      <c r="Q97" t="s">
        <v>563</v>
      </c>
      <c r="R97" s="10" t="s">
        <v>47</v>
      </c>
    </row>
    <row r="98" spans="1:25" ht="15.75" thickBot="1">
      <c r="A98" s="145" t="s">
        <v>631</v>
      </c>
      <c r="B98" s="146">
        <v>9781419728525</v>
      </c>
      <c r="C98" s="157" t="s">
        <v>632</v>
      </c>
      <c r="D98" t="s">
        <v>633</v>
      </c>
      <c r="E98" t="s">
        <v>634</v>
      </c>
      <c r="F98" s="10" t="s">
        <v>59</v>
      </c>
      <c r="G98" t="s">
        <v>635</v>
      </c>
      <c r="H98" t="s">
        <v>188</v>
      </c>
      <c r="I98" t="s">
        <v>636</v>
      </c>
      <c r="J98" t="s">
        <v>69</v>
      </c>
      <c r="K98" s="10" t="str">
        <f t="shared" si="3"/>
        <v>No</v>
      </c>
      <c r="L98" t="s">
        <v>42</v>
      </c>
      <c r="O98">
        <v>2018</v>
      </c>
      <c r="P98" t="s">
        <v>542</v>
      </c>
      <c r="Q98" t="s">
        <v>563</v>
      </c>
      <c r="R98" s="10" t="s">
        <v>47</v>
      </c>
    </row>
    <row r="99" spans="1:25" ht="27.75" thickTop="1" thickBot="1">
      <c r="A99" s="184" t="s">
        <v>637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6"/>
    </row>
    <row r="100" spans="1:25" ht="22.5" thickTop="1" thickBot="1">
      <c r="A100" s="183" t="s">
        <v>3</v>
      </c>
      <c r="B100" s="178"/>
      <c r="C100" s="179"/>
      <c r="D100" s="177" t="s">
        <v>4</v>
      </c>
      <c r="E100" s="178"/>
      <c r="F100" s="179"/>
      <c r="G100" s="177" t="s">
        <v>5</v>
      </c>
      <c r="H100" s="178"/>
      <c r="I100" s="178"/>
      <c r="J100" s="178"/>
      <c r="K100" s="179"/>
      <c r="L100" s="177" t="s">
        <v>6</v>
      </c>
      <c r="M100" s="178"/>
      <c r="N100" s="179"/>
      <c r="O100" s="177" t="s">
        <v>7</v>
      </c>
      <c r="P100" s="178"/>
      <c r="Q100" s="178"/>
      <c r="R100" s="178"/>
      <c r="S100" s="180" t="s">
        <v>8</v>
      </c>
      <c r="T100" s="181"/>
      <c r="U100" s="181"/>
      <c r="V100" s="181"/>
      <c r="W100" s="182"/>
    </row>
    <row r="101" spans="1:25" ht="15.75" thickBot="1">
      <c r="A101" s="147" t="s">
        <v>10</v>
      </c>
      <c r="B101" s="150" t="s">
        <v>11</v>
      </c>
      <c r="C101" s="156" t="s">
        <v>12</v>
      </c>
      <c r="D101" s="148" t="s">
        <v>13</v>
      </c>
      <c r="E101" s="148" t="s">
        <v>14</v>
      </c>
      <c r="F101" s="159" t="s">
        <v>15</v>
      </c>
      <c r="G101" s="148" t="s">
        <v>16</v>
      </c>
      <c r="H101" s="148" t="s">
        <v>17</v>
      </c>
      <c r="I101" s="148" t="s">
        <v>18</v>
      </c>
      <c r="J101" s="148" t="s">
        <v>19</v>
      </c>
      <c r="K101" s="159" t="s">
        <v>20</v>
      </c>
      <c r="L101" s="148" t="s">
        <v>21</v>
      </c>
      <c r="M101" s="148" t="s">
        <v>22</v>
      </c>
      <c r="N101" s="159" t="s">
        <v>23</v>
      </c>
      <c r="O101" s="148" t="s">
        <v>24</v>
      </c>
      <c r="P101" s="148" t="s">
        <v>25</v>
      </c>
      <c r="Q101" s="148" t="s">
        <v>26</v>
      </c>
      <c r="R101" s="159" t="s">
        <v>27</v>
      </c>
      <c r="S101" s="148" t="s">
        <v>28</v>
      </c>
      <c r="T101" s="148" t="s">
        <v>29</v>
      </c>
      <c r="U101" s="161" t="s">
        <v>30</v>
      </c>
      <c r="V101" s="148" t="s">
        <v>31</v>
      </c>
      <c r="W101" s="170" t="s">
        <v>32</v>
      </c>
    </row>
    <row r="102" spans="1:25" ht="15.75" thickTop="1">
      <c r="A102" s="145" t="s">
        <v>638</v>
      </c>
      <c r="B102" s="146">
        <v>9781984856906</v>
      </c>
      <c r="C102" s="157" t="s">
        <v>639</v>
      </c>
      <c r="D102" t="s">
        <v>640</v>
      </c>
      <c r="E102" t="s">
        <v>641</v>
      </c>
      <c r="F102" s="10" t="s">
        <v>37</v>
      </c>
      <c r="G102" t="s">
        <v>642</v>
      </c>
      <c r="H102" t="s">
        <v>39</v>
      </c>
      <c r="I102" t="s">
        <v>591</v>
      </c>
      <c r="J102" t="s">
        <v>62</v>
      </c>
      <c r="K102" s="10" t="str">
        <f t="shared" ref="K102:K116" si="4">IF(R102="English", "No", "Yes")</f>
        <v>No</v>
      </c>
      <c r="L102" t="s">
        <v>96</v>
      </c>
      <c r="O102">
        <v>2020</v>
      </c>
      <c r="P102" t="s">
        <v>637</v>
      </c>
      <c r="Q102" t="s">
        <v>643</v>
      </c>
      <c r="R102" s="10" t="s">
        <v>47</v>
      </c>
      <c r="X102" t="s">
        <v>47</v>
      </c>
      <c r="Y102">
        <f>COUNTIF(R102:R116, "English")</f>
        <v>12</v>
      </c>
    </row>
    <row r="103" spans="1:25">
      <c r="A103" s="145" t="s">
        <v>644</v>
      </c>
      <c r="B103" s="146">
        <v>9783791388816</v>
      </c>
      <c r="C103" s="157" t="s">
        <v>645</v>
      </c>
      <c r="D103" t="s">
        <v>646</v>
      </c>
      <c r="E103" t="s">
        <v>647</v>
      </c>
      <c r="F103" s="10" t="s">
        <v>37</v>
      </c>
      <c r="G103" t="s">
        <v>648</v>
      </c>
      <c r="H103" t="s">
        <v>39</v>
      </c>
      <c r="I103" t="s">
        <v>151</v>
      </c>
      <c r="J103" t="s">
        <v>69</v>
      </c>
      <c r="K103" s="10" t="str">
        <f t="shared" si="4"/>
        <v>No</v>
      </c>
      <c r="L103" t="s">
        <v>126</v>
      </c>
      <c r="O103">
        <v>2022</v>
      </c>
      <c r="P103" t="s">
        <v>637</v>
      </c>
      <c r="Q103" t="s">
        <v>649</v>
      </c>
      <c r="R103" s="10" t="s">
        <v>47</v>
      </c>
      <c r="X103" t="s">
        <v>43</v>
      </c>
      <c r="Y103">
        <f>COUNTIF(R102:R116, "French")</f>
        <v>0</v>
      </c>
    </row>
    <row r="104" spans="1:25">
      <c r="A104" s="145" t="s">
        <v>650</v>
      </c>
      <c r="B104" s="146">
        <v>9783791388434</v>
      </c>
      <c r="C104" s="157" t="s">
        <v>651</v>
      </c>
      <c r="D104" t="s">
        <v>652</v>
      </c>
      <c r="E104" t="s">
        <v>653</v>
      </c>
      <c r="F104" s="10" t="s">
        <v>37</v>
      </c>
      <c r="G104" t="s">
        <v>654</v>
      </c>
      <c r="H104" t="s">
        <v>39</v>
      </c>
      <c r="I104" t="s">
        <v>151</v>
      </c>
      <c r="J104" t="s">
        <v>69</v>
      </c>
      <c r="K104" s="10" t="str">
        <f t="shared" si="4"/>
        <v>No</v>
      </c>
      <c r="L104" t="s">
        <v>119</v>
      </c>
      <c r="O104">
        <v>2022</v>
      </c>
      <c r="P104" t="s">
        <v>637</v>
      </c>
      <c r="Q104" t="s">
        <v>649</v>
      </c>
      <c r="R104" s="10" t="s">
        <v>47</v>
      </c>
      <c r="X104" t="s">
        <v>345</v>
      </c>
      <c r="Y104">
        <f>COUNTIF(R102:R116, "Spanish")</f>
        <v>1</v>
      </c>
    </row>
    <row r="105" spans="1:25">
      <c r="A105" s="145" t="s">
        <v>655</v>
      </c>
      <c r="B105" s="146">
        <v>9780143118152</v>
      </c>
      <c r="C105" s="157" t="s">
        <v>656</v>
      </c>
      <c r="D105" t="s">
        <v>657</v>
      </c>
      <c r="E105" t="s">
        <v>658</v>
      </c>
      <c r="F105" s="10" t="s">
        <v>37</v>
      </c>
      <c r="G105" t="s">
        <v>659</v>
      </c>
      <c r="H105" t="s">
        <v>39</v>
      </c>
      <c r="I105" t="s">
        <v>660</v>
      </c>
      <c r="J105" t="s">
        <v>62</v>
      </c>
      <c r="K105" s="10" t="str">
        <f t="shared" si="4"/>
        <v>No</v>
      </c>
      <c r="L105" t="s">
        <v>63</v>
      </c>
      <c r="O105">
        <v>2010</v>
      </c>
      <c r="P105" t="s">
        <v>637</v>
      </c>
      <c r="Q105" t="s">
        <v>661</v>
      </c>
      <c r="R105" s="10" t="s">
        <v>47</v>
      </c>
    </row>
    <row r="106" spans="1:25">
      <c r="A106" s="145" t="s">
        <v>662</v>
      </c>
      <c r="B106" s="146">
        <v>9783791387918</v>
      </c>
      <c r="C106" s="157" t="s">
        <v>663</v>
      </c>
      <c r="D106" t="s">
        <v>664</v>
      </c>
      <c r="E106" t="s">
        <v>665</v>
      </c>
      <c r="F106" s="10" t="s">
        <v>37</v>
      </c>
      <c r="G106" t="s">
        <v>666</v>
      </c>
      <c r="H106" t="s">
        <v>39</v>
      </c>
      <c r="I106" t="s">
        <v>151</v>
      </c>
      <c r="J106" t="s">
        <v>667</v>
      </c>
      <c r="K106" s="10" t="str">
        <f t="shared" si="4"/>
        <v>No</v>
      </c>
      <c r="L106" t="s">
        <v>197</v>
      </c>
      <c r="O106">
        <v>2021</v>
      </c>
      <c r="P106" t="s">
        <v>637</v>
      </c>
      <c r="Q106" t="s">
        <v>649</v>
      </c>
      <c r="R106" s="10" t="s">
        <v>47</v>
      </c>
    </row>
    <row r="107" spans="1:25">
      <c r="A107" s="145" t="s">
        <v>668</v>
      </c>
      <c r="B107" s="146">
        <v>9788417809812</v>
      </c>
      <c r="C107" s="157" t="s">
        <v>669</v>
      </c>
      <c r="D107" t="s">
        <v>670</v>
      </c>
      <c r="E107" t="s">
        <v>671</v>
      </c>
      <c r="F107" s="10" t="s">
        <v>37</v>
      </c>
      <c r="G107" t="s">
        <v>672</v>
      </c>
      <c r="H107" t="s">
        <v>77</v>
      </c>
      <c r="I107" t="s">
        <v>164</v>
      </c>
      <c r="J107" t="s">
        <v>62</v>
      </c>
      <c r="K107" s="10" t="str">
        <f t="shared" si="4"/>
        <v>No</v>
      </c>
      <c r="L107" t="s">
        <v>126</v>
      </c>
      <c r="O107">
        <v>2021</v>
      </c>
      <c r="P107" t="s">
        <v>637</v>
      </c>
      <c r="Q107" t="s">
        <v>673</v>
      </c>
      <c r="R107" s="10" t="s">
        <v>47</v>
      </c>
    </row>
    <row r="108" spans="1:25">
      <c r="A108" s="145" t="s">
        <v>674</v>
      </c>
      <c r="B108" s="146">
        <v>9780399581441</v>
      </c>
      <c r="C108" s="157" t="s">
        <v>675</v>
      </c>
      <c r="D108" t="s">
        <v>676</v>
      </c>
      <c r="E108" t="s">
        <v>677</v>
      </c>
      <c r="F108" s="10" t="s">
        <v>37</v>
      </c>
      <c r="G108" t="s">
        <v>678</v>
      </c>
      <c r="H108" t="s">
        <v>39</v>
      </c>
      <c r="I108" t="s">
        <v>679</v>
      </c>
      <c r="J108" t="s">
        <v>69</v>
      </c>
      <c r="K108" s="10" t="str">
        <f t="shared" si="4"/>
        <v>No</v>
      </c>
      <c r="L108" t="s">
        <v>496</v>
      </c>
      <c r="O108">
        <v>2019</v>
      </c>
      <c r="P108" t="s">
        <v>637</v>
      </c>
      <c r="Q108" t="s">
        <v>643</v>
      </c>
      <c r="R108" s="10" t="s">
        <v>47</v>
      </c>
    </row>
    <row r="109" spans="1:25">
      <c r="A109" s="145" t="s">
        <v>680</v>
      </c>
      <c r="B109" s="146">
        <v>9781524747435</v>
      </c>
      <c r="C109" s="157" t="s">
        <v>681</v>
      </c>
      <c r="D109" t="s">
        <v>682</v>
      </c>
      <c r="E109" t="s">
        <v>683</v>
      </c>
      <c r="F109" s="10" t="s">
        <v>37</v>
      </c>
      <c r="G109" t="s">
        <v>684</v>
      </c>
      <c r="H109" t="s">
        <v>39</v>
      </c>
      <c r="I109" t="s">
        <v>196</v>
      </c>
      <c r="J109" t="s">
        <v>69</v>
      </c>
      <c r="K109" s="10" t="str">
        <f t="shared" si="4"/>
        <v>Yes</v>
      </c>
      <c r="L109" t="s">
        <v>80</v>
      </c>
      <c r="O109">
        <v>2020</v>
      </c>
      <c r="P109" t="s">
        <v>637</v>
      </c>
      <c r="Q109" t="s">
        <v>685</v>
      </c>
    </row>
    <row r="110" spans="1:25">
      <c r="A110" s="145" t="s">
        <v>686</v>
      </c>
      <c r="B110" s="146">
        <v>9788417247478</v>
      </c>
      <c r="C110" s="157" t="s">
        <v>687</v>
      </c>
      <c r="D110" t="s">
        <v>688</v>
      </c>
      <c r="E110" t="s">
        <v>689</v>
      </c>
      <c r="F110" s="10" t="s">
        <v>37</v>
      </c>
      <c r="G110" t="s">
        <v>163</v>
      </c>
      <c r="H110" t="s">
        <v>39</v>
      </c>
      <c r="I110" t="s">
        <v>164</v>
      </c>
      <c r="J110" t="s">
        <v>62</v>
      </c>
      <c r="K110" s="10" t="str">
        <f t="shared" si="4"/>
        <v>Yes</v>
      </c>
      <c r="L110" t="s">
        <v>63</v>
      </c>
      <c r="M110" t="s">
        <v>126</v>
      </c>
      <c r="O110">
        <v>2019</v>
      </c>
      <c r="P110" t="s">
        <v>637</v>
      </c>
      <c r="Q110" t="s">
        <v>690</v>
      </c>
      <c r="R110" s="10" t="s">
        <v>345</v>
      </c>
      <c r="S110" t="s">
        <v>691</v>
      </c>
      <c r="T110">
        <v>2019</v>
      </c>
      <c r="V110" t="s">
        <v>686</v>
      </c>
      <c r="W110" s="149">
        <v>9788417247478</v>
      </c>
    </row>
    <row r="111" spans="1:25">
      <c r="A111" s="145" t="s">
        <v>692</v>
      </c>
      <c r="B111" s="146">
        <v>9780399580000</v>
      </c>
      <c r="C111" s="157" t="s">
        <v>693</v>
      </c>
      <c r="D111" t="s">
        <v>694</v>
      </c>
      <c r="E111" t="s">
        <v>695</v>
      </c>
      <c r="F111" s="10" t="s">
        <v>37</v>
      </c>
      <c r="G111" t="s">
        <v>696</v>
      </c>
      <c r="H111" t="s">
        <v>39</v>
      </c>
      <c r="I111" t="s">
        <v>697</v>
      </c>
      <c r="J111" t="s">
        <v>69</v>
      </c>
      <c r="K111" s="10" t="str">
        <f t="shared" si="4"/>
        <v>No</v>
      </c>
      <c r="L111" t="s">
        <v>171</v>
      </c>
      <c r="O111">
        <v>2017</v>
      </c>
      <c r="P111" t="s">
        <v>637</v>
      </c>
      <c r="Q111" t="s">
        <v>643</v>
      </c>
      <c r="R111" s="10" t="s">
        <v>47</v>
      </c>
    </row>
    <row r="112" spans="1:25">
      <c r="A112" s="145" t="s">
        <v>698</v>
      </c>
      <c r="B112" s="146">
        <v>9788426409416</v>
      </c>
      <c r="C112" s="157" t="s">
        <v>699</v>
      </c>
      <c r="D112" t="s">
        <v>700</v>
      </c>
      <c r="E112" t="s">
        <v>701</v>
      </c>
      <c r="F112" s="10" t="s">
        <v>37</v>
      </c>
      <c r="G112" t="s">
        <v>702</v>
      </c>
      <c r="H112" t="s">
        <v>39</v>
      </c>
      <c r="I112" t="s">
        <v>703</v>
      </c>
      <c r="J112" t="s">
        <v>41</v>
      </c>
      <c r="K112" s="10" t="str">
        <f t="shared" si="4"/>
        <v>No</v>
      </c>
      <c r="L112" t="s">
        <v>80</v>
      </c>
      <c r="O112">
        <v>2021</v>
      </c>
      <c r="P112" t="s">
        <v>637</v>
      </c>
      <c r="Q112" t="s">
        <v>673</v>
      </c>
      <c r="R112" s="10" t="s">
        <v>47</v>
      </c>
    </row>
    <row r="113" spans="1:25">
      <c r="A113" s="145" t="s">
        <v>704</v>
      </c>
      <c r="B113" s="146">
        <v>9783791383880</v>
      </c>
      <c r="C113" s="157" t="s">
        <v>705</v>
      </c>
      <c r="D113" t="s">
        <v>706</v>
      </c>
      <c r="E113" t="s">
        <v>707</v>
      </c>
      <c r="F113" s="10" t="s">
        <v>37</v>
      </c>
      <c r="G113" t="s">
        <v>532</v>
      </c>
      <c r="H113" t="s">
        <v>77</v>
      </c>
      <c r="I113" t="s">
        <v>151</v>
      </c>
      <c r="J113" t="s">
        <v>41</v>
      </c>
      <c r="K113" s="10" t="str">
        <f t="shared" si="4"/>
        <v>Yes</v>
      </c>
      <c r="L113" t="s">
        <v>79</v>
      </c>
      <c r="O113">
        <v>2017</v>
      </c>
      <c r="P113" t="s">
        <v>637</v>
      </c>
      <c r="Q113" t="s">
        <v>649</v>
      </c>
    </row>
    <row r="114" spans="1:25">
      <c r="A114" s="145" t="s">
        <v>708</v>
      </c>
      <c r="B114" s="146">
        <v>9783791387352</v>
      </c>
      <c r="C114" s="157" t="s">
        <v>709</v>
      </c>
      <c r="D114" t="s">
        <v>710</v>
      </c>
      <c r="E114" t="s">
        <v>711</v>
      </c>
      <c r="F114" s="10" t="s">
        <v>37</v>
      </c>
      <c r="G114" t="s">
        <v>712</v>
      </c>
      <c r="H114" t="s">
        <v>39</v>
      </c>
      <c r="I114" t="s">
        <v>713</v>
      </c>
      <c r="J114" t="s">
        <v>41</v>
      </c>
      <c r="K114" s="10" t="str">
        <f t="shared" si="4"/>
        <v>No</v>
      </c>
      <c r="L114" t="s">
        <v>96</v>
      </c>
      <c r="O114">
        <v>2021</v>
      </c>
      <c r="P114" t="s">
        <v>637</v>
      </c>
      <c r="Q114" t="s">
        <v>649</v>
      </c>
      <c r="R114" s="10" t="s">
        <v>47</v>
      </c>
    </row>
    <row r="115" spans="1:25">
      <c r="A115" s="145" t="s">
        <v>714</v>
      </c>
      <c r="B115" s="146">
        <v>9783791388427</v>
      </c>
      <c r="C115" s="157" t="s">
        <v>715</v>
      </c>
      <c r="D115" t="s">
        <v>716</v>
      </c>
      <c r="E115" t="s">
        <v>717</v>
      </c>
      <c r="F115" s="10" t="s">
        <v>37</v>
      </c>
      <c r="G115" t="s">
        <v>718</v>
      </c>
      <c r="H115" t="s">
        <v>39</v>
      </c>
      <c r="I115" t="s">
        <v>151</v>
      </c>
      <c r="J115" t="s">
        <v>41</v>
      </c>
      <c r="K115" s="10" t="str">
        <f t="shared" si="4"/>
        <v>No</v>
      </c>
      <c r="L115" t="s">
        <v>96</v>
      </c>
      <c r="O115">
        <v>2022</v>
      </c>
      <c r="P115" t="s">
        <v>637</v>
      </c>
      <c r="Q115" t="s">
        <v>649</v>
      </c>
      <c r="R115" s="10" t="s">
        <v>47</v>
      </c>
    </row>
    <row r="116" spans="1:25" ht="15.75" thickBot="1">
      <c r="A116" s="145" t="s">
        <v>719</v>
      </c>
      <c r="B116" s="146">
        <v>9781787331020</v>
      </c>
      <c r="C116" s="157" t="s">
        <v>720</v>
      </c>
      <c r="D116" t="s">
        <v>721</v>
      </c>
      <c r="E116" t="s">
        <v>722</v>
      </c>
      <c r="F116" s="10" t="s">
        <v>463</v>
      </c>
      <c r="G116" t="s">
        <v>723</v>
      </c>
      <c r="H116" t="s">
        <v>39</v>
      </c>
      <c r="I116" t="s">
        <v>724</v>
      </c>
      <c r="J116" t="s">
        <v>41</v>
      </c>
      <c r="K116" s="10" t="str">
        <f t="shared" si="4"/>
        <v>No</v>
      </c>
      <c r="L116" t="s">
        <v>190</v>
      </c>
      <c r="O116">
        <v>2019</v>
      </c>
      <c r="P116" t="s">
        <v>637</v>
      </c>
      <c r="Q116" t="s">
        <v>725</v>
      </c>
      <c r="R116" s="10" t="s">
        <v>47</v>
      </c>
    </row>
    <row r="117" spans="1:25" ht="27.75" thickTop="1" thickBot="1">
      <c r="A117" s="184" t="s">
        <v>726</v>
      </c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6"/>
    </row>
    <row r="118" spans="1:25" ht="22.5" thickTop="1" thickBot="1">
      <c r="A118" s="183" t="s">
        <v>3</v>
      </c>
      <c r="B118" s="178"/>
      <c r="C118" s="179"/>
      <c r="D118" s="177" t="s">
        <v>4</v>
      </c>
      <c r="E118" s="178"/>
      <c r="F118" s="179"/>
      <c r="G118" s="177" t="s">
        <v>5</v>
      </c>
      <c r="H118" s="178"/>
      <c r="I118" s="178"/>
      <c r="J118" s="178"/>
      <c r="K118" s="179"/>
      <c r="L118" s="177" t="s">
        <v>6</v>
      </c>
      <c r="M118" s="178"/>
      <c r="N118" s="179"/>
      <c r="O118" s="177" t="s">
        <v>7</v>
      </c>
      <c r="P118" s="178"/>
      <c r="Q118" s="178"/>
      <c r="R118" s="178"/>
      <c r="S118" s="180" t="s">
        <v>8</v>
      </c>
      <c r="T118" s="181"/>
      <c r="U118" s="181"/>
      <c r="V118" s="181"/>
      <c r="W118" s="182"/>
    </row>
    <row r="119" spans="1:25" ht="15.75" thickBot="1">
      <c r="A119" s="147" t="s">
        <v>10</v>
      </c>
      <c r="B119" s="150" t="s">
        <v>11</v>
      </c>
      <c r="C119" s="156" t="s">
        <v>12</v>
      </c>
      <c r="D119" s="148" t="s">
        <v>13</v>
      </c>
      <c r="E119" s="148" t="s">
        <v>14</v>
      </c>
      <c r="F119" s="159" t="s">
        <v>15</v>
      </c>
      <c r="G119" s="148" t="s">
        <v>16</v>
      </c>
      <c r="H119" s="148" t="s">
        <v>17</v>
      </c>
      <c r="I119" s="148" t="s">
        <v>18</v>
      </c>
      <c r="J119" s="148" t="s">
        <v>19</v>
      </c>
      <c r="K119" s="159" t="s">
        <v>20</v>
      </c>
      <c r="L119" s="148" t="s">
        <v>21</v>
      </c>
      <c r="M119" s="148" t="s">
        <v>22</v>
      </c>
      <c r="N119" s="159" t="s">
        <v>23</v>
      </c>
      <c r="O119" s="148" t="s">
        <v>24</v>
      </c>
      <c r="P119" s="148" t="s">
        <v>25</v>
      </c>
      <c r="Q119" s="148" t="s">
        <v>26</v>
      </c>
      <c r="R119" s="159" t="s">
        <v>27</v>
      </c>
      <c r="S119" s="148" t="s">
        <v>28</v>
      </c>
      <c r="T119" s="148" t="s">
        <v>29</v>
      </c>
      <c r="U119" s="161" t="s">
        <v>30</v>
      </c>
      <c r="V119" s="148" t="s">
        <v>31</v>
      </c>
      <c r="W119" s="170" t="s">
        <v>32</v>
      </c>
    </row>
    <row r="120" spans="1:25" ht="15.75" thickTop="1">
      <c r="A120" s="145" t="s">
        <v>727</v>
      </c>
      <c r="B120" s="146">
        <v>9781626728769</v>
      </c>
      <c r="C120" s="157" t="s">
        <v>728</v>
      </c>
      <c r="D120" t="s">
        <v>729</v>
      </c>
      <c r="E120" t="s">
        <v>730</v>
      </c>
      <c r="F120" s="10" t="s">
        <v>37</v>
      </c>
      <c r="G120" t="s">
        <v>324</v>
      </c>
      <c r="H120" t="s">
        <v>39</v>
      </c>
      <c r="I120" t="s">
        <v>731</v>
      </c>
      <c r="J120" t="s">
        <v>69</v>
      </c>
      <c r="K120" s="10" t="str">
        <f t="shared" ref="K120:K136" si="5">IF(R120="English", "No", "Yes")</f>
        <v>No</v>
      </c>
      <c r="L120" t="s">
        <v>79</v>
      </c>
      <c r="M120" t="s">
        <v>80</v>
      </c>
      <c r="O120">
        <v>2022</v>
      </c>
      <c r="P120" t="s">
        <v>726</v>
      </c>
      <c r="Q120" t="s">
        <v>732</v>
      </c>
      <c r="R120" s="10" t="s">
        <v>47</v>
      </c>
      <c r="X120" t="s">
        <v>47</v>
      </c>
      <c r="Y120">
        <f>COUNTIF(R120:R136, "English")</f>
        <v>16</v>
      </c>
    </row>
    <row r="121" spans="1:25">
      <c r="A121" s="145" t="s">
        <v>733</v>
      </c>
      <c r="B121" s="146">
        <v>9780809026852</v>
      </c>
      <c r="C121" s="157" t="s">
        <v>734</v>
      </c>
      <c r="D121" t="s">
        <v>735</v>
      </c>
      <c r="E121" t="s">
        <v>736</v>
      </c>
      <c r="F121" s="10" t="s">
        <v>37</v>
      </c>
      <c r="G121" t="s">
        <v>737</v>
      </c>
      <c r="H121" t="s">
        <v>77</v>
      </c>
      <c r="I121" t="s">
        <v>738</v>
      </c>
      <c r="J121" t="s">
        <v>69</v>
      </c>
      <c r="K121" s="10" t="str">
        <f t="shared" si="5"/>
        <v>No</v>
      </c>
      <c r="L121" t="s">
        <v>80</v>
      </c>
      <c r="O121">
        <v>2010</v>
      </c>
      <c r="P121" t="s">
        <v>726</v>
      </c>
      <c r="Q121" t="s">
        <v>739</v>
      </c>
      <c r="R121" s="10" t="s">
        <v>47</v>
      </c>
      <c r="X121" t="s">
        <v>43</v>
      </c>
      <c r="Y121">
        <f>COUNTIF(R120:R136, "French")</f>
        <v>1</v>
      </c>
    </row>
    <row r="122" spans="1:25">
      <c r="A122" s="145" t="s">
        <v>740</v>
      </c>
      <c r="B122" s="146">
        <v>9780809093557</v>
      </c>
      <c r="C122" s="157" t="s">
        <v>741</v>
      </c>
      <c r="D122" t="s">
        <v>742</v>
      </c>
      <c r="E122" t="s">
        <v>743</v>
      </c>
      <c r="F122" s="10" t="s">
        <v>59</v>
      </c>
      <c r="G122" t="s">
        <v>744</v>
      </c>
      <c r="H122" t="s">
        <v>39</v>
      </c>
      <c r="I122" t="s">
        <v>325</v>
      </c>
      <c r="J122" t="s">
        <v>62</v>
      </c>
      <c r="K122" s="10" t="str">
        <f t="shared" si="5"/>
        <v>No</v>
      </c>
      <c r="L122" t="s">
        <v>96</v>
      </c>
      <c r="O122">
        <v>2013</v>
      </c>
      <c r="P122" t="s">
        <v>726</v>
      </c>
      <c r="Q122" t="s">
        <v>739</v>
      </c>
      <c r="R122" s="10" t="s">
        <v>47</v>
      </c>
    </row>
    <row r="123" spans="1:25">
      <c r="A123" s="145" t="s">
        <v>745</v>
      </c>
      <c r="B123" s="146">
        <v>9781250760753</v>
      </c>
      <c r="C123" s="157" t="s">
        <v>746</v>
      </c>
      <c r="D123" t="s">
        <v>747</v>
      </c>
      <c r="E123" t="s">
        <v>748</v>
      </c>
      <c r="F123" s="10" t="s">
        <v>37</v>
      </c>
      <c r="G123" t="s">
        <v>749</v>
      </c>
      <c r="H123" t="s">
        <v>39</v>
      </c>
      <c r="I123" t="s">
        <v>750</v>
      </c>
      <c r="J123" t="s">
        <v>69</v>
      </c>
      <c r="K123" s="10" t="str">
        <f t="shared" si="5"/>
        <v>Yes</v>
      </c>
      <c r="L123" t="s">
        <v>126</v>
      </c>
      <c r="O123">
        <v>2022</v>
      </c>
      <c r="P123" t="s">
        <v>726</v>
      </c>
      <c r="Q123" t="s">
        <v>732</v>
      </c>
      <c r="R123" s="10" t="s">
        <v>43</v>
      </c>
    </row>
    <row r="124" spans="1:25">
      <c r="A124" s="169" t="s">
        <v>751</v>
      </c>
      <c r="B124" s="146">
        <v>9781596430969</v>
      </c>
      <c r="C124" s="157" t="s">
        <v>752</v>
      </c>
      <c r="D124" t="s">
        <v>753</v>
      </c>
      <c r="E124" t="s">
        <v>754</v>
      </c>
      <c r="F124" s="10" t="s">
        <v>59</v>
      </c>
      <c r="G124" t="s">
        <v>755</v>
      </c>
      <c r="H124" t="s">
        <v>39</v>
      </c>
      <c r="I124" t="s">
        <v>756</v>
      </c>
      <c r="J124" t="s">
        <v>41</v>
      </c>
      <c r="K124" s="10" t="str">
        <f t="shared" si="5"/>
        <v>No</v>
      </c>
      <c r="L124" t="s">
        <v>96</v>
      </c>
      <c r="O124">
        <v>2008</v>
      </c>
      <c r="P124" t="s">
        <v>726</v>
      </c>
      <c r="Q124" t="s">
        <v>732</v>
      </c>
      <c r="R124" s="10" t="s">
        <v>47</v>
      </c>
    </row>
    <row r="125" spans="1:25">
      <c r="A125" s="145" t="s">
        <v>757</v>
      </c>
      <c r="B125" s="146">
        <v>9780809016495</v>
      </c>
      <c r="C125" s="157" t="s">
        <v>758</v>
      </c>
      <c r="D125" t="s">
        <v>759</v>
      </c>
      <c r="E125" t="s">
        <v>760</v>
      </c>
      <c r="F125" s="10" t="s">
        <v>59</v>
      </c>
      <c r="G125" t="s">
        <v>761</v>
      </c>
      <c r="H125" t="s">
        <v>188</v>
      </c>
      <c r="I125" t="s">
        <v>187</v>
      </c>
      <c r="J125" t="s">
        <v>62</v>
      </c>
      <c r="K125" s="10" t="str">
        <f t="shared" si="5"/>
        <v>No</v>
      </c>
      <c r="L125" t="s">
        <v>64</v>
      </c>
      <c r="O125">
        <v>2010</v>
      </c>
      <c r="P125" t="s">
        <v>726</v>
      </c>
      <c r="Q125" t="s">
        <v>739</v>
      </c>
      <c r="R125" s="10" t="s">
        <v>47</v>
      </c>
    </row>
    <row r="126" spans="1:25">
      <c r="A126" s="145" t="s">
        <v>762</v>
      </c>
      <c r="B126" s="146">
        <v>9780809095087</v>
      </c>
      <c r="C126" s="157" t="s">
        <v>763</v>
      </c>
      <c r="D126" t="s">
        <v>764</v>
      </c>
      <c r="E126" t="s">
        <v>765</v>
      </c>
      <c r="F126" s="10" t="s">
        <v>37</v>
      </c>
      <c r="G126" t="s">
        <v>766</v>
      </c>
      <c r="H126" t="s">
        <v>39</v>
      </c>
      <c r="I126" t="s">
        <v>371</v>
      </c>
      <c r="J126" t="s">
        <v>62</v>
      </c>
      <c r="K126" s="10" t="str">
        <f t="shared" si="5"/>
        <v>No</v>
      </c>
      <c r="L126" t="s">
        <v>79</v>
      </c>
      <c r="M126" t="s">
        <v>80</v>
      </c>
      <c r="O126">
        <v>2009</v>
      </c>
      <c r="P126" t="s">
        <v>726</v>
      </c>
      <c r="Q126" t="s">
        <v>739</v>
      </c>
      <c r="R126" s="10" t="s">
        <v>47</v>
      </c>
    </row>
    <row r="127" spans="1:25">
      <c r="A127" s="145" t="s">
        <v>767</v>
      </c>
      <c r="B127" s="146">
        <v>9780809095032</v>
      </c>
      <c r="C127" s="157" t="s">
        <v>768</v>
      </c>
      <c r="D127" t="s">
        <v>769</v>
      </c>
      <c r="E127" t="s">
        <v>765</v>
      </c>
      <c r="F127" s="10" t="s">
        <v>37</v>
      </c>
      <c r="G127" t="s">
        <v>770</v>
      </c>
      <c r="H127" t="s">
        <v>39</v>
      </c>
      <c r="I127" t="s">
        <v>771</v>
      </c>
      <c r="J127" t="s">
        <v>62</v>
      </c>
      <c r="K127" s="10" t="str">
        <f t="shared" si="5"/>
        <v>No</v>
      </c>
      <c r="L127" t="s">
        <v>197</v>
      </c>
      <c r="O127">
        <v>2008</v>
      </c>
      <c r="P127" t="s">
        <v>726</v>
      </c>
      <c r="Q127" t="s">
        <v>739</v>
      </c>
      <c r="R127" s="10" t="s">
        <v>47</v>
      </c>
    </row>
    <row r="128" spans="1:25">
      <c r="A128" s="145" t="s">
        <v>772</v>
      </c>
      <c r="B128" s="146">
        <v>9780809095049</v>
      </c>
      <c r="C128" s="157" t="s">
        <v>773</v>
      </c>
      <c r="D128" t="s">
        <v>774</v>
      </c>
      <c r="E128" t="s">
        <v>775</v>
      </c>
      <c r="F128" s="10" t="s">
        <v>37</v>
      </c>
      <c r="G128" t="s">
        <v>776</v>
      </c>
      <c r="H128" t="s">
        <v>39</v>
      </c>
      <c r="I128" t="s">
        <v>289</v>
      </c>
      <c r="J128" t="s">
        <v>41</v>
      </c>
      <c r="K128" s="10" t="str">
        <f t="shared" si="5"/>
        <v>No</v>
      </c>
      <c r="L128" t="s">
        <v>96</v>
      </c>
      <c r="O128">
        <v>2006</v>
      </c>
      <c r="P128" t="s">
        <v>726</v>
      </c>
      <c r="Q128" t="s">
        <v>739</v>
      </c>
      <c r="R128" s="10" t="s">
        <v>47</v>
      </c>
    </row>
    <row r="129" spans="1:25">
      <c r="A129" s="145" t="s">
        <v>777</v>
      </c>
      <c r="B129" s="146">
        <v>9781250777942</v>
      </c>
      <c r="C129" s="157" t="s">
        <v>778</v>
      </c>
      <c r="D129" t="s">
        <v>779</v>
      </c>
      <c r="E129" t="s">
        <v>780</v>
      </c>
      <c r="F129" s="10" t="s">
        <v>37</v>
      </c>
      <c r="G129" t="s">
        <v>781</v>
      </c>
      <c r="H129" t="s">
        <v>39</v>
      </c>
      <c r="I129" t="s">
        <v>325</v>
      </c>
      <c r="J129" t="s">
        <v>69</v>
      </c>
      <c r="K129" s="10" t="str">
        <f t="shared" si="5"/>
        <v>No</v>
      </c>
      <c r="L129" t="s">
        <v>126</v>
      </c>
      <c r="O129">
        <v>2021</v>
      </c>
      <c r="P129" t="s">
        <v>726</v>
      </c>
      <c r="Q129" t="s">
        <v>732</v>
      </c>
      <c r="R129" s="10" t="s">
        <v>47</v>
      </c>
    </row>
    <row r="130" spans="1:25">
      <c r="A130" s="145" t="s">
        <v>782</v>
      </c>
      <c r="B130" s="146">
        <v>9781596432871</v>
      </c>
      <c r="C130" s="157" t="s">
        <v>783</v>
      </c>
      <c r="D130" t="s">
        <v>784</v>
      </c>
      <c r="E130" t="s">
        <v>785</v>
      </c>
      <c r="F130" s="10" t="s">
        <v>37</v>
      </c>
      <c r="G130" t="s">
        <v>786</v>
      </c>
      <c r="H130" t="s">
        <v>39</v>
      </c>
      <c r="I130" t="s">
        <v>164</v>
      </c>
      <c r="J130" t="s">
        <v>69</v>
      </c>
      <c r="K130" s="10" t="str">
        <f t="shared" si="5"/>
        <v>No</v>
      </c>
      <c r="L130" t="s">
        <v>119</v>
      </c>
      <c r="O130">
        <v>2019</v>
      </c>
      <c r="P130" t="s">
        <v>726</v>
      </c>
      <c r="Q130" t="s">
        <v>732</v>
      </c>
      <c r="R130" s="10" t="s">
        <v>47</v>
      </c>
    </row>
    <row r="131" spans="1:25">
      <c r="A131" s="145" t="s">
        <v>787</v>
      </c>
      <c r="B131" s="146">
        <v>9781250224880</v>
      </c>
      <c r="C131" s="168"/>
      <c r="D131" t="s">
        <v>788</v>
      </c>
      <c r="E131" t="s">
        <v>789</v>
      </c>
      <c r="F131" s="10" t="s">
        <v>37</v>
      </c>
      <c r="G131" t="s">
        <v>790</v>
      </c>
      <c r="H131" t="s">
        <v>39</v>
      </c>
      <c r="I131" t="s">
        <v>164</v>
      </c>
      <c r="J131" t="s">
        <v>41</v>
      </c>
      <c r="K131" s="10" t="str">
        <f t="shared" si="5"/>
        <v>No</v>
      </c>
      <c r="L131" t="s">
        <v>64</v>
      </c>
      <c r="O131">
        <v>2018</v>
      </c>
      <c r="P131" t="s">
        <v>726</v>
      </c>
      <c r="Q131" t="s">
        <v>732</v>
      </c>
      <c r="R131" s="10" t="s">
        <v>47</v>
      </c>
    </row>
    <row r="132" spans="1:25">
      <c r="A132" s="145" t="s">
        <v>791</v>
      </c>
      <c r="B132" s="146">
        <v>9781626723160</v>
      </c>
      <c r="C132" s="157" t="s">
        <v>792</v>
      </c>
      <c r="D132" t="s">
        <v>793</v>
      </c>
      <c r="E132" t="s">
        <v>794</v>
      </c>
      <c r="F132" s="10" t="s">
        <v>37</v>
      </c>
      <c r="G132" t="s">
        <v>795</v>
      </c>
      <c r="H132" t="s">
        <v>39</v>
      </c>
      <c r="I132" t="s">
        <v>796</v>
      </c>
      <c r="J132" t="s">
        <v>62</v>
      </c>
      <c r="K132" s="10" t="str">
        <f t="shared" si="5"/>
        <v>No</v>
      </c>
      <c r="L132" t="s">
        <v>64</v>
      </c>
      <c r="O132">
        <v>2019</v>
      </c>
      <c r="P132" t="s">
        <v>726</v>
      </c>
      <c r="Q132" t="s">
        <v>732</v>
      </c>
      <c r="R132" s="10" t="s">
        <v>47</v>
      </c>
    </row>
    <row r="133" spans="1:25">
      <c r="A133" s="145" t="s">
        <v>797</v>
      </c>
      <c r="B133" s="146">
        <v>9781596438279</v>
      </c>
      <c r="C133" s="157" t="s">
        <v>798</v>
      </c>
      <c r="D133" t="s">
        <v>799</v>
      </c>
      <c r="E133" t="s">
        <v>780</v>
      </c>
      <c r="F133" s="10" t="s">
        <v>37</v>
      </c>
      <c r="G133" t="s">
        <v>800</v>
      </c>
      <c r="H133" t="s">
        <v>39</v>
      </c>
      <c r="I133" t="s">
        <v>325</v>
      </c>
      <c r="J133" t="s">
        <v>69</v>
      </c>
      <c r="K133" s="10" t="str">
        <f t="shared" si="5"/>
        <v>No</v>
      </c>
      <c r="L133" t="s">
        <v>64</v>
      </c>
      <c r="O133">
        <v>2011</v>
      </c>
      <c r="P133" t="s">
        <v>726</v>
      </c>
      <c r="Q133" t="s">
        <v>732</v>
      </c>
      <c r="R133" s="10" t="s">
        <v>47</v>
      </c>
    </row>
    <row r="134" spans="1:25">
      <c r="A134" s="145" t="s">
        <v>801</v>
      </c>
      <c r="B134" s="146">
        <v>9781596438514</v>
      </c>
      <c r="C134" s="157" t="s">
        <v>802</v>
      </c>
      <c r="D134" t="s">
        <v>803</v>
      </c>
      <c r="E134" t="s">
        <v>794</v>
      </c>
      <c r="F134" s="10" t="s">
        <v>37</v>
      </c>
      <c r="G134" t="s">
        <v>804</v>
      </c>
      <c r="H134" t="s">
        <v>39</v>
      </c>
      <c r="I134" t="s">
        <v>805</v>
      </c>
      <c r="J134" t="s">
        <v>62</v>
      </c>
      <c r="K134" s="10" t="str">
        <f t="shared" si="5"/>
        <v>No</v>
      </c>
      <c r="L134" t="s">
        <v>119</v>
      </c>
      <c r="O134">
        <v>2014</v>
      </c>
      <c r="P134" t="s">
        <v>726</v>
      </c>
      <c r="Q134" t="s">
        <v>732</v>
      </c>
      <c r="R134" s="10" t="s">
        <v>47</v>
      </c>
    </row>
    <row r="135" spans="1:25">
      <c r="A135" s="145" t="s">
        <v>806</v>
      </c>
      <c r="B135" s="146">
        <v>9781250270955</v>
      </c>
      <c r="C135" s="157" t="s">
        <v>807</v>
      </c>
      <c r="D135" t="s">
        <v>808</v>
      </c>
      <c r="E135" t="s">
        <v>809</v>
      </c>
      <c r="F135" s="10" t="s">
        <v>37</v>
      </c>
      <c r="G135" t="s">
        <v>810</v>
      </c>
      <c r="H135" t="s">
        <v>39</v>
      </c>
      <c r="I135" t="s">
        <v>811</v>
      </c>
      <c r="J135" t="s">
        <v>69</v>
      </c>
      <c r="K135" s="10" t="str">
        <f>IF(R135="English", "No", "Yes")</f>
        <v>No</v>
      </c>
      <c r="L135" t="s">
        <v>171</v>
      </c>
      <c r="O135">
        <v>2022</v>
      </c>
      <c r="P135" t="s">
        <v>812</v>
      </c>
      <c r="Q135" t="s">
        <v>813</v>
      </c>
      <c r="R135" s="10" t="s">
        <v>47</v>
      </c>
    </row>
    <row r="136" spans="1:25" ht="15.75" thickBot="1">
      <c r="A136" s="145" t="s">
        <v>814</v>
      </c>
      <c r="B136" s="146">
        <v>9781626728523</v>
      </c>
      <c r="C136" s="157" t="s">
        <v>815</v>
      </c>
      <c r="D136" t="s">
        <v>816</v>
      </c>
      <c r="E136" t="s">
        <v>817</v>
      </c>
      <c r="F136" s="10" t="s">
        <v>37</v>
      </c>
      <c r="G136" t="s">
        <v>818</v>
      </c>
      <c r="H136" t="s">
        <v>39</v>
      </c>
      <c r="I136" t="s">
        <v>819</v>
      </c>
      <c r="J136" t="s">
        <v>41</v>
      </c>
      <c r="K136" s="10" t="str">
        <f t="shared" si="5"/>
        <v>No</v>
      </c>
      <c r="L136" t="s">
        <v>80</v>
      </c>
      <c r="O136">
        <v>2023</v>
      </c>
      <c r="P136" t="s">
        <v>726</v>
      </c>
      <c r="Q136" t="s">
        <v>732</v>
      </c>
      <c r="R136" s="10" t="s">
        <v>47</v>
      </c>
    </row>
    <row r="137" spans="1:25" ht="27.75" thickTop="1" thickBot="1">
      <c r="A137" s="184" t="s">
        <v>820</v>
      </c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6"/>
    </row>
    <row r="138" spans="1:25" ht="22.5" thickTop="1" thickBot="1">
      <c r="A138" s="183" t="s">
        <v>3</v>
      </c>
      <c r="B138" s="178"/>
      <c r="C138" s="179"/>
      <c r="D138" s="177" t="s">
        <v>4</v>
      </c>
      <c r="E138" s="178"/>
      <c r="F138" s="179"/>
      <c r="G138" s="177" t="s">
        <v>5</v>
      </c>
      <c r="H138" s="178"/>
      <c r="I138" s="178"/>
      <c r="J138" s="178"/>
      <c r="K138" s="179"/>
      <c r="L138" s="177" t="s">
        <v>6</v>
      </c>
      <c r="M138" s="178"/>
      <c r="N138" s="179"/>
      <c r="O138" s="177" t="s">
        <v>7</v>
      </c>
      <c r="P138" s="178"/>
      <c r="Q138" s="178"/>
      <c r="R138" s="178"/>
      <c r="S138" s="180" t="s">
        <v>8</v>
      </c>
      <c r="T138" s="181"/>
      <c r="U138" s="181"/>
      <c r="V138" s="181"/>
      <c r="W138" s="182"/>
    </row>
    <row r="139" spans="1:25" ht="15.75" thickBot="1">
      <c r="A139" s="147" t="s">
        <v>10</v>
      </c>
      <c r="B139" s="150" t="s">
        <v>11</v>
      </c>
      <c r="C139" s="156" t="s">
        <v>12</v>
      </c>
      <c r="D139" s="148" t="s">
        <v>13</v>
      </c>
      <c r="E139" s="148" t="s">
        <v>14</v>
      </c>
      <c r="F139" s="159" t="s">
        <v>15</v>
      </c>
      <c r="G139" s="148" t="s">
        <v>16</v>
      </c>
      <c r="H139" s="148" t="s">
        <v>17</v>
      </c>
      <c r="I139" s="148" t="s">
        <v>18</v>
      </c>
      <c r="J139" s="148" t="s">
        <v>19</v>
      </c>
      <c r="K139" s="159" t="s">
        <v>20</v>
      </c>
      <c r="L139" s="148" t="s">
        <v>21</v>
      </c>
      <c r="M139" s="148" t="s">
        <v>22</v>
      </c>
      <c r="N139" s="159" t="s">
        <v>23</v>
      </c>
      <c r="O139" s="148" t="s">
        <v>24</v>
      </c>
      <c r="P139" s="148" t="s">
        <v>25</v>
      </c>
      <c r="Q139" s="148" t="s">
        <v>26</v>
      </c>
      <c r="R139" s="159" t="s">
        <v>27</v>
      </c>
      <c r="S139" s="148" t="s">
        <v>28</v>
      </c>
      <c r="T139" s="148" t="s">
        <v>29</v>
      </c>
      <c r="U139" s="161" t="s">
        <v>30</v>
      </c>
      <c r="V139" s="148" t="s">
        <v>31</v>
      </c>
      <c r="W139" s="170" t="s">
        <v>32</v>
      </c>
    </row>
    <row r="140" spans="1:25" ht="15.75" thickTop="1">
      <c r="A140" s="145" t="s">
        <v>821</v>
      </c>
      <c r="B140" s="146">
        <v>9781603093002</v>
      </c>
      <c r="C140" s="157" t="s">
        <v>822</v>
      </c>
      <c r="D140" t="s">
        <v>823</v>
      </c>
      <c r="E140" t="s">
        <v>824</v>
      </c>
      <c r="F140" s="10" t="s">
        <v>341</v>
      </c>
      <c r="G140" t="s">
        <v>825</v>
      </c>
      <c r="H140" t="s">
        <v>39</v>
      </c>
      <c r="I140" t="s">
        <v>247</v>
      </c>
      <c r="J140" t="s">
        <v>69</v>
      </c>
      <c r="K140" s="10" t="str">
        <f t="shared" ref="K140:K145" si="6">IF(R140="English", "No", "Yes")</f>
        <v>No</v>
      </c>
      <c r="L140" t="s">
        <v>63</v>
      </c>
      <c r="M140" s="173" t="s">
        <v>64</v>
      </c>
      <c r="O140">
        <v>2013</v>
      </c>
      <c r="P140" t="s">
        <v>820</v>
      </c>
      <c r="Q140" t="s">
        <v>826</v>
      </c>
      <c r="R140" s="10" t="s">
        <v>47</v>
      </c>
      <c r="X140" t="s">
        <v>47</v>
      </c>
      <c r="Y140">
        <f>COUNTIF(R140:R145, "English")</f>
        <v>6</v>
      </c>
    </row>
    <row r="141" spans="1:25">
      <c r="A141" s="145" t="s">
        <v>827</v>
      </c>
      <c r="B141" s="146">
        <v>9781603095266</v>
      </c>
      <c r="C141" s="157" t="s">
        <v>828</v>
      </c>
      <c r="D141" t="s">
        <v>829</v>
      </c>
      <c r="E141" t="s">
        <v>830</v>
      </c>
      <c r="F141" s="10" t="s">
        <v>37</v>
      </c>
      <c r="G141" t="s">
        <v>831</v>
      </c>
      <c r="H141" t="s">
        <v>39</v>
      </c>
      <c r="I141" t="s">
        <v>591</v>
      </c>
      <c r="J141" t="s">
        <v>62</v>
      </c>
      <c r="K141" s="10" t="str">
        <f t="shared" si="6"/>
        <v>No</v>
      </c>
      <c r="L141" t="s">
        <v>96</v>
      </c>
      <c r="O141">
        <v>2023</v>
      </c>
      <c r="P141" t="s">
        <v>820</v>
      </c>
      <c r="R141" s="10" t="s">
        <v>47</v>
      </c>
    </row>
    <row r="142" spans="1:25">
      <c r="A142" s="145" t="s">
        <v>832</v>
      </c>
      <c r="B142" s="146">
        <v>9781603094702</v>
      </c>
      <c r="C142" s="157" t="s">
        <v>833</v>
      </c>
      <c r="D142" t="s">
        <v>834</v>
      </c>
      <c r="E142" t="s">
        <v>835</v>
      </c>
      <c r="F142" s="10" t="s">
        <v>341</v>
      </c>
      <c r="G142" t="s">
        <v>836</v>
      </c>
      <c r="H142" t="s">
        <v>39</v>
      </c>
      <c r="I142" t="s">
        <v>196</v>
      </c>
      <c r="J142" t="s">
        <v>41</v>
      </c>
      <c r="K142" s="10" t="str">
        <f t="shared" si="6"/>
        <v>No</v>
      </c>
      <c r="L142" t="s">
        <v>63</v>
      </c>
      <c r="N142" s="10" t="s">
        <v>837</v>
      </c>
      <c r="O142">
        <v>2020</v>
      </c>
      <c r="P142" t="s">
        <v>820</v>
      </c>
      <c r="Q142" t="s">
        <v>826</v>
      </c>
      <c r="R142" s="10" t="s">
        <v>47</v>
      </c>
    </row>
    <row r="143" spans="1:25">
      <c r="A143" s="145" t="s">
        <v>838</v>
      </c>
      <c r="B143" s="146">
        <v>9781603094009</v>
      </c>
      <c r="C143" s="157" t="s">
        <v>839</v>
      </c>
      <c r="D143" t="s">
        <v>840</v>
      </c>
      <c r="E143" t="s">
        <v>824</v>
      </c>
      <c r="F143" s="10" t="s">
        <v>341</v>
      </c>
      <c r="G143" t="s">
        <v>825</v>
      </c>
      <c r="H143" t="s">
        <v>39</v>
      </c>
      <c r="I143" t="s">
        <v>247</v>
      </c>
      <c r="J143" t="s">
        <v>69</v>
      </c>
      <c r="K143" s="10" t="str">
        <f t="shared" si="6"/>
        <v>No</v>
      </c>
      <c r="L143" t="s">
        <v>63</v>
      </c>
      <c r="M143" t="s">
        <v>64</v>
      </c>
      <c r="O143">
        <v>2015</v>
      </c>
      <c r="P143" t="s">
        <v>820</v>
      </c>
      <c r="Q143" t="s">
        <v>826</v>
      </c>
      <c r="R143" s="10" t="s">
        <v>47</v>
      </c>
    </row>
    <row r="144" spans="1:25">
      <c r="A144" s="145" t="s">
        <v>841</v>
      </c>
      <c r="B144" s="146">
        <v>9781600108280</v>
      </c>
      <c r="C144" s="157" t="s">
        <v>842</v>
      </c>
      <c r="D144" t="s">
        <v>843</v>
      </c>
      <c r="E144" t="s">
        <v>844</v>
      </c>
      <c r="F144" s="10" t="s">
        <v>37</v>
      </c>
      <c r="G144" t="s">
        <v>845</v>
      </c>
      <c r="H144" t="s">
        <v>39</v>
      </c>
      <c r="I144" t="s">
        <v>591</v>
      </c>
      <c r="J144" t="s">
        <v>69</v>
      </c>
      <c r="K144" s="10" t="str">
        <f t="shared" si="6"/>
        <v>No</v>
      </c>
      <c r="L144" t="s">
        <v>96</v>
      </c>
      <c r="N144" s="10" t="s">
        <v>197</v>
      </c>
      <c r="O144">
        <v>2011</v>
      </c>
      <c r="P144" t="s">
        <v>820</v>
      </c>
      <c r="R144" s="10" t="s">
        <v>47</v>
      </c>
    </row>
    <row r="145" spans="1:25" ht="15.75" thickBot="1">
      <c r="A145" s="145" t="s">
        <v>846</v>
      </c>
      <c r="B145" s="146">
        <v>9781603094023</v>
      </c>
      <c r="C145" s="157" t="s">
        <v>847</v>
      </c>
      <c r="D145" t="s">
        <v>848</v>
      </c>
      <c r="E145" t="s">
        <v>824</v>
      </c>
      <c r="F145" s="10" t="s">
        <v>341</v>
      </c>
      <c r="G145" t="s">
        <v>825</v>
      </c>
      <c r="H145" t="s">
        <v>39</v>
      </c>
      <c r="I145" t="s">
        <v>247</v>
      </c>
      <c r="J145" t="s">
        <v>69</v>
      </c>
      <c r="K145" s="10" t="str">
        <f t="shared" si="6"/>
        <v>No</v>
      </c>
      <c r="L145" t="s">
        <v>63</v>
      </c>
      <c r="M145" s="155" t="s">
        <v>64</v>
      </c>
      <c r="O145">
        <v>2016</v>
      </c>
      <c r="P145" t="s">
        <v>820</v>
      </c>
      <c r="Q145" t="s">
        <v>826</v>
      </c>
      <c r="R145" s="10" t="s">
        <v>47</v>
      </c>
    </row>
    <row r="146" spans="1:25" ht="27.75" thickTop="1" thickBot="1">
      <c r="A146" s="184" t="s">
        <v>158</v>
      </c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6"/>
    </row>
    <row r="147" spans="1:25" ht="22.5" thickTop="1" thickBot="1">
      <c r="A147" s="183" t="s">
        <v>3</v>
      </c>
      <c r="B147" s="178"/>
      <c r="C147" s="179"/>
      <c r="D147" s="177" t="s">
        <v>4</v>
      </c>
      <c r="E147" s="178"/>
      <c r="F147" s="179"/>
      <c r="G147" s="177" t="s">
        <v>5</v>
      </c>
      <c r="H147" s="178"/>
      <c r="I147" s="178"/>
      <c r="J147" s="178"/>
      <c r="K147" s="179"/>
      <c r="L147" s="177" t="s">
        <v>6</v>
      </c>
      <c r="M147" s="178"/>
      <c r="N147" s="179"/>
      <c r="O147" s="177" t="s">
        <v>7</v>
      </c>
      <c r="P147" s="178"/>
      <c r="Q147" s="178"/>
      <c r="R147" s="178"/>
      <c r="S147" s="180" t="s">
        <v>8</v>
      </c>
      <c r="T147" s="181"/>
      <c r="U147" s="181"/>
      <c r="V147" s="181"/>
      <c r="W147" s="182"/>
    </row>
    <row r="148" spans="1:25" ht="15.75" thickBot="1">
      <c r="A148" s="147" t="s">
        <v>10</v>
      </c>
      <c r="B148" s="150" t="s">
        <v>11</v>
      </c>
      <c r="C148" s="156" t="s">
        <v>12</v>
      </c>
      <c r="D148" s="148" t="s">
        <v>13</v>
      </c>
      <c r="E148" s="148" t="s">
        <v>14</v>
      </c>
      <c r="F148" s="159" t="s">
        <v>15</v>
      </c>
      <c r="G148" s="148" t="s">
        <v>16</v>
      </c>
      <c r="H148" s="148" t="s">
        <v>17</v>
      </c>
      <c r="I148" s="148" t="s">
        <v>18</v>
      </c>
      <c r="J148" s="148" t="s">
        <v>19</v>
      </c>
      <c r="K148" s="159" t="s">
        <v>20</v>
      </c>
      <c r="L148" s="148" t="s">
        <v>21</v>
      </c>
      <c r="M148" s="148" t="s">
        <v>22</v>
      </c>
      <c r="N148" s="159" t="s">
        <v>23</v>
      </c>
      <c r="O148" s="148" t="s">
        <v>24</v>
      </c>
      <c r="P148" s="148" t="s">
        <v>25</v>
      </c>
      <c r="Q148" s="148" t="s">
        <v>26</v>
      </c>
      <c r="R148" s="159" t="s">
        <v>27</v>
      </c>
      <c r="S148" s="148" t="s">
        <v>28</v>
      </c>
      <c r="T148" s="148" t="s">
        <v>29</v>
      </c>
      <c r="U148" s="161" t="s">
        <v>30</v>
      </c>
      <c r="V148" s="148" t="s">
        <v>31</v>
      </c>
      <c r="W148" s="170" t="s">
        <v>32</v>
      </c>
    </row>
    <row r="149" spans="1:25" ht="15.75" thickTop="1">
      <c r="A149" s="145" t="s">
        <v>849</v>
      </c>
      <c r="B149" s="146">
        <v>9781683966913</v>
      </c>
      <c r="C149" s="157" t="s">
        <v>850</v>
      </c>
      <c r="D149" t="s">
        <v>851</v>
      </c>
      <c r="E149" t="s">
        <v>852</v>
      </c>
      <c r="F149" s="10" t="s">
        <v>37</v>
      </c>
      <c r="G149" t="s">
        <v>853</v>
      </c>
      <c r="H149" t="s">
        <v>77</v>
      </c>
      <c r="I149" t="s">
        <v>854</v>
      </c>
      <c r="J149" t="s">
        <v>41</v>
      </c>
      <c r="K149" s="10" t="str">
        <f t="shared" ref="K149:K165" si="7">IF(R149="English", "No", "Yes")</f>
        <v>Yes</v>
      </c>
      <c r="L149" t="s">
        <v>96</v>
      </c>
      <c r="O149">
        <v>2023</v>
      </c>
      <c r="P149" t="s">
        <v>158</v>
      </c>
      <c r="R149" s="10" t="s">
        <v>345</v>
      </c>
      <c r="S149" t="s">
        <v>855</v>
      </c>
      <c r="T149">
        <v>1970</v>
      </c>
      <c r="U149" s="10" t="s">
        <v>855</v>
      </c>
      <c r="V149" t="s">
        <v>465</v>
      </c>
      <c r="W149" s="149" t="s">
        <v>855</v>
      </c>
      <c r="X149" t="s">
        <v>47</v>
      </c>
      <c r="Y149">
        <f>COUNTIF(R149:R165, "English")</f>
        <v>10</v>
      </c>
    </row>
    <row r="150" spans="1:25">
      <c r="A150" s="145" t="s">
        <v>856</v>
      </c>
      <c r="B150" s="146">
        <v>9781683965510</v>
      </c>
      <c r="C150" s="157" t="s">
        <v>857</v>
      </c>
      <c r="D150" t="s">
        <v>858</v>
      </c>
      <c r="E150" t="s">
        <v>859</v>
      </c>
      <c r="F150" s="10" t="s">
        <v>37</v>
      </c>
      <c r="G150" t="s">
        <v>860</v>
      </c>
      <c r="H150" t="s">
        <v>39</v>
      </c>
      <c r="I150" t="s">
        <v>164</v>
      </c>
      <c r="J150" t="s">
        <v>62</v>
      </c>
      <c r="K150" s="10" t="str">
        <f t="shared" si="7"/>
        <v>No</v>
      </c>
      <c r="L150" t="s">
        <v>171</v>
      </c>
      <c r="O150">
        <v>2022</v>
      </c>
      <c r="P150" t="s">
        <v>158</v>
      </c>
      <c r="R150" s="10" t="s">
        <v>47</v>
      </c>
      <c r="X150" t="s">
        <v>43</v>
      </c>
      <c r="Y150">
        <f>COUNTIF(R149:R165, "French")</f>
        <v>2</v>
      </c>
    </row>
    <row r="151" spans="1:25">
      <c r="A151" s="145" t="s">
        <v>861</v>
      </c>
      <c r="B151" s="146">
        <v>9781683965695</v>
      </c>
      <c r="C151" s="157" t="s">
        <v>862</v>
      </c>
      <c r="D151" t="s">
        <v>863</v>
      </c>
      <c r="E151" t="s">
        <v>864</v>
      </c>
      <c r="F151" s="10" t="s">
        <v>37</v>
      </c>
      <c r="G151" t="s">
        <v>865</v>
      </c>
      <c r="H151" t="s">
        <v>77</v>
      </c>
      <c r="I151" t="s">
        <v>866</v>
      </c>
      <c r="J151" t="s">
        <v>69</v>
      </c>
      <c r="K151" s="10" t="str">
        <f t="shared" si="7"/>
        <v>No</v>
      </c>
      <c r="L151" t="s">
        <v>64</v>
      </c>
      <c r="O151">
        <v>2023</v>
      </c>
      <c r="P151" t="s">
        <v>158</v>
      </c>
      <c r="R151" s="10" t="s">
        <v>47</v>
      </c>
      <c r="X151" t="s">
        <v>345</v>
      </c>
      <c r="Y151">
        <f>COUNTIF(R149:R165, "Spanish")</f>
        <v>4</v>
      </c>
    </row>
    <row r="152" spans="1:25">
      <c r="A152" s="145" t="s">
        <v>867</v>
      </c>
      <c r="B152" s="146">
        <v>9782203161917</v>
      </c>
      <c r="C152" s="157" t="s">
        <v>868</v>
      </c>
      <c r="D152" t="s">
        <v>157</v>
      </c>
      <c r="E152" t="s">
        <v>154</v>
      </c>
      <c r="F152" s="10" t="s">
        <v>37</v>
      </c>
      <c r="G152" t="s">
        <v>155</v>
      </c>
      <c r="H152" t="s">
        <v>77</v>
      </c>
      <c r="I152" t="s">
        <v>78</v>
      </c>
      <c r="J152" t="s">
        <v>41</v>
      </c>
      <c r="K152" s="10" t="s">
        <v>869</v>
      </c>
      <c r="L152" t="s">
        <v>108</v>
      </c>
      <c r="M152" t="s">
        <v>96</v>
      </c>
      <c r="O152">
        <v>2023</v>
      </c>
      <c r="P152" t="s">
        <v>158</v>
      </c>
      <c r="R152" s="10" t="s">
        <v>43</v>
      </c>
      <c r="S152" t="s">
        <v>153</v>
      </c>
      <c r="T152">
        <v>2020</v>
      </c>
      <c r="U152" s="10" t="s">
        <v>120</v>
      </c>
      <c r="V152" t="s">
        <v>159</v>
      </c>
      <c r="W152" s="149">
        <v>9781683967590</v>
      </c>
      <c r="X152" s="146" t="s">
        <v>290</v>
      </c>
      <c r="Y152">
        <f>COUNTIF(R149:R165, "Italian")</f>
        <v>1</v>
      </c>
    </row>
    <row r="153" spans="1:25">
      <c r="A153" s="145" t="s">
        <v>870</v>
      </c>
      <c r="B153" s="146">
        <v>9781683969525</v>
      </c>
      <c r="C153" s="157" t="s">
        <v>871</v>
      </c>
      <c r="D153" t="s">
        <v>872</v>
      </c>
      <c r="E153" t="s">
        <v>873</v>
      </c>
      <c r="F153" s="10" t="s">
        <v>37</v>
      </c>
      <c r="G153" t="s">
        <v>874</v>
      </c>
      <c r="H153" t="s">
        <v>39</v>
      </c>
      <c r="I153" t="s">
        <v>151</v>
      </c>
      <c r="J153" t="s">
        <v>41</v>
      </c>
      <c r="K153" s="10" t="s">
        <v>875</v>
      </c>
      <c r="L153" t="s">
        <v>171</v>
      </c>
      <c r="O153">
        <v>2024</v>
      </c>
      <c r="P153" t="s">
        <v>158</v>
      </c>
      <c r="R153" s="10" t="s">
        <v>47</v>
      </c>
      <c r="X153" s="146"/>
    </row>
    <row r="154" spans="1:25">
      <c r="A154" s="145" t="s">
        <v>876</v>
      </c>
      <c r="B154" s="146">
        <v>9781683962113</v>
      </c>
      <c r="C154" s="157" t="s">
        <v>877</v>
      </c>
      <c r="D154" t="s">
        <v>878</v>
      </c>
      <c r="E154" t="s">
        <v>879</v>
      </c>
      <c r="F154" s="10" t="s">
        <v>37</v>
      </c>
      <c r="G154" t="s">
        <v>880</v>
      </c>
      <c r="H154" t="s">
        <v>77</v>
      </c>
      <c r="I154" t="s">
        <v>151</v>
      </c>
      <c r="J154" t="s">
        <v>41</v>
      </c>
      <c r="K154" s="10" t="s">
        <v>875</v>
      </c>
      <c r="L154" t="s">
        <v>171</v>
      </c>
      <c r="O154">
        <v>2019</v>
      </c>
      <c r="P154" t="s">
        <v>158</v>
      </c>
      <c r="R154" s="10" t="s">
        <v>47</v>
      </c>
      <c r="X154" s="146"/>
    </row>
    <row r="155" spans="1:25">
      <c r="A155" s="145" t="s">
        <v>881</v>
      </c>
      <c r="B155" s="146">
        <v>9781683965220</v>
      </c>
      <c r="C155" s="157" t="s">
        <v>882</v>
      </c>
      <c r="D155" t="s">
        <v>883</v>
      </c>
      <c r="E155" t="s">
        <v>884</v>
      </c>
      <c r="F155" s="10" t="s">
        <v>37</v>
      </c>
      <c r="G155" t="s">
        <v>885</v>
      </c>
      <c r="H155" t="s">
        <v>39</v>
      </c>
      <c r="I155" t="s">
        <v>371</v>
      </c>
      <c r="J155" t="s">
        <v>41</v>
      </c>
      <c r="K155" s="10" t="s">
        <v>869</v>
      </c>
      <c r="L155" t="s">
        <v>96</v>
      </c>
      <c r="O155">
        <v>2022</v>
      </c>
      <c r="P155" t="s">
        <v>158</v>
      </c>
      <c r="R155" s="10" t="s">
        <v>345</v>
      </c>
      <c r="S155" t="s">
        <v>855</v>
      </c>
      <c r="T155">
        <v>1969</v>
      </c>
      <c r="U155" s="10" t="s">
        <v>855</v>
      </c>
      <c r="V155" t="s">
        <v>465</v>
      </c>
      <c r="W155" s="149" t="s">
        <v>855</v>
      </c>
      <c r="X155" s="146"/>
    </row>
    <row r="156" spans="1:25">
      <c r="A156" s="145" t="s">
        <v>886</v>
      </c>
      <c r="B156" s="146">
        <v>9781683961482</v>
      </c>
      <c r="C156" s="157" t="s">
        <v>887</v>
      </c>
      <c r="D156" t="s">
        <v>888</v>
      </c>
      <c r="E156" t="s">
        <v>889</v>
      </c>
      <c r="F156" s="10" t="s">
        <v>59</v>
      </c>
      <c r="G156" t="s">
        <v>890</v>
      </c>
      <c r="H156" t="s">
        <v>39</v>
      </c>
      <c r="I156" t="s">
        <v>891</v>
      </c>
      <c r="J156" t="s">
        <v>41</v>
      </c>
      <c r="K156" s="10" t="s">
        <v>869</v>
      </c>
      <c r="L156" t="s">
        <v>63</v>
      </c>
      <c r="O156">
        <v>2018</v>
      </c>
      <c r="P156" t="s">
        <v>158</v>
      </c>
      <c r="R156" s="10" t="s">
        <v>290</v>
      </c>
      <c r="S156" t="s">
        <v>855</v>
      </c>
      <c r="T156" t="s">
        <v>855</v>
      </c>
      <c r="U156" s="10" t="s">
        <v>855</v>
      </c>
      <c r="V156" t="s">
        <v>855</v>
      </c>
      <c r="W156" s="149" t="s">
        <v>855</v>
      </c>
      <c r="X156" s="146"/>
    </row>
    <row r="157" spans="1:25">
      <c r="A157" s="145" t="s">
        <v>892</v>
      </c>
      <c r="B157" s="146">
        <v>9781606999905</v>
      </c>
      <c r="C157" s="157" t="s">
        <v>893</v>
      </c>
      <c r="D157" t="s">
        <v>894</v>
      </c>
      <c r="E157" t="s">
        <v>895</v>
      </c>
      <c r="F157" s="10" t="s">
        <v>37</v>
      </c>
      <c r="G157" t="s">
        <v>896</v>
      </c>
      <c r="H157" t="s">
        <v>39</v>
      </c>
      <c r="I157" t="s">
        <v>591</v>
      </c>
      <c r="J157" t="s">
        <v>69</v>
      </c>
      <c r="K157" s="10" t="s">
        <v>875</v>
      </c>
      <c r="L157" t="s">
        <v>197</v>
      </c>
      <c r="M157" t="s">
        <v>96</v>
      </c>
      <c r="O157">
        <v>2017</v>
      </c>
      <c r="P157" t="s">
        <v>158</v>
      </c>
      <c r="R157" s="10" t="s">
        <v>47</v>
      </c>
      <c r="X157" s="146"/>
    </row>
    <row r="158" spans="1:25">
      <c r="A158" s="145" t="s">
        <v>897</v>
      </c>
      <c r="B158" s="146">
        <v>9781683965800</v>
      </c>
      <c r="C158" s="157" t="s">
        <v>898</v>
      </c>
      <c r="D158" t="s">
        <v>899</v>
      </c>
      <c r="E158" t="s">
        <v>900</v>
      </c>
      <c r="F158" s="10" t="s">
        <v>463</v>
      </c>
      <c r="G158" t="s">
        <v>901</v>
      </c>
      <c r="H158" t="s">
        <v>77</v>
      </c>
      <c r="I158" t="s">
        <v>738</v>
      </c>
      <c r="J158" t="s">
        <v>41</v>
      </c>
      <c r="K158" s="10" t="s">
        <v>869</v>
      </c>
      <c r="L158" t="s">
        <v>64</v>
      </c>
      <c r="O158">
        <v>2023</v>
      </c>
      <c r="P158" t="s">
        <v>158</v>
      </c>
      <c r="R158" s="10" t="s">
        <v>345</v>
      </c>
      <c r="X158" s="146"/>
    </row>
    <row r="159" spans="1:25">
      <c r="A159" s="145" t="s">
        <v>902</v>
      </c>
      <c r="B159" s="146">
        <v>9781683962137</v>
      </c>
      <c r="C159" s="157" t="s">
        <v>903</v>
      </c>
      <c r="D159" t="s">
        <v>904</v>
      </c>
      <c r="E159" t="s">
        <v>905</v>
      </c>
      <c r="F159" s="10" t="s">
        <v>341</v>
      </c>
      <c r="G159" t="s">
        <v>906</v>
      </c>
      <c r="H159" t="s">
        <v>39</v>
      </c>
      <c r="I159" t="s">
        <v>907</v>
      </c>
      <c r="J159" t="s">
        <v>62</v>
      </c>
      <c r="K159" s="10" t="s">
        <v>875</v>
      </c>
      <c r="L159" t="s">
        <v>126</v>
      </c>
      <c r="M159" t="s">
        <v>119</v>
      </c>
      <c r="O159">
        <v>2019</v>
      </c>
      <c r="P159" t="s">
        <v>158</v>
      </c>
      <c r="R159" s="10" t="s">
        <v>47</v>
      </c>
      <c r="X159" s="146"/>
    </row>
    <row r="160" spans="1:25">
      <c r="A160" s="145" t="s">
        <v>908</v>
      </c>
      <c r="B160" s="146">
        <v>9781683960447</v>
      </c>
      <c r="C160" s="157" t="s">
        <v>909</v>
      </c>
      <c r="D160" t="s">
        <v>910</v>
      </c>
      <c r="E160" t="s">
        <v>911</v>
      </c>
      <c r="F160" s="10" t="s">
        <v>37</v>
      </c>
      <c r="G160" t="s">
        <v>912</v>
      </c>
      <c r="H160" t="s">
        <v>39</v>
      </c>
      <c r="I160" t="s">
        <v>913</v>
      </c>
      <c r="J160" t="s">
        <v>41</v>
      </c>
      <c r="K160" s="10" t="s">
        <v>875</v>
      </c>
      <c r="L160" t="s">
        <v>171</v>
      </c>
      <c r="O160">
        <v>2017</v>
      </c>
      <c r="P160" t="s">
        <v>158</v>
      </c>
      <c r="R160" s="10" t="s">
        <v>47</v>
      </c>
      <c r="X160" s="146"/>
    </row>
    <row r="161" spans="1:25">
      <c r="A161" s="145" t="s">
        <v>914</v>
      </c>
      <c r="B161" s="146">
        <v>9781683960126</v>
      </c>
      <c r="C161" s="157" t="s">
        <v>915</v>
      </c>
      <c r="D161" t="s">
        <v>916</v>
      </c>
      <c r="E161" t="s">
        <v>917</v>
      </c>
      <c r="F161" s="10" t="s">
        <v>37</v>
      </c>
      <c r="G161" t="s">
        <v>918</v>
      </c>
      <c r="H161" t="s">
        <v>39</v>
      </c>
      <c r="I161" t="s">
        <v>919</v>
      </c>
      <c r="J161" t="s">
        <v>41</v>
      </c>
      <c r="K161" s="10" t="s">
        <v>869</v>
      </c>
      <c r="L161" t="s">
        <v>171</v>
      </c>
      <c r="O161">
        <v>2017</v>
      </c>
      <c r="P161" t="s">
        <v>158</v>
      </c>
      <c r="R161" s="10" t="s">
        <v>345</v>
      </c>
      <c r="X161" s="146"/>
    </row>
    <row r="162" spans="1:25">
      <c r="A162" s="145" t="s">
        <v>920</v>
      </c>
      <c r="B162" s="146">
        <v>9781606996195</v>
      </c>
      <c r="C162" s="157" t="s">
        <v>921</v>
      </c>
      <c r="D162" t="s">
        <v>922</v>
      </c>
      <c r="E162" t="s">
        <v>601</v>
      </c>
      <c r="F162" s="10" t="s">
        <v>37</v>
      </c>
      <c r="G162" t="s">
        <v>923</v>
      </c>
      <c r="H162" t="s">
        <v>39</v>
      </c>
      <c r="I162" t="s">
        <v>247</v>
      </c>
      <c r="J162" t="s">
        <v>41</v>
      </c>
      <c r="K162" s="10" t="s">
        <v>875</v>
      </c>
      <c r="L162" t="s">
        <v>924</v>
      </c>
      <c r="M162" t="s">
        <v>597</v>
      </c>
      <c r="O162">
        <v>2012</v>
      </c>
      <c r="P162" t="s">
        <v>158</v>
      </c>
      <c r="R162" s="10" t="s">
        <v>47</v>
      </c>
      <c r="X162" s="146"/>
    </row>
    <row r="163" spans="1:25">
      <c r="A163" s="145" t="s">
        <v>925</v>
      </c>
      <c r="B163" s="146">
        <v>9781683964803</v>
      </c>
      <c r="C163" s="157" t="s">
        <v>926</v>
      </c>
      <c r="D163" t="s">
        <v>927</v>
      </c>
      <c r="E163" t="s">
        <v>928</v>
      </c>
      <c r="F163" s="10" t="s">
        <v>37</v>
      </c>
      <c r="G163" t="s">
        <v>929</v>
      </c>
      <c r="H163" t="s">
        <v>39</v>
      </c>
      <c r="I163" t="s">
        <v>930</v>
      </c>
      <c r="J163" t="s">
        <v>69</v>
      </c>
      <c r="K163" s="10" t="s">
        <v>869</v>
      </c>
      <c r="L163" t="s">
        <v>496</v>
      </c>
      <c r="N163" s="10" t="s">
        <v>497</v>
      </c>
      <c r="O163">
        <v>2021</v>
      </c>
      <c r="P163" t="s">
        <v>158</v>
      </c>
      <c r="R163" s="10" t="s">
        <v>43</v>
      </c>
      <c r="X163" s="146"/>
    </row>
    <row r="164" spans="1:25">
      <c r="A164" s="145" t="s">
        <v>931</v>
      </c>
      <c r="B164" s="146">
        <v>9781606997116</v>
      </c>
      <c r="C164" s="157" t="s">
        <v>932</v>
      </c>
      <c r="D164" t="s">
        <v>933</v>
      </c>
      <c r="E164" t="s">
        <v>934</v>
      </c>
      <c r="F164" s="10" t="s">
        <v>37</v>
      </c>
      <c r="G164" t="s">
        <v>935</v>
      </c>
      <c r="H164" t="s">
        <v>39</v>
      </c>
      <c r="I164" t="s">
        <v>351</v>
      </c>
      <c r="J164" t="s">
        <v>62</v>
      </c>
      <c r="K164" s="10" t="s">
        <v>875</v>
      </c>
      <c r="L164" t="s">
        <v>126</v>
      </c>
      <c r="O164">
        <v>2015</v>
      </c>
      <c r="P164" t="s">
        <v>158</v>
      </c>
      <c r="R164" s="10" t="s">
        <v>47</v>
      </c>
      <c r="X164" s="146"/>
    </row>
    <row r="165" spans="1:25" ht="15.75" thickBot="1">
      <c r="A165" s="145" t="s">
        <v>936</v>
      </c>
      <c r="B165" s="146">
        <v>9781683961086</v>
      </c>
      <c r="C165" s="157" t="s">
        <v>937</v>
      </c>
      <c r="D165" t="s">
        <v>938</v>
      </c>
      <c r="E165" t="s">
        <v>939</v>
      </c>
      <c r="F165" s="10" t="s">
        <v>463</v>
      </c>
      <c r="G165" t="s">
        <v>940</v>
      </c>
      <c r="H165" t="s">
        <v>39</v>
      </c>
      <c r="I165" t="s">
        <v>941</v>
      </c>
      <c r="J165" t="s">
        <v>69</v>
      </c>
      <c r="K165" s="10" t="str">
        <f t="shared" si="7"/>
        <v>No</v>
      </c>
      <c r="L165" t="s">
        <v>96</v>
      </c>
      <c r="O165">
        <v>2018</v>
      </c>
      <c r="P165" t="s">
        <v>158</v>
      </c>
      <c r="R165" s="10" t="s">
        <v>47</v>
      </c>
    </row>
    <row r="166" spans="1:25" ht="27.75" thickTop="1" thickBot="1">
      <c r="A166" s="184" t="s">
        <v>942</v>
      </c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6"/>
    </row>
    <row r="167" spans="1:25" ht="22.5" thickTop="1" thickBot="1">
      <c r="A167" s="183" t="s">
        <v>3</v>
      </c>
      <c r="B167" s="178"/>
      <c r="C167" s="179"/>
      <c r="D167" s="177" t="s">
        <v>4</v>
      </c>
      <c r="E167" s="178"/>
      <c r="F167" s="179"/>
      <c r="G167" s="177" t="s">
        <v>5</v>
      </c>
      <c r="H167" s="178"/>
      <c r="I167" s="178"/>
      <c r="J167" s="178"/>
      <c r="K167" s="179"/>
      <c r="L167" s="177" t="s">
        <v>6</v>
      </c>
      <c r="M167" s="178"/>
      <c r="N167" s="179"/>
      <c r="O167" s="177" t="s">
        <v>7</v>
      </c>
      <c r="P167" s="178"/>
      <c r="Q167" s="178"/>
      <c r="R167" s="178"/>
      <c r="S167" s="180" t="s">
        <v>8</v>
      </c>
      <c r="T167" s="181"/>
      <c r="U167" s="181"/>
      <c r="V167" s="181"/>
      <c r="W167" s="182"/>
    </row>
    <row r="168" spans="1:25" ht="15.75" thickBot="1">
      <c r="A168" s="147" t="s">
        <v>10</v>
      </c>
      <c r="B168" s="150" t="s">
        <v>11</v>
      </c>
      <c r="C168" s="156" t="s">
        <v>12</v>
      </c>
      <c r="D168" s="148" t="s">
        <v>13</v>
      </c>
      <c r="E168" s="148" t="s">
        <v>14</v>
      </c>
      <c r="F168" s="159" t="s">
        <v>15</v>
      </c>
      <c r="G168" s="148" t="s">
        <v>16</v>
      </c>
      <c r="H168" s="148" t="s">
        <v>17</v>
      </c>
      <c r="I168" s="148" t="s">
        <v>18</v>
      </c>
      <c r="J168" s="148" t="s">
        <v>19</v>
      </c>
      <c r="K168" s="159" t="s">
        <v>20</v>
      </c>
      <c r="L168" s="148" t="s">
        <v>21</v>
      </c>
      <c r="M168" s="148" t="s">
        <v>22</v>
      </c>
      <c r="N168" s="159" t="s">
        <v>23</v>
      </c>
      <c r="O168" s="148" t="s">
        <v>24</v>
      </c>
      <c r="P168" s="148" t="s">
        <v>25</v>
      </c>
      <c r="Q168" s="148" t="s">
        <v>26</v>
      </c>
      <c r="R168" s="159" t="s">
        <v>27</v>
      </c>
      <c r="S168" s="148" t="s">
        <v>28</v>
      </c>
      <c r="T168" s="148" t="s">
        <v>29</v>
      </c>
      <c r="U168" s="161" t="s">
        <v>30</v>
      </c>
      <c r="V168" s="148" t="s">
        <v>31</v>
      </c>
      <c r="W168" s="170" t="s">
        <v>32</v>
      </c>
    </row>
    <row r="169" spans="1:25" ht="15.75" thickTop="1">
      <c r="A169" s="145" t="s">
        <v>943</v>
      </c>
      <c r="B169" s="146">
        <v>9781643375632</v>
      </c>
      <c r="C169" s="157" t="s">
        <v>944</v>
      </c>
      <c r="D169" t="s">
        <v>945</v>
      </c>
      <c r="E169" t="s">
        <v>946</v>
      </c>
      <c r="F169" s="10" t="s">
        <v>59</v>
      </c>
      <c r="G169" t="s">
        <v>947</v>
      </c>
      <c r="H169" t="s">
        <v>188</v>
      </c>
      <c r="I169" t="s">
        <v>948</v>
      </c>
      <c r="J169" t="s">
        <v>62</v>
      </c>
      <c r="K169" s="10" t="str">
        <f>IF(R169="English", "No", "Yes")</f>
        <v>Yes</v>
      </c>
      <c r="L169" t="s">
        <v>119</v>
      </c>
      <c r="O169">
        <v>2023</v>
      </c>
      <c r="P169" t="s">
        <v>283</v>
      </c>
      <c r="R169" s="10" t="s">
        <v>43</v>
      </c>
      <c r="X169" t="s">
        <v>47</v>
      </c>
      <c r="Y169">
        <f>COUNTIF(R169:R176, "English")</f>
        <v>3</v>
      </c>
    </row>
    <row r="170" spans="1:25">
      <c r="A170" s="145" t="s">
        <v>949</v>
      </c>
      <c r="B170" s="146">
        <v>9781643378732</v>
      </c>
      <c r="C170" s="157" t="s">
        <v>950</v>
      </c>
      <c r="D170" t="s">
        <v>951</v>
      </c>
      <c r="E170" t="s">
        <v>952</v>
      </c>
      <c r="F170" s="10" t="s">
        <v>37</v>
      </c>
      <c r="G170" t="s">
        <v>953</v>
      </c>
      <c r="H170" t="s">
        <v>77</v>
      </c>
      <c r="I170" t="s">
        <v>164</v>
      </c>
      <c r="J170" t="s">
        <v>69</v>
      </c>
      <c r="K170" s="10" t="str">
        <f t="shared" ref="K170:K176" si="8">IF(R170="English", "No", "Yes")</f>
        <v>No</v>
      </c>
      <c r="L170" t="s">
        <v>96</v>
      </c>
      <c r="O170">
        <v>2023</v>
      </c>
      <c r="P170" t="s">
        <v>283</v>
      </c>
      <c r="R170" s="10" t="s">
        <v>47</v>
      </c>
      <c r="X170" t="s">
        <v>43</v>
      </c>
      <c r="Y170">
        <f>COUNTIF(R169:R176, "French")</f>
        <v>5</v>
      </c>
    </row>
    <row r="171" spans="1:25">
      <c r="A171" s="145" t="s">
        <v>954</v>
      </c>
      <c r="B171" s="146">
        <v>9781643376011</v>
      </c>
      <c r="C171" s="157" t="s">
        <v>955</v>
      </c>
      <c r="D171" t="s">
        <v>956</v>
      </c>
      <c r="E171" t="s">
        <v>957</v>
      </c>
      <c r="F171" s="10" t="s">
        <v>37</v>
      </c>
      <c r="G171" t="s">
        <v>376</v>
      </c>
      <c r="H171" t="s">
        <v>39</v>
      </c>
      <c r="I171" t="s">
        <v>377</v>
      </c>
      <c r="J171" t="s">
        <v>41</v>
      </c>
      <c r="K171" s="10" t="s">
        <v>869</v>
      </c>
      <c r="L171" t="s">
        <v>80</v>
      </c>
      <c r="O171">
        <v>2023</v>
      </c>
      <c r="P171" t="s">
        <v>283</v>
      </c>
      <c r="R171" s="10" t="s">
        <v>43</v>
      </c>
    </row>
    <row r="172" spans="1:25">
      <c r="A172" s="145" t="s">
        <v>958</v>
      </c>
      <c r="B172" s="146">
        <v>9781643377520</v>
      </c>
      <c r="C172" s="157" t="s">
        <v>959</v>
      </c>
      <c r="D172" t="s">
        <v>960</v>
      </c>
      <c r="E172" t="s">
        <v>293</v>
      </c>
      <c r="F172" s="10" t="s">
        <v>37</v>
      </c>
      <c r="G172" t="s">
        <v>294</v>
      </c>
      <c r="H172" t="s">
        <v>77</v>
      </c>
      <c r="I172" t="s">
        <v>295</v>
      </c>
      <c r="J172" t="s">
        <v>41</v>
      </c>
      <c r="K172" s="10" t="s">
        <v>869</v>
      </c>
      <c r="L172" t="s">
        <v>197</v>
      </c>
      <c r="O172">
        <v>2019</v>
      </c>
      <c r="P172" t="s">
        <v>283</v>
      </c>
      <c r="R172" s="10" t="s">
        <v>43</v>
      </c>
      <c r="S172" t="s">
        <v>961</v>
      </c>
      <c r="T172">
        <v>2018</v>
      </c>
      <c r="U172" s="10" t="s">
        <v>281</v>
      </c>
    </row>
    <row r="173" spans="1:25">
      <c r="A173" s="145" t="s">
        <v>962</v>
      </c>
      <c r="B173" s="146">
        <v>9781643378695</v>
      </c>
      <c r="C173" s="157" t="s">
        <v>963</v>
      </c>
      <c r="D173" t="s">
        <v>964</v>
      </c>
      <c r="E173" t="s">
        <v>946</v>
      </c>
      <c r="F173" s="10" t="s">
        <v>37</v>
      </c>
      <c r="G173" t="s">
        <v>965</v>
      </c>
      <c r="H173" t="s">
        <v>39</v>
      </c>
      <c r="I173" t="s">
        <v>966</v>
      </c>
      <c r="J173" t="s">
        <v>41</v>
      </c>
      <c r="K173" s="10" t="s">
        <v>875</v>
      </c>
      <c r="L173" t="s">
        <v>96</v>
      </c>
      <c r="O173">
        <v>2023</v>
      </c>
      <c r="P173" t="s">
        <v>283</v>
      </c>
      <c r="R173" s="10" t="s">
        <v>47</v>
      </c>
    </row>
    <row r="174" spans="1:25">
      <c r="A174" s="145" t="s">
        <v>967</v>
      </c>
      <c r="B174" s="146">
        <v>9781643375793</v>
      </c>
      <c r="C174" s="157" t="s">
        <v>968</v>
      </c>
      <c r="D174" t="s">
        <v>969</v>
      </c>
      <c r="E174" t="s">
        <v>946</v>
      </c>
      <c r="F174" s="10" t="s">
        <v>37</v>
      </c>
      <c r="G174" t="s">
        <v>970</v>
      </c>
      <c r="H174" t="s">
        <v>39</v>
      </c>
      <c r="I174" t="s">
        <v>971</v>
      </c>
      <c r="J174" t="s">
        <v>41</v>
      </c>
      <c r="K174" s="10" t="s">
        <v>875</v>
      </c>
      <c r="L174" t="s">
        <v>80</v>
      </c>
      <c r="O174">
        <v>2023</v>
      </c>
      <c r="P174" t="s">
        <v>283</v>
      </c>
      <c r="R174" s="10" t="s">
        <v>47</v>
      </c>
    </row>
    <row r="175" spans="1:25">
      <c r="A175" s="145" t="s">
        <v>972</v>
      </c>
      <c r="B175" s="146">
        <v>9781643379845</v>
      </c>
      <c r="C175" s="157" t="s">
        <v>973</v>
      </c>
      <c r="D175" t="s">
        <v>974</v>
      </c>
      <c r="E175" t="s">
        <v>975</v>
      </c>
      <c r="F175" s="10" t="s">
        <v>37</v>
      </c>
      <c r="G175" t="s">
        <v>976</v>
      </c>
      <c r="H175" t="s">
        <v>39</v>
      </c>
      <c r="I175" t="s">
        <v>141</v>
      </c>
      <c r="J175" t="s">
        <v>69</v>
      </c>
      <c r="K175" s="10" t="s">
        <v>869</v>
      </c>
      <c r="L175" t="s">
        <v>171</v>
      </c>
      <c r="O175">
        <v>2022</v>
      </c>
      <c r="P175" t="s">
        <v>283</v>
      </c>
      <c r="R175" s="10" t="s">
        <v>43</v>
      </c>
    </row>
    <row r="176" spans="1:25" ht="15.75" thickBot="1">
      <c r="A176" s="145" t="s">
        <v>977</v>
      </c>
      <c r="B176" s="146">
        <v>9781643379692</v>
      </c>
      <c r="C176" s="157" t="s">
        <v>978</v>
      </c>
      <c r="D176" t="s">
        <v>979</v>
      </c>
      <c r="E176" t="s">
        <v>980</v>
      </c>
      <c r="F176" s="10" t="s">
        <v>37</v>
      </c>
      <c r="G176" t="s">
        <v>981</v>
      </c>
      <c r="H176" t="s">
        <v>39</v>
      </c>
      <c r="I176" t="s">
        <v>596</v>
      </c>
      <c r="J176" t="s">
        <v>69</v>
      </c>
      <c r="K176" s="10" t="str">
        <f t="shared" si="8"/>
        <v>Yes</v>
      </c>
      <c r="L176" t="s">
        <v>79</v>
      </c>
      <c r="M176" t="s">
        <v>80</v>
      </c>
      <c r="O176">
        <v>2022</v>
      </c>
      <c r="P176" t="s">
        <v>283</v>
      </c>
      <c r="R176" s="10" t="s">
        <v>43</v>
      </c>
      <c r="S176" t="s">
        <v>982</v>
      </c>
      <c r="T176">
        <v>2021</v>
      </c>
      <c r="U176" s="10" t="s">
        <v>283</v>
      </c>
      <c r="V176" t="s">
        <v>983</v>
      </c>
      <c r="W176" s="149">
        <v>9782731641257</v>
      </c>
    </row>
    <row r="177" spans="1:25" ht="27.75" thickTop="1" thickBot="1">
      <c r="A177" s="184" t="s">
        <v>205</v>
      </c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6"/>
    </row>
    <row r="178" spans="1:25" ht="22.5" thickTop="1" thickBot="1">
      <c r="A178" s="183" t="s">
        <v>3</v>
      </c>
      <c r="B178" s="178"/>
      <c r="C178" s="179"/>
      <c r="D178" s="177" t="s">
        <v>4</v>
      </c>
      <c r="E178" s="178"/>
      <c r="F178" s="179"/>
      <c r="G178" s="177" t="s">
        <v>5</v>
      </c>
      <c r="H178" s="178"/>
      <c r="I178" s="178"/>
      <c r="J178" s="178"/>
      <c r="K178" s="179"/>
      <c r="L178" s="177" t="s">
        <v>6</v>
      </c>
      <c r="M178" s="178"/>
      <c r="N178" s="179"/>
      <c r="O178" s="177" t="s">
        <v>7</v>
      </c>
      <c r="P178" s="178"/>
      <c r="Q178" s="178"/>
      <c r="R178" s="178"/>
      <c r="S178" s="180" t="s">
        <v>8</v>
      </c>
      <c r="T178" s="181"/>
      <c r="U178" s="181"/>
      <c r="V178" s="181"/>
      <c r="W178" s="182"/>
    </row>
    <row r="179" spans="1:25" ht="15.75" thickBot="1">
      <c r="A179" s="147" t="s">
        <v>10</v>
      </c>
      <c r="B179" s="150" t="s">
        <v>11</v>
      </c>
      <c r="C179" s="156" t="s">
        <v>12</v>
      </c>
      <c r="D179" s="148" t="s">
        <v>13</v>
      </c>
      <c r="E179" s="148" t="s">
        <v>14</v>
      </c>
      <c r="F179" s="159" t="s">
        <v>15</v>
      </c>
      <c r="G179" s="148" t="s">
        <v>16</v>
      </c>
      <c r="H179" s="148" t="s">
        <v>17</v>
      </c>
      <c r="I179" s="148" t="s">
        <v>18</v>
      </c>
      <c r="J179" s="148" t="s">
        <v>19</v>
      </c>
      <c r="K179" s="159" t="s">
        <v>20</v>
      </c>
      <c r="L179" s="148" t="s">
        <v>21</v>
      </c>
      <c r="M179" s="148" t="s">
        <v>22</v>
      </c>
      <c r="N179" s="159" t="s">
        <v>23</v>
      </c>
      <c r="O179" s="148" t="s">
        <v>24</v>
      </c>
      <c r="P179" s="148" t="s">
        <v>25</v>
      </c>
      <c r="Q179" s="148" t="s">
        <v>26</v>
      </c>
      <c r="R179" s="159" t="s">
        <v>27</v>
      </c>
      <c r="S179" s="148" t="s">
        <v>28</v>
      </c>
      <c r="T179" s="148" t="s">
        <v>29</v>
      </c>
      <c r="U179" s="161" t="s">
        <v>30</v>
      </c>
      <c r="V179" s="148" t="s">
        <v>31</v>
      </c>
      <c r="W179" s="170" t="s">
        <v>32</v>
      </c>
    </row>
    <row r="180" spans="1:25" ht="15.75" thickTop="1">
      <c r="A180" s="145" t="s">
        <v>984</v>
      </c>
      <c r="B180" s="146">
        <v>9781770466357</v>
      </c>
      <c r="C180" s="157" t="s">
        <v>985</v>
      </c>
      <c r="D180" t="s">
        <v>986</v>
      </c>
      <c r="E180" t="s">
        <v>987</v>
      </c>
      <c r="F180" s="10" t="s">
        <v>341</v>
      </c>
      <c r="G180" t="s">
        <v>988</v>
      </c>
      <c r="H180" t="s">
        <v>77</v>
      </c>
      <c r="I180" t="s">
        <v>989</v>
      </c>
      <c r="J180" t="s">
        <v>41</v>
      </c>
      <c r="K180" s="10" t="str">
        <f t="shared" ref="K180:K186" si="9">IF(R180="English", "No", "Yes")</f>
        <v>No</v>
      </c>
      <c r="L180" t="s">
        <v>96</v>
      </c>
      <c r="O180">
        <v>2023</v>
      </c>
      <c r="P180" t="s">
        <v>205</v>
      </c>
      <c r="R180" s="10" t="s">
        <v>47</v>
      </c>
      <c r="X180" t="s">
        <v>47</v>
      </c>
      <c r="Y180">
        <f>COUNTIF(R180:R186, "English")</f>
        <v>4</v>
      </c>
    </row>
    <row r="181" spans="1:25">
      <c r="A181" s="145" t="s">
        <v>990</v>
      </c>
      <c r="B181" s="146">
        <v>9781770460591</v>
      </c>
      <c r="C181" s="157" t="s">
        <v>991</v>
      </c>
      <c r="D181" t="s">
        <v>992</v>
      </c>
      <c r="E181" t="s">
        <v>993</v>
      </c>
      <c r="F181" s="10" t="s">
        <v>37</v>
      </c>
      <c r="G181" t="s">
        <v>994</v>
      </c>
      <c r="H181" t="s">
        <v>39</v>
      </c>
      <c r="I181" t="s">
        <v>591</v>
      </c>
      <c r="J181" t="s">
        <v>41</v>
      </c>
      <c r="K181" s="10" t="s">
        <v>869</v>
      </c>
      <c r="L181" t="s">
        <v>64</v>
      </c>
      <c r="N181" s="10" t="s">
        <v>96</v>
      </c>
      <c r="O181">
        <v>2011</v>
      </c>
      <c r="P181" t="s">
        <v>205</v>
      </c>
      <c r="R181" s="10" t="s">
        <v>43</v>
      </c>
      <c r="S181" s="153"/>
      <c r="T181" s="153"/>
      <c r="U181" s="162"/>
      <c r="V181" s="153"/>
      <c r="W181" s="154"/>
      <c r="X181" t="s">
        <v>43</v>
      </c>
      <c r="Y181">
        <f>COUNTIF(R180:R186, "French")</f>
        <v>3</v>
      </c>
    </row>
    <row r="182" spans="1:25">
      <c r="A182" s="145" t="s">
        <v>995</v>
      </c>
      <c r="B182" s="146">
        <v>9781770464896</v>
      </c>
      <c r="C182" s="157" t="s">
        <v>996</v>
      </c>
      <c r="D182" t="s">
        <v>997</v>
      </c>
      <c r="E182" t="s">
        <v>998</v>
      </c>
      <c r="F182" s="10" t="s">
        <v>37</v>
      </c>
      <c r="G182" t="s">
        <v>999</v>
      </c>
      <c r="H182" t="s">
        <v>39</v>
      </c>
      <c r="I182" t="s">
        <v>164</v>
      </c>
      <c r="J182" t="s">
        <v>41</v>
      </c>
      <c r="K182" s="10" t="s">
        <v>869</v>
      </c>
      <c r="L182" t="s">
        <v>63</v>
      </c>
      <c r="M182" t="s">
        <v>119</v>
      </c>
      <c r="O182">
        <v>2021</v>
      </c>
      <c r="P182" t="s">
        <v>205</v>
      </c>
      <c r="R182" s="10" t="s">
        <v>43</v>
      </c>
    </row>
    <row r="183" spans="1:25">
      <c r="A183" s="145" t="s">
        <v>1000</v>
      </c>
      <c r="B183" s="146">
        <v>9781770465046</v>
      </c>
      <c r="C183" s="157" t="s">
        <v>1001</v>
      </c>
      <c r="D183" t="s">
        <v>1002</v>
      </c>
      <c r="E183" t="s">
        <v>1003</v>
      </c>
      <c r="F183" s="10" t="s">
        <v>37</v>
      </c>
      <c r="G183" t="s">
        <v>749</v>
      </c>
      <c r="H183" t="s">
        <v>39</v>
      </c>
      <c r="I183" t="s">
        <v>750</v>
      </c>
      <c r="J183" t="s">
        <v>41</v>
      </c>
      <c r="K183" s="10" t="s">
        <v>875</v>
      </c>
      <c r="L183" t="s">
        <v>126</v>
      </c>
      <c r="O183">
        <v>2022</v>
      </c>
      <c r="P183" t="s">
        <v>205</v>
      </c>
      <c r="R183" s="10" t="s">
        <v>47</v>
      </c>
    </row>
    <row r="184" spans="1:25">
      <c r="A184" s="145" t="s">
        <v>1004</v>
      </c>
      <c r="B184" s="146">
        <v>9781894937894</v>
      </c>
      <c r="C184" s="157" t="s">
        <v>1005</v>
      </c>
      <c r="D184" t="s">
        <v>1006</v>
      </c>
      <c r="E184" t="s">
        <v>1007</v>
      </c>
      <c r="F184" s="10" t="s">
        <v>37</v>
      </c>
      <c r="G184" t="s">
        <v>1008</v>
      </c>
      <c r="H184" t="s">
        <v>39</v>
      </c>
      <c r="I184" t="s">
        <v>596</v>
      </c>
      <c r="J184" t="s">
        <v>69</v>
      </c>
      <c r="K184" s="10" t="s">
        <v>875</v>
      </c>
      <c r="L184" t="s">
        <v>496</v>
      </c>
      <c r="O184">
        <v>2003</v>
      </c>
      <c r="P184" t="s">
        <v>205</v>
      </c>
      <c r="R184" s="10" t="s">
        <v>47</v>
      </c>
    </row>
    <row r="185" spans="1:25">
      <c r="A185" s="145" t="s">
        <v>1009</v>
      </c>
      <c r="B185" s="146">
        <v>9781770461260</v>
      </c>
      <c r="C185" s="157" t="s">
        <v>1010</v>
      </c>
      <c r="D185" t="s">
        <v>1011</v>
      </c>
      <c r="E185" t="s">
        <v>1012</v>
      </c>
      <c r="F185" s="10" t="s">
        <v>37</v>
      </c>
      <c r="G185" t="s">
        <v>1013</v>
      </c>
      <c r="H185" t="s">
        <v>77</v>
      </c>
      <c r="I185" t="s">
        <v>1014</v>
      </c>
      <c r="J185" t="s">
        <v>62</v>
      </c>
      <c r="K185" s="10" t="s">
        <v>875</v>
      </c>
      <c r="L185" t="s">
        <v>79</v>
      </c>
      <c r="M185" t="s">
        <v>197</v>
      </c>
      <c r="O185">
        <v>2015</v>
      </c>
      <c r="P185" t="s">
        <v>205</v>
      </c>
      <c r="R185" s="10" t="s">
        <v>47</v>
      </c>
    </row>
    <row r="186" spans="1:25" ht="15.75" thickBot="1">
      <c r="A186" s="145" t="s">
        <v>1015</v>
      </c>
      <c r="B186" s="146">
        <v>9781770463769</v>
      </c>
      <c r="C186" s="157" t="s">
        <v>1016</v>
      </c>
      <c r="D186" t="s">
        <v>1017</v>
      </c>
      <c r="E186" t="s">
        <v>1018</v>
      </c>
      <c r="F186" s="10" t="s">
        <v>463</v>
      </c>
      <c r="G186" t="s">
        <v>1019</v>
      </c>
      <c r="H186" t="s">
        <v>188</v>
      </c>
      <c r="I186" t="s">
        <v>1020</v>
      </c>
      <c r="J186" t="s">
        <v>69</v>
      </c>
      <c r="K186" s="10" t="str">
        <f t="shared" si="9"/>
        <v>Yes</v>
      </c>
      <c r="L186" t="s">
        <v>96</v>
      </c>
      <c r="O186">
        <v>2020</v>
      </c>
      <c r="P186" t="s">
        <v>205</v>
      </c>
      <c r="R186" s="10" t="s">
        <v>43</v>
      </c>
    </row>
    <row r="187" spans="1:25" ht="27.75" thickTop="1" thickBot="1">
      <c r="A187" s="184" t="s">
        <v>1021</v>
      </c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6"/>
    </row>
    <row r="188" spans="1:25" ht="22.5" thickTop="1" thickBot="1">
      <c r="A188" s="183" t="s">
        <v>3</v>
      </c>
      <c r="B188" s="178"/>
      <c r="C188" s="179"/>
      <c r="D188" s="177" t="s">
        <v>4</v>
      </c>
      <c r="E188" s="178"/>
      <c r="F188" s="179"/>
      <c r="G188" s="177" t="s">
        <v>5</v>
      </c>
      <c r="H188" s="178"/>
      <c r="I188" s="178"/>
      <c r="J188" s="178"/>
      <c r="K188" s="179"/>
      <c r="L188" s="177" t="s">
        <v>6</v>
      </c>
      <c r="M188" s="178"/>
      <c r="N188" s="179"/>
      <c r="O188" s="177" t="s">
        <v>7</v>
      </c>
      <c r="P188" s="178"/>
      <c r="Q188" s="178"/>
      <c r="R188" s="178"/>
      <c r="S188" s="180" t="s">
        <v>8</v>
      </c>
      <c r="T188" s="181"/>
      <c r="U188" s="181"/>
      <c r="V188" s="181"/>
      <c r="W188" s="182"/>
    </row>
    <row r="189" spans="1:25" ht="15.75" thickBot="1">
      <c r="A189" s="147" t="s">
        <v>10</v>
      </c>
      <c r="B189" s="150" t="s">
        <v>11</v>
      </c>
      <c r="C189" s="156" t="s">
        <v>12</v>
      </c>
      <c r="D189" s="148" t="s">
        <v>13</v>
      </c>
      <c r="E189" s="148" t="s">
        <v>14</v>
      </c>
      <c r="F189" s="159" t="s">
        <v>15</v>
      </c>
      <c r="G189" s="148" t="s">
        <v>16</v>
      </c>
      <c r="H189" s="148" t="s">
        <v>17</v>
      </c>
      <c r="I189" s="148" t="s">
        <v>18</v>
      </c>
      <c r="J189" s="148" t="s">
        <v>19</v>
      </c>
      <c r="K189" s="159" t="s">
        <v>20</v>
      </c>
      <c r="L189" s="148" t="s">
        <v>21</v>
      </c>
      <c r="M189" s="148" t="s">
        <v>22</v>
      </c>
      <c r="N189" s="159" t="s">
        <v>23</v>
      </c>
      <c r="O189" s="148" t="s">
        <v>24</v>
      </c>
      <c r="P189" s="148" t="s">
        <v>25</v>
      </c>
      <c r="Q189" s="148" t="s">
        <v>26</v>
      </c>
      <c r="R189" s="159" t="s">
        <v>27</v>
      </c>
      <c r="S189" s="148" t="s">
        <v>28</v>
      </c>
      <c r="T189" s="148" t="s">
        <v>29</v>
      </c>
      <c r="U189" s="161" t="s">
        <v>30</v>
      </c>
      <c r="V189" s="148" t="s">
        <v>31</v>
      </c>
      <c r="W189" s="170" t="s">
        <v>32</v>
      </c>
    </row>
    <row r="190" spans="1:25" ht="15.75" thickTop="1">
      <c r="A190" s="144" t="s">
        <v>1022</v>
      </c>
      <c r="B190" s="146">
        <v>9780711288423</v>
      </c>
      <c r="C190" s="157" t="s">
        <v>1023</v>
      </c>
      <c r="D190" t="s">
        <v>1024</v>
      </c>
      <c r="E190" t="s">
        <v>1025</v>
      </c>
      <c r="F190" s="10" t="s">
        <v>37</v>
      </c>
      <c r="G190" t="s">
        <v>1026</v>
      </c>
      <c r="H190" t="s">
        <v>39</v>
      </c>
      <c r="I190" t="s">
        <v>151</v>
      </c>
      <c r="J190" t="s">
        <v>69</v>
      </c>
      <c r="K190" s="10" t="str">
        <f>IF(R190="English", "No", "Yes")</f>
        <v>No</v>
      </c>
      <c r="L190" t="s">
        <v>63</v>
      </c>
      <c r="M190" t="s">
        <v>64</v>
      </c>
      <c r="O190">
        <v>2023</v>
      </c>
      <c r="P190" t="s">
        <v>1021</v>
      </c>
      <c r="Q190" t="s">
        <v>1027</v>
      </c>
      <c r="R190" s="10" t="s">
        <v>47</v>
      </c>
    </row>
    <row r="191" spans="1:25">
      <c r="A191" s="144" t="s">
        <v>1028</v>
      </c>
      <c r="B191" s="146">
        <v>9780711290785</v>
      </c>
      <c r="C191" s="157" t="s">
        <v>1029</v>
      </c>
      <c r="D191" t="s">
        <v>1030</v>
      </c>
      <c r="E191" t="s">
        <v>1031</v>
      </c>
      <c r="F191" s="10" t="s">
        <v>37</v>
      </c>
      <c r="G191" t="s">
        <v>474</v>
      </c>
      <c r="H191" t="s">
        <v>39</v>
      </c>
      <c r="I191" t="s">
        <v>151</v>
      </c>
      <c r="J191" t="s">
        <v>69</v>
      </c>
      <c r="K191" s="10" t="str">
        <f>IF(R191="English", "No", "Yes")</f>
        <v>Yes</v>
      </c>
      <c r="L191" t="s">
        <v>64</v>
      </c>
      <c r="M191" t="s">
        <v>96</v>
      </c>
      <c r="O191">
        <v>2024</v>
      </c>
      <c r="P191" t="s">
        <v>1021</v>
      </c>
      <c r="Q191" t="s">
        <v>1027</v>
      </c>
      <c r="R191" s="10" t="s">
        <v>1032</v>
      </c>
      <c r="S191" s="174"/>
    </row>
    <row r="192" spans="1:25" ht="15.75" thickBot="1">
      <c r="A192" s="144" t="s">
        <v>1033</v>
      </c>
      <c r="B192" s="146">
        <v>9780711290761</v>
      </c>
      <c r="C192" s="146" t="s">
        <v>1034</v>
      </c>
      <c r="D192" s="136" t="s">
        <v>1035</v>
      </c>
      <c r="E192" t="s">
        <v>1036</v>
      </c>
      <c r="F192" t="s">
        <v>37</v>
      </c>
      <c r="G192" s="136" t="s">
        <v>1037</v>
      </c>
      <c r="H192" t="s">
        <v>39</v>
      </c>
      <c r="I192" t="s">
        <v>256</v>
      </c>
      <c r="J192" t="s">
        <v>69</v>
      </c>
      <c r="K192" t="s">
        <v>875</v>
      </c>
      <c r="L192" s="136" t="s">
        <v>126</v>
      </c>
      <c r="N192"/>
      <c r="O192" s="136">
        <v>2024</v>
      </c>
      <c r="P192" t="s">
        <v>1021</v>
      </c>
      <c r="Q192" t="s">
        <v>1027</v>
      </c>
      <c r="R192" s="10" t="s">
        <v>1032</v>
      </c>
      <c r="S192" s="176"/>
      <c r="U192"/>
      <c r="V192" s="136"/>
    </row>
    <row r="193" spans="1:25" ht="27.75" thickTop="1" thickBot="1">
      <c r="A193" s="184" t="s">
        <v>1038</v>
      </c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6"/>
    </row>
    <row r="194" spans="1:25" ht="22.5" thickTop="1" thickBot="1">
      <c r="A194" s="183" t="s">
        <v>3</v>
      </c>
      <c r="B194" s="178"/>
      <c r="C194" s="179"/>
      <c r="D194" s="177" t="s">
        <v>4</v>
      </c>
      <c r="E194" s="178"/>
      <c r="F194" s="179"/>
      <c r="G194" s="177" t="s">
        <v>5</v>
      </c>
      <c r="H194" s="178"/>
      <c r="I194" s="178"/>
      <c r="J194" s="178"/>
      <c r="K194" s="179"/>
      <c r="L194" s="177" t="s">
        <v>6</v>
      </c>
      <c r="M194" s="178"/>
      <c r="N194" s="179"/>
      <c r="O194" s="177" t="s">
        <v>7</v>
      </c>
      <c r="P194" s="178"/>
      <c r="Q194" s="178"/>
      <c r="R194" s="178"/>
      <c r="S194" s="180" t="s">
        <v>8</v>
      </c>
      <c r="T194" s="181"/>
      <c r="U194" s="181"/>
      <c r="V194" s="181"/>
      <c r="W194" s="182"/>
    </row>
    <row r="195" spans="1:25" ht="15.75" thickBot="1">
      <c r="A195" s="147" t="s">
        <v>10</v>
      </c>
      <c r="B195" s="150" t="s">
        <v>11</v>
      </c>
      <c r="C195" s="156" t="s">
        <v>12</v>
      </c>
      <c r="D195" s="148" t="s">
        <v>13</v>
      </c>
      <c r="E195" s="148" t="s">
        <v>14</v>
      </c>
      <c r="F195" s="159" t="s">
        <v>15</v>
      </c>
      <c r="G195" s="148" t="s">
        <v>16</v>
      </c>
      <c r="H195" s="148" t="s">
        <v>17</v>
      </c>
      <c r="I195" s="148" t="s">
        <v>18</v>
      </c>
      <c r="J195" s="148" t="s">
        <v>19</v>
      </c>
      <c r="K195" s="159" t="s">
        <v>20</v>
      </c>
      <c r="L195" s="148" t="s">
        <v>21</v>
      </c>
      <c r="M195" s="148" t="s">
        <v>22</v>
      </c>
      <c r="N195" s="159" t="s">
        <v>23</v>
      </c>
      <c r="O195" s="148" t="s">
        <v>24</v>
      </c>
      <c r="P195" s="148" t="s">
        <v>25</v>
      </c>
      <c r="Q195" s="148" t="s">
        <v>1039</v>
      </c>
      <c r="R195" s="159" t="s">
        <v>27</v>
      </c>
      <c r="S195" s="148" t="s">
        <v>28</v>
      </c>
      <c r="T195" s="148" t="s">
        <v>29</v>
      </c>
      <c r="U195" s="161" t="s">
        <v>30</v>
      </c>
      <c r="V195" s="148" t="s">
        <v>31</v>
      </c>
      <c r="W195" s="170" t="s">
        <v>32</v>
      </c>
    </row>
    <row r="196" spans="1:25" ht="15.75" thickTop="1">
      <c r="A196" s="144" t="s">
        <v>1040</v>
      </c>
      <c r="B196" s="146">
        <v>9781940878300</v>
      </c>
      <c r="C196" s="157" t="s">
        <v>1041</v>
      </c>
      <c r="D196" t="s">
        <v>1042</v>
      </c>
      <c r="E196" t="s">
        <v>1043</v>
      </c>
      <c r="F196" s="10" t="s">
        <v>59</v>
      </c>
      <c r="G196" t="s">
        <v>1044</v>
      </c>
      <c r="H196" t="s">
        <v>39</v>
      </c>
      <c r="I196" t="s">
        <v>61</v>
      </c>
      <c r="J196" t="s">
        <v>62</v>
      </c>
      <c r="K196" s="10" t="str">
        <f>IF(R196="English", "No", "Yes")</f>
        <v>No</v>
      </c>
      <c r="L196" t="s">
        <v>64</v>
      </c>
      <c r="O196">
        <v>2020</v>
      </c>
      <c r="P196" t="s">
        <v>1045</v>
      </c>
      <c r="Q196" t="s">
        <v>1046</v>
      </c>
      <c r="R196" s="10" t="s">
        <v>47</v>
      </c>
      <c r="S196" s="136"/>
      <c r="U196"/>
      <c r="V196" s="136"/>
      <c r="X196" t="s">
        <v>47</v>
      </c>
      <c r="Y196">
        <f>COUNTIF(R196:R205, "English")</f>
        <v>10</v>
      </c>
    </row>
    <row r="197" spans="1:25">
      <c r="A197" s="144" t="s">
        <v>1047</v>
      </c>
      <c r="B197" s="146">
        <v>9781940878614</v>
      </c>
      <c r="C197" s="146" t="s">
        <v>1048</v>
      </c>
      <c r="D197" s="136" t="s">
        <v>1049</v>
      </c>
      <c r="E197" t="s">
        <v>1050</v>
      </c>
      <c r="F197" t="s">
        <v>37</v>
      </c>
      <c r="G197" s="136" t="s">
        <v>1051</v>
      </c>
      <c r="H197" t="s">
        <v>39</v>
      </c>
      <c r="I197" t="s">
        <v>164</v>
      </c>
      <c r="J197" t="s">
        <v>62</v>
      </c>
      <c r="K197" s="10" t="str">
        <f t="shared" ref="K197:K202" si="10">IF(R197="English", "No", "Yes")</f>
        <v>No</v>
      </c>
      <c r="L197" s="136" t="s">
        <v>64</v>
      </c>
      <c r="M197" t="s">
        <v>96</v>
      </c>
      <c r="N197"/>
      <c r="O197" s="136">
        <v>2024</v>
      </c>
      <c r="P197" t="s">
        <v>1045</v>
      </c>
      <c r="Q197" t="s">
        <v>1046</v>
      </c>
      <c r="R197" s="10" t="s">
        <v>47</v>
      </c>
      <c r="S197" s="136"/>
      <c r="U197"/>
      <c r="V197" s="136"/>
    </row>
    <row r="198" spans="1:25">
      <c r="A198" s="144" t="s">
        <v>1052</v>
      </c>
      <c r="B198" s="146">
        <v>9781940878768</v>
      </c>
      <c r="C198" s="146" t="s">
        <v>1053</v>
      </c>
      <c r="D198" s="136" t="s">
        <v>1054</v>
      </c>
      <c r="E198" t="s">
        <v>1055</v>
      </c>
      <c r="F198" t="s">
        <v>169</v>
      </c>
      <c r="G198" s="136" t="s">
        <v>1056</v>
      </c>
      <c r="H198" t="s">
        <v>188</v>
      </c>
      <c r="I198" t="s">
        <v>61</v>
      </c>
      <c r="J198" t="s">
        <v>62</v>
      </c>
      <c r="K198" s="10" t="str">
        <f t="shared" si="10"/>
        <v>No</v>
      </c>
      <c r="L198" s="136" t="s">
        <v>126</v>
      </c>
      <c r="M198" t="s">
        <v>119</v>
      </c>
      <c r="N198"/>
      <c r="O198" s="136">
        <v>2023</v>
      </c>
      <c r="P198" t="s">
        <v>1045</v>
      </c>
      <c r="Q198" t="s">
        <v>1046</v>
      </c>
      <c r="R198" s="10" t="s">
        <v>47</v>
      </c>
      <c r="S198" s="136"/>
      <c r="U198"/>
      <c r="V198" s="136"/>
    </row>
    <row r="199" spans="1:25">
      <c r="A199" s="144" t="s">
        <v>1057</v>
      </c>
      <c r="B199" s="146">
        <v>9781954928046</v>
      </c>
      <c r="C199" s="146" t="s">
        <v>1058</v>
      </c>
      <c r="D199" s="136" t="s">
        <v>1059</v>
      </c>
      <c r="E199" t="s">
        <v>1060</v>
      </c>
      <c r="F199" t="s">
        <v>59</v>
      </c>
      <c r="G199" s="136" t="s">
        <v>1061</v>
      </c>
      <c r="H199" t="s">
        <v>39</v>
      </c>
      <c r="I199" t="s">
        <v>61</v>
      </c>
      <c r="J199" t="s">
        <v>62</v>
      </c>
      <c r="K199" s="10" t="str">
        <f t="shared" si="10"/>
        <v>No</v>
      </c>
      <c r="L199" s="136" t="s">
        <v>119</v>
      </c>
      <c r="N199"/>
      <c r="O199" s="136">
        <v>2022</v>
      </c>
      <c r="P199" t="s">
        <v>1045</v>
      </c>
      <c r="Q199" t="s">
        <v>1046</v>
      </c>
      <c r="R199" s="10" t="s">
        <v>47</v>
      </c>
      <c r="S199" s="136"/>
      <c r="U199"/>
      <c r="V199" s="136"/>
    </row>
    <row r="200" spans="1:25">
      <c r="A200" s="144" t="s">
        <v>1062</v>
      </c>
      <c r="B200" s="146">
        <v>9781940878669</v>
      </c>
      <c r="C200" s="146" t="s">
        <v>1063</v>
      </c>
      <c r="D200" s="136" t="s">
        <v>1064</v>
      </c>
      <c r="E200" t="s">
        <v>1065</v>
      </c>
      <c r="F200" t="s">
        <v>59</v>
      </c>
      <c r="G200" s="136" t="s">
        <v>1066</v>
      </c>
      <c r="H200" t="s">
        <v>39</v>
      </c>
      <c r="I200" t="s">
        <v>61</v>
      </c>
      <c r="J200" t="s">
        <v>62</v>
      </c>
      <c r="K200" s="10" t="str">
        <f t="shared" si="10"/>
        <v>No</v>
      </c>
      <c r="L200" s="136" t="s">
        <v>126</v>
      </c>
      <c r="M200" t="s">
        <v>119</v>
      </c>
      <c r="N200"/>
      <c r="O200" s="136">
        <v>2021</v>
      </c>
      <c r="P200" t="s">
        <v>1045</v>
      </c>
      <c r="Q200" t="s">
        <v>1046</v>
      </c>
      <c r="R200" s="10" t="s">
        <v>47</v>
      </c>
      <c r="S200" s="136"/>
      <c r="U200"/>
      <c r="V200" s="136"/>
    </row>
    <row r="201" spans="1:25">
      <c r="A201" s="144" t="s">
        <v>1067</v>
      </c>
      <c r="B201" s="146">
        <v>9781940878652</v>
      </c>
      <c r="C201" s="146" t="s">
        <v>1068</v>
      </c>
      <c r="D201" s="136" t="s">
        <v>208</v>
      </c>
      <c r="E201" t="s">
        <v>1069</v>
      </c>
      <c r="F201" t="s">
        <v>37</v>
      </c>
      <c r="G201" s="136" t="s">
        <v>208</v>
      </c>
      <c r="H201" t="s">
        <v>39</v>
      </c>
      <c r="I201" t="s">
        <v>164</v>
      </c>
      <c r="J201" t="s">
        <v>62</v>
      </c>
      <c r="K201" s="10" t="str">
        <f t="shared" si="10"/>
        <v>No</v>
      </c>
      <c r="L201" t="s">
        <v>96</v>
      </c>
      <c r="N201"/>
      <c r="O201" s="136">
        <v>2021</v>
      </c>
      <c r="P201" t="s">
        <v>1045</v>
      </c>
      <c r="Q201" t="s">
        <v>1046</v>
      </c>
      <c r="R201" s="10" t="s">
        <v>47</v>
      </c>
      <c r="S201" s="136"/>
      <c r="U201"/>
      <c r="V201" s="136"/>
    </row>
    <row r="202" spans="1:25">
      <c r="A202" s="144" t="s">
        <v>1070</v>
      </c>
      <c r="B202" s="146">
        <v>9781940878362</v>
      </c>
      <c r="C202" s="146" t="s">
        <v>1071</v>
      </c>
      <c r="D202" s="136" t="s">
        <v>1072</v>
      </c>
      <c r="E202" t="s">
        <v>1073</v>
      </c>
      <c r="F202" t="s">
        <v>59</v>
      </c>
      <c r="G202" s="136" t="s">
        <v>1074</v>
      </c>
      <c r="H202" t="s">
        <v>39</v>
      </c>
      <c r="I202" t="s">
        <v>61</v>
      </c>
      <c r="J202" t="s">
        <v>62</v>
      </c>
      <c r="K202" s="10" t="str">
        <f t="shared" si="10"/>
        <v>No</v>
      </c>
      <c r="L202" s="136" t="s">
        <v>64</v>
      </c>
      <c r="M202" t="s">
        <v>96</v>
      </c>
      <c r="N202"/>
      <c r="O202" s="136">
        <v>2021</v>
      </c>
      <c r="P202" t="s">
        <v>1045</v>
      </c>
      <c r="Q202" t="s">
        <v>1046</v>
      </c>
      <c r="R202" s="10" t="s">
        <v>47</v>
      </c>
      <c r="S202" s="136"/>
      <c r="U202"/>
      <c r="V202" s="136"/>
    </row>
    <row r="203" spans="1:25">
      <c r="A203" s="144" t="s">
        <v>1075</v>
      </c>
      <c r="B203" s="146">
        <v>9781940878386</v>
      </c>
      <c r="C203" s="146" t="s">
        <v>1076</v>
      </c>
      <c r="D203" s="136" t="s">
        <v>1077</v>
      </c>
      <c r="E203" t="s">
        <v>1078</v>
      </c>
      <c r="F203" t="s">
        <v>37</v>
      </c>
      <c r="G203" s="136" t="s">
        <v>1079</v>
      </c>
      <c r="H203" t="s">
        <v>39</v>
      </c>
      <c r="I203" t="s">
        <v>164</v>
      </c>
      <c r="J203" t="s">
        <v>69</v>
      </c>
      <c r="K203" s="10" t="s">
        <v>875</v>
      </c>
      <c r="L203" s="136" t="s">
        <v>197</v>
      </c>
      <c r="M203" t="s">
        <v>96</v>
      </c>
      <c r="N203"/>
      <c r="O203" s="136">
        <v>2020</v>
      </c>
      <c r="P203" t="s">
        <v>1045</v>
      </c>
      <c r="Q203" t="s">
        <v>1046</v>
      </c>
      <c r="R203" s="10" t="s">
        <v>47</v>
      </c>
      <c r="S203" s="136"/>
      <c r="U203"/>
      <c r="V203" s="136"/>
    </row>
    <row r="204" spans="1:25">
      <c r="A204" s="144" t="s">
        <v>1080</v>
      </c>
      <c r="B204" s="146">
        <v>9781682618981</v>
      </c>
      <c r="C204" s="146" t="s">
        <v>1081</v>
      </c>
      <c r="D204" s="136" t="s">
        <v>1082</v>
      </c>
      <c r="E204" t="s">
        <v>1083</v>
      </c>
      <c r="F204" t="s">
        <v>37</v>
      </c>
      <c r="G204" s="136" t="s">
        <v>1084</v>
      </c>
      <c r="H204" t="s">
        <v>39</v>
      </c>
      <c r="I204" t="s">
        <v>569</v>
      </c>
      <c r="J204" t="s">
        <v>69</v>
      </c>
      <c r="K204" s="10" t="str">
        <f>IF(R204="English", "No", "Yes")</f>
        <v>No</v>
      </c>
      <c r="L204" s="136" t="s">
        <v>126</v>
      </c>
      <c r="N204"/>
      <c r="O204" s="136">
        <v>2020</v>
      </c>
      <c r="P204" t="s">
        <v>1085</v>
      </c>
      <c r="Q204" t="s">
        <v>1046</v>
      </c>
      <c r="R204" s="10" t="s">
        <v>47</v>
      </c>
      <c r="S204" s="136"/>
      <c r="U204"/>
      <c r="V204" s="136"/>
    </row>
    <row r="205" spans="1:25" ht="15.75" thickBot="1">
      <c r="A205" s="144" t="s">
        <v>1086</v>
      </c>
      <c r="B205" s="146">
        <v>9781781086179</v>
      </c>
      <c r="C205" s="146" t="s">
        <v>1087</v>
      </c>
      <c r="D205" s="136" t="s">
        <v>1088</v>
      </c>
      <c r="E205" t="s">
        <v>1089</v>
      </c>
      <c r="F205" t="s">
        <v>59</v>
      </c>
      <c r="G205" s="136" t="s">
        <v>95</v>
      </c>
      <c r="H205" t="s">
        <v>39</v>
      </c>
      <c r="I205" t="s">
        <v>61</v>
      </c>
      <c r="J205" t="s">
        <v>69</v>
      </c>
      <c r="K205" s="10" t="str">
        <f>IF(R205="English", "No", "Yes")</f>
        <v>No</v>
      </c>
      <c r="L205" t="s">
        <v>64</v>
      </c>
      <c r="M205" t="s">
        <v>96</v>
      </c>
      <c r="N205"/>
      <c r="O205" s="136">
        <v>2018</v>
      </c>
      <c r="P205" t="s">
        <v>1090</v>
      </c>
      <c r="Q205" t="s">
        <v>1046</v>
      </c>
      <c r="R205" s="10" t="s">
        <v>47</v>
      </c>
      <c r="S205" s="136" t="s">
        <v>1088</v>
      </c>
      <c r="T205">
        <v>1981</v>
      </c>
      <c r="U205" t="s">
        <v>855</v>
      </c>
      <c r="V205" s="136"/>
    </row>
    <row r="206" spans="1:25" ht="27.75" thickTop="1" thickBot="1">
      <c r="A206" s="184" t="s">
        <v>1091</v>
      </c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6"/>
    </row>
    <row r="207" spans="1:25" ht="22.5" thickTop="1" thickBot="1">
      <c r="A207" s="183" t="s">
        <v>3</v>
      </c>
      <c r="B207" s="178"/>
      <c r="C207" s="179"/>
      <c r="D207" s="177" t="s">
        <v>4</v>
      </c>
      <c r="E207" s="178"/>
      <c r="F207" s="179"/>
      <c r="G207" s="177" t="s">
        <v>5</v>
      </c>
      <c r="H207" s="178"/>
      <c r="I207" s="178"/>
      <c r="J207" s="178"/>
      <c r="K207" s="179"/>
      <c r="L207" s="177" t="s">
        <v>6</v>
      </c>
      <c r="M207" s="178"/>
      <c r="N207" s="179"/>
      <c r="O207" s="177" t="s">
        <v>7</v>
      </c>
      <c r="P207" s="178"/>
      <c r="Q207" s="178"/>
      <c r="R207" s="178"/>
      <c r="S207" s="180" t="s">
        <v>8</v>
      </c>
      <c r="T207" s="181"/>
      <c r="U207" s="181"/>
      <c r="V207" s="181"/>
      <c r="W207" s="182"/>
    </row>
    <row r="208" spans="1:25" ht="15.75" thickBot="1">
      <c r="A208" s="147" t="s">
        <v>10</v>
      </c>
      <c r="B208" s="150" t="s">
        <v>11</v>
      </c>
      <c r="C208" s="156" t="s">
        <v>12</v>
      </c>
      <c r="D208" s="148" t="s">
        <v>13</v>
      </c>
      <c r="E208" s="148" t="s">
        <v>14</v>
      </c>
      <c r="F208" s="159" t="s">
        <v>15</v>
      </c>
      <c r="G208" s="148" t="s">
        <v>16</v>
      </c>
      <c r="H208" s="148" t="s">
        <v>17</v>
      </c>
      <c r="I208" s="148" t="s">
        <v>18</v>
      </c>
      <c r="J208" s="148" t="s">
        <v>19</v>
      </c>
      <c r="K208" s="159" t="s">
        <v>20</v>
      </c>
      <c r="L208" s="148" t="s">
        <v>21</v>
      </c>
      <c r="M208" s="148" t="s">
        <v>22</v>
      </c>
      <c r="N208" s="159" t="s">
        <v>23</v>
      </c>
      <c r="O208" s="148" t="s">
        <v>24</v>
      </c>
      <c r="P208" s="148" t="s">
        <v>25</v>
      </c>
      <c r="Q208" s="148" t="s">
        <v>26</v>
      </c>
      <c r="R208" s="159" t="s">
        <v>27</v>
      </c>
      <c r="S208" s="148" t="s">
        <v>28</v>
      </c>
      <c r="T208" s="148" t="s">
        <v>29</v>
      </c>
      <c r="U208" s="161" t="s">
        <v>30</v>
      </c>
      <c r="V208" s="148" t="s">
        <v>31</v>
      </c>
      <c r="W208" s="170" t="s">
        <v>32</v>
      </c>
    </row>
    <row r="209" spans="1:25" ht="15.75" thickTop="1">
      <c r="A209" s="144" t="s">
        <v>1092</v>
      </c>
      <c r="B209" s="146">
        <v>9781949889048</v>
      </c>
      <c r="C209" s="157" t="s">
        <v>1093</v>
      </c>
      <c r="D209" t="s">
        <v>1094</v>
      </c>
      <c r="E209" t="s">
        <v>1095</v>
      </c>
      <c r="F209" s="10" t="s">
        <v>37</v>
      </c>
      <c r="G209" t="s">
        <v>1096</v>
      </c>
      <c r="H209" t="s">
        <v>39</v>
      </c>
      <c r="I209" t="s">
        <v>615</v>
      </c>
      <c r="J209" t="s">
        <v>69</v>
      </c>
      <c r="K209" s="10" t="str">
        <f>IF(R209="English", "No", "Yes")</f>
        <v>No</v>
      </c>
      <c r="L209" t="s">
        <v>96</v>
      </c>
      <c r="O209">
        <v>2021</v>
      </c>
      <c r="P209" t="s">
        <v>1097</v>
      </c>
      <c r="Q209" t="s">
        <v>1098</v>
      </c>
      <c r="R209" s="10" t="s">
        <v>47</v>
      </c>
      <c r="X209" t="s">
        <v>47</v>
      </c>
      <c r="Y209">
        <f>COUNTIF(R209:R255, "English")</f>
        <v>34</v>
      </c>
    </row>
    <row r="210" spans="1:25">
      <c r="A210" s="144" t="s">
        <v>1099</v>
      </c>
      <c r="B210" s="146">
        <v>9781984862020</v>
      </c>
      <c r="C210" s="157" t="s">
        <v>1100</v>
      </c>
      <c r="D210" t="s">
        <v>1101</v>
      </c>
      <c r="E210" t="s">
        <v>641</v>
      </c>
      <c r="F210" s="10" t="s">
        <v>37</v>
      </c>
      <c r="G210" t="s">
        <v>1102</v>
      </c>
      <c r="H210" t="s">
        <v>39</v>
      </c>
      <c r="I210" t="s">
        <v>591</v>
      </c>
      <c r="J210" t="s">
        <v>62</v>
      </c>
      <c r="K210" s="10" t="str">
        <f t="shared" ref="K210:K250" si="11">IF(R210="English", "No", "Yes")</f>
        <v>No</v>
      </c>
      <c r="L210" t="s">
        <v>63</v>
      </c>
      <c r="M210" t="s">
        <v>64</v>
      </c>
      <c r="O210">
        <v>2023</v>
      </c>
      <c r="P210" t="s">
        <v>637</v>
      </c>
      <c r="Q210" t="s">
        <v>1103</v>
      </c>
      <c r="R210" s="10" t="s">
        <v>47</v>
      </c>
      <c r="X210" t="s">
        <v>43</v>
      </c>
      <c r="Y210">
        <f>COUNTIF(R209:R255, "French")</f>
        <v>5</v>
      </c>
    </row>
    <row r="211" spans="1:25">
      <c r="A211" s="144" t="s">
        <v>1104</v>
      </c>
      <c r="B211" s="146">
        <v>9781611801354</v>
      </c>
      <c r="C211" s="157" t="s">
        <v>1105</v>
      </c>
      <c r="D211" t="s">
        <v>1106</v>
      </c>
      <c r="E211" t="s">
        <v>1107</v>
      </c>
      <c r="F211" s="10" t="s">
        <v>37</v>
      </c>
      <c r="G211" t="s">
        <v>1108</v>
      </c>
      <c r="H211" t="s">
        <v>39</v>
      </c>
      <c r="I211" t="s">
        <v>1109</v>
      </c>
      <c r="J211" t="s">
        <v>69</v>
      </c>
      <c r="K211" s="10" t="str">
        <f t="shared" si="11"/>
        <v>No</v>
      </c>
      <c r="L211" t="s">
        <v>171</v>
      </c>
      <c r="O211">
        <v>2014</v>
      </c>
      <c r="P211" t="s">
        <v>1110</v>
      </c>
      <c r="Q211" t="s">
        <v>1098</v>
      </c>
      <c r="R211" s="10" t="s">
        <v>47</v>
      </c>
    </row>
    <row r="212" spans="1:25">
      <c r="A212" s="144" t="s">
        <v>1111</v>
      </c>
      <c r="B212" s="146">
        <v>9781935982494</v>
      </c>
      <c r="C212" s="157" t="s">
        <v>1112</v>
      </c>
      <c r="D212" t="s">
        <v>1113</v>
      </c>
      <c r="E212" t="s">
        <v>1114</v>
      </c>
      <c r="F212" s="10" t="s">
        <v>463</v>
      </c>
      <c r="G212" t="s">
        <v>1115</v>
      </c>
      <c r="H212" t="s">
        <v>39</v>
      </c>
      <c r="I212" t="s">
        <v>738</v>
      </c>
      <c r="J212" t="s">
        <v>41</v>
      </c>
      <c r="K212" s="10" t="str">
        <f t="shared" si="11"/>
        <v>No</v>
      </c>
      <c r="L212" t="s">
        <v>96</v>
      </c>
      <c r="O212">
        <v>2015</v>
      </c>
      <c r="P212" t="s">
        <v>1116</v>
      </c>
      <c r="R212" s="10" t="s">
        <v>47</v>
      </c>
    </row>
    <row r="213" spans="1:25">
      <c r="A213" s="144" t="s">
        <v>1117</v>
      </c>
      <c r="B213" s="146">
        <v>9781644230695</v>
      </c>
      <c r="C213" s="157" t="s">
        <v>1118</v>
      </c>
      <c r="D213" t="s">
        <v>1119</v>
      </c>
      <c r="E213" t="s">
        <v>1120</v>
      </c>
      <c r="F213" s="10" t="s">
        <v>37</v>
      </c>
      <c r="G213" t="s">
        <v>1121</v>
      </c>
      <c r="H213" t="s">
        <v>77</v>
      </c>
      <c r="I213" t="s">
        <v>151</v>
      </c>
      <c r="J213" t="s">
        <v>41</v>
      </c>
      <c r="K213" s="10" t="str">
        <f t="shared" si="11"/>
        <v>No</v>
      </c>
      <c r="L213" t="s">
        <v>225</v>
      </c>
      <c r="M213" t="s">
        <v>1122</v>
      </c>
      <c r="O213">
        <v>2022</v>
      </c>
      <c r="P213" t="s">
        <v>1123</v>
      </c>
      <c r="Q213" t="s">
        <v>1124</v>
      </c>
      <c r="R213" s="10" t="s">
        <v>47</v>
      </c>
    </row>
    <row r="214" spans="1:25">
      <c r="A214" s="145" t="s">
        <v>1125</v>
      </c>
      <c r="B214" s="146">
        <v>9781912097418</v>
      </c>
      <c r="C214" s="157" t="s">
        <v>1126</v>
      </c>
      <c r="D214" t="s">
        <v>1127</v>
      </c>
      <c r="E214" t="s">
        <v>1128</v>
      </c>
      <c r="F214" s="10" t="s">
        <v>37</v>
      </c>
      <c r="G214" t="s">
        <v>1129</v>
      </c>
      <c r="H214" t="s">
        <v>77</v>
      </c>
      <c r="I214" t="s">
        <v>151</v>
      </c>
      <c r="J214" t="s">
        <v>41</v>
      </c>
      <c r="K214" s="10" t="str">
        <f t="shared" si="11"/>
        <v>Yes</v>
      </c>
      <c r="L214" t="s">
        <v>197</v>
      </c>
      <c r="M214" t="s">
        <v>96</v>
      </c>
      <c r="O214">
        <v>2020</v>
      </c>
      <c r="P214" t="s">
        <v>1130</v>
      </c>
      <c r="R214" s="10" t="s">
        <v>290</v>
      </c>
      <c r="S214" t="s">
        <v>1131</v>
      </c>
      <c r="T214">
        <v>2019</v>
      </c>
      <c r="U214" s="10" t="s">
        <v>1132</v>
      </c>
      <c r="V214" t="s">
        <v>1133</v>
      </c>
      <c r="W214" s="149">
        <v>9788833140445</v>
      </c>
    </row>
    <row r="218" spans="1:25">
      <c r="A218" s="145" t="s">
        <v>1134</v>
      </c>
      <c r="B218" s="146">
        <v>9781683834489</v>
      </c>
      <c r="C218" s="157" t="s">
        <v>1135</v>
      </c>
      <c r="D218" t="s">
        <v>1136</v>
      </c>
      <c r="E218" t="s">
        <v>1137</v>
      </c>
      <c r="F218" s="10" t="s">
        <v>37</v>
      </c>
      <c r="G218" t="s">
        <v>233</v>
      </c>
      <c r="H218" t="s">
        <v>39</v>
      </c>
      <c r="I218" t="s">
        <v>164</v>
      </c>
      <c r="J218" t="s">
        <v>62</v>
      </c>
      <c r="K218" s="10" t="str">
        <f t="shared" si="11"/>
        <v>No</v>
      </c>
      <c r="L218" t="s">
        <v>63</v>
      </c>
      <c r="M218" t="s">
        <v>64</v>
      </c>
      <c r="O218">
        <v>2020</v>
      </c>
      <c r="P218" t="s">
        <v>1138</v>
      </c>
      <c r="R218" s="10" t="s">
        <v>47</v>
      </c>
    </row>
    <row r="219" spans="1:25">
      <c r="A219" s="145" t="s">
        <v>1139</v>
      </c>
      <c r="B219" s="146">
        <v>9781937512453</v>
      </c>
      <c r="C219" s="157" t="s">
        <v>1140</v>
      </c>
      <c r="D219" t="s">
        <v>1141</v>
      </c>
      <c r="E219" t="s">
        <v>1142</v>
      </c>
      <c r="F219" s="10" t="s">
        <v>37</v>
      </c>
      <c r="G219" t="s">
        <v>1143</v>
      </c>
      <c r="H219" t="s">
        <v>39</v>
      </c>
      <c r="I219" t="s">
        <v>164</v>
      </c>
      <c r="J219" t="s">
        <v>69</v>
      </c>
      <c r="K219" s="10" t="str">
        <f t="shared" si="11"/>
        <v>No</v>
      </c>
      <c r="L219" t="s">
        <v>126</v>
      </c>
      <c r="M219" t="s">
        <v>119</v>
      </c>
      <c r="O219">
        <v>2016</v>
      </c>
      <c r="P219" t="s">
        <v>1144</v>
      </c>
      <c r="R219" s="10" t="s">
        <v>47</v>
      </c>
    </row>
    <row r="220" spans="1:25">
      <c r="A220" s="145" t="s">
        <v>1145</v>
      </c>
      <c r="B220" s="146">
        <v>9781772620238</v>
      </c>
      <c r="C220" s="157" t="s">
        <v>1146</v>
      </c>
      <c r="D220" t="s">
        <v>1147</v>
      </c>
      <c r="E220" t="s">
        <v>1148</v>
      </c>
      <c r="F220" s="10" t="s">
        <v>37</v>
      </c>
      <c r="G220" t="s">
        <v>1149</v>
      </c>
      <c r="H220" t="s">
        <v>39</v>
      </c>
      <c r="I220" t="s">
        <v>1150</v>
      </c>
      <c r="J220" t="s">
        <v>69</v>
      </c>
      <c r="K220" s="10" t="str">
        <f t="shared" si="11"/>
        <v>No</v>
      </c>
      <c r="L220" t="s">
        <v>197</v>
      </c>
      <c r="O220">
        <v>2018</v>
      </c>
      <c r="P220" t="s">
        <v>1151</v>
      </c>
      <c r="R220" s="10" t="s">
        <v>47</v>
      </c>
    </row>
    <row r="221" spans="1:25">
      <c r="A221" s="145" t="s">
        <v>1152</v>
      </c>
      <c r="B221" s="146">
        <v>9781568585598</v>
      </c>
      <c r="C221" s="157" t="s">
        <v>1153</v>
      </c>
      <c r="D221" t="s">
        <v>1154</v>
      </c>
      <c r="E221" t="s">
        <v>1155</v>
      </c>
      <c r="F221" s="10" t="s">
        <v>37</v>
      </c>
      <c r="G221" t="s">
        <v>1156</v>
      </c>
      <c r="H221" t="s">
        <v>39</v>
      </c>
      <c r="I221" t="s">
        <v>1157</v>
      </c>
      <c r="J221" t="s">
        <v>62</v>
      </c>
      <c r="K221" s="10" t="str">
        <f t="shared" si="11"/>
        <v>No</v>
      </c>
      <c r="L221" t="s">
        <v>63</v>
      </c>
      <c r="M221" t="s">
        <v>64</v>
      </c>
      <c r="O221">
        <v>2017</v>
      </c>
      <c r="P221" t="s">
        <v>1158</v>
      </c>
      <c r="R221" s="10" t="s">
        <v>47</v>
      </c>
    </row>
    <row r="222" spans="1:25">
      <c r="A222" s="145" t="s">
        <v>1159</v>
      </c>
      <c r="B222" s="146">
        <v>9782311103267</v>
      </c>
      <c r="C222" s="157" t="s">
        <v>1160</v>
      </c>
      <c r="D222" t="s">
        <v>1161</v>
      </c>
      <c r="E222" t="s">
        <v>1162</v>
      </c>
      <c r="F222" s="10" t="s">
        <v>37</v>
      </c>
      <c r="G222" t="s">
        <v>1163</v>
      </c>
      <c r="H222" t="s">
        <v>39</v>
      </c>
      <c r="I222" t="s">
        <v>596</v>
      </c>
      <c r="J222" t="s">
        <v>69</v>
      </c>
      <c r="K222" s="10" t="str">
        <f t="shared" si="11"/>
        <v>Yes</v>
      </c>
      <c r="L222" t="s">
        <v>96</v>
      </c>
      <c r="O222">
        <v>2021</v>
      </c>
      <c r="P222" t="s">
        <v>661</v>
      </c>
      <c r="R222" s="10" t="s">
        <v>43</v>
      </c>
      <c r="S222" t="s">
        <v>1164</v>
      </c>
      <c r="T222">
        <v>2020</v>
      </c>
      <c r="U222" t="s">
        <v>1165</v>
      </c>
      <c r="V222" s="136" t="s">
        <v>1166</v>
      </c>
      <c r="W222" s="149">
        <v>9780735221772</v>
      </c>
    </row>
    <row r="223" spans="1:25">
      <c r="A223" s="145" t="s">
        <v>1167</v>
      </c>
      <c r="B223" s="146">
        <v>9784805316955</v>
      </c>
      <c r="C223" s="157" t="s">
        <v>1168</v>
      </c>
      <c r="D223" t="s">
        <v>1169</v>
      </c>
      <c r="E223" t="s">
        <v>1170</v>
      </c>
      <c r="F223" s="10" t="s">
        <v>37</v>
      </c>
      <c r="G223" t="s">
        <v>1171</v>
      </c>
      <c r="H223" t="s">
        <v>77</v>
      </c>
      <c r="I223" t="s">
        <v>388</v>
      </c>
      <c r="J223" t="s">
        <v>69</v>
      </c>
      <c r="K223" s="10" t="str">
        <f t="shared" si="11"/>
        <v>No</v>
      </c>
      <c r="L223" t="s">
        <v>96</v>
      </c>
      <c r="O223">
        <v>2022</v>
      </c>
      <c r="P223" t="s">
        <v>1172</v>
      </c>
      <c r="R223" s="10" t="s">
        <v>47</v>
      </c>
    </row>
    <row r="224" spans="1:25">
      <c r="A224" s="145" t="s">
        <v>1173</v>
      </c>
      <c r="B224" s="146">
        <v>9781771132268</v>
      </c>
      <c r="C224" s="157" t="s">
        <v>1174</v>
      </c>
      <c r="D224" t="s">
        <v>1175</v>
      </c>
      <c r="E224" t="s">
        <v>1176</v>
      </c>
      <c r="F224" s="10" t="s">
        <v>37</v>
      </c>
      <c r="G224" t="s">
        <v>1177</v>
      </c>
      <c r="H224" t="s">
        <v>39</v>
      </c>
      <c r="I224" t="s">
        <v>1178</v>
      </c>
      <c r="J224" t="s">
        <v>62</v>
      </c>
      <c r="K224" s="10" t="str">
        <f t="shared" si="11"/>
        <v>No</v>
      </c>
      <c r="L224" t="s">
        <v>270</v>
      </c>
      <c r="M224" t="s">
        <v>225</v>
      </c>
      <c r="O224">
        <v>2016</v>
      </c>
      <c r="P224" t="s">
        <v>1179</v>
      </c>
      <c r="R224" s="10" t="s">
        <v>47</v>
      </c>
    </row>
    <row r="225" spans="1:18">
      <c r="A225" s="145" t="s">
        <v>1180</v>
      </c>
      <c r="B225" s="146">
        <v>9781788737906</v>
      </c>
      <c r="C225" s="157" t="s">
        <v>1181</v>
      </c>
      <c r="D225" t="s">
        <v>1182</v>
      </c>
      <c r="E225" t="s">
        <v>1183</v>
      </c>
      <c r="F225" s="10" t="s">
        <v>37</v>
      </c>
      <c r="G225" t="s">
        <v>1184</v>
      </c>
      <c r="H225" t="s">
        <v>39</v>
      </c>
      <c r="I225" t="s">
        <v>596</v>
      </c>
      <c r="J225" t="s">
        <v>62</v>
      </c>
      <c r="K225" s="10" t="str">
        <f t="shared" si="11"/>
        <v>No</v>
      </c>
      <c r="L225" t="s">
        <v>1185</v>
      </c>
      <c r="O225">
        <v>2023</v>
      </c>
      <c r="P225" t="s">
        <v>1186</v>
      </c>
      <c r="R225" s="10" t="s">
        <v>47</v>
      </c>
    </row>
    <row r="226" spans="1:18">
      <c r="A226" s="145" t="s">
        <v>1187</v>
      </c>
      <c r="B226" s="146">
        <v>9781987834284</v>
      </c>
      <c r="C226" s="157" t="s">
        <v>1188</v>
      </c>
      <c r="D226" t="s">
        <v>1189</v>
      </c>
      <c r="E226" t="s">
        <v>1190</v>
      </c>
      <c r="F226" s="10" t="s">
        <v>59</v>
      </c>
      <c r="G226" t="s">
        <v>1191</v>
      </c>
      <c r="H226" t="s">
        <v>39</v>
      </c>
      <c r="I226" t="s">
        <v>189</v>
      </c>
      <c r="J226" t="s">
        <v>62</v>
      </c>
      <c r="K226" s="10" t="str">
        <f t="shared" si="11"/>
        <v>No</v>
      </c>
      <c r="L226" t="s">
        <v>80</v>
      </c>
      <c r="O226">
        <v>2021</v>
      </c>
      <c r="P226" t="s">
        <v>1192</v>
      </c>
      <c r="R226" s="10" t="s">
        <v>47</v>
      </c>
    </row>
    <row r="227" spans="1:18">
      <c r="A227" s="145" t="s">
        <v>1193</v>
      </c>
      <c r="B227" s="146">
        <v>9781616558352</v>
      </c>
      <c r="C227" s="157" t="s">
        <v>1194</v>
      </c>
      <c r="D227" t="s">
        <v>1195</v>
      </c>
      <c r="E227" t="s">
        <v>1196</v>
      </c>
      <c r="F227" s="10" t="s">
        <v>37</v>
      </c>
      <c r="G227" t="s">
        <v>1197</v>
      </c>
      <c r="H227" t="s">
        <v>39</v>
      </c>
      <c r="I227" t="s">
        <v>1198</v>
      </c>
      <c r="J227" t="s">
        <v>62</v>
      </c>
      <c r="K227" s="10" t="str">
        <f t="shared" si="11"/>
        <v>No</v>
      </c>
      <c r="L227" t="s">
        <v>96</v>
      </c>
      <c r="O227">
        <v>2016</v>
      </c>
      <c r="P227" t="s">
        <v>1199</v>
      </c>
      <c r="R227" s="10" t="s">
        <v>47</v>
      </c>
    </row>
    <row r="228" spans="1:18">
      <c r="A228" s="145" t="s">
        <v>1200</v>
      </c>
      <c r="B228" s="146">
        <v>9781954412323</v>
      </c>
      <c r="C228" s="157" t="s">
        <v>1201</v>
      </c>
      <c r="D228" t="s">
        <v>1202</v>
      </c>
      <c r="E228" t="s">
        <v>1203</v>
      </c>
      <c r="F228" s="10" t="s">
        <v>341</v>
      </c>
      <c r="G228" t="s">
        <v>1204</v>
      </c>
      <c r="H228" t="s">
        <v>39</v>
      </c>
      <c r="I228" t="s">
        <v>1205</v>
      </c>
      <c r="J228" t="s">
        <v>62</v>
      </c>
      <c r="K228" s="10" t="str">
        <f t="shared" si="11"/>
        <v>No</v>
      </c>
      <c r="L228" t="s">
        <v>126</v>
      </c>
      <c r="O228">
        <v>2021</v>
      </c>
      <c r="P228" t="s">
        <v>1206</v>
      </c>
      <c r="R228" s="10" t="s">
        <v>47</v>
      </c>
    </row>
    <row r="229" spans="1:18">
      <c r="A229" s="145" t="s">
        <v>1207</v>
      </c>
      <c r="B229" s="146">
        <v>9781596438279</v>
      </c>
      <c r="C229" s="157" t="s">
        <v>798</v>
      </c>
      <c r="D229" t="s">
        <v>799</v>
      </c>
      <c r="E229" t="s">
        <v>780</v>
      </c>
      <c r="F229" s="10" t="s">
        <v>37</v>
      </c>
      <c r="G229" t="s">
        <v>800</v>
      </c>
      <c r="H229" t="s">
        <v>39</v>
      </c>
      <c r="I229" t="s">
        <v>325</v>
      </c>
      <c r="J229" t="s">
        <v>62</v>
      </c>
      <c r="K229" s="10" t="str">
        <f t="shared" si="11"/>
        <v>No</v>
      </c>
      <c r="L229" t="s">
        <v>64</v>
      </c>
      <c r="M229" t="s">
        <v>96</v>
      </c>
      <c r="O229">
        <v>2013</v>
      </c>
      <c r="P229" t="s">
        <v>1208</v>
      </c>
      <c r="Q229" t="s">
        <v>732</v>
      </c>
      <c r="R229" s="10" t="s">
        <v>47</v>
      </c>
    </row>
    <row r="230" spans="1:18">
      <c r="A230" s="145" t="s">
        <v>1209</v>
      </c>
      <c r="B230" s="146">
        <v>9781781680988</v>
      </c>
      <c r="C230" s="157" t="s">
        <v>1210</v>
      </c>
      <c r="D230" t="s">
        <v>1211</v>
      </c>
      <c r="E230" t="s">
        <v>1212</v>
      </c>
      <c r="F230" s="10" t="s">
        <v>37</v>
      </c>
      <c r="G230" t="s">
        <v>1213</v>
      </c>
      <c r="H230" t="s">
        <v>39</v>
      </c>
      <c r="I230" t="s">
        <v>1214</v>
      </c>
      <c r="J230" t="s">
        <v>41</v>
      </c>
      <c r="K230" s="10" t="str">
        <f t="shared" si="11"/>
        <v>No</v>
      </c>
      <c r="L230" t="s">
        <v>597</v>
      </c>
      <c r="O230">
        <v>2013</v>
      </c>
      <c r="P230" t="s">
        <v>1186</v>
      </c>
      <c r="R230" s="10" t="s">
        <v>47</v>
      </c>
    </row>
    <row r="231" spans="1:18">
      <c r="A231" s="145" t="s">
        <v>1215</v>
      </c>
      <c r="B231" s="146">
        <v>9781427871367</v>
      </c>
      <c r="C231" s="157" t="s">
        <v>1216</v>
      </c>
      <c r="D231" t="s">
        <v>1217</v>
      </c>
      <c r="E231" t="s">
        <v>1218</v>
      </c>
      <c r="F231" s="10" t="s">
        <v>37</v>
      </c>
      <c r="G231" t="s">
        <v>1219</v>
      </c>
      <c r="H231" t="s">
        <v>39</v>
      </c>
      <c r="I231" t="s">
        <v>1220</v>
      </c>
      <c r="J231" t="s">
        <v>69</v>
      </c>
      <c r="K231" s="10" t="str">
        <f t="shared" si="11"/>
        <v>No</v>
      </c>
      <c r="L231" t="s">
        <v>344</v>
      </c>
      <c r="O231">
        <v>2023</v>
      </c>
      <c r="P231" t="s">
        <v>1221</v>
      </c>
      <c r="R231" s="10" t="s">
        <v>47</v>
      </c>
    </row>
    <row r="232" spans="1:18">
      <c r="A232" s="145" t="s">
        <v>1222</v>
      </c>
      <c r="B232" s="146">
        <v>9782896115310</v>
      </c>
      <c r="C232" s="157" t="s">
        <v>1223</v>
      </c>
      <c r="D232" t="s">
        <v>1224</v>
      </c>
      <c r="E232" t="s">
        <v>1225</v>
      </c>
      <c r="F232" s="10" t="s">
        <v>37</v>
      </c>
      <c r="G232" t="s">
        <v>1008</v>
      </c>
      <c r="H232" t="s">
        <v>39</v>
      </c>
      <c r="I232" t="s">
        <v>1226</v>
      </c>
      <c r="J232" t="s">
        <v>69</v>
      </c>
      <c r="K232" s="10" t="str">
        <f t="shared" si="11"/>
        <v>Yes</v>
      </c>
      <c r="L232" t="s">
        <v>496</v>
      </c>
      <c r="O232">
        <v>2016</v>
      </c>
      <c r="P232" t="s">
        <v>1227</v>
      </c>
    </row>
    <row r="233" spans="1:18">
      <c r="A233" s="145" t="s">
        <v>1228</v>
      </c>
      <c r="B233" s="146">
        <v>9781501166433</v>
      </c>
      <c r="C233" s="157" t="s">
        <v>1229</v>
      </c>
      <c r="D233" t="s">
        <v>1230</v>
      </c>
      <c r="E233" t="s">
        <v>1231</v>
      </c>
      <c r="F233" s="10" t="s">
        <v>463</v>
      </c>
      <c r="G233" t="s">
        <v>1232</v>
      </c>
      <c r="H233" t="s">
        <v>39</v>
      </c>
      <c r="I233" t="s">
        <v>1233</v>
      </c>
      <c r="J233" t="s">
        <v>69</v>
      </c>
      <c r="K233" s="10" t="str">
        <f t="shared" si="11"/>
        <v>No</v>
      </c>
      <c r="L233" t="s">
        <v>96</v>
      </c>
      <c r="O233">
        <v>2018</v>
      </c>
      <c r="P233" t="s">
        <v>1234</v>
      </c>
      <c r="R233" s="10" t="s">
        <v>47</v>
      </c>
    </row>
    <row r="234" spans="1:18">
      <c r="A234" s="145" t="s">
        <v>1235</v>
      </c>
      <c r="B234" s="146">
        <v>9781786278937</v>
      </c>
      <c r="C234" s="157" t="s">
        <v>1236</v>
      </c>
      <c r="D234" t="s">
        <v>1237</v>
      </c>
      <c r="E234" t="s">
        <v>1238</v>
      </c>
      <c r="F234" s="10" t="s">
        <v>37</v>
      </c>
      <c r="G234" t="s">
        <v>1239</v>
      </c>
      <c r="H234" t="s">
        <v>39</v>
      </c>
      <c r="I234" t="s">
        <v>151</v>
      </c>
      <c r="J234" t="s">
        <v>69</v>
      </c>
      <c r="K234" s="10" t="str">
        <f t="shared" si="11"/>
        <v>No</v>
      </c>
      <c r="L234" t="s">
        <v>1240</v>
      </c>
      <c r="O234">
        <v>2021</v>
      </c>
      <c r="P234" t="s">
        <v>1241</v>
      </c>
      <c r="R234" s="10" t="s">
        <v>47</v>
      </c>
    </row>
    <row r="235" spans="1:18">
      <c r="A235" s="145" t="s">
        <v>1242</v>
      </c>
      <c r="B235" s="146">
        <v>9781935548515</v>
      </c>
      <c r="C235" s="157" t="s">
        <v>1243</v>
      </c>
      <c r="D235" t="s">
        <v>1244</v>
      </c>
      <c r="E235" t="s">
        <v>1245</v>
      </c>
      <c r="F235" s="10" t="s">
        <v>37</v>
      </c>
      <c r="G235" t="s">
        <v>1246</v>
      </c>
      <c r="H235" t="s">
        <v>39</v>
      </c>
      <c r="I235" t="s">
        <v>164</v>
      </c>
      <c r="J235" t="s">
        <v>69</v>
      </c>
      <c r="K235" s="10" t="str">
        <f t="shared" si="11"/>
        <v>No</v>
      </c>
      <c r="L235" t="s">
        <v>119</v>
      </c>
      <c r="O235">
        <v>2014</v>
      </c>
      <c r="P235" t="s">
        <v>1247</v>
      </c>
      <c r="R235" s="10" t="s">
        <v>47</v>
      </c>
    </row>
    <row r="236" spans="1:18">
      <c r="A236" s="145" t="s">
        <v>1248</v>
      </c>
      <c r="B236" s="146">
        <v>9781073418466</v>
      </c>
      <c r="C236" s="157" t="s">
        <v>1249</v>
      </c>
      <c r="D236" t="s">
        <v>1250</v>
      </c>
      <c r="E236" t="s">
        <v>1251</v>
      </c>
      <c r="F236" s="10" t="s">
        <v>341</v>
      </c>
      <c r="G236" t="s">
        <v>1252</v>
      </c>
      <c r="H236" t="s">
        <v>39</v>
      </c>
      <c r="I236" t="s">
        <v>591</v>
      </c>
      <c r="J236" t="s">
        <v>62</v>
      </c>
      <c r="K236" s="10" t="str">
        <f t="shared" si="11"/>
        <v>No</v>
      </c>
      <c r="L236" t="s">
        <v>64</v>
      </c>
      <c r="M236" t="s">
        <v>96</v>
      </c>
      <c r="O236">
        <v>2019</v>
      </c>
      <c r="P236" t="s">
        <v>1253</v>
      </c>
      <c r="R236" s="10" t="s">
        <v>47</v>
      </c>
    </row>
    <row r="237" spans="1:18">
      <c r="A237" s="145" t="s">
        <v>1254</v>
      </c>
      <c r="B237" s="146">
        <v>9781939130112</v>
      </c>
      <c r="C237" s="157" t="s">
        <v>1255</v>
      </c>
      <c r="D237" t="s">
        <v>1256</v>
      </c>
      <c r="E237" t="s">
        <v>1257</v>
      </c>
      <c r="F237" s="10" t="s">
        <v>341</v>
      </c>
      <c r="G237" t="s">
        <v>1258</v>
      </c>
      <c r="H237" t="s">
        <v>188</v>
      </c>
      <c r="I237" t="s">
        <v>891</v>
      </c>
      <c r="J237" t="s">
        <v>69</v>
      </c>
      <c r="K237" s="10" t="str">
        <f t="shared" si="11"/>
        <v>Yes</v>
      </c>
      <c r="L237" t="s">
        <v>126</v>
      </c>
      <c r="O237">
        <v>2014</v>
      </c>
      <c r="P237" t="s">
        <v>1259</v>
      </c>
    </row>
    <row r="239" spans="1:18">
      <c r="A239" s="145" t="s">
        <v>1260</v>
      </c>
      <c r="B239" s="146">
        <v>9781849353021</v>
      </c>
      <c r="C239" s="157" t="s">
        <v>1261</v>
      </c>
      <c r="D239" t="s">
        <v>1262</v>
      </c>
      <c r="E239" t="s">
        <v>1263</v>
      </c>
      <c r="F239" s="10" t="s">
        <v>37</v>
      </c>
      <c r="G239" t="s">
        <v>1264</v>
      </c>
      <c r="H239" t="s">
        <v>39</v>
      </c>
      <c r="I239" t="s">
        <v>1265</v>
      </c>
      <c r="J239" t="s">
        <v>69</v>
      </c>
      <c r="K239" s="10" t="str">
        <f t="shared" si="11"/>
        <v>No</v>
      </c>
      <c r="L239" t="s">
        <v>197</v>
      </c>
      <c r="O239">
        <v>2018</v>
      </c>
      <c r="P239" t="s">
        <v>1266</v>
      </c>
      <c r="R239" s="10" t="s">
        <v>47</v>
      </c>
    </row>
    <row r="240" spans="1:18">
      <c r="A240" s="145" t="s">
        <v>1267</v>
      </c>
      <c r="B240" s="146">
        <v>9781608461868</v>
      </c>
      <c r="C240" s="157" t="s">
        <v>1268</v>
      </c>
      <c r="D240" t="s">
        <v>1269</v>
      </c>
      <c r="E240" t="s">
        <v>1270</v>
      </c>
      <c r="F240" s="10" t="s">
        <v>37</v>
      </c>
      <c r="G240" t="s">
        <v>766</v>
      </c>
      <c r="H240" t="s">
        <v>39</v>
      </c>
      <c r="I240" t="s">
        <v>371</v>
      </c>
      <c r="J240" t="s">
        <v>69</v>
      </c>
      <c r="K240" s="10" t="str">
        <f t="shared" si="11"/>
        <v>No</v>
      </c>
      <c r="L240" t="s">
        <v>79</v>
      </c>
      <c r="M240" t="s">
        <v>197</v>
      </c>
      <c r="O240">
        <v>2013</v>
      </c>
      <c r="P240" t="s">
        <v>1271</v>
      </c>
      <c r="R240" s="10" t="s">
        <v>47</v>
      </c>
    </row>
    <row r="241" spans="1:23">
      <c r="A241" s="145" t="s">
        <v>1272</v>
      </c>
      <c r="B241" s="146">
        <v>9781770859401</v>
      </c>
      <c r="C241" s="157" t="s">
        <v>1273</v>
      </c>
      <c r="D241" t="s">
        <v>1274</v>
      </c>
      <c r="E241" t="s">
        <v>1275</v>
      </c>
      <c r="F241" s="10" t="s">
        <v>37</v>
      </c>
      <c r="G241" t="s">
        <v>1276</v>
      </c>
      <c r="H241" t="s">
        <v>39</v>
      </c>
      <c r="I241" t="s">
        <v>151</v>
      </c>
      <c r="J241" t="s">
        <v>69</v>
      </c>
      <c r="K241" s="10" t="str">
        <f t="shared" si="11"/>
        <v>No</v>
      </c>
      <c r="L241" t="s">
        <v>80</v>
      </c>
      <c r="O241">
        <v>2017</v>
      </c>
      <c r="P241" t="s">
        <v>1277</v>
      </c>
      <c r="R241" s="10" t="s">
        <v>47</v>
      </c>
    </row>
    <row r="242" spans="1:23">
      <c r="A242" s="145" t="s">
        <v>1278</v>
      </c>
      <c r="B242" s="146">
        <v>9780231191821</v>
      </c>
      <c r="C242" s="157" t="s">
        <v>1279</v>
      </c>
      <c r="D242" t="s">
        <v>1280</v>
      </c>
      <c r="E242" t="s">
        <v>1281</v>
      </c>
      <c r="F242" s="10" t="s">
        <v>59</v>
      </c>
      <c r="G242" t="s">
        <v>1282</v>
      </c>
      <c r="H242" t="s">
        <v>188</v>
      </c>
      <c r="I242" t="s">
        <v>1283</v>
      </c>
      <c r="J242" t="s">
        <v>69</v>
      </c>
      <c r="K242" s="10" t="str">
        <f t="shared" si="11"/>
        <v>No</v>
      </c>
      <c r="L242" t="s">
        <v>79</v>
      </c>
      <c r="M242" t="s">
        <v>225</v>
      </c>
      <c r="O242">
        <v>2021</v>
      </c>
      <c r="P242" t="s">
        <v>1284</v>
      </c>
      <c r="R242" s="10" t="s">
        <v>47</v>
      </c>
    </row>
    <row r="243" spans="1:23">
      <c r="A243" s="145" t="s">
        <v>1285</v>
      </c>
      <c r="B243" s="146">
        <v>9798887440347</v>
      </c>
      <c r="C243" s="157" t="s">
        <v>1286</v>
      </c>
      <c r="D243" t="s">
        <v>1287</v>
      </c>
      <c r="E243" t="s">
        <v>1288</v>
      </c>
      <c r="F243" s="10" t="s">
        <v>37</v>
      </c>
      <c r="G243" t="s">
        <v>1289</v>
      </c>
      <c r="H243" t="s">
        <v>39</v>
      </c>
      <c r="I243" t="s">
        <v>1265</v>
      </c>
      <c r="J243" t="s">
        <v>69</v>
      </c>
      <c r="K243" s="10" t="str">
        <f t="shared" si="11"/>
        <v>No</v>
      </c>
      <c r="L243" t="s">
        <v>126</v>
      </c>
      <c r="O243">
        <v>2024</v>
      </c>
      <c r="P243" t="s">
        <v>1290</v>
      </c>
      <c r="R243" s="10" t="s">
        <v>47</v>
      </c>
    </row>
    <row r="244" spans="1:23">
      <c r="A244" s="145" t="s">
        <v>1291</v>
      </c>
      <c r="B244" s="146">
        <v>9781978834217</v>
      </c>
      <c r="C244" s="157" t="s">
        <v>1292</v>
      </c>
      <c r="D244" t="s">
        <v>1293</v>
      </c>
      <c r="E244" t="s">
        <v>1294</v>
      </c>
      <c r="F244" s="10" t="s">
        <v>37</v>
      </c>
      <c r="G244" t="s">
        <v>1295</v>
      </c>
      <c r="H244" t="s">
        <v>39</v>
      </c>
      <c r="I244" t="s">
        <v>78</v>
      </c>
      <c r="J244" t="s">
        <v>41</v>
      </c>
      <c r="K244" s="10" t="str">
        <f t="shared" si="11"/>
        <v>No</v>
      </c>
      <c r="L244" t="s">
        <v>64</v>
      </c>
      <c r="M244" t="s">
        <v>96</v>
      </c>
      <c r="O244">
        <v>2023</v>
      </c>
      <c r="P244" t="s">
        <v>1296</v>
      </c>
      <c r="R244" s="10" t="s">
        <v>47</v>
      </c>
    </row>
    <row r="245" spans="1:23">
      <c r="A245" s="145" t="s">
        <v>1297</v>
      </c>
      <c r="B245" s="146">
        <v>9781647290573</v>
      </c>
      <c r="C245" s="157" t="s">
        <v>1298</v>
      </c>
      <c r="D245" t="s">
        <v>1299</v>
      </c>
      <c r="E245" t="s">
        <v>1300</v>
      </c>
      <c r="F245" s="10" t="s">
        <v>341</v>
      </c>
      <c r="G245" t="s">
        <v>1301</v>
      </c>
      <c r="H245" t="s">
        <v>77</v>
      </c>
      <c r="I245" t="s">
        <v>1302</v>
      </c>
      <c r="J245" t="s">
        <v>69</v>
      </c>
      <c r="K245" s="10" t="str">
        <f t="shared" si="11"/>
        <v>Yes</v>
      </c>
      <c r="L245" t="s">
        <v>126</v>
      </c>
      <c r="O245">
        <v>2021</v>
      </c>
      <c r="P245" t="s">
        <v>1259</v>
      </c>
      <c r="R245" s="10" t="s">
        <v>43</v>
      </c>
    </row>
    <row r="246" spans="1:23">
      <c r="A246" s="145" t="s">
        <v>1303</v>
      </c>
      <c r="B246" s="146">
        <v>9781637150153</v>
      </c>
      <c r="C246" s="157" t="s">
        <v>1304</v>
      </c>
      <c r="D246" t="s">
        <v>1305</v>
      </c>
      <c r="E246" t="s">
        <v>1306</v>
      </c>
      <c r="F246" s="10" t="s">
        <v>37</v>
      </c>
      <c r="G246" t="s">
        <v>1307</v>
      </c>
      <c r="H246" t="s">
        <v>39</v>
      </c>
      <c r="I246" t="s">
        <v>1308</v>
      </c>
      <c r="J246" t="s">
        <v>62</v>
      </c>
      <c r="K246" s="10" t="str">
        <f t="shared" si="11"/>
        <v>Yes</v>
      </c>
      <c r="L246" t="s">
        <v>225</v>
      </c>
      <c r="O246">
        <v>2022</v>
      </c>
      <c r="P246" t="s">
        <v>1309</v>
      </c>
      <c r="R246" s="10" t="s">
        <v>43</v>
      </c>
    </row>
    <row r="247" spans="1:23">
      <c r="A247" s="145" t="s">
        <v>1310</v>
      </c>
      <c r="B247" s="146">
        <v>9781772620320</v>
      </c>
      <c r="C247" s="157" t="s">
        <v>1311</v>
      </c>
      <c r="D247" t="s">
        <v>1312</v>
      </c>
      <c r="E247" t="s">
        <v>1313</v>
      </c>
      <c r="F247" s="10" t="s">
        <v>341</v>
      </c>
      <c r="G247" t="s">
        <v>1314</v>
      </c>
      <c r="H247" t="s">
        <v>39</v>
      </c>
      <c r="I247" t="s">
        <v>1315</v>
      </c>
      <c r="J247" t="s">
        <v>62</v>
      </c>
      <c r="K247" s="10" t="str">
        <f t="shared" si="11"/>
        <v>No</v>
      </c>
      <c r="L247" t="s">
        <v>119</v>
      </c>
      <c r="O247">
        <v>2020</v>
      </c>
      <c r="P247" t="s">
        <v>1151</v>
      </c>
      <c r="R247" s="10" t="s">
        <v>47</v>
      </c>
    </row>
    <row r="248" spans="1:23">
      <c r="A248" s="145" t="s">
        <v>1316</v>
      </c>
      <c r="B248" s="146">
        <v>9781950912650</v>
      </c>
      <c r="C248" s="157" t="s">
        <v>1317</v>
      </c>
      <c r="D248" t="s">
        <v>1318</v>
      </c>
      <c r="E248" t="s">
        <v>1319</v>
      </c>
      <c r="F248" s="10" t="s">
        <v>37</v>
      </c>
      <c r="G248" t="s">
        <v>1320</v>
      </c>
      <c r="H248" t="s">
        <v>39</v>
      </c>
      <c r="I248" t="s">
        <v>164</v>
      </c>
      <c r="J248" t="s">
        <v>69</v>
      </c>
      <c r="K248" s="10" t="str">
        <f t="shared" si="11"/>
        <v>No</v>
      </c>
      <c r="L248" t="s">
        <v>96</v>
      </c>
      <c r="O248">
        <v>2022</v>
      </c>
      <c r="P248" t="s">
        <v>1321</v>
      </c>
      <c r="R248" s="10" t="s">
        <v>47</v>
      </c>
    </row>
    <row r="249" spans="1:23">
      <c r="A249" s="145" t="s">
        <v>1322</v>
      </c>
      <c r="B249" s="146">
        <v>9781957363325</v>
      </c>
      <c r="C249" s="157" t="s">
        <v>1323</v>
      </c>
      <c r="D249" t="s">
        <v>1324</v>
      </c>
      <c r="E249" t="s">
        <v>1325</v>
      </c>
      <c r="F249" s="10" t="s">
        <v>341</v>
      </c>
      <c r="G249" t="s">
        <v>1326</v>
      </c>
      <c r="H249" t="s">
        <v>39</v>
      </c>
      <c r="I249" t="s">
        <v>113</v>
      </c>
      <c r="J249" t="s">
        <v>69</v>
      </c>
      <c r="K249" s="10" t="str">
        <f t="shared" si="11"/>
        <v>Yes</v>
      </c>
      <c r="L249" t="s">
        <v>344</v>
      </c>
      <c r="O249">
        <v>2023</v>
      </c>
      <c r="P249" t="s">
        <v>1327</v>
      </c>
      <c r="R249" s="10" t="s">
        <v>43</v>
      </c>
    </row>
    <row r="250" spans="1:23">
      <c r="A250" s="145" t="s">
        <v>1328</v>
      </c>
      <c r="B250" s="146">
        <v>9781948886116</v>
      </c>
      <c r="C250" s="157" t="s">
        <v>1329</v>
      </c>
      <c r="D250" t="s">
        <v>1330</v>
      </c>
      <c r="E250" t="s">
        <v>1331</v>
      </c>
      <c r="F250" s="10" t="s">
        <v>37</v>
      </c>
      <c r="G250" t="s">
        <v>880</v>
      </c>
      <c r="H250" t="s">
        <v>77</v>
      </c>
      <c r="I250" t="s">
        <v>151</v>
      </c>
      <c r="J250" t="s">
        <v>41</v>
      </c>
      <c r="K250" s="10" t="str">
        <f t="shared" si="11"/>
        <v>Yes</v>
      </c>
      <c r="L250" t="s">
        <v>171</v>
      </c>
      <c r="O250">
        <v>2021</v>
      </c>
      <c r="P250" t="s">
        <v>1332</v>
      </c>
      <c r="R250" s="172"/>
    </row>
    <row r="251" spans="1:23">
      <c r="A251" s="171" t="s">
        <v>1333</v>
      </c>
      <c r="B251" s="146">
        <v>9781970047134</v>
      </c>
      <c r="C251" s="157" t="s">
        <v>1334</v>
      </c>
      <c r="D251" t="s">
        <v>1335</v>
      </c>
      <c r="E251" t="s">
        <v>1336</v>
      </c>
      <c r="F251" s="10" t="s">
        <v>37</v>
      </c>
      <c r="G251" t="s">
        <v>1337</v>
      </c>
      <c r="H251" t="s">
        <v>77</v>
      </c>
      <c r="I251" t="s">
        <v>164</v>
      </c>
      <c r="J251" t="s">
        <v>62</v>
      </c>
      <c r="K251" s="10" t="str">
        <f t="shared" ref="K251" si="12">IF(R251="English", "No", "Yes")</f>
        <v>No</v>
      </c>
      <c r="L251" t="s">
        <v>197</v>
      </c>
      <c r="M251" t="s">
        <v>96</v>
      </c>
      <c r="O251">
        <v>2021</v>
      </c>
      <c r="P251" t="s">
        <v>1338</v>
      </c>
      <c r="R251" s="10" t="s">
        <v>47</v>
      </c>
    </row>
    <row r="252" spans="1:23">
      <c r="A252" s="171" t="s">
        <v>1339</v>
      </c>
      <c r="B252" s="146">
        <v>9781551529219</v>
      </c>
      <c r="C252" s="157" t="s">
        <v>1340</v>
      </c>
      <c r="D252" t="s">
        <v>248</v>
      </c>
      <c r="E252" t="s">
        <v>245</v>
      </c>
      <c r="F252" s="10" t="s">
        <v>37</v>
      </c>
      <c r="G252" t="s">
        <v>246</v>
      </c>
      <c r="H252" t="s">
        <v>39</v>
      </c>
      <c r="I252" t="s">
        <v>247</v>
      </c>
      <c r="J252" t="s">
        <v>41</v>
      </c>
      <c r="K252" s="10" t="s">
        <v>869</v>
      </c>
      <c r="L252" t="s">
        <v>126</v>
      </c>
      <c r="O252">
        <v>2023</v>
      </c>
      <c r="P252" t="s">
        <v>249</v>
      </c>
      <c r="R252" s="10" t="s">
        <v>43</v>
      </c>
      <c r="S252" t="s">
        <v>244</v>
      </c>
      <c r="T252">
        <v>2022</v>
      </c>
      <c r="U252" s="10" t="s">
        <v>228</v>
      </c>
      <c r="V252" t="s">
        <v>250</v>
      </c>
      <c r="W252" s="167">
        <v>9781551529219</v>
      </c>
    </row>
    <row r="253" spans="1:23">
      <c r="A253" s="171" t="s">
        <v>1341</v>
      </c>
      <c r="B253" s="146">
        <v>9781551526508</v>
      </c>
      <c r="C253" s="157" t="s">
        <v>1342</v>
      </c>
      <c r="D253" t="s">
        <v>1343</v>
      </c>
      <c r="E253" t="s">
        <v>1344</v>
      </c>
      <c r="F253" s="10" t="s">
        <v>37</v>
      </c>
      <c r="G253" t="s">
        <v>579</v>
      </c>
      <c r="H253" t="s">
        <v>39</v>
      </c>
      <c r="I253" t="s">
        <v>580</v>
      </c>
      <c r="J253" t="s">
        <v>69</v>
      </c>
      <c r="K253" s="10" t="str">
        <f t="shared" ref="K253" si="13">IF(R253="English", "No", "Yes")</f>
        <v>No</v>
      </c>
      <c r="L253" t="s">
        <v>197</v>
      </c>
      <c r="M253" t="s">
        <v>96</v>
      </c>
      <c r="O253">
        <v>2016</v>
      </c>
      <c r="P253" t="s">
        <v>249</v>
      </c>
      <c r="R253" s="10" t="s">
        <v>47</v>
      </c>
    </row>
    <row r="254" spans="1:23">
      <c r="A254" s="145" t="s">
        <v>1345</v>
      </c>
      <c r="B254" s="146">
        <v>9781954044579</v>
      </c>
      <c r="C254" s="157" t="s">
        <v>1346</v>
      </c>
      <c r="D254" t="s">
        <v>1347</v>
      </c>
      <c r="E254" t="s">
        <v>1348</v>
      </c>
      <c r="F254" s="10" t="s">
        <v>59</v>
      </c>
      <c r="G254" t="s">
        <v>1349</v>
      </c>
      <c r="H254" t="s">
        <v>39</v>
      </c>
      <c r="I254" t="s">
        <v>1350</v>
      </c>
      <c r="J254" t="s">
        <v>62</v>
      </c>
      <c r="K254" s="10" t="str">
        <f t="shared" ref="K254:K255" si="14">IF(R254="English", "No", "Yes")</f>
        <v>No</v>
      </c>
      <c r="L254" t="s">
        <v>480</v>
      </c>
      <c r="O254">
        <v>2021</v>
      </c>
      <c r="P254" t="s">
        <v>1351</v>
      </c>
      <c r="R254" s="10" t="s">
        <v>47</v>
      </c>
    </row>
    <row r="255" spans="1:23">
      <c r="A255" s="145" t="s">
        <v>1352</v>
      </c>
      <c r="B255" s="146">
        <v>9781106906458</v>
      </c>
      <c r="C255" s="157" t="s">
        <v>1353</v>
      </c>
      <c r="D255" t="s">
        <v>1354</v>
      </c>
      <c r="E255" t="s">
        <v>1355</v>
      </c>
      <c r="F255" s="10" t="s">
        <v>37</v>
      </c>
      <c r="G255" t="s">
        <v>1356</v>
      </c>
      <c r="H255" t="s">
        <v>77</v>
      </c>
      <c r="I255" t="s">
        <v>78</v>
      </c>
      <c r="J255" t="s">
        <v>69</v>
      </c>
      <c r="K255" s="10" t="str">
        <f t="shared" si="14"/>
        <v>No</v>
      </c>
      <c r="L255" t="s">
        <v>344</v>
      </c>
      <c r="O255">
        <v>2020</v>
      </c>
      <c r="P255" t="s">
        <v>1351</v>
      </c>
      <c r="R255" s="10" t="s">
        <v>47</v>
      </c>
    </row>
  </sheetData>
  <sortState xmlns:xlrd2="http://schemas.microsoft.com/office/spreadsheetml/2017/richdata2" ref="AL25:AM84">
    <sortCondition descending="1" ref="AM25:AM84"/>
  </sortState>
  <mergeCells count="121">
    <mergeCell ref="AC26:AW26"/>
    <mergeCell ref="AC27:AD27"/>
    <mergeCell ref="AE27:AG27"/>
    <mergeCell ref="AH27:AK27"/>
    <mergeCell ref="AL27:AN27"/>
    <mergeCell ref="AO27:AR27"/>
    <mergeCell ref="AS27:AW27"/>
    <mergeCell ref="AC22:AW22"/>
    <mergeCell ref="AC23:AD23"/>
    <mergeCell ref="AE23:AG23"/>
    <mergeCell ref="AH23:AK23"/>
    <mergeCell ref="AL23:AN23"/>
    <mergeCell ref="AO23:AR23"/>
    <mergeCell ref="AS23:AW23"/>
    <mergeCell ref="AE18:AG18"/>
    <mergeCell ref="AH18:AK18"/>
    <mergeCell ref="AL18:AN18"/>
    <mergeCell ref="AO18:AR18"/>
    <mergeCell ref="AS18:AW18"/>
    <mergeCell ref="AC10:AW10"/>
    <mergeCell ref="AC11:AD11"/>
    <mergeCell ref="AE11:AG11"/>
    <mergeCell ref="AH11:AK11"/>
    <mergeCell ref="AL11:AN11"/>
    <mergeCell ref="AO11:AR11"/>
    <mergeCell ref="AS11:AW11"/>
    <mergeCell ref="AC2:AW2"/>
    <mergeCell ref="AC4:AD4"/>
    <mergeCell ref="AE4:AG4"/>
    <mergeCell ref="AH4:AK4"/>
    <mergeCell ref="AL4:AN4"/>
    <mergeCell ref="AO4:AR4"/>
    <mergeCell ref="AS4:AW4"/>
    <mergeCell ref="AC3:AW3"/>
    <mergeCell ref="A177:W177"/>
    <mergeCell ref="A146:W146"/>
    <mergeCell ref="D147:F147"/>
    <mergeCell ref="L147:N147"/>
    <mergeCell ref="O147:R147"/>
    <mergeCell ref="S147:W147"/>
    <mergeCell ref="G147:K147"/>
    <mergeCell ref="A137:W137"/>
    <mergeCell ref="D138:F138"/>
    <mergeCell ref="L138:N138"/>
    <mergeCell ref="O138:R138"/>
    <mergeCell ref="S138:W138"/>
    <mergeCell ref="G138:K138"/>
    <mergeCell ref="A117:W117"/>
    <mergeCell ref="AC17:AW17"/>
    <mergeCell ref="AC18:AD18"/>
    <mergeCell ref="O100:R100"/>
    <mergeCell ref="S100:W100"/>
    <mergeCell ref="G100:K100"/>
    <mergeCell ref="D178:F178"/>
    <mergeCell ref="L178:N178"/>
    <mergeCell ref="O178:R178"/>
    <mergeCell ref="S178:W178"/>
    <mergeCell ref="G178:K178"/>
    <mergeCell ref="A166:W166"/>
    <mergeCell ref="D167:F167"/>
    <mergeCell ref="L167:N167"/>
    <mergeCell ref="O167:R167"/>
    <mergeCell ref="S167:W167"/>
    <mergeCell ref="G167:K167"/>
    <mergeCell ref="A1:W1"/>
    <mergeCell ref="A80:W80"/>
    <mergeCell ref="D81:F81"/>
    <mergeCell ref="L81:N81"/>
    <mergeCell ref="O81:R81"/>
    <mergeCell ref="S81:W81"/>
    <mergeCell ref="A206:W206"/>
    <mergeCell ref="D38:F38"/>
    <mergeCell ref="L38:N38"/>
    <mergeCell ref="O3:R3"/>
    <mergeCell ref="S3:W3"/>
    <mergeCell ref="O38:R38"/>
    <mergeCell ref="S38:W38"/>
    <mergeCell ref="D3:F3"/>
    <mergeCell ref="L3:N3"/>
    <mergeCell ref="G3:K3"/>
    <mergeCell ref="G38:K38"/>
    <mergeCell ref="A37:W37"/>
    <mergeCell ref="A2:W2"/>
    <mergeCell ref="A193:W193"/>
    <mergeCell ref="A194:C194"/>
    <mergeCell ref="D118:F118"/>
    <mergeCell ref="L118:N118"/>
    <mergeCell ref="O118:R118"/>
    <mergeCell ref="G81:K81"/>
    <mergeCell ref="G207:K207"/>
    <mergeCell ref="A3:C3"/>
    <mergeCell ref="A38:C38"/>
    <mergeCell ref="A81:C81"/>
    <mergeCell ref="A100:C100"/>
    <mergeCell ref="A118:C118"/>
    <mergeCell ref="A138:C138"/>
    <mergeCell ref="A147:C147"/>
    <mergeCell ref="A167:C167"/>
    <mergeCell ref="A178:C178"/>
    <mergeCell ref="A207:C207"/>
    <mergeCell ref="A187:W187"/>
    <mergeCell ref="A188:C188"/>
    <mergeCell ref="D188:F188"/>
    <mergeCell ref="G188:K188"/>
    <mergeCell ref="L188:N188"/>
    <mergeCell ref="O188:R188"/>
    <mergeCell ref="S188:W188"/>
    <mergeCell ref="S118:W118"/>
    <mergeCell ref="G118:K118"/>
    <mergeCell ref="A99:W99"/>
    <mergeCell ref="D100:F100"/>
    <mergeCell ref="L100:N100"/>
    <mergeCell ref="D194:F194"/>
    <mergeCell ref="G194:K194"/>
    <mergeCell ref="L194:N194"/>
    <mergeCell ref="O194:R194"/>
    <mergeCell ref="S194:W194"/>
    <mergeCell ref="S207:W207"/>
    <mergeCell ref="O207:R207"/>
    <mergeCell ref="D207:F207"/>
    <mergeCell ref="L207:N207"/>
  </mergeCells>
  <hyperlinks>
    <hyperlink ref="A252" r:id="rId1" xr:uid="{00000000-0004-0000-0000-000000000000}"/>
    <hyperlink ref="A253" r:id="rId2" xr:uid="{00000000-0004-0000-0000-000001000000}"/>
    <hyperlink ref="A251" r:id="rId3" xr:uid="{00000000-0004-0000-0000-000002000000}"/>
    <hyperlink ref="A210" r:id="rId4" xr:uid="{00000000-0004-0000-0000-000003000000}"/>
    <hyperlink ref="A211" r:id="rId5" xr:uid="{00000000-0004-0000-0000-000004000000}"/>
    <hyperlink ref="A209" r:id="rId6" xr:uid="{00000000-0004-0000-0000-000005000000}"/>
    <hyperlink ref="A212" r:id="rId7" xr:uid="{00000000-0004-0000-0000-000006000000}"/>
    <hyperlink ref="A213" r:id="rId8" xr:uid="{00000000-0004-0000-0000-000007000000}"/>
    <hyperlink ref="A191" r:id="rId9" xr:uid="{00000000-0004-0000-0000-000008000000}"/>
    <hyperlink ref="A196" r:id="rId10" xr:uid="{00000000-0004-0000-0000-000009000000}"/>
    <hyperlink ref="A197" r:id="rId11" xr:uid="{00000000-0004-0000-0000-00000A000000}"/>
    <hyperlink ref="A198" r:id="rId12" xr:uid="{00000000-0004-0000-0000-00000B000000}"/>
    <hyperlink ref="A199" r:id="rId13" xr:uid="{00000000-0004-0000-0000-00000C000000}"/>
    <hyperlink ref="A200" r:id="rId14" xr:uid="{00000000-0004-0000-0000-00000D000000}"/>
    <hyperlink ref="A204" r:id="rId15" xr:uid="{00000000-0004-0000-0000-00000E000000}"/>
    <hyperlink ref="A205" r:id="rId16" xr:uid="{00000000-0004-0000-0000-00000F000000}"/>
    <hyperlink ref="A201" r:id="rId17" xr:uid="{00000000-0004-0000-0000-000010000000}"/>
    <hyperlink ref="A202" r:id="rId18" xr:uid="{00000000-0004-0000-0000-000011000000}"/>
    <hyperlink ref="A192" r:id="rId19" xr:uid="{00000000-0004-0000-0000-000012000000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3"/>
  <sheetViews>
    <sheetView zoomScale="85" zoomScaleNormal="85" workbookViewId="0">
      <selection activeCell="C146" sqref="C146"/>
    </sheetView>
  </sheetViews>
  <sheetFormatPr defaultColWidth="9.140625" defaultRowHeight="15"/>
  <cols>
    <col min="1" max="1" width="8.5703125" style="24" customWidth="1"/>
    <col min="2" max="2" width="16.28515625" style="37" customWidth="1"/>
    <col min="3" max="3" width="47.42578125" style="30" customWidth="1"/>
    <col min="4" max="4" width="24.140625" style="33" customWidth="1"/>
    <col min="5" max="5" width="8.7109375" style="94" customWidth="1"/>
    <col min="6" max="6" width="29.28515625" style="53" customWidth="1"/>
    <col min="7" max="7" width="17.28515625" style="53" customWidth="1"/>
    <col min="8" max="8" width="29.28515625" style="59" customWidth="1"/>
    <col min="9" max="9" width="30.28515625" style="33" customWidth="1"/>
    <col min="10" max="10" width="22" style="57" customWidth="1"/>
    <col min="11" max="11" width="28.85546875" style="42" customWidth="1"/>
    <col min="12" max="12" width="8.42578125" style="30" customWidth="1"/>
    <col min="13" max="13" width="8.5703125" style="24" customWidth="1"/>
    <col min="14" max="20" width="9.140625" style="24"/>
    <col min="21" max="21" width="8.5703125" style="40" customWidth="1"/>
    <col min="23" max="23" width="16.7109375" customWidth="1"/>
    <col min="24" max="24" width="11.85546875" customWidth="1"/>
    <col min="25" max="25" width="19.85546875" customWidth="1"/>
    <col min="26" max="26" width="8.28515625" customWidth="1"/>
    <col min="27" max="27" width="13" customWidth="1"/>
    <col min="28" max="28" width="21.28515625" customWidth="1"/>
    <col min="29" max="29" width="13.28515625" customWidth="1"/>
    <col min="30" max="30" width="14.28515625" customWidth="1"/>
  </cols>
  <sheetData>
    <row r="1" spans="1:24" ht="21.75" customHeight="1" thickBot="1">
      <c r="A1" s="191" t="s">
        <v>1357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3"/>
    </row>
    <row r="2" spans="1:24" ht="15.75" thickBot="1">
      <c r="A2" s="45" t="s">
        <v>10</v>
      </c>
      <c r="B2" s="46" t="s">
        <v>11</v>
      </c>
      <c r="C2" s="47" t="s">
        <v>13</v>
      </c>
      <c r="D2" s="86" t="s">
        <v>25</v>
      </c>
      <c r="E2" s="91" t="s">
        <v>1358</v>
      </c>
      <c r="F2" s="51" t="s">
        <v>1359</v>
      </c>
      <c r="G2" s="45" t="s">
        <v>17</v>
      </c>
      <c r="H2" s="63" t="s">
        <v>15</v>
      </c>
      <c r="I2" s="64" t="s">
        <v>1360</v>
      </c>
      <c r="J2" s="55" t="s">
        <v>1361</v>
      </c>
      <c r="K2" s="48" t="s">
        <v>1362</v>
      </c>
      <c r="L2" s="200" t="s">
        <v>1363</v>
      </c>
      <c r="M2" s="201"/>
      <c r="N2" s="201"/>
      <c r="O2" s="201"/>
      <c r="P2" s="201"/>
      <c r="Q2" s="201"/>
      <c r="R2" s="201"/>
      <c r="S2" s="201"/>
      <c r="T2" s="201"/>
      <c r="U2" s="202"/>
    </row>
    <row r="3" spans="1:24">
      <c r="A3" s="27" t="s">
        <v>1364</v>
      </c>
      <c r="B3" s="35">
        <v>9780375714573</v>
      </c>
      <c r="C3" s="29" t="s">
        <v>1365</v>
      </c>
      <c r="D3" s="28"/>
      <c r="E3" s="92"/>
      <c r="F3" s="29" t="s">
        <v>1366</v>
      </c>
      <c r="G3" s="27" t="s">
        <v>77</v>
      </c>
      <c r="H3" s="62"/>
      <c r="I3" s="50"/>
      <c r="J3" s="56" t="s">
        <v>738</v>
      </c>
      <c r="K3" s="41"/>
      <c r="L3" s="29"/>
      <c r="M3" s="27"/>
      <c r="N3" s="27"/>
      <c r="O3" s="27"/>
      <c r="P3" s="27"/>
      <c r="Q3" s="27"/>
      <c r="R3" s="27"/>
      <c r="S3" s="27"/>
      <c r="T3" s="27"/>
      <c r="U3" s="39"/>
      <c r="W3" s="11" t="s">
        <v>1358</v>
      </c>
      <c r="X3" s="12" t="s">
        <v>1367</v>
      </c>
    </row>
    <row r="4" spans="1:24">
      <c r="A4" s="24" t="s">
        <v>1368</v>
      </c>
      <c r="B4" s="36">
        <v>9781770462892</v>
      </c>
      <c r="C4" s="30" t="s">
        <v>1369</v>
      </c>
      <c r="D4" s="25"/>
      <c r="E4" s="93"/>
      <c r="F4" s="30" t="s">
        <v>1370</v>
      </c>
      <c r="G4" s="24" t="s">
        <v>77</v>
      </c>
      <c r="I4" s="49"/>
      <c r="J4" s="57" t="s">
        <v>1371</v>
      </c>
      <c r="W4" s="9">
        <v>2023</v>
      </c>
      <c r="X4" s="13" t="e">
        <f>COUNTIF(#REF!,2023)</f>
        <v>#REF!</v>
      </c>
    </row>
    <row r="5" spans="1:24">
      <c r="A5" s="24" t="s">
        <v>1372</v>
      </c>
      <c r="B5" s="36">
        <v>9781549304002</v>
      </c>
      <c r="C5" s="30" t="s">
        <v>1373</v>
      </c>
      <c r="D5" s="25"/>
      <c r="E5" s="93"/>
      <c r="F5" s="30" t="s">
        <v>1374</v>
      </c>
      <c r="G5" s="24" t="s">
        <v>1375</v>
      </c>
      <c r="I5" s="49"/>
      <c r="J5" s="57" t="s">
        <v>738</v>
      </c>
      <c r="W5" s="9">
        <v>2022</v>
      </c>
      <c r="X5" s="13" t="e">
        <f>COUNTIF(#REF!,2022)</f>
        <v>#REF!</v>
      </c>
    </row>
    <row r="6" spans="1:24">
      <c r="A6" s="24" t="s">
        <v>1376</v>
      </c>
      <c r="B6" s="36">
        <v>9780618871711</v>
      </c>
      <c r="C6" s="30" t="s">
        <v>1377</v>
      </c>
      <c r="D6" s="25"/>
      <c r="E6" s="93"/>
      <c r="F6" s="30" t="s">
        <v>1378</v>
      </c>
      <c r="G6" s="24" t="s">
        <v>77</v>
      </c>
      <c r="I6" s="49"/>
      <c r="J6" s="57" t="s">
        <v>78</v>
      </c>
      <c r="W6" s="9">
        <v>2021</v>
      </c>
      <c r="X6" s="13" t="e">
        <f>COUNTIF(#REF!,2021)</f>
        <v>#REF!</v>
      </c>
    </row>
    <row r="7" spans="1:24">
      <c r="A7" s="24" t="s">
        <v>1379</v>
      </c>
      <c r="B7" s="36">
        <v>9781534323865</v>
      </c>
      <c r="C7" s="30" t="s">
        <v>1380</v>
      </c>
      <c r="D7" s="25"/>
      <c r="E7" s="93"/>
      <c r="F7" s="30" t="s">
        <v>1381</v>
      </c>
      <c r="G7" s="24" t="s">
        <v>77</v>
      </c>
      <c r="I7" s="49"/>
      <c r="J7" s="57" t="s">
        <v>591</v>
      </c>
      <c r="W7" s="9">
        <v>2020</v>
      </c>
      <c r="X7" s="13" t="e">
        <f>COUNTIF(#REF!,2020)</f>
        <v>#REF!</v>
      </c>
    </row>
    <row r="8" spans="1:24">
      <c r="B8" s="36"/>
      <c r="C8" s="30" t="s">
        <v>1382</v>
      </c>
      <c r="D8" s="25"/>
      <c r="E8" s="93"/>
      <c r="F8" s="30" t="s">
        <v>1383</v>
      </c>
      <c r="G8" s="24" t="s">
        <v>77</v>
      </c>
      <c r="I8" s="49"/>
      <c r="J8" s="57" t="s">
        <v>738</v>
      </c>
      <c r="W8" s="9">
        <v>2019</v>
      </c>
      <c r="X8" s="13" t="e">
        <f>COUNTIF(#REF!,2019)</f>
        <v>#REF!</v>
      </c>
    </row>
    <row r="9" spans="1:24">
      <c r="B9" s="36"/>
      <c r="C9" s="30" t="s">
        <v>1384</v>
      </c>
      <c r="D9" s="25"/>
      <c r="E9" s="93"/>
      <c r="F9" s="30" t="s">
        <v>1385</v>
      </c>
      <c r="G9" s="24" t="s">
        <v>77</v>
      </c>
      <c r="I9" s="49"/>
      <c r="J9" s="57" t="s">
        <v>738</v>
      </c>
      <c r="W9" s="9">
        <v>2018</v>
      </c>
      <c r="X9" s="13" t="e">
        <f>COUNTIF(#REF!,2018)</f>
        <v>#REF!</v>
      </c>
    </row>
    <row r="10" spans="1:24">
      <c r="B10" s="36"/>
      <c r="C10" s="30" t="s">
        <v>1386</v>
      </c>
      <c r="D10" s="25"/>
      <c r="E10" s="93"/>
      <c r="F10" s="30" t="s">
        <v>1387</v>
      </c>
      <c r="G10" s="24" t="s">
        <v>39</v>
      </c>
      <c r="I10" s="49"/>
      <c r="J10" s="57" t="s">
        <v>151</v>
      </c>
      <c r="W10" s="9">
        <v>2017</v>
      </c>
      <c r="X10" s="13" t="e">
        <f>COUNTIF(#REF!,2017)</f>
        <v>#REF!</v>
      </c>
    </row>
    <row r="11" spans="1:24">
      <c r="B11" s="36"/>
      <c r="C11" s="30" t="s">
        <v>1388</v>
      </c>
      <c r="D11" s="25"/>
      <c r="E11" s="93"/>
      <c r="F11" s="30" t="s">
        <v>1389</v>
      </c>
      <c r="G11" s="24" t="s">
        <v>39</v>
      </c>
      <c r="I11" s="49"/>
      <c r="J11" s="57" t="s">
        <v>1390</v>
      </c>
      <c r="W11" s="9">
        <v>2016</v>
      </c>
      <c r="X11" s="13" t="e">
        <f>COUNTIF(#REF!,2016)</f>
        <v>#REF!</v>
      </c>
    </row>
    <row r="12" spans="1:24">
      <c r="B12" s="36"/>
      <c r="C12" s="30" t="s">
        <v>1391</v>
      </c>
      <c r="D12" s="25"/>
      <c r="E12" s="93"/>
      <c r="F12" s="30" t="s">
        <v>1392</v>
      </c>
      <c r="G12" s="24" t="s">
        <v>39</v>
      </c>
      <c r="I12" s="49"/>
      <c r="J12" s="57" t="s">
        <v>738</v>
      </c>
      <c r="W12" s="9">
        <v>2015</v>
      </c>
      <c r="X12" s="13" t="e">
        <f>COUNTIF(#REF!,2015)</f>
        <v>#REF!</v>
      </c>
    </row>
    <row r="13" spans="1:24">
      <c r="B13" s="36"/>
      <c r="C13" s="30" t="s">
        <v>1393</v>
      </c>
      <c r="D13" s="25"/>
      <c r="E13" s="93"/>
      <c r="F13" s="30" t="s">
        <v>1394</v>
      </c>
      <c r="G13" s="24" t="s">
        <v>77</v>
      </c>
      <c r="I13" s="49"/>
      <c r="J13" s="57" t="s">
        <v>591</v>
      </c>
      <c r="W13" s="9">
        <v>2014</v>
      </c>
      <c r="X13" s="13" t="e">
        <f>COUNTIF(#REF!,2014)</f>
        <v>#REF!</v>
      </c>
    </row>
    <row r="14" spans="1:24">
      <c r="B14" s="36"/>
      <c r="C14" s="30" t="s">
        <v>1395</v>
      </c>
      <c r="D14" s="25"/>
      <c r="E14" s="93"/>
      <c r="F14" s="30" t="s">
        <v>1396</v>
      </c>
      <c r="G14" s="24" t="s">
        <v>77</v>
      </c>
      <c r="I14" s="49" t="s">
        <v>1397</v>
      </c>
      <c r="J14" s="57" t="s">
        <v>591</v>
      </c>
      <c r="W14" s="9">
        <v>2013</v>
      </c>
      <c r="X14" s="13" t="e">
        <f>COUNTIF(#REF!,2013)</f>
        <v>#REF!</v>
      </c>
    </row>
    <row r="15" spans="1:24">
      <c r="B15" s="36"/>
      <c r="C15" s="30" t="s">
        <v>1398</v>
      </c>
      <c r="D15" s="25"/>
      <c r="E15" s="93"/>
      <c r="F15" s="30" t="s">
        <v>1389</v>
      </c>
      <c r="G15" s="24" t="s">
        <v>39</v>
      </c>
      <c r="I15" s="49"/>
      <c r="J15" s="57" t="s">
        <v>113</v>
      </c>
      <c r="W15" s="9">
        <v>2012</v>
      </c>
      <c r="X15" s="13" t="e">
        <f>COUNTIF(#REF!,2012)</f>
        <v>#REF!</v>
      </c>
    </row>
    <row r="16" spans="1:24">
      <c r="B16" s="36"/>
      <c r="C16" s="30" t="s">
        <v>1399</v>
      </c>
      <c r="D16" s="25"/>
      <c r="E16" s="93"/>
      <c r="F16" s="30" t="s">
        <v>1400</v>
      </c>
      <c r="G16" s="24" t="s">
        <v>39</v>
      </c>
      <c r="I16" s="49"/>
      <c r="J16" s="57" t="s">
        <v>1401</v>
      </c>
      <c r="W16" s="9">
        <v>2011</v>
      </c>
      <c r="X16" s="13" t="e">
        <f>COUNTIF(#REF!,2011)</f>
        <v>#REF!</v>
      </c>
    </row>
    <row r="17" spans="2:29">
      <c r="B17" s="36"/>
      <c r="C17" s="30" t="s">
        <v>1402</v>
      </c>
      <c r="D17" s="25"/>
      <c r="E17" s="93"/>
      <c r="F17" s="30" t="s">
        <v>1403</v>
      </c>
      <c r="G17" s="24" t="s">
        <v>39</v>
      </c>
      <c r="I17" s="49"/>
      <c r="J17" s="57" t="s">
        <v>591</v>
      </c>
      <c r="W17" s="9">
        <v>2010</v>
      </c>
      <c r="X17" s="13" t="e">
        <f>COUNTIF(#REF!,2010)</f>
        <v>#REF!</v>
      </c>
    </row>
    <row r="18" spans="2:29">
      <c r="B18" s="36"/>
      <c r="C18" s="30" t="s">
        <v>1404</v>
      </c>
      <c r="D18" s="25"/>
      <c r="E18" s="93"/>
      <c r="F18" s="30" t="s">
        <v>1405</v>
      </c>
      <c r="G18" s="24" t="s">
        <v>39</v>
      </c>
      <c r="I18" s="49"/>
      <c r="J18" s="57" t="s">
        <v>1406</v>
      </c>
      <c r="W18" s="9"/>
      <c r="X18" s="13"/>
    </row>
    <row r="19" spans="2:29">
      <c r="B19" s="36"/>
      <c r="C19" s="30" t="s">
        <v>1407</v>
      </c>
      <c r="D19" s="25"/>
      <c r="E19" s="93"/>
      <c r="F19" s="30" t="s">
        <v>1408</v>
      </c>
      <c r="G19" s="24" t="s">
        <v>77</v>
      </c>
      <c r="I19" s="49" t="s">
        <v>1409</v>
      </c>
      <c r="J19" s="57" t="s">
        <v>1410</v>
      </c>
    </row>
    <row r="20" spans="2:29">
      <c r="B20" s="36"/>
      <c r="C20" s="30" t="s">
        <v>1411</v>
      </c>
      <c r="D20" s="25"/>
      <c r="E20" s="93"/>
      <c r="F20" s="30" t="s">
        <v>1412</v>
      </c>
      <c r="G20" s="24" t="s">
        <v>39</v>
      </c>
      <c r="I20" s="49" t="s">
        <v>1413</v>
      </c>
      <c r="J20" s="57" t="s">
        <v>591</v>
      </c>
      <c r="W20" s="12"/>
      <c r="X20" s="12"/>
      <c r="Y20" s="11"/>
      <c r="Z20" s="11"/>
    </row>
    <row r="21" spans="2:29">
      <c r="B21" s="36"/>
      <c r="C21" s="30" t="s">
        <v>1414</v>
      </c>
      <c r="D21" s="25"/>
      <c r="E21" s="93"/>
      <c r="F21" s="30" t="s">
        <v>1415</v>
      </c>
      <c r="G21" s="24" t="s">
        <v>39</v>
      </c>
      <c r="I21" s="49"/>
      <c r="J21" s="57" t="s">
        <v>591</v>
      </c>
    </row>
    <row r="22" spans="2:29">
      <c r="B22" s="36"/>
      <c r="C22" s="30" t="s">
        <v>1416</v>
      </c>
      <c r="D22" s="25"/>
      <c r="E22" s="93"/>
      <c r="F22" s="30" t="s">
        <v>1405</v>
      </c>
      <c r="G22" s="24" t="s">
        <v>39</v>
      </c>
      <c r="I22" s="49"/>
      <c r="J22" s="57" t="s">
        <v>1406</v>
      </c>
    </row>
    <row r="23" spans="2:29">
      <c r="B23" s="36"/>
      <c r="C23" s="30" t="s">
        <v>1417</v>
      </c>
      <c r="D23" s="25"/>
      <c r="E23" s="93"/>
      <c r="F23" s="30" t="s">
        <v>1418</v>
      </c>
      <c r="G23" s="24" t="s">
        <v>77</v>
      </c>
      <c r="I23" s="49"/>
      <c r="J23" s="57" t="s">
        <v>1419</v>
      </c>
    </row>
    <row r="24" spans="2:29" ht="15.75" thickBot="1">
      <c r="B24" s="36"/>
      <c r="C24" s="30" t="s">
        <v>1420</v>
      </c>
      <c r="D24" s="25"/>
      <c r="E24" s="93"/>
      <c r="F24" s="30" t="s">
        <v>1421</v>
      </c>
      <c r="G24" s="24" t="s">
        <v>39</v>
      </c>
      <c r="I24" s="49" t="s">
        <v>1422</v>
      </c>
      <c r="J24" s="57" t="s">
        <v>591</v>
      </c>
    </row>
    <row r="25" spans="2:29">
      <c r="B25" s="36"/>
      <c r="C25" s="30" t="s">
        <v>1423</v>
      </c>
      <c r="D25" s="25"/>
      <c r="E25" s="93"/>
      <c r="F25" s="30" t="s">
        <v>1424</v>
      </c>
      <c r="G25" s="24" t="s">
        <v>39</v>
      </c>
      <c r="I25" s="49" t="s">
        <v>1425</v>
      </c>
      <c r="J25" s="57" t="s">
        <v>591</v>
      </c>
      <c r="W25" s="16" t="s">
        <v>1426</v>
      </c>
      <c r="X25" s="17" t="s">
        <v>1427</v>
      </c>
      <c r="Y25" s="16" t="s">
        <v>1426</v>
      </c>
      <c r="Z25" s="17" t="s">
        <v>1427</v>
      </c>
      <c r="AB25" s="16" t="s">
        <v>1426</v>
      </c>
      <c r="AC25" s="17" t="s">
        <v>1427</v>
      </c>
    </row>
    <row r="26" spans="2:29">
      <c r="B26" s="36"/>
      <c r="C26" s="30" t="s">
        <v>1428</v>
      </c>
      <c r="D26" s="25"/>
      <c r="E26" s="93"/>
      <c r="F26" s="30" t="s">
        <v>1429</v>
      </c>
      <c r="G26" s="24" t="s">
        <v>39</v>
      </c>
      <c r="I26" s="49" t="s">
        <v>1430</v>
      </c>
      <c r="J26" s="57" t="s">
        <v>591</v>
      </c>
      <c r="W26" s="21" t="s">
        <v>1431</v>
      </c>
      <c r="X26" s="6">
        <f>COUNTIF(E3:E125,W26)</f>
        <v>0</v>
      </c>
      <c r="Y26" s="18" t="s">
        <v>1432</v>
      </c>
      <c r="Z26" s="6">
        <v>12</v>
      </c>
      <c r="AB26" s="18" t="s">
        <v>1432</v>
      </c>
      <c r="AC26" s="6">
        <v>12</v>
      </c>
    </row>
    <row r="27" spans="2:29">
      <c r="B27" s="36"/>
      <c r="C27" s="30" t="s">
        <v>1433</v>
      </c>
      <c r="D27" s="25"/>
      <c r="E27" s="93"/>
      <c r="F27" s="30" t="s">
        <v>1434</v>
      </c>
      <c r="G27" s="24" t="s">
        <v>77</v>
      </c>
      <c r="I27" s="49"/>
      <c r="J27" s="57" t="s">
        <v>591</v>
      </c>
      <c r="W27" s="21" t="s">
        <v>1432</v>
      </c>
      <c r="X27" s="6">
        <f>COUNTIF(E3:E125,W27)</f>
        <v>0</v>
      </c>
      <c r="Y27" s="18" t="s">
        <v>1</v>
      </c>
      <c r="Z27" s="6">
        <v>10</v>
      </c>
      <c r="AB27" s="18" t="s">
        <v>1</v>
      </c>
      <c r="AC27" s="6">
        <v>10</v>
      </c>
    </row>
    <row r="28" spans="2:29">
      <c r="B28" s="36"/>
      <c r="C28" s="30" t="s">
        <v>1435</v>
      </c>
      <c r="D28" s="25"/>
      <c r="E28" s="93"/>
      <c r="F28" s="30" t="s">
        <v>1436</v>
      </c>
      <c r="G28" s="24" t="s">
        <v>77</v>
      </c>
      <c r="I28" s="49"/>
      <c r="J28" s="57" t="s">
        <v>1437</v>
      </c>
      <c r="W28" s="21" t="s">
        <v>283</v>
      </c>
      <c r="X28" s="6">
        <f t="shared" ref="X28:X59" si="0">COUNTIF($E$3:$E$125,W28)</f>
        <v>0</v>
      </c>
      <c r="Y28" s="18" t="s">
        <v>1438</v>
      </c>
      <c r="Z28" s="6">
        <v>6</v>
      </c>
      <c r="AB28" s="18" t="s">
        <v>1438</v>
      </c>
      <c r="AC28" s="6">
        <v>6</v>
      </c>
    </row>
    <row r="29" spans="2:29">
      <c r="B29" s="36"/>
      <c r="C29" s="30" t="s">
        <v>1439</v>
      </c>
      <c r="D29" s="25"/>
      <c r="E29" s="93"/>
      <c r="F29" s="30" t="s">
        <v>1440</v>
      </c>
      <c r="G29" s="24" t="s">
        <v>77</v>
      </c>
      <c r="I29" s="49"/>
      <c r="J29" s="57" t="s">
        <v>1437</v>
      </c>
      <c r="W29" s="21" t="s">
        <v>732</v>
      </c>
      <c r="X29" s="6">
        <f t="shared" si="0"/>
        <v>0</v>
      </c>
      <c r="Y29" s="18" t="s">
        <v>820</v>
      </c>
      <c r="Z29" s="6">
        <v>5</v>
      </c>
      <c r="AB29" s="18" t="s">
        <v>820</v>
      </c>
      <c r="AC29" s="6">
        <v>5</v>
      </c>
    </row>
    <row r="30" spans="2:29">
      <c r="B30" s="36"/>
      <c r="C30" s="30" t="s">
        <v>1441</v>
      </c>
      <c r="D30" s="25"/>
      <c r="E30" s="93"/>
      <c r="F30" s="30" t="s">
        <v>1442</v>
      </c>
      <c r="G30" s="24" t="s">
        <v>39</v>
      </c>
      <c r="I30" s="49" t="s">
        <v>1443</v>
      </c>
      <c r="J30" s="57" t="s">
        <v>1444</v>
      </c>
      <c r="W30" s="21" t="s">
        <v>205</v>
      </c>
      <c r="X30" s="6">
        <f t="shared" si="0"/>
        <v>0</v>
      </c>
      <c r="Y30" s="18" t="s">
        <v>158</v>
      </c>
      <c r="Z30" s="6">
        <v>5</v>
      </c>
      <c r="AB30" s="18" t="s">
        <v>158</v>
      </c>
      <c r="AC30" s="6">
        <v>5</v>
      </c>
    </row>
    <row r="31" spans="2:29">
      <c r="B31" s="36"/>
      <c r="C31" s="30" t="s">
        <v>1445</v>
      </c>
      <c r="D31" s="25"/>
      <c r="E31" s="93"/>
      <c r="F31" s="30" t="s">
        <v>1446</v>
      </c>
      <c r="G31" s="24" t="s">
        <v>39</v>
      </c>
      <c r="I31" s="49"/>
      <c r="J31" s="57" t="s">
        <v>591</v>
      </c>
      <c r="W31" s="21" t="s">
        <v>1199</v>
      </c>
      <c r="X31" s="6">
        <f t="shared" si="0"/>
        <v>0</v>
      </c>
      <c r="Y31" s="18" t="s">
        <v>283</v>
      </c>
      <c r="Z31" s="6">
        <v>4</v>
      </c>
      <c r="AB31" s="18" t="s">
        <v>283</v>
      </c>
      <c r="AC31" s="6">
        <v>4</v>
      </c>
    </row>
    <row r="32" spans="2:29">
      <c r="B32" s="36"/>
      <c r="C32" s="30" t="s">
        <v>1447</v>
      </c>
      <c r="D32" s="25"/>
      <c r="E32" s="93"/>
      <c r="F32" s="30" t="s">
        <v>1448</v>
      </c>
      <c r="G32" s="24" t="s">
        <v>39</v>
      </c>
      <c r="I32" s="49"/>
      <c r="J32" s="57" t="s">
        <v>591</v>
      </c>
      <c r="W32" s="21" t="s">
        <v>1449</v>
      </c>
      <c r="X32" s="6">
        <f t="shared" si="0"/>
        <v>0</v>
      </c>
      <c r="Y32" s="18" t="s">
        <v>732</v>
      </c>
      <c r="Z32" s="6">
        <v>4</v>
      </c>
      <c r="AB32" s="18" t="s">
        <v>732</v>
      </c>
      <c r="AC32" s="6">
        <v>4</v>
      </c>
    </row>
    <row r="33" spans="2:29">
      <c r="B33" s="36"/>
      <c r="C33" s="30" t="s">
        <v>1450</v>
      </c>
      <c r="D33" s="25"/>
      <c r="E33" s="93"/>
      <c r="F33" s="30" t="s">
        <v>1451</v>
      </c>
      <c r="G33" s="24" t="s">
        <v>39</v>
      </c>
      <c r="I33" s="49" t="s">
        <v>1452</v>
      </c>
      <c r="J33" s="57" t="s">
        <v>1453</v>
      </c>
      <c r="W33" s="21" t="s">
        <v>1110</v>
      </c>
      <c r="X33" s="6">
        <f t="shared" si="0"/>
        <v>0</v>
      </c>
      <c r="Y33" s="18" t="s">
        <v>205</v>
      </c>
      <c r="Z33" s="6">
        <v>4</v>
      </c>
      <c r="AB33" s="18" t="s">
        <v>205</v>
      </c>
      <c r="AC33" s="6">
        <v>4</v>
      </c>
    </row>
    <row r="34" spans="2:29">
      <c r="B34" s="36"/>
      <c r="C34" s="30" t="s">
        <v>1454</v>
      </c>
      <c r="D34" s="25"/>
      <c r="E34" s="93"/>
      <c r="F34" s="30" t="s">
        <v>1455</v>
      </c>
      <c r="G34" s="24" t="s">
        <v>39</v>
      </c>
      <c r="I34" s="49"/>
      <c r="J34" s="57" t="s">
        <v>1456</v>
      </c>
      <c r="W34" s="21" t="s">
        <v>563</v>
      </c>
      <c r="X34" s="6">
        <f t="shared" si="0"/>
        <v>0</v>
      </c>
      <c r="Y34" s="18" t="s">
        <v>1449</v>
      </c>
      <c r="Z34" s="6">
        <v>4</v>
      </c>
      <c r="AB34" s="18" t="s">
        <v>1449</v>
      </c>
      <c r="AC34" s="6">
        <v>4</v>
      </c>
    </row>
    <row r="35" spans="2:29">
      <c r="B35" s="36"/>
      <c r="C35" s="30" t="s">
        <v>1457</v>
      </c>
      <c r="D35" s="25"/>
      <c r="E35" s="93"/>
      <c r="F35" s="30" t="s">
        <v>1458</v>
      </c>
      <c r="G35" s="24" t="s">
        <v>77</v>
      </c>
      <c r="I35" s="49"/>
      <c r="J35" s="57" t="s">
        <v>591</v>
      </c>
      <c r="W35" s="21" t="s">
        <v>218</v>
      </c>
      <c r="X35" s="6">
        <f t="shared" si="0"/>
        <v>0</v>
      </c>
      <c r="Y35" s="18" t="s">
        <v>673</v>
      </c>
      <c r="Z35" s="6">
        <v>4</v>
      </c>
      <c r="AB35" s="18" t="s">
        <v>673</v>
      </c>
      <c r="AC35" s="6">
        <v>4</v>
      </c>
    </row>
    <row r="36" spans="2:29">
      <c r="B36" s="36"/>
      <c r="C36" s="30" t="s">
        <v>1459</v>
      </c>
      <c r="D36" s="25"/>
      <c r="E36" s="93"/>
      <c r="F36" s="30" t="s">
        <v>1460</v>
      </c>
      <c r="G36" s="24" t="s">
        <v>77</v>
      </c>
      <c r="I36" s="49"/>
      <c r="J36" s="57" t="s">
        <v>591</v>
      </c>
      <c r="W36" s="21" t="s">
        <v>1116</v>
      </c>
      <c r="X36" s="6">
        <f t="shared" si="0"/>
        <v>0</v>
      </c>
      <c r="Y36" s="18" t="s">
        <v>1431</v>
      </c>
      <c r="Z36" s="6">
        <v>3</v>
      </c>
      <c r="AB36" s="18" t="s">
        <v>1431</v>
      </c>
      <c r="AC36" s="6">
        <v>3</v>
      </c>
    </row>
    <row r="37" spans="2:29">
      <c r="B37" s="36"/>
      <c r="C37" s="30" t="s">
        <v>1461</v>
      </c>
      <c r="D37" s="25"/>
      <c r="E37" s="93"/>
      <c r="F37" s="30" t="s">
        <v>1462</v>
      </c>
      <c r="G37" s="24" t="s">
        <v>77</v>
      </c>
      <c r="I37" s="49"/>
      <c r="J37" s="57" t="s">
        <v>78</v>
      </c>
      <c r="W37" s="21" t="s">
        <v>1463</v>
      </c>
      <c r="X37" s="6">
        <f t="shared" si="0"/>
        <v>0</v>
      </c>
      <c r="Y37" s="18" t="s">
        <v>563</v>
      </c>
      <c r="Z37" s="6">
        <v>3</v>
      </c>
      <c r="AB37" s="18" t="s">
        <v>563</v>
      </c>
      <c r="AC37" s="6">
        <v>3</v>
      </c>
    </row>
    <row r="38" spans="2:29">
      <c r="B38" s="36"/>
      <c r="C38" s="30" t="s">
        <v>1464</v>
      </c>
      <c r="D38" s="25"/>
      <c r="E38" s="93"/>
      <c r="F38" s="30" t="s">
        <v>1465</v>
      </c>
      <c r="G38" s="24" t="s">
        <v>77</v>
      </c>
      <c r="I38" s="49"/>
      <c r="J38" s="57" t="s">
        <v>591</v>
      </c>
      <c r="W38" s="21" t="s">
        <v>1123</v>
      </c>
      <c r="X38" s="6">
        <f t="shared" si="0"/>
        <v>0</v>
      </c>
      <c r="Y38" s="18" t="s">
        <v>1466</v>
      </c>
      <c r="Z38" s="6">
        <v>3</v>
      </c>
      <c r="AB38" s="18" t="s">
        <v>1466</v>
      </c>
      <c r="AC38" s="6">
        <v>3</v>
      </c>
    </row>
    <row r="39" spans="2:29">
      <c r="B39" s="36"/>
      <c r="C39" s="30" t="s">
        <v>1467</v>
      </c>
      <c r="D39" s="25"/>
      <c r="E39" s="93"/>
      <c r="F39" s="30" t="s">
        <v>1468</v>
      </c>
      <c r="G39" s="24" t="s">
        <v>77</v>
      </c>
      <c r="I39" s="49"/>
      <c r="J39" s="57" t="s">
        <v>591</v>
      </c>
      <c r="W39" s="21" t="s">
        <v>820</v>
      </c>
      <c r="X39" s="6">
        <f t="shared" si="0"/>
        <v>0</v>
      </c>
      <c r="Y39" s="18" t="s">
        <v>1351</v>
      </c>
      <c r="Z39" s="6">
        <v>3</v>
      </c>
      <c r="AB39" s="18" t="s">
        <v>1351</v>
      </c>
      <c r="AC39" s="6">
        <v>3</v>
      </c>
    </row>
    <row r="40" spans="2:29">
      <c r="B40" s="36"/>
      <c r="C40" s="30" t="s">
        <v>1469</v>
      </c>
      <c r="D40" s="25"/>
      <c r="E40" s="93"/>
      <c r="F40" s="30" t="s">
        <v>1470</v>
      </c>
      <c r="G40" s="24" t="s">
        <v>39</v>
      </c>
      <c r="I40" s="49"/>
      <c r="J40" s="57" t="s">
        <v>78</v>
      </c>
      <c r="W40" s="21" t="s">
        <v>1466</v>
      </c>
      <c r="X40" s="6">
        <f t="shared" si="0"/>
        <v>0</v>
      </c>
      <c r="Y40" s="18" t="s">
        <v>144</v>
      </c>
      <c r="Z40" s="6">
        <v>3</v>
      </c>
      <c r="AB40" s="18" t="s">
        <v>144</v>
      </c>
      <c r="AC40" s="6">
        <v>3</v>
      </c>
    </row>
    <row r="41" spans="2:29">
      <c r="B41" s="36"/>
      <c r="C41" s="30" t="s">
        <v>1471</v>
      </c>
      <c r="D41" s="25"/>
      <c r="E41" s="93"/>
      <c r="F41" s="30" t="s">
        <v>1472</v>
      </c>
      <c r="G41" s="24" t="s">
        <v>77</v>
      </c>
      <c r="I41" s="49"/>
      <c r="J41" s="57" t="s">
        <v>591</v>
      </c>
      <c r="W41" s="21" t="s">
        <v>1438</v>
      </c>
      <c r="X41" s="6">
        <f t="shared" si="0"/>
        <v>0</v>
      </c>
      <c r="Y41" s="18" t="s">
        <v>1199</v>
      </c>
      <c r="Z41" s="6">
        <v>2</v>
      </c>
      <c r="AB41" s="18" t="s">
        <v>1199</v>
      </c>
      <c r="AC41" s="6">
        <v>2</v>
      </c>
    </row>
    <row r="42" spans="2:29">
      <c r="B42" s="36"/>
      <c r="C42" s="30" t="s">
        <v>1473</v>
      </c>
      <c r="D42" s="25"/>
      <c r="E42" s="93"/>
      <c r="F42" s="30" t="s">
        <v>1474</v>
      </c>
      <c r="G42" s="24" t="s">
        <v>39</v>
      </c>
      <c r="I42" s="49" t="s">
        <v>1475</v>
      </c>
      <c r="J42" s="57" t="s">
        <v>1476</v>
      </c>
      <c r="W42" s="21" t="s">
        <v>249</v>
      </c>
      <c r="X42" s="6">
        <f t="shared" si="0"/>
        <v>0</v>
      </c>
      <c r="Y42" s="18" t="s">
        <v>249</v>
      </c>
      <c r="Z42" s="6">
        <v>2</v>
      </c>
      <c r="AB42" s="18" t="s">
        <v>249</v>
      </c>
      <c r="AC42" s="6">
        <v>2</v>
      </c>
    </row>
    <row r="43" spans="2:29">
      <c r="B43" s="36"/>
      <c r="C43" s="30" t="s">
        <v>1477</v>
      </c>
      <c r="D43" s="25"/>
      <c r="E43" s="93"/>
      <c r="F43" s="30" t="s">
        <v>1478</v>
      </c>
      <c r="G43" s="24" t="s">
        <v>77</v>
      </c>
      <c r="I43" s="49"/>
      <c r="J43" s="57" t="s">
        <v>591</v>
      </c>
      <c r="W43" s="21" t="s">
        <v>1479</v>
      </c>
      <c r="X43" s="6">
        <f t="shared" si="0"/>
        <v>0</v>
      </c>
      <c r="Y43" s="18" t="s">
        <v>1027</v>
      </c>
      <c r="Z43" s="6">
        <v>2</v>
      </c>
      <c r="AB43" s="18" t="s">
        <v>1027</v>
      </c>
      <c r="AC43" s="6">
        <v>2</v>
      </c>
    </row>
    <row r="44" spans="2:29">
      <c r="B44" s="36"/>
      <c r="C44" s="30" t="s">
        <v>1480</v>
      </c>
      <c r="D44" s="25"/>
      <c r="E44" s="93"/>
      <c r="F44" s="30" t="s">
        <v>1481</v>
      </c>
      <c r="G44" s="24" t="s">
        <v>77</v>
      </c>
      <c r="I44" s="49"/>
      <c r="J44" s="57" t="s">
        <v>1482</v>
      </c>
      <c r="W44" s="21" t="s">
        <v>1027</v>
      </c>
      <c r="X44" s="6">
        <f t="shared" si="0"/>
        <v>0</v>
      </c>
      <c r="Y44" s="18" t="s">
        <v>661</v>
      </c>
      <c r="Z44" s="6">
        <v>2</v>
      </c>
      <c r="AB44" s="18" t="s">
        <v>661</v>
      </c>
      <c r="AC44" s="6">
        <v>2</v>
      </c>
    </row>
    <row r="45" spans="2:29">
      <c r="B45" s="36"/>
      <c r="C45" s="30" t="s">
        <v>1483</v>
      </c>
      <c r="D45" s="25"/>
      <c r="E45" s="93"/>
      <c r="F45" s="30" t="s">
        <v>1484</v>
      </c>
      <c r="G45" s="24" t="s">
        <v>77</v>
      </c>
      <c r="I45" s="49"/>
      <c r="J45" s="57" t="s">
        <v>591</v>
      </c>
      <c r="W45" s="21" t="s">
        <v>813</v>
      </c>
      <c r="X45" s="6">
        <f t="shared" si="0"/>
        <v>0</v>
      </c>
      <c r="Y45" s="18" t="s">
        <v>1151</v>
      </c>
      <c r="Z45" s="6">
        <v>2</v>
      </c>
      <c r="AB45" s="18" t="s">
        <v>1151</v>
      </c>
      <c r="AC45" s="6">
        <v>2</v>
      </c>
    </row>
    <row r="46" spans="2:29">
      <c r="B46" s="36"/>
      <c r="C46" s="30" t="s">
        <v>1485</v>
      </c>
      <c r="D46" s="25"/>
      <c r="E46" s="93"/>
      <c r="F46" s="30" t="s">
        <v>1486</v>
      </c>
      <c r="G46" s="24" t="s">
        <v>39</v>
      </c>
      <c r="I46" s="49"/>
      <c r="J46" s="57" t="s">
        <v>1487</v>
      </c>
      <c r="W46" s="21" t="s">
        <v>1488</v>
      </c>
      <c r="X46" s="6">
        <f t="shared" si="0"/>
        <v>0</v>
      </c>
      <c r="Y46" s="18" t="s">
        <v>1186</v>
      </c>
      <c r="Z46" s="6">
        <v>2</v>
      </c>
      <c r="AB46" s="18" t="s">
        <v>1186</v>
      </c>
      <c r="AC46" s="6">
        <v>2</v>
      </c>
    </row>
    <row r="47" spans="2:29">
      <c r="B47" s="36"/>
      <c r="C47" s="30" t="s">
        <v>1489</v>
      </c>
      <c r="D47" s="25"/>
      <c r="E47" s="93"/>
      <c r="F47" s="30" t="s">
        <v>1490</v>
      </c>
      <c r="G47" s="24" t="s">
        <v>77</v>
      </c>
      <c r="I47" s="49"/>
      <c r="J47" s="57" t="s">
        <v>1491</v>
      </c>
      <c r="W47" s="21" t="s">
        <v>1045</v>
      </c>
      <c r="X47" s="6">
        <f t="shared" si="0"/>
        <v>0</v>
      </c>
      <c r="Y47" s="18" t="s">
        <v>1259</v>
      </c>
      <c r="Z47" s="6">
        <v>2</v>
      </c>
      <c r="AB47" s="18" t="s">
        <v>1259</v>
      </c>
      <c r="AC47" s="6">
        <v>2</v>
      </c>
    </row>
    <row r="48" spans="2:29" ht="15.75" thickBot="1">
      <c r="B48" s="36"/>
      <c r="C48" s="30" t="s">
        <v>1492</v>
      </c>
      <c r="D48" s="25"/>
      <c r="E48" s="93"/>
      <c r="F48" s="30" t="s">
        <v>1493</v>
      </c>
      <c r="G48" s="24" t="s">
        <v>77</v>
      </c>
      <c r="I48" s="49"/>
      <c r="J48" s="57" t="s">
        <v>1401</v>
      </c>
      <c r="W48" s="21" t="s">
        <v>90</v>
      </c>
      <c r="X48" s="6">
        <f t="shared" si="0"/>
        <v>0</v>
      </c>
      <c r="Y48" s="18" t="s">
        <v>1110</v>
      </c>
      <c r="Z48" s="6">
        <v>1</v>
      </c>
      <c r="AB48" s="19" t="s">
        <v>1494</v>
      </c>
      <c r="AC48" s="20">
        <v>38</v>
      </c>
    </row>
    <row r="49" spans="2:29">
      <c r="B49" s="36"/>
      <c r="C49" s="30" t="s">
        <v>1495</v>
      </c>
      <c r="D49" s="25"/>
      <c r="E49" s="93"/>
      <c r="F49" s="30" t="s">
        <v>1496</v>
      </c>
      <c r="G49" s="24" t="s">
        <v>39</v>
      </c>
      <c r="I49" s="49"/>
      <c r="J49" s="57" t="s">
        <v>1497</v>
      </c>
      <c r="W49" s="21" t="s">
        <v>158</v>
      </c>
      <c r="X49" s="6">
        <f t="shared" si="0"/>
        <v>0</v>
      </c>
      <c r="Y49" s="18" t="s">
        <v>218</v>
      </c>
      <c r="Z49" s="6">
        <v>1</v>
      </c>
    </row>
    <row r="50" spans="2:29">
      <c r="B50" s="36"/>
      <c r="D50" s="25"/>
      <c r="E50" s="93"/>
      <c r="F50" s="52"/>
      <c r="G50" s="52"/>
      <c r="H50" s="60"/>
      <c r="W50" s="21" t="s">
        <v>1144</v>
      </c>
      <c r="X50" s="6">
        <f t="shared" si="0"/>
        <v>0</v>
      </c>
      <c r="Y50" s="18" t="s">
        <v>1463</v>
      </c>
      <c r="Z50" s="6">
        <v>1</v>
      </c>
      <c r="AB50" s="18" t="s">
        <v>1498</v>
      </c>
      <c r="AC50" s="6">
        <f t="shared" ref="AC50:AC66" si="1">COUNTIF($L$3:$U$125,AB50)</f>
        <v>0</v>
      </c>
    </row>
    <row r="51" spans="2:29">
      <c r="D51" s="87"/>
      <c r="W51" s="21" t="s">
        <v>1</v>
      </c>
      <c r="X51" s="6">
        <f t="shared" si="0"/>
        <v>0</v>
      </c>
      <c r="Y51" s="18" t="s">
        <v>1123</v>
      </c>
      <c r="Z51" s="6">
        <v>1</v>
      </c>
      <c r="AB51" s="18" t="s">
        <v>1499</v>
      </c>
      <c r="AC51" s="6">
        <f t="shared" si="1"/>
        <v>0</v>
      </c>
    </row>
    <row r="52" spans="2:29">
      <c r="D52" s="87"/>
      <c r="W52" s="21" t="s">
        <v>661</v>
      </c>
      <c r="X52" s="6">
        <f t="shared" si="0"/>
        <v>0</v>
      </c>
      <c r="Y52" s="18" t="s">
        <v>1479</v>
      </c>
      <c r="Z52" s="6">
        <v>1</v>
      </c>
      <c r="AB52" s="18" t="s">
        <v>1500</v>
      </c>
      <c r="AC52" s="6">
        <f t="shared" si="1"/>
        <v>0</v>
      </c>
    </row>
    <row r="53" spans="2:29">
      <c r="D53" s="87"/>
      <c r="W53" s="21" t="s">
        <v>1351</v>
      </c>
      <c r="X53" s="6">
        <f t="shared" si="0"/>
        <v>0</v>
      </c>
      <c r="Y53" s="18" t="s">
        <v>813</v>
      </c>
      <c r="Z53" s="6">
        <v>1</v>
      </c>
      <c r="AB53" s="18" t="s">
        <v>1501</v>
      </c>
      <c r="AC53" s="6">
        <f t="shared" si="1"/>
        <v>0</v>
      </c>
    </row>
    <row r="54" spans="2:29">
      <c r="D54" s="87"/>
      <c r="W54" s="21" t="s">
        <v>1151</v>
      </c>
      <c r="X54" s="6">
        <f t="shared" si="0"/>
        <v>0</v>
      </c>
      <c r="Y54" s="18" t="s">
        <v>1488</v>
      </c>
      <c r="Z54" s="6">
        <v>1</v>
      </c>
      <c r="AB54" s="18" t="s">
        <v>1502</v>
      </c>
      <c r="AC54" s="6">
        <f t="shared" si="1"/>
        <v>0</v>
      </c>
    </row>
    <row r="55" spans="2:29">
      <c r="D55" s="87"/>
      <c r="W55" s="21" t="s">
        <v>1158</v>
      </c>
      <c r="X55" s="6">
        <f t="shared" si="0"/>
        <v>0</v>
      </c>
      <c r="Y55" s="18" t="s">
        <v>1045</v>
      </c>
      <c r="Z55" s="6">
        <v>1</v>
      </c>
      <c r="AB55" s="18" t="s">
        <v>1503</v>
      </c>
      <c r="AC55" s="6">
        <f t="shared" si="1"/>
        <v>0</v>
      </c>
    </row>
    <row r="56" spans="2:29">
      <c r="D56" s="87"/>
      <c r="W56" s="21" t="s">
        <v>1172</v>
      </c>
      <c r="X56" s="6">
        <f t="shared" si="0"/>
        <v>0</v>
      </c>
      <c r="Y56" s="18" t="s">
        <v>90</v>
      </c>
      <c r="Z56" s="6">
        <v>1</v>
      </c>
      <c r="AB56" s="18" t="s">
        <v>1504</v>
      </c>
      <c r="AC56" s="6">
        <f t="shared" si="1"/>
        <v>0</v>
      </c>
    </row>
    <row r="57" spans="2:29">
      <c r="D57" s="87"/>
      <c r="W57" s="21" t="s">
        <v>1179</v>
      </c>
      <c r="X57" s="6">
        <f t="shared" si="0"/>
        <v>0</v>
      </c>
      <c r="Y57" s="18" t="s">
        <v>1138</v>
      </c>
      <c r="Z57" s="6">
        <v>1</v>
      </c>
      <c r="AB57" s="18" t="s">
        <v>1505</v>
      </c>
      <c r="AC57" s="6">
        <f t="shared" si="1"/>
        <v>0</v>
      </c>
    </row>
    <row r="58" spans="2:29">
      <c r="D58" s="87"/>
      <c r="W58" s="21" t="s">
        <v>1186</v>
      </c>
      <c r="X58" s="6">
        <f t="shared" si="0"/>
        <v>0</v>
      </c>
      <c r="Y58" s="18" t="s">
        <v>1144</v>
      </c>
      <c r="Z58" s="6">
        <v>1</v>
      </c>
      <c r="AB58" s="18" t="s">
        <v>1506</v>
      </c>
      <c r="AC58" s="6">
        <f t="shared" si="1"/>
        <v>0</v>
      </c>
    </row>
    <row r="59" spans="2:29">
      <c r="D59" s="87"/>
      <c r="W59" s="21" t="s">
        <v>1192</v>
      </c>
      <c r="X59" s="6">
        <f t="shared" si="0"/>
        <v>0</v>
      </c>
      <c r="Y59" s="18" t="s">
        <v>1158</v>
      </c>
      <c r="Z59" s="6">
        <v>1</v>
      </c>
      <c r="AB59" s="18" t="s">
        <v>1507</v>
      </c>
      <c r="AC59" s="6">
        <f t="shared" si="1"/>
        <v>0</v>
      </c>
    </row>
    <row r="60" spans="2:29">
      <c r="D60" s="87"/>
      <c r="W60" s="21" t="s">
        <v>673</v>
      </c>
      <c r="X60" s="6">
        <f t="shared" ref="X60:X84" si="2">COUNTIF($E$3:$E$125,W60)</f>
        <v>0</v>
      </c>
      <c r="Y60" s="18" t="s">
        <v>1172</v>
      </c>
      <c r="Z60" s="6">
        <v>1</v>
      </c>
      <c r="AB60" s="18" t="s">
        <v>1508</v>
      </c>
      <c r="AC60" s="6">
        <f t="shared" si="1"/>
        <v>0</v>
      </c>
    </row>
    <row r="61" spans="2:29">
      <c r="D61" s="87"/>
      <c r="W61" s="21" t="s">
        <v>1509</v>
      </c>
      <c r="X61" s="6">
        <f t="shared" si="2"/>
        <v>0</v>
      </c>
      <c r="Y61" s="18" t="s">
        <v>1179</v>
      </c>
      <c r="Z61" s="6">
        <v>1</v>
      </c>
      <c r="AB61" s="18" t="s">
        <v>1510</v>
      </c>
      <c r="AC61" s="6">
        <f t="shared" si="1"/>
        <v>0</v>
      </c>
    </row>
    <row r="62" spans="2:29">
      <c r="D62" s="87"/>
      <c r="W62" s="21" t="s">
        <v>144</v>
      </c>
      <c r="X62" s="6">
        <f t="shared" si="2"/>
        <v>0</v>
      </c>
      <c r="Y62" s="18" t="s">
        <v>1192</v>
      </c>
      <c r="Z62" s="6">
        <v>1</v>
      </c>
      <c r="AB62" s="18" t="s">
        <v>1511</v>
      </c>
      <c r="AC62" s="6">
        <f t="shared" si="1"/>
        <v>0</v>
      </c>
    </row>
    <row r="63" spans="2:29">
      <c r="D63" s="87"/>
      <c r="W63" s="21" t="s">
        <v>1206</v>
      </c>
      <c r="X63" s="6">
        <f t="shared" si="2"/>
        <v>0</v>
      </c>
      <c r="Y63" s="18" t="s">
        <v>1509</v>
      </c>
      <c r="Z63" s="6">
        <v>1</v>
      </c>
      <c r="AB63" s="18" t="s">
        <v>1512</v>
      </c>
      <c r="AC63" s="6">
        <f t="shared" si="1"/>
        <v>0</v>
      </c>
    </row>
    <row r="64" spans="2:29">
      <c r="D64" s="87"/>
      <c r="W64" s="21" t="s">
        <v>1208</v>
      </c>
      <c r="X64" s="6">
        <f t="shared" si="2"/>
        <v>0</v>
      </c>
      <c r="Y64" s="18" t="s">
        <v>1206</v>
      </c>
      <c r="Z64" s="6">
        <v>1</v>
      </c>
      <c r="AB64" s="18" t="s">
        <v>1513</v>
      </c>
      <c r="AC64" s="6">
        <f t="shared" si="1"/>
        <v>0</v>
      </c>
    </row>
    <row r="65" spans="4:29">
      <c r="D65" s="87"/>
      <c r="W65" s="21" t="s">
        <v>1221</v>
      </c>
      <c r="X65" s="6">
        <f t="shared" si="2"/>
        <v>0</v>
      </c>
      <c r="Y65" s="18" t="s">
        <v>1208</v>
      </c>
      <c r="Z65" s="6">
        <v>1</v>
      </c>
      <c r="AB65" s="18" t="s">
        <v>1514</v>
      </c>
      <c r="AC65" s="6">
        <f t="shared" si="1"/>
        <v>0</v>
      </c>
    </row>
    <row r="66" spans="4:29" ht="15.75" thickBot="1">
      <c r="D66" s="87"/>
      <c r="W66" s="21" t="s">
        <v>685</v>
      </c>
      <c r="X66" s="6">
        <f t="shared" si="2"/>
        <v>0</v>
      </c>
      <c r="Y66" s="18" t="s">
        <v>1221</v>
      </c>
      <c r="Z66" s="6">
        <v>1</v>
      </c>
      <c r="AB66" s="19" t="s">
        <v>1515</v>
      </c>
      <c r="AC66" s="20">
        <f t="shared" si="1"/>
        <v>0</v>
      </c>
    </row>
    <row r="67" spans="4:29" ht="15.75" thickBot="1">
      <c r="D67" s="87"/>
      <c r="W67" s="21" t="s">
        <v>1227</v>
      </c>
      <c r="X67" s="6">
        <f t="shared" si="2"/>
        <v>0</v>
      </c>
      <c r="Y67" s="18" t="s">
        <v>685</v>
      </c>
      <c r="Z67" s="6">
        <v>1</v>
      </c>
    </row>
    <row r="68" spans="4:29">
      <c r="D68" s="87"/>
      <c r="W68" s="21" t="s">
        <v>1234</v>
      </c>
      <c r="X68" s="6">
        <f t="shared" si="2"/>
        <v>0</v>
      </c>
      <c r="Y68" s="18" t="s">
        <v>1227</v>
      </c>
      <c r="Z68" s="6">
        <v>1</v>
      </c>
      <c r="AB68" s="16" t="s">
        <v>17</v>
      </c>
      <c r="AC68" s="17" t="s">
        <v>1367</v>
      </c>
    </row>
    <row r="69" spans="4:29">
      <c r="D69" s="87"/>
      <c r="W69" s="21" t="s">
        <v>1241</v>
      </c>
      <c r="X69" s="6">
        <f t="shared" si="2"/>
        <v>0</v>
      </c>
      <c r="Y69" s="18" t="s">
        <v>1234</v>
      </c>
      <c r="Z69" s="6">
        <v>1</v>
      </c>
      <c r="AB69" s="18" t="s">
        <v>39</v>
      </c>
      <c r="AC69" s="6">
        <f>COUNTIF($I$50:$I$125,AB69)</f>
        <v>0</v>
      </c>
    </row>
    <row r="70" spans="4:29">
      <c r="D70" s="87"/>
      <c r="W70" s="21" t="s">
        <v>281</v>
      </c>
      <c r="X70" s="6">
        <f t="shared" si="2"/>
        <v>0</v>
      </c>
      <c r="Y70" s="18" t="s">
        <v>1241</v>
      </c>
      <c r="Z70" s="6">
        <v>1</v>
      </c>
      <c r="AB70" s="18" t="s">
        <v>77</v>
      </c>
      <c r="AC70" s="6">
        <f>COUNTIF($I$50:$I$125,AB70)</f>
        <v>0</v>
      </c>
    </row>
    <row r="71" spans="4:29" ht="15.75" thickBot="1">
      <c r="D71" s="87"/>
      <c r="W71" s="21" t="s">
        <v>1247</v>
      </c>
      <c r="X71" s="6">
        <f t="shared" si="2"/>
        <v>0</v>
      </c>
      <c r="Y71" s="18" t="s">
        <v>281</v>
      </c>
      <c r="Z71" s="6">
        <v>1</v>
      </c>
      <c r="AB71" s="19" t="s">
        <v>188</v>
      </c>
      <c r="AC71" s="20">
        <f>COUNTIF($I$50:$I$125,AB71)</f>
        <v>0</v>
      </c>
    </row>
    <row r="72" spans="4:29">
      <c r="D72" s="87"/>
      <c r="W72" s="21" t="s">
        <v>1253</v>
      </c>
      <c r="X72" s="6">
        <f t="shared" si="2"/>
        <v>0</v>
      </c>
      <c r="Y72" s="18" t="s">
        <v>1247</v>
      </c>
      <c r="Z72" s="6">
        <v>1</v>
      </c>
    </row>
    <row r="73" spans="4:29">
      <c r="D73" s="87"/>
      <c r="W73" s="21" t="s">
        <v>1259</v>
      </c>
      <c r="X73" s="6">
        <f t="shared" si="2"/>
        <v>0</v>
      </c>
      <c r="Y73" s="18" t="s">
        <v>1253</v>
      </c>
      <c r="Z73" s="6">
        <v>1</v>
      </c>
    </row>
    <row r="74" spans="4:29">
      <c r="D74" s="87"/>
      <c r="W74" s="21" t="s">
        <v>1266</v>
      </c>
      <c r="X74" s="6">
        <f t="shared" si="2"/>
        <v>0</v>
      </c>
      <c r="Y74" s="18" t="s">
        <v>1266</v>
      </c>
      <c r="Z74" s="6">
        <v>1</v>
      </c>
    </row>
    <row r="75" spans="4:29">
      <c r="D75" s="87"/>
      <c r="W75" s="21" t="s">
        <v>1338</v>
      </c>
      <c r="X75" s="6">
        <f t="shared" si="2"/>
        <v>0</v>
      </c>
      <c r="Y75" s="18" t="s">
        <v>1338</v>
      </c>
      <c r="Z75" s="6">
        <v>1</v>
      </c>
    </row>
    <row r="76" spans="4:29">
      <c r="D76" s="87"/>
      <c r="W76" s="21" t="s">
        <v>1271</v>
      </c>
      <c r="X76" s="6">
        <f t="shared" si="2"/>
        <v>0</v>
      </c>
      <c r="Y76" s="18" t="s">
        <v>1271</v>
      </c>
      <c r="Z76" s="6">
        <v>1</v>
      </c>
    </row>
    <row r="77" spans="4:29">
      <c r="D77" s="87"/>
      <c r="W77" s="21" t="s">
        <v>1277</v>
      </c>
      <c r="X77" s="6">
        <f t="shared" si="2"/>
        <v>0</v>
      </c>
      <c r="Y77" s="18" t="s">
        <v>1277</v>
      </c>
      <c r="Z77" s="6">
        <v>1</v>
      </c>
    </row>
    <row r="78" spans="4:29">
      <c r="D78" s="87"/>
      <c r="W78" s="21" t="s">
        <v>1284</v>
      </c>
      <c r="X78" s="6">
        <f t="shared" si="2"/>
        <v>0</v>
      </c>
      <c r="Y78" s="18" t="s">
        <v>1284</v>
      </c>
      <c r="Z78" s="6">
        <v>1</v>
      </c>
    </row>
    <row r="79" spans="4:29">
      <c r="D79" s="87"/>
      <c r="W79" s="21" t="s">
        <v>1290</v>
      </c>
      <c r="X79" s="6">
        <f t="shared" si="2"/>
        <v>0</v>
      </c>
      <c r="Y79" s="18" t="s">
        <v>1290</v>
      </c>
      <c r="Z79" s="6">
        <v>1</v>
      </c>
    </row>
    <row r="80" spans="4:29">
      <c r="D80" s="87"/>
      <c r="W80" s="21" t="s">
        <v>1296</v>
      </c>
      <c r="X80" s="6">
        <f t="shared" si="2"/>
        <v>0</v>
      </c>
      <c r="Y80" s="18" t="s">
        <v>1296</v>
      </c>
      <c r="Z80" s="6">
        <v>1</v>
      </c>
    </row>
    <row r="81" spans="4:26">
      <c r="D81" s="87"/>
      <c r="W81" s="21" t="s">
        <v>1309</v>
      </c>
      <c r="X81" s="6">
        <f t="shared" si="2"/>
        <v>0</v>
      </c>
      <c r="Y81" s="18" t="s">
        <v>1309</v>
      </c>
      <c r="Z81" s="6">
        <v>1</v>
      </c>
    </row>
    <row r="82" spans="4:26">
      <c r="D82" s="87"/>
      <c r="W82" s="21" t="s">
        <v>1321</v>
      </c>
      <c r="X82" s="6">
        <f t="shared" si="2"/>
        <v>0</v>
      </c>
      <c r="Y82" s="18" t="s">
        <v>1321</v>
      </c>
      <c r="Z82" s="6">
        <v>1</v>
      </c>
    </row>
    <row r="83" spans="4:26">
      <c r="D83" s="87"/>
      <c r="W83" s="21" t="s">
        <v>1327</v>
      </c>
      <c r="X83" s="6">
        <f t="shared" si="2"/>
        <v>0</v>
      </c>
      <c r="Y83" s="18" t="s">
        <v>1327</v>
      </c>
      <c r="Z83" s="6">
        <v>1</v>
      </c>
    </row>
    <row r="84" spans="4:26" ht="15.75" thickBot="1">
      <c r="D84" s="87"/>
      <c r="W84" s="22" t="s">
        <v>1332</v>
      </c>
      <c r="X84" s="20">
        <f t="shared" si="2"/>
        <v>0</v>
      </c>
      <c r="Y84" s="19" t="s">
        <v>1332</v>
      </c>
      <c r="Z84" s="20">
        <v>1</v>
      </c>
    </row>
    <row r="85" spans="4:26">
      <c r="D85" s="87"/>
    </row>
    <row r="86" spans="4:26">
      <c r="D86" s="87"/>
    </row>
    <row r="87" spans="4:26">
      <c r="D87" s="87"/>
    </row>
    <row r="88" spans="4:26">
      <c r="D88" s="87"/>
    </row>
    <row r="89" spans="4:26">
      <c r="D89" s="87"/>
    </row>
    <row r="90" spans="4:26">
      <c r="D90" s="87"/>
    </row>
    <row r="91" spans="4:26">
      <c r="D91" s="87"/>
    </row>
    <row r="92" spans="4:26">
      <c r="D92" s="87"/>
    </row>
    <row r="93" spans="4:26">
      <c r="D93" s="87"/>
    </row>
    <row r="94" spans="4:26">
      <c r="D94" s="87"/>
    </row>
    <row r="95" spans="4:26">
      <c r="D95" s="87"/>
    </row>
    <row r="96" spans="4:26">
      <c r="D96" s="87"/>
    </row>
    <row r="97" spans="4:4">
      <c r="D97" s="87"/>
    </row>
    <row r="98" spans="4:4">
      <c r="D98" s="87"/>
    </row>
    <row r="99" spans="4:4">
      <c r="D99" s="87"/>
    </row>
    <row r="100" spans="4:4">
      <c r="D100" s="87"/>
    </row>
    <row r="101" spans="4:4">
      <c r="D101" s="87"/>
    </row>
    <row r="102" spans="4:4">
      <c r="D102" s="87"/>
    </row>
    <row r="103" spans="4:4">
      <c r="D103" s="87"/>
    </row>
    <row r="104" spans="4:4">
      <c r="D104" s="87"/>
    </row>
    <row r="105" spans="4:4">
      <c r="D105" s="87"/>
    </row>
    <row r="106" spans="4:4">
      <c r="D106" s="87"/>
    </row>
    <row r="107" spans="4:4">
      <c r="D107" s="87"/>
    </row>
    <row r="108" spans="4:4">
      <c r="D108" s="87"/>
    </row>
    <row r="109" spans="4:4">
      <c r="D109" s="87"/>
    </row>
    <row r="110" spans="4:4">
      <c r="D110" s="87"/>
    </row>
    <row r="111" spans="4:4">
      <c r="D111" s="87"/>
    </row>
    <row r="112" spans="4:4">
      <c r="D112" s="87"/>
    </row>
    <row r="113" spans="1:21">
      <c r="D113" s="87"/>
    </row>
    <row r="114" spans="1:21">
      <c r="D114" s="87"/>
    </row>
    <row r="115" spans="1:21">
      <c r="D115" s="87"/>
    </row>
    <row r="116" spans="1:21">
      <c r="D116" s="87"/>
    </row>
    <row r="117" spans="1:21">
      <c r="D117" s="87"/>
    </row>
    <row r="118" spans="1:21">
      <c r="D118" s="87"/>
    </row>
    <row r="119" spans="1:21">
      <c r="D119" s="87"/>
    </row>
    <row r="120" spans="1:21">
      <c r="D120" s="87"/>
    </row>
    <row r="121" spans="1:21">
      <c r="D121" s="87"/>
    </row>
    <row r="122" spans="1:21">
      <c r="D122" s="87"/>
    </row>
    <row r="123" spans="1:21">
      <c r="D123" s="87"/>
    </row>
    <row r="124" spans="1:21">
      <c r="D124" s="87"/>
    </row>
    <row r="125" spans="1:21" ht="15.75" thickBot="1">
      <c r="A125" s="26"/>
      <c r="B125" s="38"/>
      <c r="C125" s="31"/>
      <c r="D125" s="88"/>
      <c r="E125" s="95"/>
      <c r="F125" s="54"/>
      <c r="G125" s="54"/>
      <c r="H125" s="61"/>
      <c r="I125" s="34"/>
      <c r="J125" s="58"/>
      <c r="K125" s="43"/>
      <c r="L125" s="31"/>
      <c r="M125" s="26"/>
      <c r="N125" s="26"/>
      <c r="O125" s="26"/>
      <c r="P125" s="26"/>
      <c r="Q125" s="26"/>
      <c r="R125" s="26"/>
      <c r="S125" s="26"/>
      <c r="T125" s="26"/>
      <c r="U125" s="44"/>
    </row>
    <row r="126" spans="1:21" ht="21.75" thickBot="1">
      <c r="A126" s="191" t="s">
        <v>1</v>
      </c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3"/>
    </row>
    <row r="127" spans="1:21" ht="15.75" thickBot="1">
      <c r="A127" s="45" t="s">
        <v>10</v>
      </c>
      <c r="B127" s="46" t="s">
        <v>11</v>
      </c>
      <c r="C127" s="47" t="s">
        <v>13</v>
      </c>
      <c r="D127" s="86" t="s">
        <v>25</v>
      </c>
      <c r="E127" s="96" t="s">
        <v>1358</v>
      </c>
      <c r="F127" s="51" t="s">
        <v>1359</v>
      </c>
      <c r="G127" s="45" t="s">
        <v>17</v>
      </c>
      <c r="H127" s="63" t="s">
        <v>15</v>
      </c>
      <c r="I127" s="64" t="s">
        <v>1360</v>
      </c>
      <c r="J127" s="55" t="s">
        <v>1361</v>
      </c>
      <c r="K127" s="48" t="s">
        <v>1362</v>
      </c>
      <c r="L127" s="200" t="s">
        <v>1363</v>
      </c>
      <c r="M127" s="201"/>
      <c r="N127" s="201"/>
      <c r="O127" s="201"/>
      <c r="P127" s="201"/>
      <c r="Q127" s="201"/>
      <c r="R127" s="201"/>
      <c r="S127" s="201"/>
      <c r="T127" s="201"/>
      <c r="U127" s="202"/>
    </row>
    <row r="128" spans="1:21" s="75" customFormat="1">
      <c r="A128" s="78"/>
      <c r="B128" s="79"/>
      <c r="C128" s="80" t="s">
        <v>1516</v>
      </c>
      <c r="D128" s="89" t="s">
        <v>1</v>
      </c>
      <c r="E128" s="92"/>
      <c r="F128" s="76"/>
      <c r="G128" s="69"/>
      <c r="H128" s="77" t="s">
        <v>1517</v>
      </c>
      <c r="I128" s="81"/>
      <c r="J128" s="82"/>
      <c r="K128" s="83"/>
      <c r="L128" s="84"/>
      <c r="M128" s="78"/>
      <c r="N128" s="78"/>
      <c r="O128" s="78"/>
      <c r="P128" s="78"/>
      <c r="Q128" s="78"/>
      <c r="R128" s="78"/>
      <c r="S128" s="78"/>
      <c r="T128" s="78"/>
      <c r="U128" s="85"/>
    </row>
    <row r="129" spans="1:21" s="75" customFormat="1">
      <c r="A129" s="65"/>
      <c r="B129" s="66"/>
      <c r="C129" s="67" t="s">
        <v>1518</v>
      </c>
      <c r="D129" s="90" t="s">
        <v>1</v>
      </c>
      <c r="E129" s="93"/>
      <c r="F129" s="76"/>
      <c r="G129" s="69"/>
      <c r="H129" s="77" t="s">
        <v>1517</v>
      </c>
      <c r="I129" s="71"/>
      <c r="J129" s="72"/>
      <c r="K129" s="73"/>
      <c r="L129" s="67"/>
      <c r="M129" s="65"/>
      <c r="N129" s="65"/>
      <c r="O129" s="65"/>
      <c r="P129" s="65"/>
      <c r="Q129" s="65"/>
      <c r="R129" s="65"/>
      <c r="S129" s="65"/>
      <c r="T129" s="65"/>
      <c r="U129" s="74"/>
    </row>
    <row r="130" spans="1:21">
      <c r="C130" s="30" t="s">
        <v>1519</v>
      </c>
      <c r="D130" s="87" t="s">
        <v>1</v>
      </c>
      <c r="E130" s="93"/>
      <c r="F130" s="32"/>
      <c r="G130" s="52"/>
      <c r="H130" s="53" t="s">
        <v>1520</v>
      </c>
    </row>
    <row r="131" spans="1:21">
      <c r="C131" s="30" t="s">
        <v>1521</v>
      </c>
      <c r="D131" s="87" t="s">
        <v>1</v>
      </c>
      <c r="E131" s="93"/>
      <c r="F131" s="32"/>
      <c r="G131" s="52"/>
      <c r="H131" s="53" t="s">
        <v>1520</v>
      </c>
    </row>
    <row r="132" spans="1:21">
      <c r="C132" s="30" t="s">
        <v>1522</v>
      </c>
      <c r="D132" s="87" t="s">
        <v>1523</v>
      </c>
      <c r="E132" s="93"/>
      <c r="F132" s="32"/>
      <c r="G132" s="52"/>
      <c r="H132" s="53" t="s">
        <v>1520</v>
      </c>
    </row>
    <row r="133" spans="1:21">
      <c r="C133" s="30" t="s">
        <v>1524</v>
      </c>
      <c r="D133" s="87" t="s">
        <v>1523</v>
      </c>
      <c r="E133" s="93"/>
      <c r="F133" s="32"/>
      <c r="G133" s="52"/>
      <c r="H133" s="53" t="s">
        <v>1520</v>
      </c>
    </row>
    <row r="134" spans="1:21" s="75" customFormat="1">
      <c r="A134" s="65" t="s">
        <v>1525</v>
      </c>
      <c r="B134" s="66">
        <v>9781561639014</v>
      </c>
      <c r="C134" s="67" t="s">
        <v>1526</v>
      </c>
      <c r="D134" s="90" t="s">
        <v>1523</v>
      </c>
      <c r="E134" s="93">
        <v>2014</v>
      </c>
      <c r="F134" s="68" t="s">
        <v>1527</v>
      </c>
      <c r="G134" s="69" t="s">
        <v>39</v>
      </c>
      <c r="H134" s="70" t="s">
        <v>1517</v>
      </c>
      <c r="I134" s="71"/>
      <c r="J134" s="72"/>
      <c r="K134" s="73"/>
      <c r="L134" s="67"/>
      <c r="M134" s="65"/>
      <c r="N134" s="65"/>
      <c r="O134" s="65"/>
      <c r="P134" s="65"/>
      <c r="Q134" s="65"/>
      <c r="R134" s="65"/>
      <c r="S134" s="65"/>
      <c r="T134" s="65"/>
      <c r="U134" s="74"/>
    </row>
    <row r="135" spans="1:21">
      <c r="A135" s="24" t="s">
        <v>1528</v>
      </c>
      <c r="B135" s="37">
        <v>9781681122151</v>
      </c>
      <c r="C135" s="30" t="s">
        <v>1529</v>
      </c>
      <c r="D135" s="87" t="s">
        <v>1</v>
      </c>
      <c r="E135" s="93">
        <v>2019</v>
      </c>
      <c r="F135" s="32" t="s">
        <v>1530</v>
      </c>
      <c r="G135" s="52" t="s">
        <v>39</v>
      </c>
      <c r="H135" s="53" t="s">
        <v>1520</v>
      </c>
      <c r="I135" s="33" t="s">
        <v>1531</v>
      </c>
    </row>
    <row r="136" spans="1:21">
      <c r="A136" s="24" t="s">
        <v>1532</v>
      </c>
      <c r="B136" s="37">
        <v>9781681121338</v>
      </c>
      <c r="C136" s="30" t="s">
        <v>1533</v>
      </c>
      <c r="D136" s="87" t="s">
        <v>1523</v>
      </c>
      <c r="E136" s="93">
        <v>2013</v>
      </c>
      <c r="F136" s="32" t="s">
        <v>1534</v>
      </c>
      <c r="G136" s="52" t="s">
        <v>39</v>
      </c>
      <c r="H136" s="53" t="s">
        <v>1520</v>
      </c>
      <c r="I136" s="33" t="s">
        <v>1535</v>
      </c>
    </row>
    <row r="137" spans="1:21">
      <c r="A137" s="24" t="s">
        <v>1536</v>
      </c>
      <c r="B137" s="37">
        <v>9781561639144</v>
      </c>
      <c r="C137" s="30" t="s">
        <v>1537</v>
      </c>
      <c r="D137" s="33" t="s">
        <v>1</v>
      </c>
      <c r="E137" s="93">
        <v>2015</v>
      </c>
      <c r="F137" s="52" t="s">
        <v>1538</v>
      </c>
      <c r="G137" s="52" t="s">
        <v>39</v>
      </c>
      <c r="H137" s="60" t="s">
        <v>169</v>
      </c>
    </row>
    <row r="138" spans="1:21" ht="15.75" thickBot="1">
      <c r="A138" s="26"/>
      <c r="B138" s="99"/>
      <c r="C138" s="31" t="s">
        <v>1539</v>
      </c>
      <c r="D138" s="34" t="s">
        <v>1</v>
      </c>
      <c r="E138" s="100">
        <v>2024</v>
      </c>
      <c r="F138" s="101" t="s">
        <v>1540</v>
      </c>
      <c r="G138" s="101" t="s">
        <v>39</v>
      </c>
      <c r="H138" s="102" t="s">
        <v>1520</v>
      </c>
      <c r="I138" s="34" t="s">
        <v>1541</v>
      </c>
      <c r="J138" s="58"/>
      <c r="K138" s="43"/>
      <c r="L138" s="31"/>
      <c r="M138" s="26"/>
      <c r="N138" s="26"/>
      <c r="O138" s="26"/>
      <c r="P138" s="26"/>
      <c r="Q138" s="26"/>
      <c r="R138" s="26"/>
      <c r="S138" s="26"/>
      <c r="T138" s="26"/>
      <c r="U138" s="44"/>
    </row>
    <row r="139" spans="1:21" ht="21.75" thickBot="1">
      <c r="A139" s="194" t="s">
        <v>1432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6"/>
    </row>
    <row r="140" spans="1:21" ht="15.75" thickBot="1">
      <c r="A140" s="103" t="s">
        <v>10</v>
      </c>
      <c r="B140" s="104" t="s">
        <v>11</v>
      </c>
      <c r="C140" s="105" t="s">
        <v>13</v>
      </c>
      <c r="D140" s="106" t="s">
        <v>25</v>
      </c>
      <c r="E140" s="107" t="s">
        <v>1358</v>
      </c>
      <c r="F140" s="108" t="s">
        <v>1359</v>
      </c>
      <c r="G140" s="103" t="s">
        <v>17</v>
      </c>
      <c r="H140" s="109" t="s">
        <v>15</v>
      </c>
      <c r="I140" s="110" t="s">
        <v>1360</v>
      </c>
      <c r="J140" s="111" t="s">
        <v>1361</v>
      </c>
      <c r="K140" s="112" t="s">
        <v>1362</v>
      </c>
      <c r="L140" s="197" t="s">
        <v>1363</v>
      </c>
      <c r="M140" s="198"/>
      <c r="N140" s="198"/>
      <c r="O140" s="198"/>
      <c r="P140" s="198"/>
      <c r="Q140" s="198"/>
      <c r="R140" s="198"/>
      <c r="S140" s="198"/>
      <c r="T140" s="198"/>
      <c r="U140" s="199"/>
    </row>
    <row r="141" spans="1:21">
      <c r="B141" s="36"/>
      <c r="C141" s="30" t="s">
        <v>1542</v>
      </c>
      <c r="D141" s="33" t="s">
        <v>1543</v>
      </c>
      <c r="E141" s="93">
        <v>2022</v>
      </c>
      <c r="F141" s="52"/>
      <c r="G141" s="52"/>
      <c r="H141" s="60" t="s">
        <v>1520</v>
      </c>
    </row>
    <row r="142" spans="1:21">
      <c r="B142" s="36"/>
      <c r="C142" s="30" t="s">
        <v>1544</v>
      </c>
      <c r="E142" s="93"/>
      <c r="F142" s="52"/>
      <c r="G142" s="52"/>
      <c r="H142" s="60"/>
    </row>
    <row r="143" spans="1:21">
      <c r="B143" s="36"/>
      <c r="C143" s="30" t="s">
        <v>1545</v>
      </c>
      <c r="E143" s="93"/>
      <c r="F143" s="52"/>
      <c r="G143" s="52"/>
      <c r="H143" s="60"/>
    </row>
    <row r="144" spans="1:21">
      <c r="B144" s="36"/>
      <c r="C144" s="30" t="s">
        <v>1546</v>
      </c>
      <c r="E144" s="93">
        <v>2023</v>
      </c>
      <c r="F144" s="52" t="s">
        <v>1547</v>
      </c>
      <c r="G144" s="52"/>
      <c r="H144" s="60" t="s">
        <v>1520</v>
      </c>
    </row>
    <row r="145" spans="2:8">
      <c r="B145" s="36"/>
      <c r="C145" s="30" t="s">
        <v>1548</v>
      </c>
      <c r="D145" s="33" t="s">
        <v>1543</v>
      </c>
      <c r="E145" s="93">
        <v>2019</v>
      </c>
      <c r="F145" s="52"/>
      <c r="G145" s="52"/>
      <c r="H145" s="60" t="s">
        <v>1520</v>
      </c>
    </row>
    <row r="146" spans="2:8">
      <c r="B146" s="36"/>
      <c r="C146" s="30" t="s">
        <v>1549</v>
      </c>
      <c r="D146" s="33" t="s">
        <v>144</v>
      </c>
      <c r="E146" s="93">
        <v>2019</v>
      </c>
      <c r="F146" s="52" t="s">
        <v>1550</v>
      </c>
      <c r="G146" s="52"/>
      <c r="H146" s="60" t="s">
        <v>1551</v>
      </c>
    </row>
    <row r="147" spans="2:8">
      <c r="B147" s="36"/>
      <c r="E147" s="93"/>
      <c r="F147" s="52"/>
      <c r="G147" s="52"/>
      <c r="H147" s="60"/>
    </row>
    <row r="148" spans="2:8">
      <c r="B148" s="36"/>
      <c r="E148" s="93"/>
      <c r="F148" s="52"/>
      <c r="G148" s="52"/>
      <c r="H148" s="60"/>
    </row>
    <row r="149" spans="2:8">
      <c r="B149" s="36"/>
      <c r="E149" s="93"/>
      <c r="F149" s="52"/>
      <c r="G149" s="52"/>
      <c r="H149" s="60"/>
    </row>
    <row r="150" spans="2:8">
      <c r="B150" s="36"/>
      <c r="E150" s="93"/>
      <c r="F150" s="52"/>
      <c r="G150" s="52"/>
      <c r="H150" s="60"/>
    </row>
    <row r="151" spans="2:8">
      <c r="B151" s="36"/>
      <c r="E151" s="93"/>
      <c r="F151" s="52"/>
      <c r="G151" s="52"/>
      <c r="H151" s="60"/>
    </row>
    <row r="152" spans="2:8">
      <c r="B152" s="36"/>
      <c r="E152" s="93"/>
      <c r="F152" s="52"/>
      <c r="G152" s="52"/>
      <c r="H152" s="60"/>
    </row>
    <row r="153" spans="2:8">
      <c r="B153" s="36"/>
      <c r="E153" s="93"/>
      <c r="F153" s="52"/>
      <c r="G153" s="52"/>
      <c r="H153" s="60"/>
    </row>
    <row r="154" spans="2:8">
      <c r="B154" s="36"/>
      <c r="E154" s="93"/>
      <c r="F154" s="52"/>
      <c r="G154" s="52"/>
      <c r="H154" s="60"/>
    </row>
    <row r="155" spans="2:8">
      <c r="B155" s="36"/>
      <c r="E155" s="93"/>
      <c r="F155" s="52"/>
      <c r="G155" s="52"/>
      <c r="H155" s="60"/>
    </row>
    <row r="156" spans="2:8">
      <c r="B156" s="36"/>
      <c r="E156" s="93"/>
      <c r="F156" s="52"/>
      <c r="G156" s="52"/>
      <c r="H156" s="60"/>
    </row>
    <row r="157" spans="2:8">
      <c r="B157" s="36"/>
      <c r="E157" s="93"/>
      <c r="F157" s="52"/>
      <c r="G157" s="52"/>
      <c r="H157" s="60"/>
    </row>
    <row r="158" spans="2:8">
      <c r="B158" s="36"/>
      <c r="E158" s="93"/>
      <c r="F158" s="52"/>
      <c r="G158" s="52"/>
      <c r="H158" s="60"/>
    </row>
    <row r="159" spans="2:8">
      <c r="B159" s="36"/>
      <c r="E159" s="93"/>
      <c r="F159" s="52"/>
      <c r="G159" s="52"/>
      <c r="H159" s="60"/>
    </row>
    <row r="160" spans="2:8">
      <c r="B160" s="36"/>
      <c r="E160" s="93"/>
      <c r="F160" s="52"/>
      <c r="G160" s="52"/>
      <c r="H160" s="60"/>
    </row>
    <row r="161" spans="2:8">
      <c r="B161" s="36"/>
      <c r="E161" s="93"/>
      <c r="F161" s="52"/>
      <c r="G161" s="52"/>
      <c r="H161" s="60"/>
    </row>
    <row r="162" spans="2:8">
      <c r="B162" s="36"/>
      <c r="E162" s="93"/>
      <c r="F162" s="52"/>
      <c r="G162" s="52"/>
      <c r="H162" s="60"/>
    </row>
    <row r="163" spans="2:8">
      <c r="B163" s="36"/>
      <c r="E163" s="93"/>
      <c r="F163" s="52"/>
      <c r="G163" s="52"/>
      <c r="H163" s="60"/>
    </row>
    <row r="164" spans="2:8">
      <c r="B164" s="36"/>
      <c r="E164" s="93"/>
      <c r="F164" s="52"/>
      <c r="G164" s="52"/>
      <c r="H164" s="60"/>
    </row>
    <row r="165" spans="2:8">
      <c r="B165" s="36"/>
      <c r="E165" s="93"/>
      <c r="F165" s="52"/>
      <c r="G165" s="52"/>
      <c r="H165" s="60"/>
    </row>
    <row r="166" spans="2:8">
      <c r="B166" s="36"/>
      <c r="E166" s="93"/>
      <c r="F166" s="52"/>
      <c r="G166" s="52"/>
      <c r="H166" s="60"/>
    </row>
    <row r="167" spans="2:8">
      <c r="B167" s="36"/>
      <c r="E167" s="93"/>
      <c r="F167" s="52"/>
      <c r="G167" s="52"/>
      <c r="H167" s="60"/>
    </row>
    <row r="168" spans="2:8">
      <c r="B168" s="36"/>
      <c r="E168" s="93"/>
      <c r="F168" s="52"/>
      <c r="G168" s="52"/>
      <c r="H168" s="60"/>
    </row>
    <row r="169" spans="2:8">
      <c r="B169" s="36"/>
      <c r="E169" s="93"/>
      <c r="F169" s="52"/>
      <c r="G169" s="52"/>
      <c r="H169" s="60"/>
    </row>
    <row r="170" spans="2:8">
      <c r="B170" s="36"/>
      <c r="E170" s="93"/>
      <c r="F170" s="52"/>
      <c r="G170" s="52"/>
      <c r="H170" s="60"/>
    </row>
    <row r="171" spans="2:8">
      <c r="B171" s="36"/>
      <c r="E171" s="93"/>
      <c r="F171" s="52"/>
      <c r="G171" s="52"/>
      <c r="H171" s="60"/>
    </row>
    <row r="172" spans="2:8">
      <c r="B172" s="36"/>
      <c r="E172" s="93"/>
      <c r="F172" s="52"/>
      <c r="G172" s="52"/>
      <c r="H172" s="60"/>
    </row>
    <row r="173" spans="2:8">
      <c r="B173" s="36"/>
      <c r="E173" s="93"/>
      <c r="F173" s="52"/>
      <c r="G173" s="52"/>
      <c r="H173" s="60"/>
    </row>
    <row r="174" spans="2:8">
      <c r="B174" s="36"/>
      <c r="E174" s="93"/>
      <c r="F174" s="52"/>
      <c r="G174" s="52"/>
      <c r="H174" s="60"/>
    </row>
    <row r="175" spans="2:8">
      <c r="B175" s="36"/>
      <c r="E175" s="93"/>
      <c r="F175" s="52"/>
      <c r="G175" s="52"/>
      <c r="H175" s="60"/>
    </row>
    <row r="176" spans="2:8">
      <c r="B176" s="36"/>
      <c r="E176" s="93"/>
      <c r="F176" s="52"/>
      <c r="G176" s="52"/>
      <c r="H176" s="60"/>
    </row>
    <row r="177" spans="2:8">
      <c r="B177" s="36"/>
      <c r="E177" s="93"/>
      <c r="F177" s="52"/>
      <c r="G177" s="52"/>
      <c r="H177" s="60"/>
    </row>
    <row r="178" spans="2:8">
      <c r="B178" s="36"/>
      <c r="E178" s="93"/>
      <c r="F178" s="52"/>
      <c r="G178" s="52"/>
      <c r="H178" s="60"/>
    </row>
    <row r="179" spans="2:8">
      <c r="B179" s="36"/>
      <c r="E179" s="93"/>
      <c r="F179" s="52"/>
      <c r="G179" s="52"/>
      <c r="H179" s="60"/>
    </row>
    <row r="180" spans="2:8">
      <c r="B180" s="36"/>
      <c r="E180" s="93"/>
      <c r="F180" s="52"/>
      <c r="G180" s="52"/>
      <c r="H180" s="60"/>
    </row>
    <row r="181" spans="2:8">
      <c r="B181" s="36"/>
      <c r="E181" s="93"/>
      <c r="F181" s="52"/>
      <c r="G181" s="52"/>
      <c r="H181" s="60"/>
    </row>
    <row r="182" spans="2:8">
      <c r="B182" s="36"/>
      <c r="E182" s="93"/>
      <c r="F182" s="52"/>
      <c r="G182" s="52"/>
      <c r="H182" s="60"/>
    </row>
    <row r="183" spans="2:8">
      <c r="B183" s="36"/>
      <c r="E183" s="93"/>
      <c r="F183" s="52"/>
      <c r="G183" s="52"/>
      <c r="H183" s="60"/>
    </row>
  </sheetData>
  <mergeCells count="6">
    <mergeCell ref="A1:U1"/>
    <mergeCell ref="A126:U126"/>
    <mergeCell ref="A139:U139"/>
    <mergeCell ref="L140:U140"/>
    <mergeCell ref="L2:U2"/>
    <mergeCell ref="L127:U127"/>
  </mergeCells>
  <conditionalFormatting sqref="C70:C71 M53:O54 M56:P56 M58:Q58 M59:M60 N60:Q60 M63 M65:O66 P66 M68:R68 M70:N70 M73:N73 M75:P75 M78:N78 M80:N80 M82:O83 P83:R83 M84:M86 N85:N86 O86:T86 M88:N93 O91:O93 P92:P93 Q93:R93 M95:P95 M96:O96 M98:P98 M100:O100 N102:Q102 P104:P105 M101:M107 N103:O107 M109:P109 N112:N113 O113:R113 M111:M117 N115:N117 O116:P117 Q117:R117 L81:L120 L123:P123 L124:O124 L125 A126 B71 A128:A136 A72:C125 BQ2:XFD136 M51:N51 L51:L79 A70:A71 K111:K125 A51:C69 K51:K109 J2:K2 A2:C2 E51:J125 F130:F136 H128:K136 E2:F2 C128:D136">
    <cfRule type="expression" dxfId="179" priority="121">
      <formula>#REF!="Collective Biography"</formula>
    </cfRule>
    <cfRule type="expression" dxfId="178" priority="122">
      <formula>#REF!="Collaborative Autobio"</formula>
    </cfRule>
    <cfRule type="expression" dxfId="177" priority="123">
      <formula>#REF!="Autobio/Memoir"</formula>
    </cfRule>
    <cfRule type="expression" dxfId="176" priority="124">
      <formula>#REF!="Biography"</formula>
    </cfRule>
  </conditionalFormatting>
  <conditionalFormatting sqref="L2">
    <cfRule type="expression" dxfId="175" priority="117">
      <formula>#REF!="Collective Biography"</formula>
    </cfRule>
    <cfRule type="expression" dxfId="174" priority="118">
      <formula>#REF!="Collaborative Autobio"</formula>
    </cfRule>
    <cfRule type="expression" dxfId="173" priority="119">
      <formula>#REF!="Autobio/Memoir"</formula>
    </cfRule>
    <cfRule type="expression" dxfId="172" priority="120">
      <formula>#REF!="Biography"</formula>
    </cfRule>
  </conditionalFormatting>
  <conditionalFormatting sqref="L121:P121">
    <cfRule type="expression" dxfId="171" priority="101">
      <formula>#REF!="Collective Biography"</formula>
    </cfRule>
    <cfRule type="expression" dxfId="170" priority="102">
      <formula>#REF!="Collaborative Autobio"</formula>
    </cfRule>
    <cfRule type="expression" dxfId="169" priority="103">
      <formula>#REF!="Autobio/Memoir"</formula>
    </cfRule>
    <cfRule type="expression" dxfId="168" priority="104">
      <formula>#REF!="Biography"</formula>
    </cfRule>
  </conditionalFormatting>
  <conditionalFormatting sqref="W3:X17">
    <cfRule type="expression" dxfId="167" priority="129">
      <formula>#REF!="Collective Biography"</formula>
    </cfRule>
    <cfRule type="expression" dxfId="166" priority="130">
      <formula>#REF!="Collaborative Autobio"</formula>
    </cfRule>
    <cfRule type="expression" dxfId="165" priority="131">
      <formula>#REF!="Autobio/Memoir"</formula>
    </cfRule>
    <cfRule type="expression" dxfId="164" priority="132">
      <formula>#REF!="Biography"</formula>
    </cfRule>
  </conditionalFormatting>
  <conditionalFormatting sqref="Y21 W21">
    <cfRule type="expression" dxfId="163" priority="133">
      <formula>$Z21="Collective Biography"</formula>
    </cfRule>
    <cfRule type="expression" dxfId="162" priority="134">
      <formula>$Z21="Collaborative Autobio"</formula>
    </cfRule>
    <cfRule type="expression" dxfId="161" priority="135">
      <formula>$Z21="Autobio/Memoir"</formula>
    </cfRule>
    <cfRule type="expression" dxfId="160" priority="136">
      <formula>$Z21="Biography"</formula>
    </cfRule>
  </conditionalFormatting>
  <conditionalFormatting sqref="B70">
    <cfRule type="expression" dxfId="159" priority="545">
      <formula>#REF!="Collective Biography"</formula>
    </cfRule>
    <cfRule type="expression" dxfId="158" priority="546">
      <formula>#REF!="Collaborative Autobio"</formula>
    </cfRule>
    <cfRule type="expression" dxfId="157" priority="547">
      <formula>#REF!="Autobio/Memoir"</formula>
    </cfRule>
    <cfRule type="expression" dxfId="156" priority="548">
      <formula>#REF!="Biography"</formula>
    </cfRule>
  </conditionalFormatting>
  <conditionalFormatting sqref="A127:D127">
    <cfRule type="expression" dxfId="155" priority="49">
      <formula>#REF!="Collective Biography"</formula>
    </cfRule>
    <cfRule type="expression" dxfId="154" priority="50">
      <formula>#REF!="Collaborative Autobio"</formula>
    </cfRule>
    <cfRule type="expression" dxfId="153" priority="51">
      <formula>#REF!="Autobio/Memoir"</formula>
    </cfRule>
    <cfRule type="expression" dxfId="152" priority="52">
      <formula>#REF!="Biography"</formula>
    </cfRule>
  </conditionalFormatting>
  <conditionalFormatting sqref="J127:K127 F127">
    <cfRule type="expression" dxfId="151" priority="33">
      <formula>#REF!="Collective Biography"</formula>
    </cfRule>
    <cfRule type="expression" dxfId="150" priority="34">
      <formula>#REF!="Collaborative Autobio"</formula>
    </cfRule>
    <cfRule type="expression" dxfId="149" priority="35">
      <formula>#REF!="Autobio/Memoir"</formula>
    </cfRule>
    <cfRule type="expression" dxfId="148" priority="36">
      <formula>#REF!="Biography"</formula>
    </cfRule>
  </conditionalFormatting>
  <conditionalFormatting sqref="F128:F129">
    <cfRule type="expression" dxfId="147" priority="41">
      <formula>#REF!="Collective Biography"</formula>
    </cfRule>
    <cfRule type="expression" dxfId="146" priority="42">
      <formula>#REF!="Collaborative Autobio"</formula>
    </cfRule>
    <cfRule type="expression" dxfId="145" priority="43">
      <formula>#REF!="Autobio/Memoir"</formula>
    </cfRule>
    <cfRule type="expression" dxfId="144" priority="44">
      <formula>#REF!="Biography"</formula>
    </cfRule>
  </conditionalFormatting>
  <conditionalFormatting sqref="G2">
    <cfRule type="expression" dxfId="143" priority="37">
      <formula>#REF!="Collective Biography"</formula>
    </cfRule>
    <cfRule type="expression" dxfId="142" priority="38">
      <formula>#REF!="Collaborative Autobio"</formula>
    </cfRule>
    <cfRule type="expression" dxfId="141" priority="39">
      <formula>#REF!="Autobio/Memoir"</formula>
    </cfRule>
    <cfRule type="expression" dxfId="140" priority="40">
      <formula>#REF!="Biography"</formula>
    </cfRule>
  </conditionalFormatting>
  <conditionalFormatting sqref="L127">
    <cfRule type="expression" dxfId="139" priority="29">
      <formula>#REF!="Collective Biography"</formula>
    </cfRule>
    <cfRule type="expression" dxfId="138" priority="30">
      <formula>#REF!="Collaborative Autobio"</formula>
    </cfRule>
    <cfRule type="expression" dxfId="137" priority="31">
      <formula>#REF!="Autobio/Memoir"</formula>
    </cfRule>
    <cfRule type="expression" dxfId="136" priority="32">
      <formula>#REF!="Biography"</formula>
    </cfRule>
  </conditionalFormatting>
  <conditionalFormatting sqref="G127">
    <cfRule type="expression" dxfId="135" priority="25">
      <formula>#REF!="Collective Biography"</formula>
    </cfRule>
    <cfRule type="expression" dxfId="134" priority="26">
      <formula>#REF!="Collaborative Autobio"</formula>
    </cfRule>
    <cfRule type="expression" dxfId="133" priority="27">
      <formula>#REF!="Autobio/Memoir"</formula>
    </cfRule>
    <cfRule type="expression" dxfId="132" priority="28">
      <formula>#REF!="Biography"</formula>
    </cfRule>
  </conditionalFormatting>
  <conditionalFormatting sqref="D51:D125 D2">
    <cfRule type="expression" dxfId="131" priority="21">
      <formula>#REF!="Collective Biography"</formula>
    </cfRule>
    <cfRule type="expression" dxfId="130" priority="22">
      <formula>#REF!="Collaborative Autobio"</formula>
    </cfRule>
    <cfRule type="expression" dxfId="129" priority="23">
      <formula>#REF!="Autobio/Memoir"</formula>
    </cfRule>
    <cfRule type="expression" dxfId="128" priority="24">
      <formula>#REF!="Biography"</formula>
    </cfRule>
  </conditionalFormatting>
  <conditionalFormatting sqref="A139">
    <cfRule type="expression" dxfId="127" priority="17">
      <formula>#REF!="Collective Biography"</formula>
    </cfRule>
    <cfRule type="expression" dxfId="126" priority="18">
      <formula>#REF!="Collaborative Autobio"</formula>
    </cfRule>
    <cfRule type="expression" dxfId="125" priority="19">
      <formula>#REF!="Autobio/Memoir"</formula>
    </cfRule>
    <cfRule type="expression" dxfId="124" priority="20">
      <formula>#REF!="Biography"</formula>
    </cfRule>
  </conditionalFormatting>
  <conditionalFormatting sqref="A140:D140">
    <cfRule type="expression" dxfId="123" priority="13">
      <formula>#REF!="Collective Biography"</formula>
    </cfRule>
    <cfRule type="expression" dxfId="122" priority="14">
      <formula>#REF!="Collaborative Autobio"</formula>
    </cfRule>
    <cfRule type="expression" dxfId="121" priority="15">
      <formula>#REF!="Autobio/Memoir"</formula>
    </cfRule>
    <cfRule type="expression" dxfId="120" priority="16">
      <formula>#REF!="Biography"</formula>
    </cfRule>
  </conditionalFormatting>
  <conditionalFormatting sqref="J140:K140 F140">
    <cfRule type="expression" dxfId="119" priority="9">
      <formula>#REF!="Collective Biography"</formula>
    </cfRule>
    <cfRule type="expression" dxfId="118" priority="10">
      <formula>#REF!="Collaborative Autobio"</formula>
    </cfRule>
    <cfRule type="expression" dxfId="117" priority="11">
      <formula>#REF!="Autobio/Memoir"</formula>
    </cfRule>
    <cfRule type="expression" dxfId="116" priority="12">
      <formula>#REF!="Biography"</formula>
    </cfRule>
  </conditionalFormatting>
  <conditionalFormatting sqref="L140">
    <cfRule type="expression" dxfId="115" priority="5">
      <formula>#REF!="Collective Biography"</formula>
    </cfRule>
    <cfRule type="expression" dxfId="114" priority="6">
      <formula>#REF!="Collaborative Autobio"</formula>
    </cfRule>
    <cfRule type="expression" dxfId="113" priority="7">
      <formula>#REF!="Autobio/Memoir"</formula>
    </cfRule>
    <cfRule type="expression" dxfId="112" priority="8">
      <formula>#REF!="Biography"</formula>
    </cfRule>
  </conditionalFormatting>
  <conditionalFormatting sqref="G140">
    <cfRule type="expression" dxfId="111" priority="1">
      <formula>#REF!="Collective Biography"</formula>
    </cfRule>
    <cfRule type="expression" dxfId="110" priority="2">
      <formula>#REF!="Collaborative Autobio"</formula>
    </cfRule>
    <cfRule type="expression" dxfId="109" priority="3">
      <formula>#REF!="Autobio/Memoir"</formula>
    </cfRule>
    <cfRule type="expression" dxfId="108" priority="4">
      <formula>#REF!="Biography"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21"/>
  <sheetViews>
    <sheetView zoomScale="85" zoomScaleNormal="85" workbookViewId="0">
      <selection activeCell="K42" sqref="K42"/>
    </sheetView>
  </sheetViews>
  <sheetFormatPr defaultRowHeight="15"/>
  <sheetData>
    <row r="1" spans="1:63" ht="21.75" thickBot="1">
      <c r="AT1" s="113"/>
      <c r="AU1" s="113"/>
      <c r="AV1" s="113"/>
      <c r="AW1" s="113"/>
      <c r="AX1" s="113"/>
      <c r="AY1" s="113"/>
      <c r="AZ1" s="113"/>
      <c r="BA1" s="113"/>
      <c r="BB1" s="113"/>
      <c r="BC1" s="114"/>
    </row>
    <row r="2" spans="1:63" ht="21.75" thickBot="1">
      <c r="AT2" s="115"/>
      <c r="AU2" s="115"/>
      <c r="AV2" s="115"/>
      <c r="AW2" s="115"/>
      <c r="AX2" s="115"/>
      <c r="AY2" s="115"/>
      <c r="AZ2" s="115"/>
      <c r="BA2" s="115"/>
      <c r="BB2" s="115"/>
      <c r="BC2" s="116"/>
    </row>
    <row r="3" spans="1:63" ht="15.75" thickBot="1">
      <c r="C3" t="s">
        <v>1552</v>
      </c>
      <c r="D3" t="s">
        <v>1553</v>
      </c>
      <c r="E3" t="s">
        <v>1554</v>
      </c>
      <c r="F3" t="s">
        <v>1555</v>
      </c>
      <c r="AT3" s="120" t="s">
        <v>1556</v>
      </c>
      <c r="AU3" s="121"/>
      <c r="AV3" s="121"/>
      <c r="AW3" s="121"/>
      <c r="AX3" s="121"/>
      <c r="AY3" s="121"/>
      <c r="AZ3" s="121"/>
      <c r="BA3" s="121"/>
      <c r="BB3" s="121"/>
      <c r="BC3" s="122"/>
    </row>
    <row r="4" spans="1:63">
      <c r="A4" s="11" t="s">
        <v>1358</v>
      </c>
      <c r="B4" s="12" t="s">
        <v>1367</v>
      </c>
      <c r="C4">
        <v>3</v>
      </c>
      <c r="E4">
        <v>3</v>
      </c>
      <c r="F4">
        <v>3</v>
      </c>
      <c r="AT4" s="1" t="s">
        <v>1508</v>
      </c>
      <c r="AU4" s="1" t="s">
        <v>1510</v>
      </c>
      <c r="BC4" s="10"/>
      <c r="BD4" s="1"/>
      <c r="BE4" s="1"/>
      <c r="BF4" s="1"/>
      <c r="BG4" s="1"/>
      <c r="BH4" s="1"/>
      <c r="BI4" s="1"/>
      <c r="BJ4" s="1"/>
      <c r="BK4" s="1"/>
    </row>
    <row r="5" spans="1:63">
      <c r="A5" s="9">
        <v>2023</v>
      </c>
      <c r="B5" s="13" t="e">
        <f>COUNTIF(#REF!,2023)</f>
        <v>#REF!</v>
      </c>
      <c r="C5">
        <v>2</v>
      </c>
      <c r="D5">
        <v>3</v>
      </c>
      <c r="E5">
        <v>5</v>
      </c>
      <c r="F5" t="e">
        <f t="shared" ref="F5:F18" si="0">SUM(B5,E5)</f>
        <v>#REF!</v>
      </c>
      <c r="AT5" t="s">
        <v>738</v>
      </c>
      <c r="BC5" s="10"/>
    </row>
    <row r="6" spans="1:63">
      <c r="A6" s="9">
        <v>2022</v>
      </c>
      <c r="B6" s="13" t="e">
        <f>COUNTIF(#REF!,2022)</f>
        <v>#REF!</v>
      </c>
      <c r="C6">
        <v>2</v>
      </c>
      <c r="D6">
        <v>3</v>
      </c>
      <c r="E6">
        <v>5</v>
      </c>
      <c r="F6" t="e">
        <f t="shared" si="0"/>
        <v>#REF!</v>
      </c>
      <c r="AT6" t="s">
        <v>738</v>
      </c>
      <c r="BC6" s="10"/>
    </row>
    <row r="7" spans="1:63">
      <c r="A7" s="9">
        <v>2021</v>
      </c>
      <c r="B7" s="13" t="e">
        <f>COUNTIF(#REF!,2021)</f>
        <v>#REF!</v>
      </c>
      <c r="C7">
        <v>2</v>
      </c>
      <c r="D7">
        <v>3</v>
      </c>
      <c r="E7">
        <v>5</v>
      </c>
      <c r="F7" t="e">
        <f t="shared" si="0"/>
        <v>#REF!</v>
      </c>
      <c r="O7">
        <v>2023</v>
      </c>
      <c r="AT7" t="s">
        <v>1508</v>
      </c>
      <c r="AU7" t="s">
        <v>1510</v>
      </c>
      <c r="BC7" s="10"/>
    </row>
    <row r="8" spans="1:63">
      <c r="A8" s="9">
        <v>2020</v>
      </c>
      <c r="B8" s="13" t="e">
        <f>COUNTIF(#REF!,2020)</f>
        <v>#REF!</v>
      </c>
      <c r="C8">
        <v>2</v>
      </c>
      <c r="D8">
        <v>1</v>
      </c>
      <c r="E8">
        <v>3</v>
      </c>
      <c r="F8" t="e">
        <f t="shared" si="0"/>
        <v>#REF!</v>
      </c>
      <c r="O8">
        <v>2023</v>
      </c>
      <c r="AT8" t="s">
        <v>1502</v>
      </c>
      <c r="AU8" t="s">
        <v>1503</v>
      </c>
      <c r="AV8" t="s">
        <v>1504</v>
      </c>
      <c r="AW8" t="s">
        <v>1505</v>
      </c>
      <c r="AX8" t="s">
        <v>1506</v>
      </c>
      <c r="AY8" t="s">
        <v>1507</v>
      </c>
      <c r="BC8" s="10"/>
    </row>
    <row r="9" spans="1:63">
      <c r="A9" s="9">
        <v>2019</v>
      </c>
      <c r="B9" s="13" t="e">
        <f>COUNTIF(#REF!,2019)</f>
        <v>#REF!</v>
      </c>
      <c r="C9">
        <v>2</v>
      </c>
      <c r="D9">
        <v>1</v>
      </c>
      <c r="E9">
        <v>3</v>
      </c>
      <c r="F9" t="e">
        <f t="shared" si="0"/>
        <v>#REF!</v>
      </c>
      <c r="O9">
        <v>2023</v>
      </c>
      <c r="AT9" s="8" t="s">
        <v>1512</v>
      </c>
      <c r="BC9" s="10"/>
    </row>
    <row r="10" spans="1:63">
      <c r="A10" s="9">
        <v>2018</v>
      </c>
      <c r="B10" s="13" t="e">
        <f>COUNTIF(#REF!,2018)</f>
        <v>#REF!</v>
      </c>
      <c r="C10">
        <v>3</v>
      </c>
      <c r="D10">
        <v>2</v>
      </c>
      <c r="E10">
        <v>5</v>
      </c>
      <c r="F10" t="e">
        <f t="shared" si="0"/>
        <v>#REF!</v>
      </c>
      <c r="O10">
        <v>2022</v>
      </c>
      <c r="AT10" t="s">
        <v>1506</v>
      </c>
      <c r="AU10" t="s">
        <v>1507</v>
      </c>
      <c r="BC10" s="10"/>
    </row>
    <row r="11" spans="1:63">
      <c r="A11" s="9">
        <v>2017</v>
      </c>
      <c r="B11" s="13" t="e">
        <f>COUNTIF(#REF!,2017)</f>
        <v>#REF!</v>
      </c>
      <c r="C11">
        <v>2</v>
      </c>
      <c r="D11">
        <v>4</v>
      </c>
      <c r="E11">
        <v>6</v>
      </c>
      <c r="F11" t="e">
        <f t="shared" si="0"/>
        <v>#REF!</v>
      </c>
      <c r="O11">
        <v>2016</v>
      </c>
      <c r="AT11" t="s">
        <v>1507</v>
      </c>
      <c r="AU11" t="s">
        <v>1508</v>
      </c>
      <c r="AV11" t="s">
        <v>1510</v>
      </c>
      <c r="AW11" t="s">
        <v>1510</v>
      </c>
      <c r="AX11" t="s">
        <v>1511</v>
      </c>
      <c r="AY11" t="s">
        <v>1512</v>
      </c>
      <c r="BC11" s="10"/>
    </row>
    <row r="12" spans="1:63">
      <c r="A12" s="9">
        <v>2016</v>
      </c>
      <c r="B12" s="13" t="e">
        <f>COUNTIF(#REF!,2016)</f>
        <v>#REF!</v>
      </c>
      <c r="C12">
        <v>4</v>
      </c>
      <c r="D12">
        <v>6</v>
      </c>
      <c r="E12">
        <v>10</v>
      </c>
      <c r="F12" t="e">
        <f t="shared" si="0"/>
        <v>#REF!</v>
      </c>
      <c r="O12">
        <v>2022</v>
      </c>
      <c r="AT12" t="s">
        <v>738</v>
      </c>
      <c r="BC12" s="10"/>
    </row>
    <row r="13" spans="1:63">
      <c r="A13" s="9">
        <v>2015</v>
      </c>
      <c r="B13" s="13" t="e">
        <f>COUNTIF(#REF!,2015)</f>
        <v>#REF!</v>
      </c>
      <c r="D13">
        <v>2</v>
      </c>
      <c r="E13">
        <v>2</v>
      </c>
      <c r="F13" t="e">
        <f t="shared" si="0"/>
        <v>#REF!</v>
      </c>
      <c r="O13">
        <v>2022</v>
      </c>
      <c r="AT13" t="s">
        <v>1506</v>
      </c>
      <c r="AU13" t="s">
        <v>1507</v>
      </c>
      <c r="AV13" t="s">
        <v>1508</v>
      </c>
      <c r="AW13" t="s">
        <v>1510</v>
      </c>
      <c r="BC13" s="10"/>
    </row>
    <row r="14" spans="1:63">
      <c r="A14" s="9">
        <v>2014</v>
      </c>
      <c r="B14" s="13" t="e">
        <f>COUNTIF(#REF!,2014)</f>
        <v>#REF!</v>
      </c>
      <c r="F14" t="e">
        <f t="shared" si="0"/>
        <v>#REF!</v>
      </c>
      <c r="O14">
        <v>2021</v>
      </c>
      <c r="AT14" t="s">
        <v>1504</v>
      </c>
      <c r="AU14" t="s">
        <v>1505</v>
      </c>
      <c r="AV14" t="s">
        <v>1506</v>
      </c>
      <c r="AW14" t="s">
        <v>1507</v>
      </c>
      <c r="AX14" t="s">
        <v>1508</v>
      </c>
      <c r="AY14" t="s">
        <v>1510</v>
      </c>
      <c r="BC14" s="10"/>
    </row>
    <row r="15" spans="1:63">
      <c r="A15" s="9">
        <v>2013</v>
      </c>
      <c r="B15" s="13" t="e">
        <f>COUNTIF(#REF!,2013)</f>
        <v>#REF!</v>
      </c>
      <c r="F15" t="e">
        <f t="shared" si="0"/>
        <v>#REF!</v>
      </c>
      <c r="O15">
        <v>2021</v>
      </c>
      <c r="AT15" t="s">
        <v>738</v>
      </c>
      <c r="BC15" s="10"/>
    </row>
    <row r="16" spans="1:63">
      <c r="A16" s="9">
        <v>2012</v>
      </c>
      <c r="B16" s="13" t="e">
        <f>COUNTIF(#REF!,2012)</f>
        <v>#REF!</v>
      </c>
      <c r="F16" t="e">
        <f t="shared" si="0"/>
        <v>#REF!</v>
      </c>
      <c r="O16">
        <v>2021</v>
      </c>
      <c r="AT16" s="7" t="s">
        <v>1508</v>
      </c>
      <c r="AU16" s="7" t="s">
        <v>1510</v>
      </c>
      <c r="BC16" s="10"/>
      <c r="BD16" s="7"/>
      <c r="BE16" s="7"/>
      <c r="BF16" s="7"/>
      <c r="BG16" s="7"/>
      <c r="BH16" s="7"/>
      <c r="BI16" s="7"/>
      <c r="BJ16" s="7"/>
      <c r="BK16" s="7"/>
    </row>
    <row r="17" spans="1:63">
      <c r="A17" s="9">
        <v>2011</v>
      </c>
      <c r="B17" s="13" t="e">
        <f>COUNTIF(#REF!,2011)</f>
        <v>#REF!</v>
      </c>
      <c r="F17" t="e">
        <f t="shared" si="0"/>
        <v>#REF!</v>
      </c>
      <c r="O17">
        <v>2020</v>
      </c>
      <c r="AT17" t="s">
        <v>738</v>
      </c>
      <c r="BC17" s="10"/>
    </row>
    <row r="18" spans="1:63">
      <c r="A18" s="9">
        <v>2010</v>
      </c>
      <c r="B18" s="13" t="e">
        <f>COUNTIF(#REF!,2010)</f>
        <v>#REF!</v>
      </c>
      <c r="F18" t="e">
        <f t="shared" si="0"/>
        <v>#REF!</v>
      </c>
      <c r="O18">
        <v>2019</v>
      </c>
      <c r="AT18" t="s">
        <v>1510</v>
      </c>
      <c r="AU18" t="s">
        <v>1511</v>
      </c>
      <c r="BC18" s="10"/>
    </row>
    <row r="19" spans="1:63">
      <c r="A19" s="9">
        <v>2009</v>
      </c>
      <c r="B19" s="13"/>
      <c r="F19">
        <v>0</v>
      </c>
      <c r="O19">
        <v>2017</v>
      </c>
      <c r="AT19" t="s">
        <v>1503</v>
      </c>
      <c r="AU19" t="s">
        <v>1504</v>
      </c>
      <c r="AV19" t="s">
        <v>1505</v>
      </c>
      <c r="BC19" s="10"/>
    </row>
    <row r="20" spans="1:63">
      <c r="A20" s="9">
        <v>2008</v>
      </c>
      <c r="F20">
        <v>1</v>
      </c>
      <c r="O20">
        <v>2018</v>
      </c>
      <c r="AT20" s="2" t="s">
        <v>1506</v>
      </c>
      <c r="AU20" s="2" t="s">
        <v>1507</v>
      </c>
      <c r="AV20" s="2" t="s">
        <v>1508</v>
      </c>
      <c r="BC20" s="10"/>
      <c r="BD20" s="2"/>
      <c r="BE20" s="2"/>
      <c r="BF20" s="2"/>
      <c r="BG20" s="2"/>
      <c r="BH20" s="2"/>
      <c r="BI20" s="2"/>
      <c r="BJ20" s="2"/>
      <c r="BK20" s="2"/>
    </row>
    <row r="21" spans="1:63">
      <c r="A21" s="12"/>
      <c r="B21" s="12"/>
      <c r="C21" s="11"/>
      <c r="D21" s="11"/>
      <c r="O21">
        <v>2018</v>
      </c>
      <c r="AT21" t="s">
        <v>1506</v>
      </c>
      <c r="BC21" s="10"/>
    </row>
    <row r="22" spans="1:63">
      <c r="O22">
        <v>2017</v>
      </c>
      <c r="AT22" t="s">
        <v>1512</v>
      </c>
      <c r="AU22" t="s">
        <v>1513</v>
      </c>
      <c r="AV22" t="s">
        <v>1514</v>
      </c>
      <c r="AW22" t="s">
        <v>1515</v>
      </c>
      <c r="BC22" s="10"/>
    </row>
    <row r="23" spans="1:63">
      <c r="O23">
        <v>2017</v>
      </c>
      <c r="AT23" t="s">
        <v>1507</v>
      </c>
      <c r="AU23" t="s">
        <v>1508</v>
      </c>
      <c r="AV23" t="s">
        <v>1510</v>
      </c>
      <c r="AW23" t="s">
        <v>1511</v>
      </c>
      <c r="AX23" t="s">
        <v>1512</v>
      </c>
      <c r="BC23" s="10"/>
    </row>
    <row r="24" spans="1:63">
      <c r="O24">
        <v>2017</v>
      </c>
      <c r="AT24" t="s">
        <v>1511</v>
      </c>
      <c r="AU24" t="s">
        <v>1512</v>
      </c>
      <c r="AV24" t="s">
        <v>1513</v>
      </c>
      <c r="AW24" t="s">
        <v>1514</v>
      </c>
      <c r="AX24" t="s">
        <v>1515</v>
      </c>
      <c r="BC24" s="10"/>
    </row>
    <row r="25" spans="1:63" ht="15.75" thickBot="1">
      <c r="O25">
        <v>2016</v>
      </c>
      <c r="AT25" t="s">
        <v>1505</v>
      </c>
      <c r="AU25" t="s">
        <v>1506</v>
      </c>
      <c r="BC25" s="10"/>
    </row>
    <row r="26" spans="1:63">
      <c r="A26" s="16" t="s">
        <v>1426</v>
      </c>
      <c r="B26" s="17" t="s">
        <v>1427</v>
      </c>
      <c r="C26" s="16" t="s">
        <v>1426</v>
      </c>
      <c r="D26" s="17" t="s">
        <v>1427</v>
      </c>
      <c r="F26" s="16" t="s">
        <v>1426</v>
      </c>
      <c r="G26" s="17" t="s">
        <v>1427</v>
      </c>
      <c r="O26">
        <v>2016</v>
      </c>
      <c r="AT26" t="s">
        <v>1508</v>
      </c>
      <c r="AU26" t="s">
        <v>1510</v>
      </c>
      <c r="AV26" t="s">
        <v>1511</v>
      </c>
      <c r="AW26" t="s">
        <v>1512</v>
      </c>
      <c r="AX26" t="s">
        <v>1513</v>
      </c>
      <c r="AY26" t="s">
        <v>1514</v>
      </c>
      <c r="BC26" s="10"/>
    </row>
    <row r="27" spans="1:63">
      <c r="A27" s="21" t="s">
        <v>1431</v>
      </c>
      <c r="B27" s="6" t="e">
        <f>COUNTIF(#REF!,A27)</f>
        <v>#REF!</v>
      </c>
      <c r="C27" s="18" t="s">
        <v>1432</v>
      </c>
      <c r="D27" s="6">
        <v>12</v>
      </c>
      <c r="F27" s="18" t="s">
        <v>1432</v>
      </c>
      <c r="G27" s="6">
        <v>12</v>
      </c>
      <c r="O27">
        <v>2016</v>
      </c>
      <c r="AT27" t="s">
        <v>738</v>
      </c>
      <c r="BC27" s="10"/>
    </row>
    <row r="28" spans="1:63">
      <c r="A28" s="21" t="s">
        <v>283</v>
      </c>
      <c r="B28" s="6" t="e">
        <f>COUNTIF(#REF!,A28)</f>
        <v>#REF!</v>
      </c>
      <c r="C28" s="18" t="s">
        <v>1438</v>
      </c>
      <c r="D28" s="6">
        <v>6</v>
      </c>
      <c r="F28" s="18" t="s">
        <v>1438</v>
      </c>
      <c r="G28" s="6">
        <v>6</v>
      </c>
      <c r="O28">
        <v>2016</v>
      </c>
      <c r="AT28" t="s">
        <v>1511</v>
      </c>
      <c r="AU28" t="s">
        <v>1512</v>
      </c>
      <c r="AV28" t="s">
        <v>1513</v>
      </c>
      <c r="AW28" t="s">
        <v>1514</v>
      </c>
      <c r="AX28" t="s">
        <v>1515</v>
      </c>
      <c r="BC28" s="10"/>
    </row>
    <row r="29" spans="1:63">
      <c r="A29" s="21" t="s">
        <v>732</v>
      </c>
      <c r="B29" s="6" t="e">
        <f>COUNTIF(#REF!,A29)</f>
        <v>#REF!</v>
      </c>
      <c r="C29" s="18" t="s">
        <v>820</v>
      </c>
      <c r="D29" s="6">
        <v>5</v>
      </c>
      <c r="F29" s="18" t="s">
        <v>820</v>
      </c>
      <c r="G29" s="6">
        <v>5</v>
      </c>
      <c r="O29">
        <v>2015</v>
      </c>
      <c r="AT29" s="1" t="s">
        <v>1508</v>
      </c>
      <c r="AU29" s="1" t="s">
        <v>1510</v>
      </c>
      <c r="AV29" s="1" t="s">
        <v>1511</v>
      </c>
      <c r="AW29" s="1" t="s">
        <v>1512</v>
      </c>
      <c r="BC29" s="10"/>
      <c r="BD29" s="1"/>
      <c r="BE29" s="1"/>
      <c r="BF29" s="1"/>
      <c r="BG29" s="1"/>
      <c r="BH29" s="1"/>
      <c r="BI29" s="1"/>
      <c r="BJ29" s="1"/>
      <c r="BK29" s="1"/>
    </row>
    <row r="30" spans="1:63">
      <c r="A30" s="21" t="s">
        <v>205</v>
      </c>
      <c r="B30" s="6" t="e">
        <f>COUNTIF(#REF!,A30)</f>
        <v>#REF!</v>
      </c>
      <c r="C30" s="18" t="s">
        <v>158</v>
      </c>
      <c r="D30" s="6">
        <v>5</v>
      </c>
      <c r="F30" s="18" t="s">
        <v>158</v>
      </c>
      <c r="G30" s="6">
        <v>5</v>
      </c>
      <c r="O30">
        <v>2015</v>
      </c>
      <c r="AT30" t="s">
        <v>738</v>
      </c>
      <c r="BC30" s="10"/>
    </row>
    <row r="31" spans="1:63">
      <c r="A31" s="21" t="s">
        <v>1199</v>
      </c>
      <c r="B31" s="6" t="e">
        <f>COUNTIF(#REF!,A31)</f>
        <v>#REF!</v>
      </c>
      <c r="C31" s="18" t="s">
        <v>283</v>
      </c>
      <c r="D31" s="6">
        <v>4</v>
      </c>
      <c r="F31" s="18" t="s">
        <v>283</v>
      </c>
      <c r="G31" s="6">
        <v>4</v>
      </c>
      <c r="O31">
        <v>2008</v>
      </c>
      <c r="AT31" t="s">
        <v>1505</v>
      </c>
      <c r="AU31" t="s">
        <v>1506</v>
      </c>
      <c r="BC31" s="10"/>
    </row>
    <row r="32" spans="1:63">
      <c r="A32" s="21" t="s">
        <v>1449</v>
      </c>
      <c r="B32" s="6" t="e">
        <f>COUNTIF(#REF!,A32)</f>
        <v>#REF!</v>
      </c>
      <c r="C32" s="18" t="s">
        <v>732</v>
      </c>
      <c r="D32" s="6">
        <v>4</v>
      </c>
      <c r="F32" s="18" t="s">
        <v>732</v>
      </c>
      <c r="G32" s="6">
        <v>4</v>
      </c>
      <c r="AT32" s="1" t="s">
        <v>1503</v>
      </c>
      <c r="AU32" s="1" t="s">
        <v>1504</v>
      </c>
      <c r="BC32" s="10"/>
      <c r="BD32" s="1"/>
      <c r="BE32" s="1"/>
      <c r="BF32" s="1"/>
      <c r="BG32" s="1"/>
      <c r="BH32" s="1"/>
      <c r="BI32" s="1"/>
      <c r="BJ32" s="1"/>
      <c r="BK32" s="1"/>
    </row>
    <row r="33" spans="1:63">
      <c r="A33" s="21" t="s">
        <v>1110</v>
      </c>
      <c r="B33" s="6" t="e">
        <f>COUNTIF(#REF!,A33)</f>
        <v>#REF!</v>
      </c>
      <c r="C33" s="18" t="s">
        <v>205</v>
      </c>
      <c r="D33" s="6">
        <v>4</v>
      </c>
      <c r="F33" s="18" t="s">
        <v>205</v>
      </c>
      <c r="G33" s="6">
        <v>4</v>
      </c>
      <c r="AT33" t="s">
        <v>1505</v>
      </c>
      <c r="AU33" t="s">
        <v>1506</v>
      </c>
      <c r="AV33" t="s">
        <v>1507</v>
      </c>
      <c r="AW33" t="s">
        <v>1508</v>
      </c>
      <c r="BC33" s="10"/>
    </row>
    <row r="34" spans="1:63">
      <c r="A34" s="21" t="s">
        <v>563</v>
      </c>
      <c r="B34" s="6" t="e">
        <f>COUNTIF(#REF!,A34)</f>
        <v>#REF!</v>
      </c>
      <c r="C34" s="18" t="s">
        <v>1449</v>
      </c>
      <c r="D34" s="6">
        <v>4</v>
      </c>
      <c r="F34" s="18" t="s">
        <v>1449</v>
      </c>
      <c r="G34" s="6">
        <v>4</v>
      </c>
      <c r="AT34" s="1" t="s">
        <v>1508</v>
      </c>
      <c r="AU34" s="1" t="s">
        <v>1510</v>
      </c>
      <c r="AV34" s="1" t="s">
        <v>1511</v>
      </c>
      <c r="BC34" s="10"/>
      <c r="BD34" s="1"/>
      <c r="BE34" s="1"/>
      <c r="BF34" s="1"/>
      <c r="BG34" s="1"/>
      <c r="BH34" s="1"/>
      <c r="BI34" s="1"/>
      <c r="BJ34" s="1"/>
      <c r="BK34" s="1"/>
    </row>
    <row r="35" spans="1:63">
      <c r="A35" s="21" t="s">
        <v>218</v>
      </c>
      <c r="B35" s="6" t="e">
        <f>COUNTIF(#REF!,A35)</f>
        <v>#REF!</v>
      </c>
      <c r="C35" s="18" t="s">
        <v>673</v>
      </c>
      <c r="D35" s="6">
        <v>4</v>
      </c>
      <c r="F35" s="18" t="s">
        <v>673</v>
      </c>
      <c r="G35" s="6">
        <v>4</v>
      </c>
      <c r="AT35" t="s">
        <v>1508</v>
      </c>
      <c r="AU35" t="s">
        <v>1510</v>
      </c>
      <c r="AV35" t="s">
        <v>1511</v>
      </c>
      <c r="AW35" t="s">
        <v>1512</v>
      </c>
      <c r="AX35" t="s">
        <v>1513</v>
      </c>
      <c r="AY35" t="s">
        <v>1514</v>
      </c>
      <c r="BC35" s="10"/>
    </row>
    <row r="36" spans="1:63">
      <c r="A36" s="21" t="s">
        <v>1116</v>
      </c>
      <c r="B36" s="6" t="e">
        <f>COUNTIF(#REF!,A36)</f>
        <v>#REF!</v>
      </c>
      <c r="C36" s="18" t="s">
        <v>1431</v>
      </c>
      <c r="D36" s="6">
        <v>3</v>
      </c>
      <c r="F36" s="18" t="s">
        <v>1431</v>
      </c>
      <c r="G36" s="6">
        <v>3</v>
      </c>
      <c r="AT36" s="1" t="s">
        <v>1512</v>
      </c>
      <c r="AU36" s="1" t="s">
        <v>1513</v>
      </c>
      <c r="AV36" t="s">
        <v>1514</v>
      </c>
      <c r="BC36" s="10"/>
    </row>
    <row r="37" spans="1:63">
      <c r="A37" s="21" t="s">
        <v>1463</v>
      </c>
      <c r="B37" s="6" t="e">
        <f>COUNTIF(#REF!,A37)</f>
        <v>#REF!</v>
      </c>
      <c r="C37" s="18" t="s">
        <v>563</v>
      </c>
      <c r="D37" s="6">
        <v>3</v>
      </c>
      <c r="F37" s="18" t="s">
        <v>563</v>
      </c>
      <c r="G37" s="6">
        <v>3</v>
      </c>
      <c r="AT37" t="s">
        <v>1511</v>
      </c>
      <c r="AU37" t="s">
        <v>1512</v>
      </c>
      <c r="BC37" s="10"/>
    </row>
    <row r="38" spans="1:63">
      <c r="A38" s="21" t="s">
        <v>1123</v>
      </c>
      <c r="B38" s="6" t="e">
        <f>COUNTIF(#REF!,A38)</f>
        <v>#REF!</v>
      </c>
      <c r="C38" s="18" t="s">
        <v>1466</v>
      </c>
      <c r="D38" s="6">
        <v>3</v>
      </c>
      <c r="F38" s="18" t="s">
        <v>1466</v>
      </c>
      <c r="G38" s="6">
        <v>3</v>
      </c>
      <c r="AT38" s="1" t="s">
        <v>1506</v>
      </c>
      <c r="BC38" s="10"/>
      <c r="BD38" s="2"/>
      <c r="BE38" s="2"/>
      <c r="BF38" s="2"/>
      <c r="BG38" s="2"/>
      <c r="BH38" s="2"/>
      <c r="BI38" s="2"/>
      <c r="BJ38" s="2"/>
      <c r="BK38" s="2"/>
    </row>
    <row r="39" spans="1:63">
      <c r="A39" s="21" t="s">
        <v>820</v>
      </c>
      <c r="B39" s="6" t="e">
        <f>COUNTIF(#REF!,A39)</f>
        <v>#REF!</v>
      </c>
      <c r="C39" s="18" t="s">
        <v>1351</v>
      </c>
      <c r="D39" s="6">
        <v>3</v>
      </c>
      <c r="F39" s="18" t="s">
        <v>1351</v>
      </c>
      <c r="G39" s="6">
        <v>3</v>
      </c>
      <c r="AT39" s="2" t="s">
        <v>1508</v>
      </c>
      <c r="BC39" s="10"/>
      <c r="BD39" s="2"/>
      <c r="BE39" s="2"/>
      <c r="BF39" s="2"/>
      <c r="BG39" s="2"/>
      <c r="BH39" s="2"/>
      <c r="BI39" s="2"/>
      <c r="BJ39" s="2"/>
      <c r="BK39" s="2"/>
    </row>
    <row r="40" spans="1:63">
      <c r="A40" s="21" t="s">
        <v>1466</v>
      </c>
      <c r="B40" s="6" t="e">
        <f>COUNTIF(#REF!,A40)</f>
        <v>#REF!</v>
      </c>
      <c r="C40" s="18" t="s">
        <v>144</v>
      </c>
      <c r="D40" s="6">
        <v>3</v>
      </c>
      <c r="F40" s="18" t="s">
        <v>144</v>
      </c>
      <c r="G40" s="6">
        <v>3</v>
      </c>
      <c r="AT40" t="s">
        <v>1501</v>
      </c>
      <c r="AU40" t="s">
        <v>1502</v>
      </c>
      <c r="AV40" t="s">
        <v>1503</v>
      </c>
      <c r="BC40" s="10"/>
    </row>
    <row r="41" spans="1:63">
      <c r="A41" s="21" t="s">
        <v>1438</v>
      </c>
      <c r="B41" s="6" t="e">
        <f>COUNTIF(#REF!,A41)</f>
        <v>#REF!</v>
      </c>
      <c r="C41" s="18" t="s">
        <v>1199</v>
      </c>
      <c r="D41" s="6">
        <v>2</v>
      </c>
      <c r="F41" s="18" t="s">
        <v>1199</v>
      </c>
      <c r="G41" s="6">
        <v>2</v>
      </c>
      <c r="AT41" t="s">
        <v>1504</v>
      </c>
      <c r="AU41" t="s">
        <v>1505</v>
      </c>
      <c r="AV41" t="s">
        <v>1506</v>
      </c>
      <c r="AW41" t="s">
        <v>1507</v>
      </c>
      <c r="AX41" t="s">
        <v>1508</v>
      </c>
      <c r="BC41" s="10"/>
    </row>
    <row r="42" spans="1:63">
      <c r="A42" s="21" t="s">
        <v>249</v>
      </c>
      <c r="B42" s="6" t="e">
        <f>COUNTIF(#REF!,A42)</f>
        <v>#REF!</v>
      </c>
      <c r="C42" s="18" t="s">
        <v>249</v>
      </c>
      <c r="D42" s="6">
        <v>2</v>
      </c>
      <c r="F42" s="18" t="s">
        <v>249</v>
      </c>
      <c r="G42" s="6">
        <v>2</v>
      </c>
      <c r="AT42" t="s">
        <v>1510</v>
      </c>
      <c r="AU42" t="s">
        <v>1511</v>
      </c>
      <c r="AV42" t="s">
        <v>1512</v>
      </c>
      <c r="AW42" t="s">
        <v>1513</v>
      </c>
      <c r="AX42" t="s">
        <v>1514</v>
      </c>
      <c r="AY42" t="s">
        <v>1515</v>
      </c>
      <c r="BC42" s="10"/>
    </row>
    <row r="43" spans="1:63">
      <c r="A43" s="21" t="s">
        <v>1479</v>
      </c>
      <c r="B43" s="6" t="e">
        <f>COUNTIF(#REF!,A43)</f>
        <v>#REF!</v>
      </c>
      <c r="C43" s="18" t="s">
        <v>1027</v>
      </c>
      <c r="D43" s="6">
        <v>2</v>
      </c>
      <c r="F43" s="18" t="s">
        <v>1027</v>
      </c>
      <c r="G43" s="6">
        <v>2</v>
      </c>
      <c r="AT43" t="s">
        <v>1505</v>
      </c>
      <c r="AU43" t="s">
        <v>1506</v>
      </c>
      <c r="AV43" t="s">
        <v>1507</v>
      </c>
      <c r="AW43" t="s">
        <v>1508</v>
      </c>
      <c r="BC43" s="10"/>
    </row>
    <row r="44" spans="1:63">
      <c r="A44" s="21" t="s">
        <v>1027</v>
      </c>
      <c r="B44" s="6" t="e">
        <f>COUNTIF(#REF!,A44)</f>
        <v>#REF!</v>
      </c>
      <c r="C44" s="18" t="s">
        <v>661</v>
      </c>
      <c r="D44" s="6">
        <v>2</v>
      </c>
      <c r="F44" s="18" t="s">
        <v>661</v>
      </c>
      <c r="G44" s="6">
        <v>2</v>
      </c>
      <c r="AT44" s="2" t="s">
        <v>1508</v>
      </c>
      <c r="BC44" s="10"/>
      <c r="BD44" s="2"/>
      <c r="BE44" s="2"/>
      <c r="BF44" s="2"/>
      <c r="BG44" s="2"/>
      <c r="BH44" s="2"/>
      <c r="BI44" s="2"/>
      <c r="BJ44" s="2"/>
      <c r="BK44" s="2"/>
    </row>
    <row r="45" spans="1:63">
      <c r="A45" s="21" t="s">
        <v>813</v>
      </c>
      <c r="B45" s="6" t="e">
        <f>COUNTIF(#REF!,A45)</f>
        <v>#REF!</v>
      </c>
      <c r="C45" s="18" t="s">
        <v>1151</v>
      </c>
      <c r="D45" s="6">
        <v>2</v>
      </c>
      <c r="F45" s="18" t="s">
        <v>1151</v>
      </c>
      <c r="G45" s="6">
        <v>2</v>
      </c>
      <c r="AT45" s="2" t="s">
        <v>1508</v>
      </c>
      <c r="AU45" s="2" t="s">
        <v>1510</v>
      </c>
      <c r="BC45" s="10"/>
      <c r="BD45" s="2"/>
      <c r="BE45" s="2"/>
      <c r="BF45" s="2"/>
      <c r="BG45" s="2"/>
      <c r="BH45" s="2"/>
      <c r="BI45" s="2"/>
      <c r="BJ45" s="2"/>
      <c r="BK45" s="2"/>
    </row>
    <row r="46" spans="1:63">
      <c r="A46" s="21" t="s">
        <v>1488</v>
      </c>
      <c r="B46" s="6" t="e">
        <f>COUNTIF(#REF!,A46)</f>
        <v>#REF!</v>
      </c>
      <c r="C46" s="18" t="s">
        <v>1186</v>
      </c>
      <c r="D46" s="6">
        <v>2</v>
      </c>
      <c r="F46" s="18" t="s">
        <v>1186</v>
      </c>
      <c r="G46" s="6">
        <v>2</v>
      </c>
      <c r="AT46" s="1" t="s">
        <v>1504</v>
      </c>
      <c r="AU46" s="1" t="s">
        <v>1505</v>
      </c>
      <c r="AV46" s="1" t="s">
        <v>1506</v>
      </c>
      <c r="AW46" s="1" t="s">
        <v>1507</v>
      </c>
      <c r="AX46" s="1" t="s">
        <v>1508</v>
      </c>
      <c r="AY46" s="1" t="s">
        <v>1510</v>
      </c>
      <c r="AZ46" s="1" t="s">
        <v>1511</v>
      </c>
      <c r="BA46" s="1" t="s">
        <v>1512</v>
      </c>
      <c r="BB46" s="15" t="s">
        <v>1513</v>
      </c>
      <c r="BC46" s="5" t="s">
        <v>1514</v>
      </c>
      <c r="BD46" s="1"/>
      <c r="BE46" s="1"/>
      <c r="BF46" s="1"/>
      <c r="BG46" s="1"/>
      <c r="BH46" s="1"/>
      <c r="BI46" s="1"/>
      <c r="BJ46" s="1"/>
      <c r="BK46" s="1"/>
    </row>
    <row r="47" spans="1:63">
      <c r="A47" s="21" t="s">
        <v>1045</v>
      </c>
      <c r="B47" s="6" t="e">
        <f>COUNTIF(#REF!,A47)</f>
        <v>#REF!</v>
      </c>
      <c r="C47" s="18" t="s">
        <v>1259</v>
      </c>
      <c r="D47" s="6">
        <v>2</v>
      </c>
      <c r="F47" s="18" t="s">
        <v>1259</v>
      </c>
      <c r="G47" s="6">
        <v>2</v>
      </c>
      <c r="AT47" t="s">
        <v>1505</v>
      </c>
      <c r="AU47" t="s">
        <v>1506</v>
      </c>
      <c r="AV47" t="s">
        <v>1507</v>
      </c>
      <c r="BC47" s="10"/>
    </row>
    <row r="48" spans="1:63" ht="15.75" thickBot="1">
      <c r="A48" s="21" t="s">
        <v>90</v>
      </c>
      <c r="B48" s="6" t="e">
        <f>COUNTIF(#REF!,A48)</f>
        <v>#REF!</v>
      </c>
      <c r="C48" s="18" t="s">
        <v>1110</v>
      </c>
      <c r="D48" s="6">
        <v>1</v>
      </c>
      <c r="F48" s="19" t="s">
        <v>1494</v>
      </c>
      <c r="G48" s="20">
        <v>38</v>
      </c>
      <c r="AT48" t="s">
        <v>1507</v>
      </c>
      <c r="AU48" t="s">
        <v>1508</v>
      </c>
      <c r="AV48" t="s">
        <v>1510</v>
      </c>
      <c r="AW48" t="s">
        <v>1511</v>
      </c>
      <c r="BC48" s="10"/>
    </row>
    <row r="49" spans="1:63">
      <c r="A49" s="21" t="s">
        <v>158</v>
      </c>
      <c r="B49" s="6" t="e">
        <f>COUNTIF(#REF!,A49)</f>
        <v>#REF!</v>
      </c>
      <c r="C49" s="18" t="s">
        <v>218</v>
      </c>
      <c r="D49" s="6">
        <v>1</v>
      </c>
      <c r="AT49" t="s">
        <v>1505</v>
      </c>
      <c r="AU49" t="s">
        <v>1506</v>
      </c>
      <c r="AV49" t="s">
        <v>1507</v>
      </c>
      <c r="AW49" t="s">
        <v>1508</v>
      </c>
      <c r="BC49" s="10"/>
    </row>
    <row r="50" spans="1:63">
      <c r="A50" s="21" t="s">
        <v>1144</v>
      </c>
      <c r="B50" s="6" t="e">
        <f>COUNTIF(#REF!,A50)</f>
        <v>#REF!</v>
      </c>
      <c r="C50" s="18" t="s">
        <v>1463</v>
      </c>
      <c r="D50" s="6">
        <v>1</v>
      </c>
      <c r="F50" s="18" t="s">
        <v>1498</v>
      </c>
      <c r="G50" s="6">
        <f t="shared" ref="G50:G66" si="1">COUNTIF($AT$4:$BC$125,F50)</f>
        <v>2</v>
      </c>
      <c r="AT50" t="s">
        <v>1506</v>
      </c>
      <c r="AU50" t="s">
        <v>1507</v>
      </c>
      <c r="AV50" t="s">
        <v>1508</v>
      </c>
      <c r="AW50" t="s">
        <v>1510</v>
      </c>
      <c r="BC50" s="10"/>
    </row>
    <row r="51" spans="1:63">
      <c r="A51" s="21" t="s">
        <v>1</v>
      </c>
      <c r="B51" s="6" t="e">
        <f>COUNTIF(#REF!,A51)</f>
        <v>#REF!</v>
      </c>
      <c r="C51" s="18" t="s">
        <v>1123</v>
      </c>
      <c r="D51" s="6">
        <v>1</v>
      </c>
      <c r="F51" s="18" t="s">
        <v>1499</v>
      </c>
      <c r="G51" s="6">
        <f t="shared" si="1"/>
        <v>3</v>
      </c>
      <c r="AT51" t="s">
        <v>1505</v>
      </c>
      <c r="AU51" t="s">
        <v>1506</v>
      </c>
      <c r="AV51" t="s">
        <v>1507</v>
      </c>
      <c r="BC51" s="10"/>
    </row>
    <row r="52" spans="1:63">
      <c r="A52" s="21" t="s">
        <v>661</v>
      </c>
      <c r="B52" s="6" t="e">
        <f>COUNTIF(#REF!,A52)</f>
        <v>#REF!</v>
      </c>
      <c r="C52" s="18" t="s">
        <v>1479</v>
      </c>
      <c r="D52" s="6">
        <v>1</v>
      </c>
      <c r="F52" s="18" t="s">
        <v>1500</v>
      </c>
      <c r="G52" s="6">
        <f t="shared" si="1"/>
        <v>5</v>
      </c>
      <c r="AT52" t="s">
        <v>1503</v>
      </c>
      <c r="BC52" s="10"/>
    </row>
    <row r="53" spans="1:63">
      <c r="A53" s="21" t="s">
        <v>1351</v>
      </c>
      <c r="B53" s="6" t="e">
        <f>COUNTIF(#REF!,A53)</f>
        <v>#REF!</v>
      </c>
      <c r="C53" s="18" t="s">
        <v>813</v>
      </c>
      <c r="D53" s="6">
        <v>1</v>
      </c>
      <c r="F53" s="18" t="s">
        <v>1501</v>
      </c>
      <c r="G53" s="6">
        <f t="shared" si="1"/>
        <v>8</v>
      </c>
      <c r="AT53" t="s">
        <v>1505</v>
      </c>
      <c r="AU53" t="s">
        <v>1506</v>
      </c>
      <c r="AV53" t="s">
        <v>1507</v>
      </c>
      <c r="AW53" t="s">
        <v>1508</v>
      </c>
      <c r="BC53" s="10"/>
    </row>
    <row r="54" spans="1:63">
      <c r="A54" s="21" t="s">
        <v>1151</v>
      </c>
      <c r="B54" s="6" t="e">
        <f>COUNTIF(#REF!,A54)</f>
        <v>#REF!</v>
      </c>
      <c r="C54" s="18" t="s">
        <v>1488</v>
      </c>
      <c r="D54" s="6">
        <v>1</v>
      </c>
      <c r="F54" s="18" t="s">
        <v>1502</v>
      </c>
      <c r="G54" s="6">
        <f t="shared" si="1"/>
        <v>13</v>
      </c>
      <c r="AT54" t="s">
        <v>1502</v>
      </c>
      <c r="AU54" t="s">
        <v>1503</v>
      </c>
      <c r="AV54" t="s">
        <v>1504</v>
      </c>
      <c r="AW54" t="s">
        <v>1505</v>
      </c>
      <c r="BC54" s="10"/>
    </row>
    <row r="55" spans="1:63">
      <c r="A55" s="21" t="s">
        <v>1158</v>
      </c>
      <c r="B55" s="6" t="e">
        <f>COUNTIF(#REF!,A55)</f>
        <v>#REF!</v>
      </c>
      <c r="C55" s="18" t="s">
        <v>1045</v>
      </c>
      <c r="D55" s="6">
        <v>1</v>
      </c>
      <c r="F55" s="18" t="s">
        <v>1503</v>
      </c>
      <c r="G55" s="6">
        <f t="shared" si="1"/>
        <v>24</v>
      </c>
      <c r="AT55" t="s">
        <v>738</v>
      </c>
      <c r="BC55" s="10"/>
    </row>
    <row r="56" spans="1:63">
      <c r="A56" s="21" t="s">
        <v>1172</v>
      </c>
      <c r="B56" s="6" t="e">
        <f>COUNTIF(#REF!,A56)</f>
        <v>#REF!</v>
      </c>
      <c r="C56" s="18" t="s">
        <v>90</v>
      </c>
      <c r="D56" s="6">
        <v>1</v>
      </c>
      <c r="F56" s="18" t="s">
        <v>1504</v>
      </c>
      <c r="G56" s="6">
        <f t="shared" si="1"/>
        <v>25</v>
      </c>
      <c r="AT56" t="s">
        <v>1503</v>
      </c>
      <c r="AU56" t="s">
        <v>1504</v>
      </c>
      <c r="AV56" t="s">
        <v>1505</v>
      </c>
      <c r="AW56" t="s">
        <v>1506</v>
      </c>
      <c r="AX56" t="s">
        <v>1507</v>
      </c>
      <c r="BC56" s="10"/>
    </row>
    <row r="57" spans="1:63">
      <c r="A57" s="21" t="s">
        <v>1179</v>
      </c>
      <c r="B57" s="6" t="e">
        <f>COUNTIF(#REF!,A57)</f>
        <v>#REF!</v>
      </c>
      <c r="C57" s="18" t="s">
        <v>1138</v>
      </c>
      <c r="D57" s="6">
        <v>1</v>
      </c>
      <c r="F57" s="18" t="s">
        <v>1505</v>
      </c>
      <c r="G57" s="6">
        <f t="shared" si="1"/>
        <v>34</v>
      </c>
      <c r="AT57" s="1" t="s">
        <v>1504</v>
      </c>
      <c r="BC57" s="10"/>
      <c r="BD57" s="1"/>
      <c r="BE57" s="1"/>
      <c r="BF57" s="1"/>
      <c r="BG57" s="1"/>
      <c r="BH57" s="1"/>
      <c r="BI57" s="1"/>
      <c r="BJ57" s="1"/>
      <c r="BK57" s="1"/>
    </row>
    <row r="58" spans="1:63">
      <c r="A58" s="21" t="s">
        <v>1186</v>
      </c>
      <c r="B58" s="6" t="e">
        <f>COUNTIF(#REF!,A58)</f>
        <v>#REF!</v>
      </c>
      <c r="C58" s="18" t="s">
        <v>1144</v>
      </c>
      <c r="D58" s="6">
        <v>1</v>
      </c>
      <c r="F58" s="18" t="s">
        <v>1506</v>
      </c>
      <c r="G58" s="6">
        <f t="shared" si="1"/>
        <v>49</v>
      </c>
      <c r="AT58" t="s">
        <v>1508</v>
      </c>
      <c r="AU58" t="s">
        <v>1510</v>
      </c>
      <c r="AV58" t="s">
        <v>1511</v>
      </c>
      <c r="AW58" t="s">
        <v>1512</v>
      </c>
      <c r="AX58" t="s">
        <v>1513</v>
      </c>
      <c r="AY58" t="s">
        <v>1514</v>
      </c>
      <c r="BC58" s="10"/>
    </row>
    <row r="59" spans="1:63">
      <c r="A59" s="21" t="s">
        <v>1192</v>
      </c>
      <c r="B59" s="6" t="e">
        <f>COUNTIF(#REF!,A59)</f>
        <v>#REF!</v>
      </c>
      <c r="C59" s="18" t="s">
        <v>1158</v>
      </c>
      <c r="D59" s="6">
        <v>1</v>
      </c>
      <c r="F59" s="18" t="s">
        <v>1507</v>
      </c>
      <c r="G59" s="6">
        <f t="shared" si="1"/>
        <v>45</v>
      </c>
      <c r="AT59" s="7" t="s">
        <v>1505</v>
      </c>
      <c r="AU59" s="7" t="s">
        <v>1506</v>
      </c>
      <c r="BC59" s="10"/>
      <c r="BD59" s="7"/>
      <c r="BE59" s="7"/>
      <c r="BF59" s="7"/>
      <c r="BG59" s="7"/>
      <c r="BH59" s="7"/>
      <c r="BI59" s="7"/>
      <c r="BJ59" s="7"/>
      <c r="BK59" s="7"/>
    </row>
    <row r="60" spans="1:63">
      <c r="A60" s="21" t="s">
        <v>673</v>
      </c>
      <c r="B60" s="6" t="e">
        <f>COUNTIF(#REF!,A60)</f>
        <v>#REF!</v>
      </c>
      <c r="C60" s="18" t="s">
        <v>1172</v>
      </c>
      <c r="D60" s="6">
        <v>1</v>
      </c>
      <c r="F60" s="18" t="s">
        <v>1508</v>
      </c>
      <c r="G60" s="6">
        <f t="shared" si="1"/>
        <v>43</v>
      </c>
      <c r="AT60" t="s">
        <v>1498</v>
      </c>
      <c r="AU60" t="s">
        <v>1499</v>
      </c>
      <c r="AV60" t="s">
        <v>1500</v>
      </c>
      <c r="AW60" t="s">
        <v>1501</v>
      </c>
      <c r="AX60" t="s">
        <v>1502</v>
      </c>
      <c r="AY60" t="s">
        <v>1503</v>
      </c>
      <c r="BC60" s="10"/>
    </row>
    <row r="61" spans="1:63">
      <c r="A61" s="21" t="s">
        <v>1509</v>
      </c>
      <c r="B61" s="6" t="e">
        <f>COUNTIF(#REF!,A61)</f>
        <v>#REF!</v>
      </c>
      <c r="C61" s="18" t="s">
        <v>1179</v>
      </c>
      <c r="D61" s="6">
        <v>1</v>
      </c>
      <c r="F61" s="18" t="s">
        <v>1510</v>
      </c>
      <c r="G61" s="6">
        <f t="shared" si="1"/>
        <v>36</v>
      </c>
      <c r="AT61" s="1" t="s">
        <v>1506</v>
      </c>
      <c r="BC61" s="10"/>
      <c r="BD61" s="1"/>
      <c r="BE61" s="1"/>
      <c r="BF61" s="1"/>
      <c r="BG61" s="1"/>
      <c r="BH61" s="1"/>
      <c r="BI61" s="1"/>
      <c r="BJ61" s="1"/>
      <c r="BK61" s="1"/>
    </row>
    <row r="62" spans="1:63">
      <c r="A62" s="21" t="s">
        <v>144</v>
      </c>
      <c r="B62" s="6" t="e">
        <f>COUNTIF(#REF!,A62)</f>
        <v>#REF!</v>
      </c>
      <c r="C62" s="18" t="s">
        <v>1192</v>
      </c>
      <c r="D62" s="6">
        <v>1</v>
      </c>
      <c r="F62" s="18" t="s">
        <v>1511</v>
      </c>
      <c r="G62" s="6">
        <f t="shared" si="1"/>
        <v>25</v>
      </c>
      <c r="AT62" s="1" t="s">
        <v>1506</v>
      </c>
      <c r="BC62" s="10"/>
    </row>
    <row r="63" spans="1:63">
      <c r="A63" s="21" t="s">
        <v>1206</v>
      </c>
      <c r="B63" s="6" t="e">
        <f>COUNTIF(#REF!,A63)</f>
        <v>#REF!</v>
      </c>
      <c r="C63" s="18" t="s">
        <v>1509</v>
      </c>
      <c r="D63" s="6">
        <v>1</v>
      </c>
      <c r="F63" s="18" t="s">
        <v>1512</v>
      </c>
      <c r="G63" s="6">
        <f t="shared" si="1"/>
        <v>23</v>
      </c>
      <c r="AT63" s="1" t="s">
        <v>1507</v>
      </c>
      <c r="AU63" s="1" t="s">
        <v>1508</v>
      </c>
      <c r="BC63" s="10"/>
    </row>
    <row r="64" spans="1:63">
      <c r="A64" s="21" t="s">
        <v>1208</v>
      </c>
      <c r="B64" s="6" t="e">
        <f>COUNTIF(#REF!,A64)</f>
        <v>#REF!</v>
      </c>
      <c r="C64" s="18" t="s">
        <v>1206</v>
      </c>
      <c r="D64" s="6">
        <v>1</v>
      </c>
      <c r="F64" s="18" t="s">
        <v>1513</v>
      </c>
      <c r="G64" s="6">
        <f t="shared" si="1"/>
        <v>15</v>
      </c>
      <c r="AT64" t="s">
        <v>738</v>
      </c>
      <c r="BC64" s="10"/>
    </row>
    <row r="65" spans="1:63">
      <c r="A65" s="21" t="s">
        <v>1221</v>
      </c>
      <c r="B65" s="6" t="e">
        <f>COUNTIF(#REF!,A65)</f>
        <v>#REF!</v>
      </c>
      <c r="C65" s="18" t="s">
        <v>1208</v>
      </c>
      <c r="D65" s="6">
        <v>1</v>
      </c>
      <c r="F65" s="18" t="s">
        <v>1514</v>
      </c>
      <c r="G65" s="6">
        <f t="shared" si="1"/>
        <v>14</v>
      </c>
      <c r="AT65" t="s">
        <v>1506</v>
      </c>
      <c r="AU65" t="s">
        <v>1507</v>
      </c>
      <c r="AV65" t="s">
        <v>1508</v>
      </c>
      <c r="AW65" t="s">
        <v>1510</v>
      </c>
      <c r="BC65" s="10"/>
    </row>
    <row r="66" spans="1:63" ht="15.75" thickBot="1">
      <c r="A66" s="21" t="s">
        <v>685</v>
      </c>
      <c r="B66" s="6" t="e">
        <f>COUNTIF(#REF!,A66)</f>
        <v>#REF!</v>
      </c>
      <c r="C66" s="18" t="s">
        <v>1221</v>
      </c>
      <c r="D66" s="6">
        <v>1</v>
      </c>
      <c r="F66" s="19" t="s">
        <v>1515</v>
      </c>
      <c r="G66" s="20">
        <f t="shared" si="1"/>
        <v>4</v>
      </c>
      <c r="AT66" s="1" t="s">
        <v>1510</v>
      </c>
      <c r="AU66" s="2" t="s">
        <v>1511</v>
      </c>
      <c r="AV66" s="2" t="s">
        <v>1512</v>
      </c>
      <c r="AW66" s="2" t="s">
        <v>1513</v>
      </c>
      <c r="AX66" s="2" t="s">
        <v>1514</v>
      </c>
      <c r="BC66" s="10"/>
      <c r="BD66" s="2"/>
      <c r="BE66" s="2"/>
      <c r="BF66" s="2"/>
      <c r="BG66" s="2"/>
      <c r="BH66" s="2"/>
      <c r="BI66" s="2"/>
      <c r="BJ66" s="2"/>
      <c r="BK66" s="2"/>
    </row>
    <row r="67" spans="1:63" ht="15.75" thickBot="1">
      <c r="A67" s="21" t="s">
        <v>1227</v>
      </c>
      <c r="B67" s="6" t="e">
        <f>COUNTIF(#REF!,A67)</f>
        <v>#REF!</v>
      </c>
      <c r="C67" s="18" t="s">
        <v>685</v>
      </c>
      <c r="D67" s="6">
        <v>1</v>
      </c>
      <c r="AT67" s="1" t="s">
        <v>1512</v>
      </c>
      <c r="BC67" s="10"/>
    </row>
    <row r="68" spans="1:63">
      <c r="A68" s="21" t="s">
        <v>1234</v>
      </c>
      <c r="B68" s="6" t="e">
        <f>COUNTIF(#REF!,A68)</f>
        <v>#REF!</v>
      </c>
      <c r="C68" s="18" t="s">
        <v>1227</v>
      </c>
      <c r="D68" s="6">
        <v>1</v>
      </c>
      <c r="F68" s="16" t="s">
        <v>17</v>
      </c>
      <c r="G68" s="17" t="s">
        <v>1367</v>
      </c>
      <c r="AT68" s="1" t="s">
        <v>1504</v>
      </c>
      <c r="AU68" s="1" t="s">
        <v>1505</v>
      </c>
      <c r="AV68" s="1" t="s">
        <v>1506</v>
      </c>
      <c r="AW68" s="1" t="s">
        <v>1507</v>
      </c>
      <c r="AX68" s="1" t="s">
        <v>1508</v>
      </c>
      <c r="AY68" s="1" t="s">
        <v>1510</v>
      </c>
      <c r="AZ68" s="1" t="s">
        <v>1511</v>
      </c>
      <c r="BC68" s="10"/>
    </row>
    <row r="69" spans="1:63">
      <c r="A69" s="21" t="s">
        <v>1241</v>
      </c>
      <c r="B69" s="6" t="e">
        <f>COUNTIF(#REF!,A69)</f>
        <v>#REF!</v>
      </c>
      <c r="C69" s="18" t="s">
        <v>1234</v>
      </c>
      <c r="D69" s="6">
        <v>1</v>
      </c>
      <c r="F69" s="18" t="s">
        <v>39</v>
      </c>
      <c r="G69" s="6">
        <f>COUNTIF(Biographies!$H$209:$H$250,F69)</f>
        <v>31</v>
      </c>
      <c r="AT69" s="1" t="s">
        <v>738</v>
      </c>
      <c r="BC69" s="10"/>
    </row>
    <row r="70" spans="1:63">
      <c r="A70" s="21" t="s">
        <v>281</v>
      </c>
      <c r="B70" s="6" t="e">
        <f>COUNTIF(#REF!,A70)</f>
        <v>#REF!</v>
      </c>
      <c r="C70" s="18" t="s">
        <v>1241</v>
      </c>
      <c r="D70" s="6">
        <v>1</v>
      </c>
      <c r="F70" s="18" t="s">
        <v>77</v>
      </c>
      <c r="G70" s="6">
        <f>COUNTIF(Biographies!$H$209:$H$250,F70)</f>
        <v>5</v>
      </c>
      <c r="AT70" s="1" t="s">
        <v>1503</v>
      </c>
      <c r="AU70" s="1" t="s">
        <v>1504</v>
      </c>
      <c r="AV70" s="1" t="s">
        <v>1505</v>
      </c>
      <c r="BC70" s="10"/>
    </row>
    <row r="71" spans="1:63" ht="15.75" thickBot="1">
      <c r="A71" s="21" t="s">
        <v>1247</v>
      </c>
      <c r="B71" s="6" t="e">
        <f>COUNTIF(#REF!,A71)</f>
        <v>#REF!</v>
      </c>
      <c r="C71" s="18" t="s">
        <v>281</v>
      </c>
      <c r="D71" s="6">
        <v>1</v>
      </c>
      <c r="F71" s="19" t="s">
        <v>188</v>
      </c>
      <c r="G71" s="20">
        <f>COUNTIF(Biographies!$H$209:$H$250,F71)</f>
        <v>2</v>
      </c>
      <c r="AT71" s="1" t="s">
        <v>738</v>
      </c>
      <c r="BC71" s="10"/>
    </row>
    <row r="72" spans="1:63">
      <c r="A72" s="21" t="s">
        <v>1253</v>
      </c>
      <c r="B72" s="6" t="e">
        <f>COUNTIF(#REF!,A72)</f>
        <v>#REF!</v>
      </c>
      <c r="C72" s="18" t="s">
        <v>1247</v>
      </c>
      <c r="D72" s="6">
        <v>1</v>
      </c>
      <c r="AT72" s="1" t="s">
        <v>1514</v>
      </c>
      <c r="BC72" s="10"/>
    </row>
    <row r="73" spans="1:63">
      <c r="A73" s="21" t="s">
        <v>1259</v>
      </c>
      <c r="B73" s="6" t="e">
        <f>COUNTIF(#REF!,A73)</f>
        <v>#REF!</v>
      </c>
      <c r="C73" s="18" t="s">
        <v>1253</v>
      </c>
      <c r="D73" s="6">
        <v>1</v>
      </c>
      <c r="AT73" s="1" t="s">
        <v>1504</v>
      </c>
      <c r="AU73" s="1" t="s">
        <v>1505</v>
      </c>
      <c r="AV73" s="1" t="s">
        <v>1506</v>
      </c>
      <c r="BC73" s="10"/>
    </row>
    <row r="74" spans="1:63">
      <c r="A74" s="21" t="s">
        <v>1266</v>
      </c>
      <c r="B74" s="6" t="e">
        <f>COUNTIF(#REF!,A74)</f>
        <v>#REF!</v>
      </c>
      <c r="C74" s="18" t="s">
        <v>1266</v>
      </c>
      <c r="D74" s="6">
        <v>1</v>
      </c>
      <c r="AT74" s="1" t="s">
        <v>738</v>
      </c>
      <c r="BC74" s="10"/>
    </row>
    <row r="75" spans="1:63">
      <c r="A75" s="21" t="s">
        <v>1338</v>
      </c>
      <c r="B75" s="6" t="e">
        <f>COUNTIF(#REF!,A75)</f>
        <v>#REF!</v>
      </c>
      <c r="C75" s="18" t="s">
        <v>1338</v>
      </c>
      <c r="D75" s="6">
        <v>1</v>
      </c>
      <c r="AT75" s="1" t="s">
        <v>1500</v>
      </c>
      <c r="AU75" s="1" t="s">
        <v>1501</v>
      </c>
      <c r="AV75" s="1" t="s">
        <v>1502</v>
      </c>
      <c r="AW75" s="1" t="s">
        <v>1503</v>
      </c>
      <c r="AX75" s="1" t="s">
        <v>1504</v>
      </c>
      <c r="BC75" s="10"/>
    </row>
    <row r="76" spans="1:63">
      <c r="A76" s="21" t="s">
        <v>1271</v>
      </c>
      <c r="B76" s="6" t="e">
        <f>COUNTIF(#REF!,A76)</f>
        <v>#REF!</v>
      </c>
      <c r="C76" s="18" t="s">
        <v>1271</v>
      </c>
      <c r="D76" s="6">
        <v>1</v>
      </c>
      <c r="AT76" t="s">
        <v>1507</v>
      </c>
      <c r="BC76" s="10"/>
    </row>
    <row r="77" spans="1:63">
      <c r="A77" s="21" t="s">
        <v>1277</v>
      </c>
      <c r="B77" s="6" t="e">
        <f>COUNTIF(#REF!,A77)</f>
        <v>#REF!</v>
      </c>
      <c r="C77" s="18" t="s">
        <v>1277</v>
      </c>
      <c r="D77" s="6">
        <v>1</v>
      </c>
      <c r="AT77" s="1" t="s">
        <v>1506</v>
      </c>
      <c r="BC77" s="10"/>
    </row>
    <row r="78" spans="1:63">
      <c r="A78" s="21" t="s">
        <v>1284</v>
      </c>
      <c r="B78" s="6" t="e">
        <f>COUNTIF(#REF!,A78)</f>
        <v>#REF!</v>
      </c>
      <c r="C78" s="18" t="s">
        <v>1284</v>
      </c>
      <c r="D78" s="6">
        <v>1</v>
      </c>
      <c r="AT78" s="1" t="s">
        <v>1506</v>
      </c>
      <c r="AU78" s="1" t="s">
        <v>1507</v>
      </c>
      <c r="AV78" s="1" t="s">
        <v>1508</v>
      </c>
      <c r="BC78" s="10"/>
    </row>
    <row r="79" spans="1:63">
      <c r="A79" s="21" t="s">
        <v>1290</v>
      </c>
      <c r="B79" s="6" t="e">
        <f>COUNTIF(#REF!,A79)</f>
        <v>#REF!</v>
      </c>
      <c r="C79" s="18" t="s">
        <v>1290</v>
      </c>
      <c r="D79" s="6">
        <v>1</v>
      </c>
      <c r="AT79" s="1" t="s">
        <v>738</v>
      </c>
      <c r="BC79" s="10"/>
    </row>
    <row r="80" spans="1:63">
      <c r="A80" s="21" t="s">
        <v>1296</v>
      </c>
      <c r="B80" s="6" t="e">
        <f>COUNTIF(#REF!,A80)</f>
        <v>#REF!</v>
      </c>
      <c r="C80" s="18" t="s">
        <v>1296</v>
      </c>
      <c r="D80" s="6">
        <v>1</v>
      </c>
      <c r="AT80" s="7" t="s">
        <v>1506</v>
      </c>
      <c r="AU80" s="7" t="s">
        <v>1507</v>
      </c>
      <c r="AV80" s="7" t="s">
        <v>1508</v>
      </c>
      <c r="BC80" s="10"/>
      <c r="BD80" s="7"/>
      <c r="BE80" s="7"/>
      <c r="BF80" s="7"/>
      <c r="BG80" s="7"/>
      <c r="BH80" s="7"/>
      <c r="BI80" s="7"/>
      <c r="BJ80" s="7"/>
      <c r="BK80" s="7"/>
    </row>
    <row r="81" spans="1:63">
      <c r="A81" s="21" t="s">
        <v>1309</v>
      </c>
      <c r="B81" s="6" t="e">
        <f>COUNTIF(#REF!,A81)</f>
        <v>#REF!</v>
      </c>
      <c r="C81" s="18" t="s">
        <v>1309</v>
      </c>
      <c r="D81" s="6">
        <v>1</v>
      </c>
      <c r="AT81" s="1" t="s">
        <v>738</v>
      </c>
      <c r="BC81" s="10"/>
    </row>
    <row r="82" spans="1:63">
      <c r="A82" s="21" t="s">
        <v>1321</v>
      </c>
      <c r="B82" s="6" t="e">
        <f>COUNTIF(#REF!,A82)</f>
        <v>#REF!</v>
      </c>
      <c r="C82" s="18" t="s">
        <v>1321</v>
      </c>
      <c r="D82" s="6">
        <v>1</v>
      </c>
      <c r="AT82" s="1" t="s">
        <v>1504</v>
      </c>
      <c r="AU82" s="1" t="s">
        <v>1505</v>
      </c>
      <c r="AV82" s="1" t="s">
        <v>1506</v>
      </c>
      <c r="AW82" s="1" t="s">
        <v>1507</v>
      </c>
      <c r="BC82" s="10"/>
    </row>
    <row r="83" spans="1:63">
      <c r="A83" s="21" t="s">
        <v>1327</v>
      </c>
      <c r="B83" s="6" t="e">
        <f>COUNTIF(#REF!,A83)</f>
        <v>#REF!</v>
      </c>
      <c r="C83" s="18" t="s">
        <v>1327</v>
      </c>
      <c r="D83" s="6">
        <v>1</v>
      </c>
      <c r="AT83" s="1" t="s">
        <v>1506</v>
      </c>
      <c r="AU83" s="1" t="s">
        <v>1507</v>
      </c>
      <c r="AV83" s="1" t="s">
        <v>1508</v>
      </c>
      <c r="AW83" s="1" t="s">
        <v>1510</v>
      </c>
      <c r="AX83" s="1" t="s">
        <v>1511</v>
      </c>
      <c r="AY83" s="1" t="s">
        <v>1512</v>
      </c>
      <c r="AZ83" s="1" t="s">
        <v>1513</v>
      </c>
      <c r="BC83" s="10"/>
    </row>
    <row r="84" spans="1:63" ht="15.75" thickBot="1">
      <c r="A84" s="22" t="s">
        <v>1332</v>
      </c>
      <c r="B84" s="20" t="e">
        <f>COUNTIF(#REF!,A84)</f>
        <v>#REF!</v>
      </c>
      <c r="C84" s="19" t="s">
        <v>1332</v>
      </c>
      <c r="D84" s="20">
        <v>1</v>
      </c>
      <c r="AT84" s="1" t="s">
        <v>1503</v>
      </c>
      <c r="AU84" s="1" t="s">
        <v>1504</v>
      </c>
      <c r="BC84" s="10"/>
    </row>
    <row r="85" spans="1:63">
      <c r="AT85" s="1" t="s">
        <v>1505</v>
      </c>
      <c r="AU85" s="1" t="s">
        <v>1506</v>
      </c>
      <c r="AV85" s="1" t="s">
        <v>1507</v>
      </c>
      <c r="BC85" s="10"/>
    </row>
    <row r="86" spans="1:63">
      <c r="AT86" t="s">
        <v>1557</v>
      </c>
      <c r="AU86" t="s">
        <v>1558</v>
      </c>
      <c r="AV86" t="s">
        <v>1498</v>
      </c>
      <c r="AW86" t="s">
        <v>1499</v>
      </c>
      <c r="AX86" t="s">
        <v>1500</v>
      </c>
      <c r="AY86" t="s">
        <v>1501</v>
      </c>
      <c r="AZ86" t="s">
        <v>1502</v>
      </c>
      <c r="BA86" t="s">
        <v>1503</v>
      </c>
      <c r="BB86" t="s">
        <v>1504</v>
      </c>
      <c r="BC86" s="10"/>
    </row>
    <row r="87" spans="1:63">
      <c r="AT87" s="1" t="s">
        <v>738</v>
      </c>
      <c r="BC87" s="10"/>
    </row>
    <row r="88" spans="1:63">
      <c r="AT88" s="1" t="s">
        <v>1510</v>
      </c>
      <c r="AU88" s="1" t="s">
        <v>1511</v>
      </c>
      <c r="AV88" s="1" t="s">
        <v>1512</v>
      </c>
      <c r="BC88" s="10"/>
    </row>
    <row r="89" spans="1:63">
      <c r="AT89" s="1" t="s">
        <v>1506</v>
      </c>
      <c r="AU89" s="1" t="s">
        <v>1507</v>
      </c>
      <c r="AV89" s="1" t="s">
        <v>1508</v>
      </c>
      <c r="BC89" s="10"/>
    </row>
    <row r="90" spans="1:63">
      <c r="AT90" s="1" t="s">
        <v>1512</v>
      </c>
      <c r="AU90" s="1" t="s">
        <v>1513</v>
      </c>
      <c r="AV90" s="1" t="s">
        <v>1514</v>
      </c>
      <c r="BC90" s="10"/>
    </row>
    <row r="91" spans="1:63">
      <c r="AT91" s="1" t="s">
        <v>1504</v>
      </c>
      <c r="AU91" s="1" t="s">
        <v>1505</v>
      </c>
      <c r="AV91" s="1" t="s">
        <v>1506</v>
      </c>
      <c r="AW91" s="1" t="s">
        <v>1507</v>
      </c>
      <c r="BC91" s="10"/>
    </row>
    <row r="92" spans="1:63">
      <c r="AT92" s="1" t="s">
        <v>1505</v>
      </c>
      <c r="AU92" s="1" t="s">
        <v>1506</v>
      </c>
      <c r="AV92" s="1" t="s">
        <v>1507</v>
      </c>
      <c r="AW92" s="1" t="s">
        <v>1508</v>
      </c>
      <c r="AX92" s="1" t="s">
        <v>1510</v>
      </c>
      <c r="BC92" s="10"/>
    </row>
    <row r="93" spans="1:63">
      <c r="AT93" s="1" t="s">
        <v>1501</v>
      </c>
      <c r="AU93" s="1" t="s">
        <v>1502</v>
      </c>
      <c r="AV93" s="1" t="s">
        <v>1503</v>
      </c>
      <c r="AW93" s="1" t="s">
        <v>1504</v>
      </c>
      <c r="AX93" s="1" t="s">
        <v>1505</v>
      </c>
      <c r="AY93" s="1" t="s">
        <v>1506</v>
      </c>
      <c r="AZ93" s="1" t="s">
        <v>1507</v>
      </c>
      <c r="BC93" s="10"/>
    </row>
    <row r="94" spans="1:63">
      <c r="AT94" s="7" t="s">
        <v>1506</v>
      </c>
      <c r="BC94" s="10"/>
      <c r="BD94" s="7"/>
      <c r="BE94" s="7"/>
      <c r="BF94" s="7"/>
      <c r="BG94" s="7"/>
      <c r="BH94" s="7"/>
      <c r="BI94" s="7"/>
      <c r="BJ94" s="7"/>
      <c r="BK94" s="7"/>
    </row>
    <row r="95" spans="1:63">
      <c r="AT95" s="1" t="s">
        <v>1503</v>
      </c>
      <c r="AU95" s="1" t="s">
        <v>1504</v>
      </c>
      <c r="AV95" s="1" t="s">
        <v>1505</v>
      </c>
      <c r="AW95" s="1" t="s">
        <v>1506</v>
      </c>
      <c r="AX95" s="1" t="s">
        <v>1507</v>
      </c>
      <c r="BC95" s="10"/>
    </row>
    <row r="96" spans="1:63">
      <c r="AT96" t="s">
        <v>1506</v>
      </c>
      <c r="AU96" t="s">
        <v>1507</v>
      </c>
      <c r="AV96" t="s">
        <v>1508</v>
      </c>
      <c r="AW96" t="s">
        <v>1510</v>
      </c>
      <c r="BC96" s="10"/>
    </row>
    <row r="97" spans="46:63">
      <c r="AT97" t="s">
        <v>738</v>
      </c>
      <c r="BC97" s="10"/>
    </row>
    <row r="98" spans="46:63">
      <c r="AT98" s="1" t="s">
        <v>1508</v>
      </c>
      <c r="AU98" s="1" t="s">
        <v>1510</v>
      </c>
      <c r="AV98" s="1" t="s">
        <v>1511</v>
      </c>
      <c r="AW98" s="1" t="s">
        <v>1512</v>
      </c>
      <c r="AX98" s="1" t="s">
        <v>1513</v>
      </c>
      <c r="BC98" s="10"/>
    </row>
    <row r="99" spans="46:63">
      <c r="AT99" s="7" t="s">
        <v>1510</v>
      </c>
      <c r="BC99" s="10"/>
      <c r="BD99" s="7"/>
      <c r="BE99" s="7"/>
      <c r="BF99" s="7"/>
      <c r="BG99" s="7"/>
      <c r="BH99" s="7"/>
      <c r="BI99" s="7"/>
      <c r="BJ99" s="7"/>
      <c r="BK99" s="7"/>
    </row>
    <row r="100" spans="46:63">
      <c r="AT100" s="1" t="s">
        <v>1502</v>
      </c>
      <c r="AU100" s="1" t="s">
        <v>1503</v>
      </c>
      <c r="AV100" s="1" t="s">
        <v>1504</v>
      </c>
      <c r="AW100" s="1" t="s">
        <v>1505</v>
      </c>
      <c r="BC100" s="10"/>
    </row>
    <row r="101" spans="46:63">
      <c r="AT101" s="1" t="s">
        <v>1502</v>
      </c>
      <c r="AU101" s="1" t="s">
        <v>1503</v>
      </c>
      <c r="BC101" s="10"/>
    </row>
    <row r="102" spans="46:63">
      <c r="AT102" t="s">
        <v>1505</v>
      </c>
      <c r="AU102" t="s">
        <v>1506</v>
      </c>
      <c r="AV102" t="s">
        <v>1507</v>
      </c>
      <c r="AW102" t="s">
        <v>1508</v>
      </c>
      <c r="AX102" t="s">
        <v>1510</v>
      </c>
      <c r="AY102" t="s">
        <v>1511</v>
      </c>
      <c r="BC102" s="10"/>
    </row>
    <row r="103" spans="46:63">
      <c r="AT103" s="1" t="s">
        <v>1501</v>
      </c>
      <c r="AU103" s="1" t="s">
        <v>1502</v>
      </c>
      <c r="AV103" s="1" t="s">
        <v>1503</v>
      </c>
      <c r="AW103" s="1" t="s">
        <v>1504</v>
      </c>
      <c r="BC103" s="10"/>
    </row>
    <row r="104" spans="46:63">
      <c r="AT104" s="1" t="s">
        <v>1499</v>
      </c>
      <c r="AU104" s="1" t="s">
        <v>1500</v>
      </c>
      <c r="AV104" s="1" t="s">
        <v>1501</v>
      </c>
      <c r="AW104" s="1" t="s">
        <v>1502</v>
      </c>
      <c r="AX104" s="1" t="s">
        <v>1503</v>
      </c>
      <c r="BC104" s="10"/>
    </row>
    <row r="105" spans="46:63">
      <c r="AT105" s="1" t="s">
        <v>1507</v>
      </c>
      <c r="AU105" s="1" t="s">
        <v>1508</v>
      </c>
      <c r="AV105" s="1" t="s">
        <v>1510</v>
      </c>
      <c r="AW105" s="1" t="s">
        <v>1511</v>
      </c>
      <c r="AX105" s="1" t="s">
        <v>1512</v>
      </c>
      <c r="BC105" s="10"/>
    </row>
    <row r="106" spans="46:63">
      <c r="AT106" s="1" t="s">
        <v>1507</v>
      </c>
      <c r="AU106" s="1" t="s">
        <v>1508</v>
      </c>
      <c r="AV106" s="1" t="s">
        <v>1510</v>
      </c>
      <c r="AW106" s="1" t="s">
        <v>1511</v>
      </c>
      <c r="BC106" s="10"/>
    </row>
    <row r="107" spans="46:63">
      <c r="AT107" s="1" t="s">
        <v>1511</v>
      </c>
      <c r="AU107" s="1" t="s">
        <v>1512</v>
      </c>
      <c r="AV107" s="1" t="s">
        <v>1513</v>
      </c>
      <c r="AW107" s="1" t="s">
        <v>1514</v>
      </c>
      <c r="BC107" s="10"/>
    </row>
    <row r="108" spans="46:63">
      <c r="AT108" s="1" t="s">
        <v>1503</v>
      </c>
      <c r="BC108" s="10"/>
    </row>
    <row r="109" spans="46:63">
      <c r="AT109" t="s">
        <v>1505</v>
      </c>
      <c r="AU109" t="s">
        <v>1506</v>
      </c>
      <c r="AV109" t="s">
        <v>1507</v>
      </c>
      <c r="AW109" t="s">
        <v>1508</v>
      </c>
      <c r="AX109" t="s">
        <v>1510</v>
      </c>
      <c r="BC109" s="10"/>
    </row>
    <row r="110" spans="46:63">
      <c r="AT110" s="1" t="s">
        <v>738</v>
      </c>
      <c r="BC110" s="10"/>
    </row>
    <row r="111" spans="46:63">
      <c r="AT111" s="1" t="s">
        <v>1510</v>
      </c>
      <c r="AU111" s="1" t="s">
        <v>1511</v>
      </c>
      <c r="BC111" s="10"/>
    </row>
    <row r="112" spans="46:63">
      <c r="AT112" s="1" t="s">
        <v>1506</v>
      </c>
      <c r="AU112" s="1" t="s">
        <v>1507</v>
      </c>
      <c r="AV112" s="1" t="s">
        <v>1508</v>
      </c>
      <c r="BC112" s="10"/>
    </row>
    <row r="113" spans="6:63">
      <c r="AT113" t="s">
        <v>1505</v>
      </c>
      <c r="AU113" t="s">
        <v>1506</v>
      </c>
      <c r="AV113" t="s">
        <v>1507</v>
      </c>
      <c r="AW113" t="s">
        <v>1508</v>
      </c>
      <c r="AX113" t="s">
        <v>1510</v>
      </c>
      <c r="AY113" t="s">
        <v>1511</v>
      </c>
      <c r="AZ113" t="s">
        <v>1512</v>
      </c>
      <c r="BC113" s="10"/>
    </row>
    <row r="114" spans="6:63">
      <c r="AT114" s="1" t="s">
        <v>1506</v>
      </c>
      <c r="AU114" s="1" t="s">
        <v>1507</v>
      </c>
      <c r="BC114" s="10"/>
    </row>
    <row r="115" spans="6:63">
      <c r="AT115" s="1" t="s">
        <v>1503</v>
      </c>
      <c r="AU115" s="1" t="s">
        <v>1504</v>
      </c>
      <c r="AV115" s="1" t="s">
        <v>1505</v>
      </c>
      <c r="BC115" s="10"/>
    </row>
    <row r="116" spans="6:63">
      <c r="AT116" s="1" t="s">
        <v>1503</v>
      </c>
      <c r="AU116" s="1" t="s">
        <v>1504</v>
      </c>
      <c r="AV116" s="1" t="s">
        <v>1505</v>
      </c>
      <c r="AW116" s="1" t="s">
        <v>1506</v>
      </c>
      <c r="AX116" s="1" t="s">
        <v>1507</v>
      </c>
      <c r="BC116" s="10"/>
    </row>
    <row r="117" spans="6:63">
      <c r="AT117" s="1" t="s">
        <v>1502</v>
      </c>
      <c r="AU117" s="1" t="s">
        <v>1503</v>
      </c>
      <c r="AV117" s="1" t="s">
        <v>1504</v>
      </c>
      <c r="AW117" s="1" t="s">
        <v>1505</v>
      </c>
      <c r="AX117" s="1" t="s">
        <v>1506</v>
      </c>
      <c r="AY117" s="1" t="s">
        <v>1507</v>
      </c>
      <c r="AZ117" s="1" t="s">
        <v>1508</v>
      </c>
      <c r="BC117" s="10"/>
    </row>
    <row r="118" spans="6:63">
      <c r="AT118" s="1" t="s">
        <v>1514</v>
      </c>
      <c r="BC118" s="10"/>
    </row>
    <row r="119" spans="6:63">
      <c r="AT119" s="1" t="s">
        <v>738</v>
      </c>
      <c r="BC119" s="10"/>
    </row>
    <row r="120" spans="6:63">
      <c r="AT120" s="1" t="s">
        <v>1513</v>
      </c>
      <c r="BC120" s="10"/>
    </row>
    <row r="121" spans="6:63">
      <c r="AT121" s="1" t="s">
        <v>1503</v>
      </c>
      <c r="AU121" s="1" t="s">
        <v>1504</v>
      </c>
      <c r="AV121" s="1" t="s">
        <v>1505</v>
      </c>
      <c r="AW121" s="1" t="s">
        <v>1506</v>
      </c>
      <c r="AX121" s="1" t="s">
        <v>1507</v>
      </c>
      <c r="BC121" s="10"/>
    </row>
    <row r="122" spans="6:63">
      <c r="AT122" s="8" t="s">
        <v>1500</v>
      </c>
      <c r="AU122" s="8" t="s">
        <v>1501</v>
      </c>
      <c r="AV122" s="8" t="s">
        <v>1502</v>
      </c>
      <c r="AW122" s="8" t="s">
        <v>1503</v>
      </c>
      <c r="BC122" s="10"/>
    </row>
    <row r="123" spans="6:63">
      <c r="AT123" s="1" t="s">
        <v>1505</v>
      </c>
      <c r="AU123" s="1" t="s">
        <v>1506</v>
      </c>
      <c r="AV123" s="1" t="s">
        <v>1507</v>
      </c>
      <c r="AW123" s="1" t="s">
        <v>1508</v>
      </c>
      <c r="AX123" s="1" t="s">
        <v>1510</v>
      </c>
      <c r="BC123" s="10"/>
    </row>
    <row r="124" spans="6:63">
      <c r="AT124" s="1" t="s">
        <v>1506</v>
      </c>
      <c r="AU124" s="1" t="s">
        <v>1507</v>
      </c>
      <c r="AV124" s="1" t="s">
        <v>1508</v>
      </c>
      <c r="AW124" s="1" t="s">
        <v>1510</v>
      </c>
      <c r="BC124" s="10"/>
    </row>
    <row r="125" spans="6:63" ht="15.75" thickBot="1">
      <c r="F125" s="9">
        <v>2022</v>
      </c>
      <c r="G125" s="13" t="e">
        <v>#REF!</v>
      </c>
      <c r="H125">
        <v>2</v>
      </c>
      <c r="I125">
        <v>3</v>
      </c>
      <c r="J125">
        <v>5</v>
      </c>
      <c r="K125" t="e">
        <v>#REF!</v>
      </c>
      <c r="AT125" s="7" t="s">
        <v>1506</v>
      </c>
      <c r="BC125" s="10"/>
      <c r="BD125" s="7"/>
      <c r="BE125" s="7"/>
      <c r="BF125" s="7"/>
      <c r="BG125" s="7"/>
      <c r="BH125" s="7"/>
      <c r="BI125" s="7"/>
      <c r="BJ125" s="7"/>
      <c r="BK125" s="7"/>
    </row>
    <row r="126" spans="6:63" ht="21.75" thickBot="1">
      <c r="F126" s="9">
        <v>2014</v>
      </c>
      <c r="G126" s="13" t="e">
        <v>#REF!</v>
      </c>
      <c r="K126" t="e">
        <v>#REF!</v>
      </c>
      <c r="T126">
        <v>2021</v>
      </c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6"/>
    </row>
    <row r="127" spans="6:63" ht="21.75" thickBot="1">
      <c r="F127" s="9">
        <v>2010</v>
      </c>
      <c r="G127" s="13" t="e">
        <v>#REF!</v>
      </c>
      <c r="K127" t="e">
        <v>#REF!</v>
      </c>
      <c r="T127">
        <v>2019</v>
      </c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23"/>
    </row>
    <row r="128" spans="6:63" ht="15.75" thickBot="1">
      <c r="F128" s="21" t="s">
        <v>283</v>
      </c>
      <c r="G128" s="6" t="e">
        <v>#REF!</v>
      </c>
      <c r="H128" s="18" t="s">
        <v>1438</v>
      </c>
      <c r="I128" s="6">
        <v>6</v>
      </c>
      <c r="K128" s="18" t="s">
        <v>1438</v>
      </c>
      <c r="L128" s="6">
        <v>6</v>
      </c>
      <c r="T128">
        <v>2016</v>
      </c>
      <c r="AT128" s="120" t="s">
        <v>1556</v>
      </c>
      <c r="AU128" s="121"/>
      <c r="AV128" s="121"/>
      <c r="AW128" s="121"/>
      <c r="AX128" s="121"/>
      <c r="AY128" s="121"/>
      <c r="AZ128" s="121"/>
      <c r="BA128" s="121"/>
      <c r="BB128" s="121"/>
      <c r="BC128" s="122"/>
    </row>
    <row r="129" spans="6:55">
      <c r="F129" s="21" t="s">
        <v>813</v>
      </c>
      <c r="G129" s="6" t="e">
        <v>#REF!</v>
      </c>
      <c r="H129" s="18" t="s">
        <v>1151</v>
      </c>
      <c r="I129" s="6">
        <v>2</v>
      </c>
      <c r="K129" s="18" t="s">
        <v>1151</v>
      </c>
      <c r="L129" s="6">
        <v>2</v>
      </c>
      <c r="BC129" s="10"/>
    </row>
    <row r="130" spans="6:55">
      <c r="F130" s="21" t="s">
        <v>1</v>
      </c>
      <c r="G130" s="6" t="e">
        <v>#REF!</v>
      </c>
      <c r="H130" s="18" t="s">
        <v>1123</v>
      </c>
      <c r="I130" s="6">
        <v>1</v>
      </c>
      <c r="K130" s="18" t="s">
        <v>1499</v>
      </c>
      <c r="L130" s="6">
        <v>3</v>
      </c>
      <c r="BC130" s="10"/>
    </row>
    <row r="131" spans="6:55">
      <c r="F131" s="21" t="s">
        <v>673</v>
      </c>
      <c r="G131" s="6" t="e">
        <v>#REF!</v>
      </c>
      <c r="H131" s="18" t="s">
        <v>1172</v>
      </c>
      <c r="I131" s="6">
        <v>1</v>
      </c>
      <c r="K131" s="18" t="s">
        <v>1508</v>
      </c>
      <c r="L131" s="6">
        <v>43</v>
      </c>
      <c r="BC131" s="10"/>
    </row>
    <row r="132" spans="6:55">
      <c r="F132" s="21" t="s">
        <v>281</v>
      </c>
      <c r="G132" s="6" t="e">
        <v>#REF!</v>
      </c>
      <c r="H132" s="18" t="s">
        <v>1241</v>
      </c>
      <c r="I132" s="6">
        <v>1</v>
      </c>
      <c r="K132" s="18" t="s">
        <v>77</v>
      </c>
      <c r="L132" s="6">
        <v>27</v>
      </c>
      <c r="BC132" s="10"/>
    </row>
    <row r="133" spans="6:55">
      <c r="F133" s="21" t="s">
        <v>1259</v>
      </c>
      <c r="G133" s="6" t="e">
        <v>#REF!</v>
      </c>
      <c r="H133" s="18" t="s">
        <v>1253</v>
      </c>
      <c r="I133" s="6">
        <v>1</v>
      </c>
      <c r="BC133" s="10"/>
    </row>
    <row r="134" spans="6:55">
      <c r="F134" s="21" t="s">
        <v>1327</v>
      </c>
      <c r="G134" s="6" t="e">
        <v>#REF!</v>
      </c>
      <c r="H134" s="18" t="s">
        <v>1327</v>
      </c>
      <c r="I134" s="6">
        <v>1</v>
      </c>
      <c r="BC134" s="10"/>
    </row>
    <row r="135" spans="6:55">
      <c r="BC135" s="10"/>
    </row>
    <row r="136" spans="6:55">
      <c r="BC136" s="10"/>
    </row>
    <row r="137" spans="6:55">
      <c r="BC137" s="10"/>
    </row>
    <row r="138" spans="6:55">
      <c r="BC138" s="10"/>
    </row>
    <row r="139" spans="6:55">
      <c r="BC139" s="10"/>
    </row>
    <row r="140" spans="6:55">
      <c r="BC140" s="10"/>
    </row>
    <row r="141" spans="6:55">
      <c r="BC141" s="10"/>
    </row>
    <row r="142" spans="6:55">
      <c r="BC142" s="10"/>
    </row>
    <row r="143" spans="6:55">
      <c r="BC143" s="10"/>
    </row>
    <row r="144" spans="6:55">
      <c r="BC144" s="10"/>
    </row>
    <row r="145" spans="46:55">
      <c r="BC145" s="10"/>
    </row>
    <row r="146" spans="46:55">
      <c r="BC146" s="10"/>
    </row>
    <row r="147" spans="46:55">
      <c r="BC147" s="10"/>
    </row>
    <row r="148" spans="46:55">
      <c r="BC148" s="10"/>
    </row>
    <row r="149" spans="46:55">
      <c r="BC149" s="10"/>
    </row>
    <row r="150" spans="46:55">
      <c r="BC150" s="10"/>
    </row>
    <row r="151" spans="46:55">
      <c r="BC151" s="10"/>
    </row>
    <row r="152" spans="46:55">
      <c r="BC152" s="10"/>
    </row>
    <row r="153" spans="46:55">
      <c r="BC153" s="10"/>
    </row>
    <row r="154" spans="46:55">
      <c r="BC154" s="10"/>
    </row>
    <row r="155" spans="46:55">
      <c r="BC155" s="10"/>
    </row>
    <row r="156" spans="46:55">
      <c r="BC156" s="10"/>
    </row>
    <row r="157" spans="46:55">
      <c r="BC157" s="10"/>
    </row>
    <row r="158" spans="46:55">
      <c r="BC158" s="10"/>
    </row>
    <row r="159" spans="46:55">
      <c r="BC159" s="10"/>
    </row>
    <row r="160" spans="46:55" ht="15.75" thickBot="1">
      <c r="AT160" s="97"/>
      <c r="AU160" s="97"/>
      <c r="AV160" s="97"/>
      <c r="AW160" s="97"/>
      <c r="AX160" s="97"/>
      <c r="AY160" s="97"/>
      <c r="AZ160" s="97"/>
      <c r="BA160" s="97"/>
      <c r="BB160" s="97"/>
      <c r="BC160" s="98"/>
    </row>
    <row r="161" spans="46:55" ht="21.75" thickBot="1">
      <c r="AT161" s="115"/>
      <c r="AU161" s="115"/>
      <c r="AV161" s="115"/>
      <c r="AW161" s="115"/>
      <c r="AX161" s="115"/>
      <c r="AY161" s="115"/>
      <c r="AZ161" s="115"/>
      <c r="BA161" s="115"/>
      <c r="BB161" s="115"/>
      <c r="BC161" s="116"/>
    </row>
    <row r="162" spans="46:55" ht="21.75" thickBot="1"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23"/>
    </row>
    <row r="163" spans="46:55" ht="15.75" thickBot="1">
      <c r="AT163" s="120" t="s">
        <v>1556</v>
      </c>
      <c r="AU163" s="121"/>
      <c r="AV163" s="121"/>
      <c r="AW163" s="121"/>
      <c r="AX163" s="121"/>
      <c r="AY163" s="121"/>
      <c r="AZ163" s="121"/>
      <c r="BA163" s="121"/>
      <c r="BB163" s="121"/>
      <c r="BC163" s="122"/>
    </row>
    <row r="164" spans="46:55">
      <c r="BC164" s="10"/>
    </row>
    <row r="165" spans="46:55">
      <c r="BC165" s="10"/>
    </row>
    <row r="166" spans="46:55">
      <c r="BC166" s="10"/>
    </row>
    <row r="167" spans="46:55">
      <c r="BC167" s="10"/>
    </row>
    <row r="168" spans="46:55">
      <c r="BC168" s="10"/>
    </row>
    <row r="169" spans="46:55">
      <c r="BC169" s="10"/>
    </row>
    <row r="170" spans="46:55">
      <c r="BC170" s="10"/>
    </row>
    <row r="171" spans="46:55">
      <c r="BC171" s="10"/>
    </row>
    <row r="172" spans="46:55">
      <c r="BC172" s="10"/>
    </row>
    <row r="173" spans="46:55">
      <c r="BC173" s="10"/>
    </row>
    <row r="174" spans="46:55">
      <c r="BC174" s="10"/>
    </row>
    <row r="175" spans="46:55">
      <c r="BC175" s="10"/>
    </row>
    <row r="176" spans="46:55">
      <c r="BC176" s="10"/>
    </row>
    <row r="177" spans="55:55">
      <c r="BC177" s="10"/>
    </row>
    <row r="178" spans="55:55">
      <c r="BC178" s="10"/>
    </row>
    <row r="179" spans="55:55">
      <c r="BC179" s="10"/>
    </row>
    <row r="180" spans="55:55">
      <c r="BC180" s="10"/>
    </row>
    <row r="181" spans="55:55">
      <c r="BC181" s="10"/>
    </row>
    <row r="182" spans="55:55">
      <c r="BC182" s="10"/>
    </row>
    <row r="183" spans="55:55">
      <c r="BC183" s="10"/>
    </row>
    <row r="184" spans="55:55">
      <c r="BC184" s="10"/>
    </row>
    <row r="185" spans="55:55">
      <c r="BC185" s="10"/>
    </row>
    <row r="186" spans="55:55">
      <c r="BC186" s="10"/>
    </row>
    <row r="187" spans="55:55">
      <c r="BC187" s="10"/>
    </row>
    <row r="188" spans="55:55">
      <c r="BC188" s="10"/>
    </row>
    <row r="189" spans="55:55">
      <c r="BC189" s="10"/>
    </row>
    <row r="190" spans="55:55">
      <c r="BC190" s="10"/>
    </row>
    <row r="191" spans="55:55">
      <c r="BC191" s="10"/>
    </row>
    <row r="192" spans="55:55">
      <c r="BC192" s="10"/>
    </row>
    <row r="193" spans="55:55">
      <c r="BC193" s="10"/>
    </row>
    <row r="194" spans="55:55">
      <c r="BC194" s="10"/>
    </row>
    <row r="195" spans="55:55">
      <c r="BC195" s="10"/>
    </row>
    <row r="196" spans="55:55">
      <c r="BC196" s="10"/>
    </row>
    <row r="197" spans="55:55">
      <c r="BC197" s="10"/>
    </row>
    <row r="198" spans="55:55">
      <c r="BC198" s="10"/>
    </row>
    <row r="199" spans="55:55">
      <c r="BC199" s="10"/>
    </row>
    <row r="200" spans="55:55">
      <c r="BC200" s="10"/>
    </row>
    <row r="201" spans="55:55">
      <c r="BC201" s="10"/>
    </row>
    <row r="202" spans="55:55">
      <c r="BC202" s="10"/>
    </row>
    <row r="203" spans="55:55">
      <c r="BC203" s="10"/>
    </row>
    <row r="204" spans="55:55">
      <c r="BC204" s="10"/>
    </row>
    <row r="205" spans="55:55">
      <c r="BC205" s="10"/>
    </row>
    <row r="206" spans="55:55">
      <c r="BC206" s="10"/>
    </row>
    <row r="207" spans="55:55">
      <c r="BC207" s="10"/>
    </row>
    <row r="208" spans="55:55">
      <c r="BC208" s="10"/>
    </row>
    <row r="209" spans="55:55">
      <c r="BC209" s="10"/>
    </row>
    <row r="210" spans="55:55">
      <c r="BC210" s="10"/>
    </row>
    <row r="211" spans="55:55">
      <c r="BC211" s="10"/>
    </row>
    <row r="212" spans="55:55">
      <c r="BC212" s="10"/>
    </row>
    <row r="213" spans="55:55">
      <c r="BC213" s="10"/>
    </row>
    <row r="214" spans="55:55">
      <c r="BC214" s="10"/>
    </row>
    <row r="215" spans="55:55">
      <c r="BC215" s="10"/>
    </row>
    <row r="216" spans="55:55">
      <c r="BC216" s="10"/>
    </row>
    <row r="217" spans="55:55">
      <c r="BC217" s="10"/>
    </row>
    <row r="218" spans="55:55">
      <c r="BC218" s="10"/>
    </row>
    <row r="219" spans="55:55">
      <c r="BC219" s="10"/>
    </row>
    <row r="220" spans="55:55">
      <c r="BC220" s="10"/>
    </row>
    <row r="221" spans="55:55">
      <c r="BC221" s="10"/>
    </row>
  </sheetData>
  <conditionalFormatting sqref="BD126:BK128 BD161:BK162">
    <cfRule type="expression" dxfId="107" priority="25">
      <formula>#REF!="Collective Biography"</formula>
    </cfRule>
    <cfRule type="expression" dxfId="106" priority="26">
      <formula>#REF!="Collaborative Autobio"</formula>
    </cfRule>
    <cfRule type="expression" dxfId="105" priority="27">
      <formula>#REF!="Autobio/Memoir"</formula>
    </cfRule>
    <cfRule type="expression" dxfId="104" priority="28">
      <formula>#REF!="Biography"</formula>
    </cfRule>
  </conditionalFormatting>
  <conditionalFormatting sqref="C22 A22">
    <cfRule type="expression" dxfId="103" priority="29">
      <formula>$AJ22="Collective Biography"</formula>
    </cfRule>
    <cfRule type="expression" dxfId="102" priority="30">
      <formula>$AJ22="Collaborative Autobio"</formula>
    </cfRule>
    <cfRule type="expression" dxfId="101" priority="31">
      <formula>$AJ22="Autobio/Memoir"</formula>
    </cfRule>
    <cfRule type="expression" dxfId="100" priority="32">
      <formula>$AJ22="Biography"</formula>
    </cfRule>
  </conditionalFormatting>
  <conditionalFormatting sqref="AT128">
    <cfRule type="expression" dxfId="99" priority="21">
      <formula>#REF!="Collective Biography"</formula>
    </cfRule>
    <cfRule type="expression" dxfId="98" priority="22">
      <formula>#REF!="Collaborative Autobio"</formula>
    </cfRule>
    <cfRule type="expression" dxfId="97" priority="23">
      <formula>#REF!="Autobio/Memoir"</formula>
    </cfRule>
    <cfRule type="expression" dxfId="96" priority="24">
      <formula>#REF!="Biography"</formula>
    </cfRule>
  </conditionalFormatting>
  <conditionalFormatting sqref="A8:B8">
    <cfRule type="expression" dxfId="95" priority="33">
      <formula>#REF!="Collective Biography"</formula>
    </cfRule>
    <cfRule type="expression" dxfId="94" priority="34">
      <formula>#REF!="Collaborative Autobio"</formula>
    </cfRule>
    <cfRule type="expression" dxfId="93" priority="35">
      <formula>#REF!="Autobio/Memoir"</formula>
    </cfRule>
    <cfRule type="expression" dxfId="92" priority="36">
      <formula>#REF!="Biography"</formula>
    </cfRule>
  </conditionalFormatting>
  <conditionalFormatting sqref="A18:B18">
    <cfRule type="expression" dxfId="91" priority="37">
      <formula>#REF!="Collective Biography"</formula>
    </cfRule>
    <cfRule type="expression" dxfId="90" priority="38">
      <formula>#REF!="Collaborative Autobio"</formula>
    </cfRule>
    <cfRule type="expression" dxfId="89" priority="39">
      <formula>#REF!="Autobio/Memoir"</formula>
    </cfRule>
    <cfRule type="expression" dxfId="88" priority="40">
      <formula>#REF!="Biography"</formula>
    </cfRule>
  </conditionalFormatting>
  <conditionalFormatting sqref="AT163">
    <cfRule type="expression" dxfId="87" priority="17">
      <formula>#REF!="Collective Biography"</formula>
    </cfRule>
    <cfRule type="expression" dxfId="86" priority="18">
      <formula>#REF!="Collaborative Autobio"</formula>
    </cfRule>
    <cfRule type="expression" dxfId="85" priority="19">
      <formula>#REF!="Autobio/Memoir"</formula>
    </cfRule>
    <cfRule type="expression" dxfId="84" priority="20">
      <formula>#REF!="Biography"</formula>
    </cfRule>
  </conditionalFormatting>
  <conditionalFormatting sqref="AU4 AU10:AU11 AV11:AY11 AU13:AW14 AX14:AY14 AU16 AU19:AV20 AU22:AW24 AX23:AX24 AU25:AU26 AV26:AY26 AU28:AX28 AU29:AW29 AV33:AW33 AW35:AY35 AV34:AV36 AU31:AU37 AU18 AW43 AW48:AW50 AU53:AW54 AT46:BA46 AU58:AY58 AU59:AU60 AV60:AY60 AU63 AU68:AZ68 AU70:AV70 AU73:AV73 AU75:AX75 AU78:AV78 AU80:AV80 AU82:AW83 AX83:AZ83 AU88:AV93 AW91:AW93 AX92:AX93 AY93:AZ93 AU95:AX95 AU98:AX98 AU100:AW100 AX104:AX105 AV115:AV117 AW116:AX117 AY117:AZ117 AT123:AX123 AT124:AW124 AT125 AU47:AV51 AT45:AU45 AT44 AU7:AU8 AV8:AY8 AT3:AT8 AW42:AY42 AT40:AV40 AT42:AV43 BD129:BK149 AT47:AT55 BD42:BK55 AU66:AX66 AT57:AT63 BD57:BK63 AT77:AT79 AU84:AU85 AV85 AT81:AT85 BD77:BK85 AT87:AT95 BD87:BK95 AU103:AW107 AU101 AT97:AT101 BD97:BK101 AT103:AT108 BD103:BK108 AV112 AU111:AU112 AU114:AU117 AT110:AT112 AT114:AT120 BD110:BK112 BD160:BK160 BD114:BK120 BD122:BK125 AT66:AT68 AT70:AT75 BD66:BK68 BD70:BK75 E18:E25 AT10:AT16 AT18:AT39 BD3:BK16 BD18:BK40">
    <cfRule type="expression" dxfId="83" priority="41">
      <formula>$E3="Collective Biography"</formula>
    </cfRule>
    <cfRule type="expression" dxfId="82" priority="42">
      <formula>$E3="Collaborative Autobio"</formula>
    </cfRule>
    <cfRule type="expression" dxfId="81" priority="43">
      <formula>$E3="Autobio/Memoir"</formula>
    </cfRule>
    <cfRule type="expression" dxfId="80" priority="44">
      <formula>$E3="Biography"</formula>
    </cfRule>
  </conditionalFormatting>
  <conditionalFormatting sqref="A4:B7">
    <cfRule type="expression" dxfId="79" priority="45">
      <formula>$E129="Collective Biography"</formula>
    </cfRule>
    <cfRule type="expression" dxfId="78" priority="46">
      <formula>$E129="Collaborative Autobio"</formula>
    </cfRule>
    <cfRule type="expression" dxfId="77" priority="47">
      <formula>$E129="Autobio/Memoir"</formula>
    </cfRule>
    <cfRule type="expression" dxfId="76" priority="48">
      <formula>$E129="Biography"</formula>
    </cfRule>
  </conditionalFormatting>
  <conditionalFormatting sqref="A20 A16:B17">
    <cfRule type="expression" dxfId="75" priority="49">
      <formula>$E140="Collective Biography"</formula>
    </cfRule>
    <cfRule type="expression" dxfId="74" priority="50">
      <formula>$E140="Collaborative Autobio"</formula>
    </cfRule>
    <cfRule type="expression" dxfId="73" priority="51">
      <formula>$E140="Autobio/Memoir"</formula>
    </cfRule>
    <cfRule type="expression" dxfId="72" priority="52">
      <formula>$E140="Biography"</formula>
    </cfRule>
  </conditionalFormatting>
  <conditionalFormatting sqref="A9:B15">
    <cfRule type="expression" dxfId="71" priority="53">
      <formula>$E133="Collective Biography"</formula>
    </cfRule>
    <cfRule type="expression" dxfId="70" priority="54">
      <formula>$E133="Collaborative Autobio"</formula>
    </cfRule>
    <cfRule type="expression" dxfId="69" priority="55">
      <formula>$E133="Autobio/Memoir"</formula>
    </cfRule>
    <cfRule type="expression" dxfId="68" priority="56">
      <formula>$E133="Biography"</formula>
    </cfRule>
  </conditionalFormatting>
  <conditionalFormatting sqref="AT41:AX41 BD41:BK41">
    <cfRule type="expression" dxfId="67" priority="57">
      <formula>$E150="Collective Biography"</formula>
    </cfRule>
    <cfRule type="expression" dxfId="66" priority="58">
      <formula>$E150="Collaborative Autobio"</formula>
    </cfRule>
    <cfRule type="expression" dxfId="65" priority="59">
      <formula>$E150="Autobio/Memoir"</formula>
    </cfRule>
    <cfRule type="expression" dxfId="64" priority="60">
      <formula>$E150="Biography"</formula>
    </cfRule>
  </conditionalFormatting>
  <conditionalFormatting sqref="BD150:BK159">
    <cfRule type="expression" dxfId="63" priority="61">
      <formula>#REF!="Collective Biography"</formula>
    </cfRule>
    <cfRule type="expression" dxfId="62" priority="62">
      <formula>#REF!="Collaborative Autobio"</formula>
    </cfRule>
    <cfRule type="expression" dxfId="61" priority="63">
      <formula>#REF!="Autobio/Memoir"</formula>
    </cfRule>
    <cfRule type="expression" dxfId="60" priority="64">
      <formula>#REF!="Biography"</formula>
    </cfRule>
  </conditionalFormatting>
  <conditionalFormatting sqref="AT56:AX56 BD56:BK56">
    <cfRule type="expression" dxfId="59" priority="65">
      <formula>$E151="Collective Biography"</formula>
    </cfRule>
    <cfRule type="expression" dxfId="58" priority="66">
      <formula>$E151="Collaborative Autobio"</formula>
    </cfRule>
    <cfRule type="expression" dxfId="57" priority="67">
      <formula>$E151="Autobio/Memoir"</formula>
    </cfRule>
    <cfRule type="expression" dxfId="56" priority="68">
      <formula>$E151="Biography"</formula>
    </cfRule>
  </conditionalFormatting>
  <conditionalFormatting sqref="AU65:AW65 AT64:AT65 BD64:BK65">
    <cfRule type="expression" dxfId="55" priority="69">
      <formula>$E152="Collective Biography"</formula>
    </cfRule>
    <cfRule type="expression" dxfId="54" priority="70">
      <formula>$E152="Collaborative Autobio"</formula>
    </cfRule>
    <cfRule type="expression" dxfId="53" priority="71">
      <formula>$E152="Autobio/Memoir"</formula>
    </cfRule>
    <cfRule type="expression" dxfId="52" priority="72">
      <formula>$E152="Biography"</formula>
    </cfRule>
  </conditionalFormatting>
  <conditionalFormatting sqref="AT76 BD76:BK76">
    <cfRule type="expression" dxfId="51" priority="73">
      <formula>$E154="Collective Biography"</formula>
    </cfRule>
    <cfRule type="expression" dxfId="50" priority="74">
      <formula>$E154="Collaborative Autobio"</formula>
    </cfRule>
    <cfRule type="expression" dxfId="49" priority="75">
      <formula>$E154="Autobio/Memoir"</formula>
    </cfRule>
    <cfRule type="expression" dxfId="48" priority="76">
      <formula>$E154="Biography"</formula>
    </cfRule>
  </conditionalFormatting>
  <conditionalFormatting sqref="AT86:BB86 BD86:BK86">
    <cfRule type="expression" dxfId="47" priority="77">
      <formula>$E155="Collective Biography"</formula>
    </cfRule>
    <cfRule type="expression" dxfId="46" priority="78">
      <formula>$E155="Collaborative Autobio"</formula>
    </cfRule>
    <cfRule type="expression" dxfId="45" priority="79">
      <formula>$E155="Autobio/Memoir"</formula>
    </cfRule>
    <cfRule type="expression" dxfId="44" priority="80">
      <formula>$E155="Biography"</formula>
    </cfRule>
  </conditionalFormatting>
  <conditionalFormatting sqref="AT96:AW96 BD96:BK96">
    <cfRule type="expression" dxfId="43" priority="81">
      <formula>$E156="Collective Biography"</formula>
    </cfRule>
    <cfRule type="expression" dxfId="42" priority="82">
      <formula>$E156="Collaborative Autobio"</formula>
    </cfRule>
    <cfRule type="expression" dxfId="41" priority="83">
      <formula>$E156="Autobio/Memoir"</formula>
    </cfRule>
    <cfRule type="expression" dxfId="40" priority="84">
      <formula>$E156="Biography"</formula>
    </cfRule>
  </conditionalFormatting>
  <conditionalFormatting sqref="AT102:AY102 BD102:BK102">
    <cfRule type="expression" dxfId="39" priority="85">
      <formula>$E157="Collective Biography"</formula>
    </cfRule>
    <cfRule type="expression" dxfId="38" priority="86">
      <formula>$E157="Collaborative Autobio"</formula>
    </cfRule>
    <cfRule type="expression" dxfId="37" priority="87">
      <formula>$E157="Autobio/Memoir"</formula>
    </cfRule>
    <cfRule type="expression" dxfId="36" priority="88">
      <formula>$E157="Biography"</formula>
    </cfRule>
  </conditionalFormatting>
  <conditionalFormatting sqref="AT109:AX109 BD109:BK109">
    <cfRule type="expression" dxfId="35" priority="89">
      <formula>$E158="Collective Biography"</formula>
    </cfRule>
    <cfRule type="expression" dxfId="34" priority="90">
      <formula>$E158="Collaborative Autobio"</formula>
    </cfRule>
    <cfRule type="expression" dxfId="33" priority="91">
      <formula>$E158="Autobio/Memoir"</formula>
    </cfRule>
    <cfRule type="expression" dxfId="32" priority="92">
      <formula>$E158="Biography"</formula>
    </cfRule>
  </conditionalFormatting>
  <conditionalFormatting sqref="AT113:AZ113 BD113:BK113">
    <cfRule type="expression" dxfId="31" priority="93">
      <formula>$E159="Collective Biography"</formula>
    </cfRule>
    <cfRule type="expression" dxfId="30" priority="94">
      <formula>$E159="Collaborative Autobio"</formula>
    </cfRule>
    <cfRule type="expression" dxfId="29" priority="95">
      <formula>$E159="Autobio/Memoir"</formula>
    </cfRule>
    <cfRule type="expression" dxfId="28" priority="96">
      <formula>$E159="Biography"</formula>
    </cfRule>
  </conditionalFormatting>
  <conditionalFormatting sqref="AT121:AX121 BD121:BK121">
    <cfRule type="expression" dxfId="27" priority="97">
      <formula>$E173="Collective Biography"</formula>
    </cfRule>
    <cfRule type="expression" dxfId="26" priority="98">
      <formula>$E173="Collaborative Autobio"</formula>
    </cfRule>
    <cfRule type="expression" dxfId="25" priority="99">
      <formula>$E173="Autobio/Memoir"</formula>
    </cfRule>
    <cfRule type="expression" dxfId="24" priority="100">
      <formula>$E173="Biography"</formula>
    </cfRule>
  </conditionalFormatting>
  <conditionalFormatting sqref="AT69 BD69:BK69">
    <cfRule type="expression" dxfId="23" priority="101">
      <formula>$E174="Collective Biography"</formula>
    </cfRule>
    <cfRule type="expression" dxfId="22" priority="102">
      <formula>$E174="Collaborative Autobio"</formula>
    </cfRule>
    <cfRule type="expression" dxfId="21" priority="103">
      <formula>$E174="Autobio/Memoir"</formula>
    </cfRule>
    <cfRule type="expression" dxfId="20" priority="104">
      <formula>$E174="Biography"</formula>
    </cfRule>
  </conditionalFormatting>
  <conditionalFormatting sqref="E17 AT17 BD17:BK17">
    <cfRule type="expression" dxfId="19" priority="105">
      <formula>$E175="Collective Biography"</formula>
    </cfRule>
    <cfRule type="expression" dxfId="18" priority="106">
      <formula>$E175="Collaborative Autobio"</formula>
    </cfRule>
    <cfRule type="expression" dxfId="17" priority="107">
      <formula>$E175="Autobio/Memoir"</formula>
    </cfRule>
    <cfRule type="expression" dxfId="16" priority="108">
      <formula>$E175="Biography"</formula>
    </cfRule>
  </conditionalFormatting>
  <conditionalFormatting sqref="J127">
    <cfRule type="expression" dxfId="15" priority="9">
      <formula>$E127="Collective Biography"</formula>
    </cfRule>
    <cfRule type="expression" dxfId="14" priority="10">
      <formula>$E127="Collaborative Autobio"</formula>
    </cfRule>
    <cfRule type="expression" dxfId="13" priority="11">
      <formula>$E127="Autobio/Memoir"</formula>
    </cfRule>
    <cfRule type="expression" dxfId="12" priority="12">
      <formula>$E127="Biography"</formula>
    </cfRule>
  </conditionalFormatting>
  <conditionalFormatting sqref="F125:G125">
    <cfRule type="expression" dxfId="11" priority="13">
      <formula>$E250="Collective Biography"</formula>
    </cfRule>
    <cfRule type="expression" dxfId="10" priority="14">
      <formula>$E250="Collaborative Autobio"</formula>
    </cfRule>
    <cfRule type="expression" dxfId="9" priority="15">
      <formula>$E250="Autobio/Memoir"</formula>
    </cfRule>
    <cfRule type="expression" dxfId="8" priority="16">
      <formula>$E250="Biography"</formula>
    </cfRule>
  </conditionalFormatting>
  <conditionalFormatting sqref="F126:G126">
    <cfRule type="expression" dxfId="7" priority="5">
      <formula>$E250="Collective Biography"</formula>
    </cfRule>
    <cfRule type="expression" dxfId="6" priority="6">
      <formula>$E250="Collaborative Autobio"</formula>
    </cfRule>
    <cfRule type="expression" dxfId="5" priority="7">
      <formula>$E250="Autobio/Memoir"</formula>
    </cfRule>
    <cfRule type="expression" dxfId="4" priority="8">
      <formula>$E250="Biography"</formula>
    </cfRule>
  </conditionalFormatting>
  <conditionalFormatting sqref="F127:G127">
    <cfRule type="expression" dxfId="3" priority="1">
      <formula>#REF!="Collective Biography"</formula>
    </cfRule>
    <cfRule type="expression" dxfId="2" priority="2">
      <formula>#REF!="Collaborative Autobio"</formula>
    </cfRule>
    <cfRule type="expression" dxfId="1" priority="3">
      <formula>#REF!="Autobio/Memoir"</formula>
    </cfRule>
    <cfRule type="expression" dxfId="0" priority="4">
      <formula>#REF!="Biography"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99CFCFBEEF84090FD1C2EBF04E5A9" ma:contentTypeVersion="13" ma:contentTypeDescription="Create a new document." ma:contentTypeScope="" ma:versionID="9bd6be81513a02622035a67553aafafa">
  <xsd:schema xmlns:xsd="http://www.w3.org/2001/XMLSchema" xmlns:xs="http://www.w3.org/2001/XMLSchema" xmlns:p="http://schemas.microsoft.com/office/2006/metadata/properties" xmlns:ns2="6bacada3-bf33-460d-9205-3b86bf968838" xmlns:ns3="78c5e3f3-2f25-4b42-baf7-941d66209573" targetNamespace="http://schemas.microsoft.com/office/2006/metadata/properties" ma:root="true" ma:fieldsID="71f51e1fbf943c58d41dc8f9fea18402" ns2:_="" ns3:_="">
    <xsd:import namespace="6bacada3-bf33-460d-9205-3b86bf968838"/>
    <xsd:import namespace="78c5e3f3-2f25-4b42-baf7-941d66209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cada3-bf33-460d-9205-3b86bf968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5e3f3-2f25-4b42-baf7-941d66209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e52fabc-257a-4f65-8963-feb9eecb1fc2}" ma:internalName="TaxCatchAll" ma:showField="CatchAllData" ma:web="78c5e3f3-2f25-4b42-baf7-941d66209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acada3-bf33-460d-9205-3b86bf968838">
      <Terms xmlns="http://schemas.microsoft.com/office/infopath/2007/PartnerControls"/>
    </lcf76f155ced4ddcb4097134ff3c332f>
    <TaxCatchAll xmlns="78c5e3f3-2f25-4b42-baf7-941d66209573" xsi:nil="true"/>
  </documentManagement>
</p:properties>
</file>

<file path=customXml/itemProps1.xml><?xml version="1.0" encoding="utf-8"?>
<ds:datastoreItem xmlns:ds="http://schemas.openxmlformats.org/officeDocument/2006/customXml" ds:itemID="{C9AA2DE9-A000-46DF-880D-496D564E132D}"/>
</file>

<file path=customXml/itemProps2.xml><?xml version="1.0" encoding="utf-8"?>
<ds:datastoreItem xmlns:ds="http://schemas.openxmlformats.org/officeDocument/2006/customXml" ds:itemID="{C20B27B7-9936-4295-B5F6-B15F25EE02F7}"/>
</file>

<file path=customXml/itemProps3.xml><?xml version="1.0" encoding="utf-8"?>
<ds:datastoreItem xmlns:ds="http://schemas.openxmlformats.org/officeDocument/2006/customXml" ds:itemID="{BFC26A52-0BD3-4EAA-8C5F-8BB713DEFC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Murphy, Emily</cp:lastModifiedBy>
  <cp:revision/>
  <dcterms:created xsi:type="dcterms:W3CDTF">2023-10-16T06:23:53Z</dcterms:created>
  <dcterms:modified xsi:type="dcterms:W3CDTF">2024-01-03T19:39:03Z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0x0101006FE99CFCFBEEF84090FD1C2EBF04E5A9</vt:lpwstr>
  </property>
</Properties>
</file>