
<file path=[Content_Types].xml><?xml version="1.0" encoding="utf-8"?>
<Types xmlns="http://schemas.openxmlformats.org/package/2006/content-types">
  <Default Extension="data" ContentType="application/vnd.openxmlformats-officedocument.model+data"/>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https://d.docs.live.net/1684d2727784013a/Documents/"/>
    </mc:Choice>
  </mc:AlternateContent>
  <xr:revisionPtr revIDLastSave="627" documentId="14_{B90AF359-0B44-4DFD-BA93-1A851375DF1D}" xr6:coauthVersionLast="47" xr6:coauthVersionMax="47" xr10:uidLastSave="{CEEB06D8-9387-43FE-B79B-A173D2CEA7E7}"/>
  <bookViews>
    <workbookView xWindow="-120" yWindow="-120" windowWidth="29040" windowHeight="15720" xr2:uid="{DF68E2B7-F84D-4972-849A-7F19E77AF464}"/>
  </bookViews>
  <sheets>
    <sheet name="Product Analysis" sheetId="4" r:id="rId1"/>
    <sheet name="Pivot Tables" sheetId="1" state="hidden" r:id="rId2"/>
    <sheet name="Sales Analysis" sheetId="3" r:id="rId3"/>
  </sheets>
  <definedNames>
    <definedName name="image">'Pivot Tables'!$K$23:$K$28</definedName>
    <definedName name="Slicer_Invoice_Date__Year">#N/A</definedName>
    <definedName name="Slicer_Product">#N/A</definedName>
    <definedName name="Slicer_Product1">#N/A</definedName>
  </definedNames>
  <calcPr calcId="191029"/>
  <pivotCaches>
    <pivotCache cacheId="1430" r:id="rId4"/>
    <pivotCache cacheId="1433" r:id="rId5"/>
    <pivotCache cacheId="1436" r:id="rId6"/>
    <pivotCache cacheId="1439" r:id="rId7"/>
    <pivotCache cacheId="1442" r:id="rId8"/>
    <pivotCache cacheId="1445" r:id="rId9"/>
    <pivotCache cacheId="1448" r:id="rId10"/>
    <pivotCache cacheId="1451" r:id="rId11"/>
    <pivotCache cacheId="1454" r:id="rId12"/>
    <pivotCache cacheId="1457" r:id="rId13"/>
    <pivotCache cacheId="1460" r:id="rId14"/>
    <pivotCache cacheId="1463" r:id="rId15"/>
  </pivotCaches>
  <extLst>
    <ext xmlns:x14="http://schemas.microsoft.com/office/spreadsheetml/2009/9/main" uri="{876F7934-8845-4945-9796-88D515C7AA90}">
      <x14:pivotCaches>
        <pivotCache cacheId="605" r:id="rId16"/>
        <pivotCache cacheId="742"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Sales Adidas_cb7a6fcf-a4a0-42a6-b1f5-36da5d824475" name="Data Sales Adidas" connection="Query - Data Sales Adidas"/>
          <x15:modelTable id="Location_46456fe8-297c-417c-89ab-9d9b3a234d5f" name="Location" connection="Query - Location"/>
          <x15:modelTable id="Product_520ff171-38b3-4092-aa5c-68ff98b519c7" name="Product" connection="Query - Product"/>
        </x15:modelTables>
        <x15:modelRelationships>
          <x15:modelRelationship fromTable="Data Sales Adidas" fromColumn="Location Key" toTable="Location" toColumn="LocationKey"/>
        </x15:modelRelationships>
        <x15:extLst>
          <ext xmlns:x16="http://schemas.microsoft.com/office/spreadsheetml/2014/11/main" uri="{9835A34E-60A6-4A7C-AAB8-D5F71C897F49}">
            <x16:modelTimeGroupings>
              <x16:modelTimeGrouping tableName="Data Sales Adidas" columnName="Invoice Date" columnId="Invoice Date">
                <x16:calculatedTimeColumn columnName="Invoice Date (Year)" columnId="Invoice Date (Year)" contentType="years" isSelected="1"/>
                <x16:calculatedTimeColumn columnName="Invoice Date (Quarter)" columnId="Invoice Date (Quarter)" contentType="quarters" isSelected="1"/>
                <x16:calculatedTimeColumn columnName="Invoice Date (Month Index)" columnId="Invoice Date (Month Index)" contentType="monthsindex" isSelected="1"/>
                <x16:calculatedTimeColumn columnName="Invoice Date (Month)" columnId="Invoice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15" i="4" l="1"/>
  <c r="AC25" i="4"/>
  <c r="K14" i="1"/>
  <c r="I14" i="1"/>
  <c r="D7" i="1"/>
  <c r="J15" i="1"/>
  <c r="H15" i="1"/>
  <c r="D6" i="1"/>
  <c r="J14" i="1"/>
  <c r="H14" i="1"/>
  <c r="D5" i="1"/>
  <c r="K15" i="1"/>
  <c r="I15" i="1"/>
  <c r="D8" i="1"/>
  <c r="H16" i="1" l="1"/>
  <c r="I16" i="1"/>
  <c r="J16" i="1"/>
  <c r="K1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ADB9D9-BAD5-446E-A256-7F0756745681}" name="Query - Data Sales Adidas" description="Connection to the 'Data Sales Adidas' query in the workbook." type="100" refreshedVersion="8" minRefreshableVersion="5">
    <extLst>
      <ext xmlns:x15="http://schemas.microsoft.com/office/spreadsheetml/2010/11/main" uri="{DE250136-89BD-433C-8126-D09CA5730AF9}">
        <x15:connection id="b8df66f0-15d6-47b6-8c77-e7abf1718575"/>
      </ext>
    </extLst>
  </connection>
  <connection id="2" xr16:uid="{1E15DAF0-F1FB-47A4-A008-35DADAEF1138}" name="Query - Location" description="Connection to the 'Location' query in the workbook." type="100" refreshedVersion="8" minRefreshableVersion="5">
    <extLst>
      <ext xmlns:x15="http://schemas.microsoft.com/office/spreadsheetml/2010/11/main" uri="{DE250136-89BD-433C-8126-D09CA5730AF9}">
        <x15:connection id="d10909b9-6837-430d-89b1-20306b767ba5"/>
      </ext>
    </extLst>
  </connection>
  <connection id="3" xr16:uid="{E70B75DC-EF1D-4828-AE64-A647F2B6C20D}" name="Query - Product" description="Connection to the 'Product' query in the workbook." type="100" refreshedVersion="8" minRefreshableVersion="5">
    <extLst>
      <ext xmlns:x15="http://schemas.microsoft.com/office/spreadsheetml/2010/11/main" uri="{DE250136-89BD-433C-8126-D09CA5730AF9}">
        <x15:connection id="aafd6608-38bf-4ffa-ad72-867c9ea548c1"/>
      </ext>
    </extLst>
  </connection>
  <connection id="4" xr16:uid="{9ADAC20A-9D17-445E-8D32-2632C08E273A}"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<sst xmlns="http://schemas.openxmlformats.org/spreadsheetml/2006/main" count="112" uniqueCount="64">
  <si>
    <t>Sum of Total Sales</t>
  </si>
  <si>
    <t>Sum of Units Sold</t>
  </si>
  <si>
    <t>Sum of Operating Profit</t>
  </si>
  <si>
    <t>Count of Retailer ID</t>
  </si>
  <si>
    <t>Total Sales</t>
  </si>
  <si>
    <t>Total Units Sold</t>
  </si>
  <si>
    <t>Total Profit</t>
  </si>
  <si>
    <t>Total No of Trans</t>
  </si>
  <si>
    <t>Row Labels</t>
  </si>
  <si>
    <t>Grand Total</t>
  </si>
  <si>
    <t>2020</t>
  </si>
  <si>
    <t>Jan</t>
  </si>
  <si>
    <t>Feb</t>
  </si>
  <si>
    <t>Mar</t>
  </si>
  <si>
    <t>Apr</t>
  </si>
  <si>
    <t>May</t>
  </si>
  <si>
    <t>Jun</t>
  </si>
  <si>
    <t>Jul</t>
  </si>
  <si>
    <t>Aug</t>
  </si>
  <si>
    <t>Sep</t>
  </si>
  <si>
    <t>Oct</t>
  </si>
  <si>
    <t>Nov</t>
  </si>
  <si>
    <t>Dec</t>
  </si>
  <si>
    <t>2021</t>
  </si>
  <si>
    <t>CY</t>
  </si>
  <si>
    <t>PY</t>
  </si>
  <si>
    <t>YoY</t>
  </si>
  <si>
    <t>Midwest</t>
  </si>
  <si>
    <t>Northeast</t>
  </si>
  <si>
    <t>South</t>
  </si>
  <si>
    <t>Southeast</t>
  </si>
  <si>
    <t>West</t>
  </si>
  <si>
    <t>In-store</t>
  </si>
  <si>
    <t>Online</t>
  </si>
  <si>
    <t>Outlet</t>
  </si>
  <si>
    <t>Amazon</t>
  </si>
  <si>
    <t>Foot Locker</t>
  </si>
  <si>
    <t>Kohl's</t>
  </si>
  <si>
    <t>Sports Direct</t>
  </si>
  <si>
    <t>West Gear</t>
  </si>
  <si>
    <t>Walmart</t>
  </si>
  <si>
    <t>https://assets.adidas.com/images/h_840,f_auto,q_auto,fl_lossy,c_fill,g_auto/0966d366b7bf4e8ebf733cb0669a515f_9366/Lite_Racer_Adapt_6.0_Shoes_White_IF7348_01_standard.jpg</t>
  </si>
  <si>
    <t>https://assets.adidas.com/images/h_840,f_auto,q_auto,fl_lossy,c_fill,g_auto/3d81276521b24b1a95bdac3a00cf0c86_9366/Essentials_Slim_Logo_Tee_Black_GL0769_01_laydown.jpg</t>
  </si>
  <si>
    <t>https://assets.adidas.com/images/h_840,f_auto,q_auto,fl_lossy,c_fill,g_auto/825d33b9f25a4a69b2baac4600ea0e04_9366/Essentials_Big_Logo_Tee_Black_GK9120_01_laydown.jpg</t>
  </si>
  <si>
    <t>https://assets.adidas.com/images/h_840,f_auto,q_auto,fl_lossy,c_fill,g_auto/a1c5f529ea734ddeb979ae3701427edb_9366/Womens_Summervent_Spikeless_Golf_Shoes_Beige_GY4543_01_standard.jpg</t>
  </si>
  <si>
    <t>https://assets.adidas.com/images/h_840,f_auto,q_auto,fl_lossy,c_fill,g_auto/cde9362a09ba4dd38c9ead6600ac074e_9366/Duramo_10_Running_Shoes_Black_GW8336_01_standard.jpg</t>
  </si>
  <si>
    <t>https://assets.adidas.com/images/h_840,f_auto,q_auto,fl_lossy,c_fill,g_auto/fa3b0b6fe76e433aa28ff52b445e1117_9366/Originals_Adimatic_Mid_x_Maite_Shoes_Blue_IG8174_04_standard.jpg</t>
  </si>
  <si>
    <t>Men's Apparel</t>
  </si>
  <si>
    <t>Men's Athletic Footwear</t>
  </si>
  <si>
    <t>Men's Street Footwear</t>
  </si>
  <si>
    <t>Women's Apparel</t>
  </si>
  <si>
    <t>Women's Athletic Footwear</t>
  </si>
  <si>
    <t>Women's Street Footwear</t>
  </si>
  <si>
    <t>Average of Price per Unit</t>
  </si>
  <si>
    <t>Alabama</t>
  </si>
  <si>
    <t>California</t>
  </si>
  <si>
    <t>Florida</t>
  </si>
  <si>
    <t>Louisiana</t>
  </si>
  <si>
    <t>Michigan</t>
  </si>
  <si>
    <t>New York</t>
  </si>
  <si>
    <t>North Carolina</t>
  </si>
  <si>
    <t>South Carolina</t>
  </si>
  <si>
    <t>Tennessee</t>
  </si>
  <si>
    <t>Texas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</si>
</sst>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gt;=1000000]\$#0.0,,&quot;M&quot;;[&gt;=1000]\$#0.0,&quot;K&quot;;0"/>
    <numFmt numFmtId="165" formatCode="[&gt;=1000000]#0.0,,&quot;M&quot;;[&gt;=1000]#0.0,&quot;K&quot;;0"/>
    <numFmt numFmtId="166" formatCode="&quot;₦&quot;#,##0.00;\-&quot;₦&quot;#,##0.00;&quot;₦&quot;#,##0.00"/>
    <numFmt numFmtId="169" formatCode="_-[$$-409]* #,##0.00_ ;_-[$$-409]* \-#,##0.00\ ;_-[$$-409]* &quot;-&quot;??_ ;_-@_ "/>
  </numFmts>
  <fonts count="4" x14ac:knownFonts="1">
    <font>
      <sz val="11"/>
      <color theme="1"/>
      <name val="Aptos Narrow"/>
      <family val="2"/>
      <scheme val="minor"/>
    </font>
    <font>
      <sz val="11"/>
      <color theme="1"/>
      <name val="Aptos Narrow"/>
      <family val="2"/>
      <scheme val="minor"/>
    </font>
    <font>
      <sz val="11"/>
      <color rgb="FF007CFE"/>
      <name val="Aptos Narrow"/>
      <family val="2"/>
      <scheme val="minor"/>
    </font>
    <font>
      <u/>
      <sz val="11"/>
      <color theme="10"/>
      <name val="Aptos Narrow"/>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14">
    <xf numFmtId="0" fontId="0" fillId="0" borderId="0" xfId="0"/>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9" fontId="0" fillId="0" borderId="0" xfId="1" applyFont="1"/>
    <xf numFmtId="0" fontId="2" fillId="0" borderId="0" xfId="0" applyFont="1"/>
    <xf numFmtId="0" fontId="0" fillId="0" borderId="0" xfId="0" applyAlignment="1">
      <alignment horizontal="center"/>
    </xf>
    <xf numFmtId="166" fontId="0" fillId="0" borderId="0" xfId="0" applyNumberFormat="1"/>
    <xf numFmtId="0" fontId="0" fillId="0" borderId="0" xfId="0" applyNumberFormat="1"/>
    <xf numFmtId="0" fontId="3" fillId="0" borderId="0" xfId="2" applyAlignment="1">
      <alignment horizontal="center"/>
    </xf>
    <xf numFmtId="0" fontId="0" fillId="0" borderId="0" xfId="0" applyAlignment="1"/>
    <xf numFmtId="0" fontId="0" fillId="0" borderId="0" xfId="0"/>
    <xf numFmtId="169" fontId="0" fillId="0" borderId="0" xfId="0" applyNumberFormat="1"/>
  </cellXfs>
  <cellStyles count="3">
    <cellStyle name="Hyperlink" xfId="2" builtinId="8"/>
    <cellStyle name="Normal" xfId="0" builtinId="0"/>
    <cellStyle name="Percent" xfId="1" builtinId="5"/>
  </cellStyles>
  <dxfs count="161">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5" formatCode="[&gt;=1000000]#0.0,,&quot;M&quot;;[&gt;=1000]#0.0,&quot;K&quot;;0"/>
    </dxf>
    <dxf>
      <numFmt numFmtId="165" formatCode="[&gt;=1000000]#0.0,,&quot;M&quot;;[&gt;=1000]#0.0,&quot;K&quot;;0"/>
    </dxf>
    <dxf>
      <numFmt numFmtId="169" formatCode="_-[$$-409]* #,##0.00_ ;_-[$$-409]* \-#,##0.00\ ;_-[$$-409]* &quot;-&quot;??_ ;_-@_ "/>
    </dxf>
    <dxf>
      <numFmt numFmtId="164" formatCode="[&gt;=1000000]\$#0.0,,&quot;M&quot;;[&gt;=1000]\$#0.0,&quot;K&quot;;0"/>
    </dxf>
    <dxf>
      <numFmt numFmtId="169" formatCode="_-[$$-409]* #,##0.00_ ;_-[$$-409]* \-#,##0.00\ ;_-[$$-409]* &quot;-&quot;??_ ;_-@_ "/>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5" formatCode="[&gt;=1000000]#0.0,,&quot;M&quot;;[&gt;=1000]#0.0,&quot;K&quot;;0"/>
    </dxf>
    <dxf>
      <numFmt numFmtId="165" formatCode="[&gt;=1000000]#0.0,,&quot;M&quot;;[&gt;=1000]#0.0,&quot;K&quot;;0"/>
    </dxf>
    <dxf>
      <numFmt numFmtId="169" formatCode="_-[$$-409]* #,##0.00_ ;_-[$$-409]* \-#,##0.00\ ;_-[$$-409]* &quot;-&quot;??_ ;_-@_ "/>
    </dxf>
    <dxf>
      <numFmt numFmtId="164" formatCode="[&gt;=1000000]\$#0.0,,&quot;M&quot;;[&gt;=1000]\$#0.0,&quot;K&quot;;0"/>
    </dxf>
    <dxf>
      <numFmt numFmtId="169" formatCode="_-[$$-409]* #,##0.00_ ;_-[$$-409]* \-#,##0.00\ ;_-[$$-409]* &quot;-&quot;??_ ;_-@_ "/>
    </dxf>
    <dxf>
      <numFmt numFmtId="164" formatCode="[&gt;=1000000]\$#0.0,,&quot;M&quot;;[&gt;=1000]\$#0.0,&quot;K&quot;;0"/>
    </dxf>
    <dxf>
      <numFmt numFmtId="169" formatCode="_-[$$-409]* #,##0.00_ ;_-[$$-409]* \-#,##0.00\ ;_-[$$-409]* &quot;-&quot;??_ ;_-@_ "/>
    </dxf>
    <dxf>
      <numFmt numFmtId="164" formatCode="[&gt;=1000000]\$#0.0,,&quot;M&quot;;[&gt;=1000]\$#0.0,&quot;K&quot;;0"/>
    </dxf>
    <dxf>
      <numFmt numFmtId="169" formatCode="_-[$$-409]* #,##0.00_ ;_-[$$-409]* \-#,##0.00\ ;_-[$$-409]* &quot;-&quot;??_ ;_-@_ "/>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5" formatCode="[&gt;=1000000]#0.0,,&quot;M&quot;;[&gt;=1000]#0.0,&quot;K&quot;;0"/>
    </dxf>
    <dxf>
      <numFmt numFmtId="165" formatCode="[&gt;=1000000]#0.0,,&quot;M&quot;;[&gt;=1000]#0.0,&quot;K&quot;;0"/>
    </dxf>
    <dxf>
      <numFmt numFmtId="164" formatCode="[&gt;=1000000]\$#0.0,,&quot;M&quot;;[&gt;=1000]\$#0.0,&quot;K&quot;;0"/>
    </dxf>
    <dxf>
      <numFmt numFmtId="169" formatCode="_-[$$-409]* #,##0.00_ ;_-[$$-409]* \-#,##0.00\ ;_-[$$-409]* &quot;-&quot;??_ ;_-@_ "/>
    </dxf>
    <dxf>
      <numFmt numFmtId="164" formatCode="[&gt;=1000000]\$#0.0,,&quot;M&quot;;[&gt;=1000]\$#0.0,&quot;K&quot;;0"/>
    </dxf>
    <dxf>
      <numFmt numFmtId="169" formatCode="_-[$$-409]* #,##0.00_ ;_-[$$-409]* \-#,##0.00\ ;_-[$$-409]* &quot;-&quot;??_ ;_-@_ "/>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5" formatCode="[&gt;=1000000]#0.0,,&quot;M&quot;;[&gt;=1000]#0.0,&quot;K&quot;;0"/>
    </dxf>
    <dxf>
      <numFmt numFmtId="165"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5" formatCode="[&gt;=1000000]#0.0,,&quot;M&quot;;[&gt;=1000]#0.0,&quot;K&quot;;0"/>
    </dxf>
    <dxf>
      <numFmt numFmtId="165" formatCode="[&gt;=1000000]#0.0,,&quot;M&quot;;[&gt;=1000]#0.0,&quot;K&quot;;0"/>
    </dxf>
    <dxf>
      <numFmt numFmtId="169" formatCode="_-[$$-409]* #,##0.00_ ;_-[$$-409]* \-#,##0.00\ ;_-[$$-409]* &quot;-&quot;??_ ;_-@_ "/>
    </dxf>
    <dxf>
      <numFmt numFmtId="164" formatCode="[&gt;=1000000]\$#0.0,,&quot;M&quot;;[&gt;=1000]\$#0.0,&quot;K&quot;;0"/>
    </dxf>
    <dxf>
      <numFmt numFmtId="169" formatCode="_-[$$-409]* #,##0.00_ ;_-[$$-409]* \-#,##0.00\ ;_-[$$-409]* &quot;-&quot;??_ ;_-@_ "/>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5" formatCode="[&gt;=1000000]#0.0,,&quot;M&quot;;[&gt;=1000]#0.0,&quot;K&quot;;0"/>
    </dxf>
    <dxf>
      <numFmt numFmtId="165" formatCode="[&gt;=1000000]#0.0,,&quot;M&quot;;[&gt;=1000]#0.0,&quot;K&quot;;0"/>
    </dxf>
    <dxf>
      <numFmt numFmtId="169" formatCode="_-[$$-409]* #,##0.00_ ;_-[$$-409]* \-#,##0.00\ ;_-[$$-409]* &quot;-&quot;??_ ;_-@_ "/>
    </dxf>
    <dxf>
      <numFmt numFmtId="164" formatCode="[&gt;=1000000]\$#0.0,,&quot;M&quot;;[&gt;=1000]\$#0.0,&quot;K&quot;;0"/>
    </dxf>
    <dxf>
      <numFmt numFmtId="169" formatCode="_-[$$-409]* #,##0.00_ ;_-[$$-409]* \-#,##0.00\ ;_-[$$-409]* &quot;-&quot;??_ ;_-@_ "/>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5" formatCode="[&gt;=1000000]#0.0,,&quot;M&quot;;[&gt;=1000]#0.0,&quot;K&quot;;0"/>
    </dxf>
    <dxf>
      <numFmt numFmtId="165" formatCode="[&gt;=1000000]#0.0,,&quot;M&quot;;[&gt;=1000]#0.0,&quot;K&quot;;0"/>
    </dxf>
    <dxf>
      <numFmt numFmtId="169" formatCode="_-[$$-409]* #,##0.00_ ;_-[$$-409]* \-#,##0.00\ ;_-[$$-409]* &quot;-&quot;??_ ;_-@_ "/>
    </dxf>
    <dxf>
      <numFmt numFmtId="164" formatCode="[&gt;=1000000]\$#0.0,,&quot;M&quot;;[&gt;=1000]\$#0.0,&quot;K&quot;;0"/>
    </dxf>
    <dxf>
      <numFmt numFmtId="164" formatCode="[&gt;=1000000]\$#0.0,,&quot;M&quot;;[&gt;=1000]\$#0.0,&quot;K&quot;;0"/>
    </dxf>
    <dxf>
      <numFmt numFmtId="169" formatCode="_-[$$-409]* #,##0.00_ ;_-[$$-409]* \-#,##0.00\ ;_-[$$-409]* &quot;-&quot;??_ ;_-@_ "/>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5" formatCode="[&gt;=1000000]#0.0,,&quot;M&quot;;[&gt;=1000]#0.0,&quot;K&quot;;0"/>
    </dxf>
    <dxf>
      <numFmt numFmtId="165" formatCode="[&gt;=1000000]#0.0,,&quot;M&quot;;[&gt;=1000]#0.0,&quot;K&quot;;0"/>
    </dxf>
    <dxf>
      <numFmt numFmtId="169" formatCode="_-[$$-409]* #,##0.00_ ;_-[$$-409]* \-#,##0.00\ ;_-[$$-409]* &quot;-&quot;??_ ;_-@_ "/>
    </dxf>
    <dxf>
      <numFmt numFmtId="164" formatCode="[&gt;=1000000]\$#0.0,,&quot;M&quot;;[&gt;=1000]\$#0.0,&quot;K&quot;;0"/>
    </dxf>
    <dxf>
      <numFmt numFmtId="169" formatCode="_-[$$-409]* #,##0.00_ ;_-[$$-409]* \-#,##0.00\ ;_-[$$-409]* &quot;-&quot;??_ ;_-@_ "/>
    </dxf>
    <dxf>
      <numFmt numFmtId="164" formatCode="[&gt;=1000000]\$#0.0,,&quot;M&quot;;[&gt;=1000]\$#0.0,&quot;K&quot;;0"/>
    </dxf>
    <dxf>
      <font>
        <b/>
        <color theme="1"/>
      </font>
      <border>
        <bottom style="thin">
          <color theme="4"/>
        </bottom>
        <vertical/>
        <horizontal/>
      </border>
    </dxf>
    <dxf>
      <font>
        <sz val="14"/>
        <color theme="1"/>
        <name val="Aptos Display"/>
        <family val="2"/>
        <scheme val="none"/>
      </font>
      <fill>
        <patternFill>
          <bgColor rgb="FFD6E7FA"/>
        </patternFill>
      </fill>
      <border diagonalUp="0" diagonalDown="0">
        <left/>
        <right/>
        <top/>
        <bottom/>
        <vertical/>
        <horizontal/>
      </border>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5" formatCode="[&gt;=1000000]#0.0,,&quot;M&quot;;[&gt;=1000]#0.0,&quot;K&quot;;0"/>
    </dxf>
    <dxf>
      <numFmt numFmtId="165" formatCode="[&gt;=1000000]#0.0,,&quot;M&quot;;[&gt;=1000]#0.0,&quot;K&quot;;0"/>
    </dxf>
    <dxf>
      <numFmt numFmtId="169" formatCode="_-[$$-409]* #,##0.00_ ;_-[$$-409]* \-#,##0.00\ ;_-[$$-409]* &quot;-&quot;??_ ;_-@_ "/>
    </dxf>
    <dxf>
      <numFmt numFmtId="164" formatCode="[&gt;=1000000]\$#0.0,,&quot;M&quot;;[&gt;=1000]\$#0.0,&quot;K&quot;;0"/>
    </dxf>
    <dxf>
      <numFmt numFmtId="169" formatCode="_-[$$-409]* #,##0.00_ ;_-[$$-409]* \-#,##0.00\ ;_-[$$-409]* &quot;-&quot;??_ ;_-@_ "/>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5" formatCode="[&gt;=1000000]#0.0,,&quot;M&quot;;[&gt;=1000]#0.0,&quot;K&quot;;0"/>
    </dxf>
    <dxf>
      <numFmt numFmtId="165" formatCode="[&gt;=1000000]#0.0,,&quot;M&quot;;[&gt;=1000]#0.0,&quot;K&quot;;0"/>
    </dxf>
    <dxf>
      <numFmt numFmtId="169" formatCode="_-[$$-409]* #,##0.00_ ;_-[$$-409]* \-#,##0.00\ ;_-[$$-409]* &quot;-&quot;??_ ;_-@_ "/>
    </dxf>
    <dxf>
      <numFmt numFmtId="164" formatCode="[&gt;=1000000]\$#0.0,,&quot;M&quot;;[&gt;=1000]\$#0.0,&quot;K&quot;;0"/>
    </dxf>
    <dxf>
      <numFmt numFmtId="169" formatCode="_-[$$-409]* #,##0.00_ ;_-[$$-409]* \-#,##0.00\ ;_-[$$-409]* &quot;-&quot;??_ ;_-@_ "/>
    </dxf>
    <dxf>
      <numFmt numFmtId="164" formatCode="[&gt;=1000000]\$#0.0,,&quot;M&quot;;[&gt;=1000]\$#0.0,&quot;K&quot;;0"/>
    </dxf>
    <dxf>
      <numFmt numFmtId="169" formatCode="_-[$$-409]* #,##0.00_ ;_-[$$-409]* \-#,##0.00\ ;_-[$$-409]* &quot;-&quot;??_ ;_-@_ "/>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5" formatCode="[&gt;=1000000]#0.0,,&quot;M&quot;;[&gt;=1000]#0.0,&quot;K&quot;;0"/>
    </dxf>
    <dxf>
      <numFmt numFmtId="165" formatCode="[&gt;=1000000]#0.0,,&quot;M&quot;;[&gt;=1000]#0.0,&quot;K&quot;;0"/>
    </dxf>
    <dxf>
      <numFmt numFmtId="169" formatCode="_-[$$-409]* #,##0.00_ ;_-[$$-409]* \-#,##0.00\ ;_-[$$-409]* &quot;-&quot;??_ ;_-@_ "/>
    </dxf>
    <dxf>
      <numFmt numFmtId="164" formatCode="[&gt;=1000000]\$#0.0,,&quot;M&quot;;[&gt;=1000]\$#0.0,&quot;K&quot;;0"/>
    </dxf>
    <dxf>
      <numFmt numFmtId="164" formatCode="[&gt;=1000000]\$#0.0,,&quot;M&quot;;[&gt;=1000]\$#0.0,&quot;K&quot;;0"/>
    </dxf>
    <dxf>
      <numFmt numFmtId="169" formatCode="_-[$$-409]* #,##0.00_ ;_-[$$-409]* \-#,##0.00\ ;_-[$$-409]* &quot;-&quot;??_ ;_-@_ "/>
    </dxf>
    <dxf>
      <numFmt numFmtId="164" formatCode="[&gt;=1000000]\$#0.0,,&quot;M&quot;;[&gt;=1000]\$#0.0,&quot;K&quot;;0"/>
    </dxf>
    <dxf>
      <numFmt numFmtId="169" formatCode="_-[$$-409]* #,##0.00_ ;_-[$$-409]* \-#,##0.00\ ;_-[$$-409]* &quot;-&quot;??_ ;_-@_ "/>
    </dxf>
    <dxf>
      <numFmt numFmtId="169" formatCode="_-[$$-409]* #,##0.00_ ;_-[$$-409]* \-#,##0.00\ ;_-[$$-409]* &quot;-&quot;??_ ;_-@_ "/>
    </dxf>
    <dxf>
      <numFmt numFmtId="164" formatCode="[&gt;=1000000]\$#0.0,,&quot;M&quot;;[&gt;=1000]\$#0.0,&quot;K&quot;;0"/>
    </dxf>
    <dxf>
      <numFmt numFmtId="164" formatCode="[&gt;=1000000]\$#0.0,,&quot;M&quot;;[&gt;=1000]\$#0.0,&quot;K&quot;;0"/>
    </dxf>
    <dxf>
      <numFmt numFmtId="169" formatCode="_-[$$-409]* #,##0.00_ ;_-[$$-409]* \-#,##0.00\ ;_-[$$-409]* &quot;-&quot;??_ ;_-@_ "/>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5" formatCode="[&gt;=1000000]#0.0,,&quot;M&quot;;[&gt;=1000]#0.0,&quot;K&quot;;0"/>
    </dxf>
    <dxf>
      <numFmt numFmtId="165" formatCode="[&gt;=1000000]#0.0,,&quot;M&quot;;[&gt;=1000]#0.0,&quot;K&quot;;0"/>
    </dxf>
    <dxf>
      <numFmt numFmtId="164" formatCode="[&gt;=1000000]\$#0.0,,&quot;M&quot;;[&gt;=1000]\$#0.0,&quot;K&quot;;0"/>
    </dxf>
  </dxfs>
  <tableStyles count="1" defaultTableStyle="TableStyleMedium2" defaultPivotStyle="PivotStyleLight16">
    <tableStyle name="SlicerStyleLight1 2" pivot="0" table="0" count="10" xr9:uid="{77FDFF4D-7999-403D-AABC-B05B79A30F17}">
      <tableStyleElement type="wholeTable" dxfId="105"/>
      <tableStyleElement type="headerRow" dxfId="104"/>
    </tableStyle>
  </tableStyles>
  <colors>
    <mruColors>
      <color rgb="FF007CFE"/>
      <color rgb="FFD6E7FA"/>
      <color rgb="FF99CCFF"/>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microsoft.com/office/2007/relationships/slicerCache" Target="slicerCaches/slicerCache1.xml"/><Relationship Id="rId26" Type="http://schemas.microsoft.com/office/2020/07/relationships/rdRichValueWebImage" Target="richData/rdRichValueWebImage.xml"/><Relationship Id="rId39" Type="http://schemas.openxmlformats.org/officeDocument/2006/relationships/customXml" Target="../customXml/item8.xml"/><Relationship Id="rId21" Type="http://schemas.openxmlformats.org/officeDocument/2006/relationships/theme" Target="theme/theme1.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9" Type="http://schemas.microsoft.com/office/2017/06/relationships/rdRichValueTypes" Target="richData/rdRichValueTypes.xml"/><Relationship Id="rId11" Type="http://schemas.openxmlformats.org/officeDocument/2006/relationships/pivotCacheDefinition" Target="pivotCache/pivotCacheDefinition8.xml"/><Relationship Id="rId24" Type="http://schemas.openxmlformats.org/officeDocument/2006/relationships/sharedStrings" Target="sharedStrings.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styles" Target="styles.xml"/><Relationship Id="rId28" Type="http://schemas.microsoft.com/office/2017/06/relationships/rdRichValueStructure" Target="richData/rdrichvaluestructure.xml"/><Relationship Id="rId36" Type="http://schemas.openxmlformats.org/officeDocument/2006/relationships/customXml" Target="../customXml/item5.xml"/><Relationship Id="rId49" Type="http://schemas.openxmlformats.org/officeDocument/2006/relationships/customXml" Target="../customXml/item18.xml"/><Relationship Id="rId10" Type="http://schemas.openxmlformats.org/officeDocument/2006/relationships/pivotCacheDefinition" Target="pivotCache/pivotCacheDefinition7.xml"/><Relationship Id="rId19" Type="http://schemas.microsoft.com/office/2007/relationships/slicerCache" Target="slicerCaches/slicerCache2.xml"/><Relationship Id="rId31" Type="http://schemas.openxmlformats.org/officeDocument/2006/relationships/calcChain" Target="calcChain.xml"/><Relationship Id="rId44" Type="http://schemas.openxmlformats.org/officeDocument/2006/relationships/customXml" Target="../customXml/item13.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connections" Target="connections.xml"/><Relationship Id="rId27" Type="http://schemas.microsoft.com/office/2017/06/relationships/rdRichValue" Target="richData/rdrichvalue.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sheetMetadata" Target="metadata.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0" Type="http://schemas.microsoft.com/office/2007/relationships/slicerCache" Target="slicerCaches/slicerCache3.xml"/><Relationship Id="rId41"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[HNG 13_1.xlsx]Pivot Tables!PivotTable9</c:name>
    <c:fmtId val="10"/>
  </c:pivotSource>
  <c:chart>
    <c:autoTitleDeleted val="1"/>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
      </c:pivotFmt>
      <c:pivotFmt>
        <c:idx val="3"/>
        <c:spPr>
          <a:ln w="28575" cap="rnd">
            <a:solidFill>
              <a:srgbClr val="007CFE"/>
            </a:solidFill>
            <a:round/>
          </a:ln>
          <a:effectLst/>
        </c:spPr>
        <c:marker>
          <c:symbol val="circle"/>
          <c:size val="5"/>
          <c:spPr>
            <a:solidFill>
              <a:srgbClr val="007CFE"/>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052086622717621E-2"/>
          <c:y val="4.2956766182662504E-2"/>
          <c:w val="0.95989582675456475"/>
          <c:h val="0.81117226462720937"/>
        </c:manualLayout>
      </c:layout>
      <c:lineChart>
        <c:grouping val="standard"/>
        <c:varyColors val="0"/>
        <c:ser>
          <c:idx val="0"/>
          <c:order val="0"/>
          <c:tx>
            <c:strRef>
              <c:f>'Pivot Tables'!$F$35</c:f>
              <c:strCache>
                <c:ptCount val="1"/>
                <c:pt idx="0">
                  <c:v>Total</c:v>
                </c:pt>
              </c:strCache>
            </c:strRef>
          </c:tx>
          <c:spPr>
            <a:ln w="28575" cap="rnd">
              <a:solidFill>
                <a:srgbClr val="007CFE"/>
              </a:solidFill>
              <a:round/>
            </a:ln>
            <a:effectLst/>
          </c:spPr>
          <c:marker>
            <c:symbol val="circle"/>
            <c:size val="5"/>
            <c:spPr>
              <a:solidFill>
                <a:srgbClr val="007CFE"/>
              </a:solidFill>
              <a:ln w="9525">
                <a:solidFill>
                  <a:srgbClr val="FF0000"/>
                </a:solidFill>
              </a:ln>
              <a:effectLst/>
            </c:spPr>
          </c:marker>
          <c:cat>
            <c:strRef>
              <c:f>'Pivot Tables'!$E$36:$E$48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Tables'!$F$36:$F$48</c:f>
              <c:numCache>
                <c:formatCode>[&gt;=1000000]\$#0.0,,"M";[&gt;=1000]\$#0.0,"K";0</c:formatCode>
                <c:ptCount val="12"/>
                <c:pt idx="0">
                  <c:v>25141934.510000002</c:v>
                </c:pt>
                <c:pt idx="1">
                  <c:v>21392736.699999999</c:v>
                </c:pt>
                <c:pt idx="2">
                  <c:v>20439788</c:v>
                </c:pt>
                <c:pt idx="3">
                  <c:v>27559237.309999999</c:v>
                </c:pt>
                <c:pt idx="4">
                  <c:v>29946255.329999998</c:v>
                </c:pt>
                <c:pt idx="5">
                  <c:v>26714715.920000002</c:v>
                </c:pt>
                <c:pt idx="6">
                  <c:v>34054898.590000004</c:v>
                </c:pt>
                <c:pt idx="7">
                  <c:v>34451440.299999997</c:v>
                </c:pt>
                <c:pt idx="8">
                  <c:v>31009586.73</c:v>
                </c:pt>
                <c:pt idx="9">
                  <c:v>25078444.600000001</c:v>
                </c:pt>
                <c:pt idx="10">
                  <c:v>24755521.43</c:v>
                </c:pt>
                <c:pt idx="11">
                  <c:v>31590202.030000001</c:v>
                </c:pt>
              </c:numCache>
            </c:numRef>
          </c:val>
          <c:smooth val="1"/>
          <c:extLst>
            <c:ext xmlns:c16="http://schemas.microsoft.com/office/drawing/2014/chart" uri="{C3380CC4-5D6E-409C-BE32-E72D297353CC}">
              <c16:uniqueId val="{00000000-5F1A-44FF-BEF1-004F63E1F11C}"/>
            </c:ext>
          </c:extLst>
        </c:ser>
        <c:dLbls>
          <c:dLblPos val="t"/>
          <c:showLegendKey val="0"/>
          <c:showVal val="0"/>
          <c:showCatName val="0"/>
          <c:showSerName val="0"/>
          <c:showPercent val="0"/>
          <c:showBubbleSize val="0"/>
        </c:dLbls>
        <c:marker val="1"/>
        <c:smooth val="0"/>
        <c:axId val="749369327"/>
        <c:axId val="749380367"/>
      </c:lineChart>
      <c:catAx>
        <c:axId val="74936932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NG"/>
          </a:p>
        </c:txPr>
        <c:crossAx val="749380367"/>
        <c:crosses val="autoZero"/>
        <c:auto val="1"/>
        <c:lblAlgn val="ctr"/>
        <c:lblOffset val="100"/>
        <c:noMultiLvlLbl val="0"/>
      </c:catAx>
      <c:valAx>
        <c:axId val="749380367"/>
        <c:scaling>
          <c:orientation val="minMax"/>
        </c:scaling>
        <c:delete val="0"/>
        <c:axPos val="l"/>
        <c:numFmt formatCode="[&gt;=1000000]\$#0.0,,&quot;M&quot;;[&gt;=1000]\$#0.0,&quot;K&quot;;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NG"/>
          </a:p>
        </c:txPr>
        <c:crossAx val="7493693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[HNG 13_1.xlsx]Pivot Tables!PivotTable10</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CF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Tables'!$C$44</c:f>
              <c:strCache>
                <c:ptCount val="1"/>
                <c:pt idx="0">
                  <c:v>Total</c:v>
                </c:pt>
              </c:strCache>
            </c:strRef>
          </c:tx>
          <c:spPr>
            <a:solidFill>
              <a:srgbClr val="007CF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Tables'!$B$45:$B$51</c:f>
              <c:strCache>
                <c:ptCount val="6"/>
                <c:pt idx="0">
                  <c:v>Women's Athletic Footwear</c:v>
                </c:pt>
                <c:pt idx="1">
                  <c:v>Men's Apparel</c:v>
                </c:pt>
                <c:pt idx="2">
                  <c:v>Women's Street Footwear</c:v>
                </c:pt>
                <c:pt idx="3">
                  <c:v>Men's Athletic Footwear</c:v>
                </c:pt>
                <c:pt idx="4">
                  <c:v>Women's Apparel</c:v>
                </c:pt>
                <c:pt idx="5">
                  <c:v>Men's Street Footwear</c:v>
                </c:pt>
              </c:strCache>
            </c:strRef>
          </c:cat>
          <c:val>
            <c:numRef>
              <c:f>'Pivot Tables'!$C$45:$C$51</c:f>
              <c:numCache>
                <c:formatCode>[&gt;=1000000]\$#0.0,,"M";[&gt;=1000]\$#0.0,"K";0</c:formatCode>
                <c:ptCount val="6"/>
                <c:pt idx="0">
                  <c:v>38975784.939999998</c:v>
                </c:pt>
                <c:pt idx="1">
                  <c:v>44763030.329999998</c:v>
                </c:pt>
                <c:pt idx="2">
                  <c:v>45095826.810000002</c:v>
                </c:pt>
                <c:pt idx="3">
                  <c:v>51846888.189999998</c:v>
                </c:pt>
                <c:pt idx="4">
                  <c:v>68650970.560000002</c:v>
                </c:pt>
                <c:pt idx="5">
                  <c:v>82802260.620000005</c:v>
                </c:pt>
              </c:numCache>
            </c:numRef>
          </c:val>
          <c:extLst>
            <c:ext xmlns:c16="http://schemas.microsoft.com/office/drawing/2014/chart" uri="{C3380CC4-5D6E-409C-BE32-E72D297353CC}">
              <c16:uniqueId val="{00000000-4DC2-40D4-AA73-6371864DBB40}"/>
            </c:ext>
          </c:extLst>
        </c:ser>
        <c:dLbls>
          <c:dLblPos val="inEnd"/>
          <c:showLegendKey val="0"/>
          <c:showVal val="1"/>
          <c:showCatName val="0"/>
          <c:showSerName val="0"/>
          <c:showPercent val="0"/>
          <c:showBubbleSize val="0"/>
        </c:dLbls>
        <c:gapWidth val="20"/>
        <c:overlap val="100"/>
        <c:axId val="1694152175"/>
        <c:axId val="1694138735"/>
      </c:barChart>
      <c:catAx>
        <c:axId val="169415217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NG"/>
          </a:p>
        </c:txPr>
        <c:crossAx val="1694138735"/>
        <c:crosses val="autoZero"/>
        <c:auto val="1"/>
        <c:lblAlgn val="ctr"/>
        <c:lblOffset val="100"/>
        <c:noMultiLvlLbl val="0"/>
      </c:catAx>
      <c:valAx>
        <c:axId val="1694138735"/>
        <c:scaling>
          <c:orientation val="minMax"/>
        </c:scaling>
        <c:delete val="1"/>
        <c:axPos val="b"/>
        <c:numFmt formatCode="[&gt;=1000000]\$#0.0,,&quot;M&quot;;[&gt;=1000]\$#0.0,&quot;K&quot;;0" sourceLinked="1"/>
        <c:majorTickMark val="none"/>
        <c:minorTickMark val="none"/>
        <c:tickLblPos val="nextTo"/>
        <c:crossAx val="16941521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[HNG 13_1.xlsx]Pivot Tables!PivotTable12</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CF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Tables'!$I$37</c:f>
              <c:strCache>
                <c:ptCount val="1"/>
                <c:pt idx="0">
                  <c:v>Total</c:v>
                </c:pt>
              </c:strCache>
            </c:strRef>
          </c:tx>
          <c:spPr>
            <a:solidFill>
              <a:srgbClr val="007CF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Tables'!$H$38:$H$48</c:f>
              <c:strCache>
                <c:ptCount val="10"/>
                <c:pt idx="0">
                  <c:v>Michigan</c:v>
                </c:pt>
                <c:pt idx="1">
                  <c:v>Tennessee</c:v>
                </c:pt>
                <c:pt idx="2">
                  <c:v>Alabama</c:v>
                </c:pt>
                <c:pt idx="3">
                  <c:v>Louisiana</c:v>
                </c:pt>
                <c:pt idx="4">
                  <c:v>North Carolina</c:v>
                </c:pt>
                <c:pt idx="5">
                  <c:v>South Carolina</c:v>
                </c:pt>
                <c:pt idx="6">
                  <c:v>Texas</c:v>
                </c:pt>
                <c:pt idx="7">
                  <c:v>California</c:v>
                </c:pt>
                <c:pt idx="8">
                  <c:v>Florida</c:v>
                </c:pt>
                <c:pt idx="9">
                  <c:v>New York</c:v>
                </c:pt>
              </c:strCache>
            </c:strRef>
          </c:cat>
          <c:val>
            <c:numRef>
              <c:f>'Pivot Tables'!$I$38:$I$48</c:f>
              <c:numCache>
                <c:formatCode>[&gt;=1000000]\$#0.0,,"M";[&gt;=1000]\$#0.0,"K";0</c:formatCode>
                <c:ptCount val="10"/>
                <c:pt idx="0">
                  <c:v>8135894.0199999996</c:v>
                </c:pt>
                <c:pt idx="1">
                  <c:v>8493660.0600000005</c:v>
                </c:pt>
                <c:pt idx="2">
                  <c:v>9147581.3900000006</c:v>
                </c:pt>
                <c:pt idx="3">
                  <c:v>9417233.4900000002</c:v>
                </c:pt>
                <c:pt idx="4">
                  <c:v>9756422.8699999992</c:v>
                </c:pt>
                <c:pt idx="5">
                  <c:v>11324236.390000001</c:v>
                </c:pt>
                <c:pt idx="6">
                  <c:v>18688204.350000001</c:v>
                </c:pt>
                <c:pt idx="7">
                  <c:v>19301170.399999999</c:v>
                </c:pt>
                <c:pt idx="8">
                  <c:v>20926206.920000002</c:v>
                </c:pt>
                <c:pt idx="9">
                  <c:v>23329824.07</c:v>
                </c:pt>
              </c:numCache>
            </c:numRef>
          </c:val>
          <c:extLst>
            <c:ext xmlns:c16="http://schemas.microsoft.com/office/drawing/2014/chart" uri="{C3380CC4-5D6E-409C-BE32-E72D297353CC}">
              <c16:uniqueId val="{00000000-18C8-4BDC-864D-D7A1EA65A04A}"/>
            </c:ext>
          </c:extLst>
        </c:ser>
        <c:dLbls>
          <c:dLblPos val="inEnd"/>
          <c:showLegendKey val="0"/>
          <c:showVal val="1"/>
          <c:showCatName val="0"/>
          <c:showSerName val="0"/>
          <c:showPercent val="0"/>
          <c:showBubbleSize val="0"/>
        </c:dLbls>
        <c:gapWidth val="26"/>
        <c:overlap val="100"/>
        <c:axId val="1113137695"/>
        <c:axId val="1113144415"/>
      </c:barChart>
      <c:catAx>
        <c:axId val="1113137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NG"/>
          </a:p>
        </c:txPr>
        <c:crossAx val="1113144415"/>
        <c:crosses val="autoZero"/>
        <c:auto val="1"/>
        <c:lblAlgn val="ctr"/>
        <c:lblOffset val="100"/>
        <c:noMultiLvlLbl val="0"/>
      </c:catAx>
      <c:valAx>
        <c:axId val="1113144415"/>
        <c:scaling>
          <c:orientation val="minMax"/>
        </c:scaling>
        <c:delete val="1"/>
        <c:axPos val="b"/>
        <c:numFmt formatCode="[&gt;=1000000]\$#0.0,,&quot;M&quot;;[&gt;=1000]\$#0.0,&quot;K&quot;;0" sourceLinked="1"/>
        <c:majorTickMark val="none"/>
        <c:minorTickMark val="none"/>
        <c:tickLblPos val="nextTo"/>
        <c:crossAx val="11131376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[HNG 13_1.xlsx]Pivot Tables!PivotTable13</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CF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Tables'!$G$54</c:f>
              <c:strCache>
                <c:ptCount val="1"/>
                <c:pt idx="0">
                  <c:v>Total</c:v>
                </c:pt>
              </c:strCache>
            </c:strRef>
          </c:tx>
          <c:spPr>
            <a:solidFill>
              <a:srgbClr val="007CF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Tables'!$F$55:$F$61</c:f>
              <c:strCache>
                <c:ptCount val="6"/>
                <c:pt idx="0">
                  <c:v>Women's Street Footwear</c:v>
                </c:pt>
                <c:pt idx="1">
                  <c:v>Women's Athletic Footwear</c:v>
                </c:pt>
                <c:pt idx="2">
                  <c:v>Men's Athletic Footwear</c:v>
                </c:pt>
                <c:pt idx="3">
                  <c:v>Men's Street Footwear</c:v>
                </c:pt>
                <c:pt idx="4">
                  <c:v>Men's Apparel</c:v>
                </c:pt>
                <c:pt idx="5">
                  <c:v>Women's Apparel</c:v>
                </c:pt>
              </c:strCache>
            </c:strRef>
          </c:cat>
          <c:val>
            <c:numRef>
              <c:f>'Pivot Tables'!$G$55:$G$61</c:f>
              <c:numCache>
                <c:formatCode>_-[$$-409]* #,##0.00_ ;_-[$$-409]* \-#,##0.00\ ;_-[$$-409]* "-"??_ ;_-@_ </c:formatCode>
                <c:ptCount val="6"/>
                <c:pt idx="0">
                  <c:v>40.252499999999998</c:v>
                </c:pt>
                <c:pt idx="1">
                  <c:v>41.112699999999997</c:v>
                </c:pt>
                <c:pt idx="2">
                  <c:v>43.779499999999999</c:v>
                </c:pt>
                <c:pt idx="3">
                  <c:v>44.236600000000003</c:v>
                </c:pt>
                <c:pt idx="4">
                  <c:v>50.321899999999999</c:v>
                </c:pt>
                <c:pt idx="5">
                  <c:v>51.600700000000003</c:v>
                </c:pt>
              </c:numCache>
            </c:numRef>
          </c:val>
          <c:extLst>
            <c:ext xmlns:c16="http://schemas.microsoft.com/office/drawing/2014/chart" uri="{C3380CC4-5D6E-409C-BE32-E72D297353CC}">
              <c16:uniqueId val="{00000000-51BD-4959-BC39-354F08AF6742}"/>
            </c:ext>
          </c:extLst>
        </c:ser>
        <c:dLbls>
          <c:dLblPos val="inEnd"/>
          <c:showLegendKey val="0"/>
          <c:showVal val="1"/>
          <c:showCatName val="0"/>
          <c:showSerName val="0"/>
          <c:showPercent val="0"/>
          <c:showBubbleSize val="0"/>
        </c:dLbls>
        <c:gapWidth val="27"/>
        <c:overlap val="100"/>
        <c:axId val="44073679"/>
        <c:axId val="44061679"/>
      </c:barChart>
      <c:catAx>
        <c:axId val="4407367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NG"/>
          </a:p>
        </c:txPr>
        <c:crossAx val="44061679"/>
        <c:crosses val="autoZero"/>
        <c:auto val="1"/>
        <c:lblAlgn val="ctr"/>
        <c:lblOffset val="100"/>
        <c:noMultiLvlLbl val="0"/>
      </c:catAx>
      <c:valAx>
        <c:axId val="44061679"/>
        <c:scaling>
          <c:orientation val="minMax"/>
        </c:scaling>
        <c:delete val="1"/>
        <c:axPos val="b"/>
        <c:numFmt formatCode="_-[$$-409]* #,##0.00_ ;_-[$$-409]* \-#,##0.00\ ;_-[$$-409]* &quot;-&quot;??_ ;_-@_ " sourceLinked="1"/>
        <c:majorTickMark val="none"/>
        <c:minorTickMark val="none"/>
        <c:tickLblPos val="nextTo"/>
        <c:crossAx val="440736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[HNG 13_1.xlsx]Pivot Tables!PivotTable4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CF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Tables'!$C$13</c:f>
              <c:strCache>
                <c:ptCount val="1"/>
                <c:pt idx="0">
                  <c:v>Total</c:v>
                </c:pt>
              </c:strCache>
            </c:strRef>
          </c:tx>
          <c:spPr>
            <a:solidFill>
              <a:srgbClr val="007CF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Tables'!$B$14:$B$19</c:f>
              <c:strCache>
                <c:ptCount val="5"/>
                <c:pt idx="0">
                  <c:v>Midwest</c:v>
                </c:pt>
                <c:pt idx="1">
                  <c:v>South</c:v>
                </c:pt>
                <c:pt idx="2">
                  <c:v>Southeast</c:v>
                </c:pt>
                <c:pt idx="3">
                  <c:v>Northeast</c:v>
                </c:pt>
                <c:pt idx="4">
                  <c:v>West</c:v>
                </c:pt>
              </c:strCache>
            </c:strRef>
          </c:cat>
          <c:val>
            <c:numRef>
              <c:f>'Pivot Tables'!$C$14:$C$19</c:f>
              <c:numCache>
                <c:formatCode>[&gt;=1000000]\$#0.0,,"M";[&gt;=1000]\$#0.0,"K";0</c:formatCode>
                <c:ptCount val="5"/>
                <c:pt idx="0">
                  <c:v>135800459</c:v>
                </c:pt>
                <c:pt idx="1">
                  <c:v>144663181</c:v>
                </c:pt>
                <c:pt idx="2">
                  <c:v>163171236</c:v>
                </c:pt>
                <c:pt idx="3">
                  <c:v>186324067</c:v>
                </c:pt>
                <c:pt idx="4">
                  <c:v>269943182</c:v>
                </c:pt>
              </c:numCache>
            </c:numRef>
          </c:val>
          <c:extLst>
            <c:ext xmlns:c16="http://schemas.microsoft.com/office/drawing/2014/chart" uri="{C3380CC4-5D6E-409C-BE32-E72D297353CC}">
              <c16:uniqueId val="{00000000-5968-401E-9259-01AF6787403F}"/>
            </c:ext>
          </c:extLst>
        </c:ser>
        <c:dLbls>
          <c:dLblPos val="outEnd"/>
          <c:showLegendKey val="0"/>
          <c:showVal val="1"/>
          <c:showCatName val="0"/>
          <c:showSerName val="0"/>
          <c:showPercent val="0"/>
          <c:showBubbleSize val="0"/>
        </c:dLbls>
        <c:gapWidth val="19"/>
        <c:axId val="1741751615"/>
        <c:axId val="1741753535"/>
      </c:barChart>
      <c:catAx>
        <c:axId val="174175161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NG"/>
          </a:p>
        </c:txPr>
        <c:crossAx val="1741753535"/>
        <c:crosses val="autoZero"/>
        <c:auto val="1"/>
        <c:lblAlgn val="ctr"/>
        <c:lblOffset val="100"/>
        <c:noMultiLvlLbl val="0"/>
      </c:catAx>
      <c:valAx>
        <c:axId val="1741753535"/>
        <c:scaling>
          <c:orientation val="minMax"/>
        </c:scaling>
        <c:delete val="1"/>
        <c:axPos val="b"/>
        <c:numFmt formatCode="[&gt;=1000000]\$#0.0,,&quot;M&quot;;[&gt;=1000]\$#0.0,&quot;K&quot;;0" sourceLinked="1"/>
        <c:majorTickMark val="none"/>
        <c:minorTickMark val="none"/>
        <c:tickLblPos val="nextTo"/>
        <c:crossAx val="17417516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[HNG 13_1.xlsx]Pivot Tables!PivotTable5</c:name>
    <c:fmtId val="6"/>
  </c:pivotSource>
  <c:chart>
    <c:autoTitleDeleted val="1"/>
    <c:pivotFmts>
      <c:pivotFmt>
        <c:idx val="0"/>
        <c:spPr>
          <a:solidFill>
            <a:schemeClr val="accent1"/>
          </a:solidFill>
          <a:ln w="28575" cap="rnd">
            <a:solidFill>
              <a:srgbClr val="007C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7C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7CFE"/>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Tables'!$C$23</c:f>
              <c:strCache>
                <c:ptCount val="1"/>
                <c:pt idx="0">
                  <c:v>Total</c:v>
                </c:pt>
              </c:strCache>
            </c:strRef>
          </c:tx>
          <c:spPr>
            <a:ln w="28575" cap="rnd">
              <a:solidFill>
                <a:srgbClr val="007CFE"/>
              </a:solidFill>
              <a:round/>
            </a:ln>
            <a:effectLst/>
          </c:spPr>
          <c:marker>
            <c:symbol val="circle"/>
            <c:size val="5"/>
            <c:spPr>
              <a:solidFill>
                <a:srgbClr val="FF0000"/>
              </a:solidFill>
              <a:ln w="9525">
                <a:solidFill>
                  <a:srgbClr val="FF0000"/>
                </a:solidFill>
              </a:ln>
              <a:effectLst/>
            </c:spPr>
          </c:marker>
          <c:cat>
            <c:strRef>
              <c:f>'Pivot Tables'!$B$24:$B$36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Tables'!$C$24:$C$36</c:f>
              <c:numCache>
                <c:formatCode>[&gt;=1000000]\$#0.0,,"M";[&gt;=1000]\$#0.0,"K";0</c:formatCode>
                <c:ptCount val="12"/>
                <c:pt idx="0">
                  <c:v>71479142</c:v>
                </c:pt>
                <c:pt idx="1">
                  <c:v>61100153</c:v>
                </c:pt>
                <c:pt idx="2">
                  <c:v>56809109</c:v>
                </c:pt>
                <c:pt idx="3">
                  <c:v>72339970</c:v>
                </c:pt>
                <c:pt idx="4">
                  <c:v>80507695</c:v>
                </c:pt>
                <c:pt idx="5">
                  <c:v>74747372</c:v>
                </c:pt>
                <c:pt idx="6">
                  <c:v>95480694</c:v>
                </c:pt>
                <c:pt idx="7">
                  <c:v>92166201</c:v>
                </c:pt>
                <c:pt idx="8">
                  <c:v>77661459</c:v>
                </c:pt>
                <c:pt idx="9">
                  <c:v>63911033</c:v>
                </c:pt>
                <c:pt idx="10">
                  <c:v>67857340</c:v>
                </c:pt>
                <c:pt idx="11">
                  <c:v>85841957</c:v>
                </c:pt>
              </c:numCache>
            </c:numRef>
          </c:val>
          <c:smooth val="1"/>
          <c:extLst>
            <c:ext xmlns:c16="http://schemas.microsoft.com/office/drawing/2014/chart" uri="{C3380CC4-5D6E-409C-BE32-E72D297353CC}">
              <c16:uniqueId val="{00000000-3A2E-4D67-A7CF-9290125B24CA}"/>
            </c:ext>
          </c:extLst>
        </c:ser>
        <c:dLbls>
          <c:dLblPos val="t"/>
          <c:showLegendKey val="0"/>
          <c:showVal val="0"/>
          <c:showCatName val="0"/>
          <c:showSerName val="0"/>
          <c:showPercent val="0"/>
          <c:showBubbleSize val="0"/>
        </c:dLbls>
        <c:marker val="1"/>
        <c:smooth val="0"/>
        <c:axId val="1060263215"/>
        <c:axId val="1063379055"/>
      </c:lineChart>
      <c:catAx>
        <c:axId val="106026321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NG"/>
          </a:p>
        </c:txPr>
        <c:crossAx val="1063379055"/>
        <c:crosses val="autoZero"/>
        <c:auto val="1"/>
        <c:lblAlgn val="ctr"/>
        <c:lblOffset val="100"/>
        <c:noMultiLvlLbl val="0"/>
      </c:catAx>
      <c:valAx>
        <c:axId val="1063379055"/>
        <c:scaling>
          <c:orientation val="minMax"/>
        </c:scaling>
        <c:delete val="0"/>
        <c:axPos val="l"/>
        <c:numFmt formatCode="[&gt;=1000000]\$#0.0,,&quot;M&quot;;[&gt;=1000]\$#0.0,&quot;K&quot;;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NG"/>
          </a:p>
        </c:txPr>
        <c:crossAx val="1060263215"/>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[HNG 13_1.xlsx]Pivot Tables!PivotTable6</c:name>
    <c:fmtId val="17"/>
  </c:pivotSource>
  <c:chart>
    <c:autoTitleDeleted val="1"/>
    <c:pivotFmts>
      <c:pivotFmt>
        <c:idx val="0"/>
        <c:spPr>
          <a:solidFill>
            <a:srgbClr val="007CF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CF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CF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7CFE"/>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NG"/>
            </a:p>
          </c:txPr>
        </c:dLbl>
      </c:pivotFmt>
      <c:pivotFmt>
        <c:idx val="4"/>
        <c:spPr>
          <a:solidFill>
            <a:srgbClr val="007CFE"/>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NG"/>
            </a:p>
          </c:txPr>
        </c:dLbl>
      </c:pivotFmt>
      <c:pivotFmt>
        <c:idx val="5"/>
        <c:spPr>
          <a:solidFill>
            <a:srgbClr val="007CFE"/>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NG"/>
            </a:p>
          </c:txPr>
        </c:dLbl>
      </c:pivotFmt>
      <c:pivotFmt>
        <c:idx val="6"/>
        <c:spPr>
          <a:solidFill>
            <a:srgbClr val="007CFE"/>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NG"/>
            </a:p>
          </c:txPr>
        </c:dLbl>
      </c:pivotFmt>
      <c:pivotFmt>
        <c:idx val="7"/>
        <c:spPr>
          <a:solidFill>
            <a:srgbClr val="007CFE"/>
          </a:solidFill>
          <a:ln>
            <a:noFill/>
          </a:ln>
          <a:effectLst/>
        </c:spPr>
      </c:pivotFmt>
      <c:pivotFmt>
        <c:idx val="8"/>
        <c:spPr>
          <a:solidFill>
            <a:srgbClr val="007CFE"/>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NG"/>
            </a:p>
          </c:txPr>
        </c:dLbl>
      </c:pivotFmt>
    </c:pivotFmts>
    <c:plotArea>
      <c:layout>
        <c:manualLayout>
          <c:layoutTarget val="inner"/>
          <c:xMode val="edge"/>
          <c:yMode val="edge"/>
          <c:x val="1.9555555555555555E-2"/>
          <c:y val="5.7657657657657659E-2"/>
          <c:w val="0.9608888888888889"/>
          <c:h val="0.85706944740015611"/>
        </c:manualLayout>
      </c:layout>
      <c:barChart>
        <c:barDir val="col"/>
        <c:grouping val="stacked"/>
        <c:varyColors val="0"/>
        <c:ser>
          <c:idx val="0"/>
          <c:order val="0"/>
          <c:tx>
            <c:strRef>
              <c:f>'Pivot Tables'!$F$22</c:f>
              <c:strCache>
                <c:ptCount val="1"/>
                <c:pt idx="0">
                  <c:v>Total</c:v>
                </c:pt>
              </c:strCache>
            </c:strRef>
          </c:tx>
          <c:spPr>
            <a:solidFill>
              <a:srgbClr val="007CFE"/>
            </a:solidFill>
            <a:ln>
              <a:noFill/>
            </a:ln>
            <a:effectLst/>
          </c:spPr>
          <c:invertIfNegative val="0"/>
          <c:dPt>
            <c:idx val="0"/>
            <c:invertIfNegative val="0"/>
            <c:bubble3D val="0"/>
            <c:extLst>
              <c:ext xmlns:c16="http://schemas.microsoft.com/office/drawing/2014/chart" uri="{C3380CC4-5D6E-409C-BE32-E72D297353CC}">
                <c16:uniqueId val="{00000001-26B3-4322-854C-663EA2EE5DB0}"/>
              </c:ext>
            </c:extLst>
          </c:dPt>
          <c:dPt>
            <c:idx val="1"/>
            <c:invertIfNegative val="0"/>
            <c:bubble3D val="0"/>
            <c:extLst>
              <c:ext xmlns:c16="http://schemas.microsoft.com/office/drawing/2014/chart" uri="{C3380CC4-5D6E-409C-BE32-E72D297353CC}">
                <c16:uniqueId val="{00000002-26B3-4322-854C-663EA2EE5DB0}"/>
              </c:ext>
            </c:extLst>
          </c:dPt>
          <c:dPt>
            <c:idx val="2"/>
            <c:invertIfNegative val="0"/>
            <c:bubble3D val="0"/>
            <c:extLst>
              <c:ext xmlns:c16="http://schemas.microsoft.com/office/drawing/2014/chart" uri="{C3380CC4-5D6E-409C-BE32-E72D297353CC}">
                <c16:uniqueId val="{00000003-26B3-4322-854C-663EA2EE5DB0}"/>
              </c:ext>
            </c:extLst>
          </c:dPt>
          <c:dPt>
            <c:idx val="3"/>
            <c:invertIfNegative val="0"/>
            <c:bubble3D val="0"/>
            <c:extLst>
              <c:ext xmlns:c16="http://schemas.microsoft.com/office/drawing/2014/chart" uri="{C3380CC4-5D6E-409C-BE32-E72D297353CC}">
                <c16:uniqueId val="{00000004-26B3-4322-854C-663EA2EE5DB0}"/>
              </c:ext>
            </c:extLst>
          </c:dPt>
          <c:dPt>
            <c:idx val="4"/>
            <c:invertIfNegative val="0"/>
            <c:bubble3D val="0"/>
            <c:extLst>
              <c:ext xmlns:c16="http://schemas.microsoft.com/office/drawing/2014/chart" uri="{C3380CC4-5D6E-409C-BE32-E72D297353CC}">
                <c16:uniqueId val="{00000005-26B3-4322-854C-663EA2EE5DB0}"/>
              </c:ext>
            </c:extLst>
          </c:dPt>
          <c:dPt>
            <c:idx val="5"/>
            <c:invertIfNegative val="0"/>
            <c:bubble3D val="0"/>
            <c:extLst>
              <c:ext xmlns:c16="http://schemas.microsoft.com/office/drawing/2014/chart" uri="{C3380CC4-5D6E-409C-BE32-E72D297353CC}">
                <c16:uniqueId val="{00000006-26B3-4322-854C-663EA2EE5DB0}"/>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Tables'!$E$23:$E$29</c:f>
              <c:strCache>
                <c:ptCount val="6"/>
                <c:pt idx="0">
                  <c:v>West Gear</c:v>
                </c:pt>
                <c:pt idx="1">
                  <c:v>Foot Locker</c:v>
                </c:pt>
                <c:pt idx="2">
                  <c:v>Sports Direct</c:v>
                </c:pt>
                <c:pt idx="3">
                  <c:v>Kohl's</c:v>
                </c:pt>
                <c:pt idx="4">
                  <c:v>Amazon</c:v>
                </c:pt>
                <c:pt idx="5">
                  <c:v>Walmart</c:v>
                </c:pt>
              </c:strCache>
            </c:strRef>
          </c:cat>
          <c:val>
            <c:numRef>
              <c:f>'Pivot Tables'!$F$23:$F$29</c:f>
              <c:numCache>
                <c:formatCode>[&gt;=1000000]\$#0.0,,"M";[&gt;=1000]\$#0.0,"K";0</c:formatCode>
                <c:ptCount val="6"/>
                <c:pt idx="0">
                  <c:v>242964333</c:v>
                </c:pt>
                <c:pt idx="1">
                  <c:v>220094720</c:v>
                </c:pt>
                <c:pt idx="2">
                  <c:v>182470997</c:v>
                </c:pt>
                <c:pt idx="3">
                  <c:v>102114753</c:v>
                </c:pt>
                <c:pt idx="4">
                  <c:v>77698912</c:v>
                </c:pt>
                <c:pt idx="5">
                  <c:v>74558410</c:v>
                </c:pt>
              </c:numCache>
            </c:numRef>
          </c:val>
          <c:extLst>
            <c:ext xmlns:c16="http://schemas.microsoft.com/office/drawing/2014/chart" uri="{C3380CC4-5D6E-409C-BE32-E72D297353CC}">
              <c16:uniqueId val="{00000000-26B3-4322-854C-663EA2EE5DB0}"/>
            </c:ext>
          </c:extLst>
        </c:ser>
        <c:dLbls>
          <c:dLblPos val="inEnd"/>
          <c:showLegendKey val="0"/>
          <c:showVal val="1"/>
          <c:showCatName val="0"/>
          <c:showSerName val="0"/>
          <c:showPercent val="0"/>
          <c:showBubbleSize val="0"/>
        </c:dLbls>
        <c:gapWidth val="27"/>
        <c:overlap val="100"/>
        <c:axId val="1818293727"/>
        <c:axId val="1818268767"/>
      </c:barChart>
      <c:catAx>
        <c:axId val="181829372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NG"/>
          </a:p>
        </c:txPr>
        <c:crossAx val="1818268767"/>
        <c:crosses val="autoZero"/>
        <c:auto val="1"/>
        <c:lblAlgn val="ctr"/>
        <c:lblOffset val="100"/>
        <c:noMultiLvlLbl val="0"/>
      </c:catAx>
      <c:valAx>
        <c:axId val="1818268767"/>
        <c:scaling>
          <c:orientation val="minMax"/>
        </c:scaling>
        <c:delete val="1"/>
        <c:axPos val="l"/>
        <c:numFmt formatCode="[&gt;=1000000]\$#0.0,,&quot;M&quot;;[&gt;=1000]\$#0.0,&quot;K&quot;;0" sourceLinked="1"/>
        <c:majorTickMark val="none"/>
        <c:minorTickMark val="none"/>
        <c:tickLblPos val="nextTo"/>
        <c:crossAx val="18182937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[HNG 13_1.xlsx]Pivot Tables!PivotTable7</c:name>
    <c:fmtId val="2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CCFF"/>
          </a:solidFill>
          <a:ln w="19050">
            <a:solidFill>
              <a:schemeClr val="lt1"/>
            </a:solidFill>
          </a:ln>
          <a:effectLst/>
        </c:spPr>
        <c:dLbl>
          <c:idx val="0"/>
          <c:layout>
            <c:manualLayout>
              <c:x val="8.8888888888888892E-2"/>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CFE"/>
          </a:solidFill>
          <a:ln w="19050">
            <a:solidFill>
              <a:schemeClr val="lt1"/>
            </a:solidFill>
          </a:ln>
          <a:effectLst/>
        </c:spPr>
        <c:dLbl>
          <c:idx val="0"/>
          <c:layout>
            <c:manualLayout>
              <c:x val="-9.1666666666666688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w="19050">
            <a:solidFill>
              <a:schemeClr val="lt1"/>
            </a:solidFill>
          </a:ln>
          <a:effectLst/>
        </c:spPr>
        <c:dLbl>
          <c:idx val="0"/>
          <c:layout>
            <c:manualLayout>
              <c:x val="-0.1"/>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9CCFF"/>
          </a:solidFill>
          <a:ln w="19050">
            <a:solidFill>
              <a:schemeClr val="lt1"/>
            </a:solidFill>
          </a:ln>
          <a:effectLst/>
        </c:spPr>
        <c:dLbl>
          <c:idx val="0"/>
          <c:layout>
            <c:manualLayout>
              <c:x val="8.8888888888888892E-2"/>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w="19050">
            <a:solidFill>
              <a:schemeClr val="lt1"/>
            </a:solidFill>
          </a:ln>
          <a:effectLst/>
        </c:spPr>
        <c:dLbl>
          <c:idx val="0"/>
          <c:layout>
            <c:manualLayout>
              <c:x val="-0.1"/>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7CFE"/>
          </a:solidFill>
          <a:ln w="19050">
            <a:solidFill>
              <a:schemeClr val="lt1"/>
            </a:solidFill>
          </a:ln>
          <a:effectLst/>
        </c:spPr>
        <c:dLbl>
          <c:idx val="0"/>
          <c:layout>
            <c:manualLayout>
              <c:x val="-9.1666666666666688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9CCFF"/>
          </a:solidFill>
          <a:ln w="19050">
            <a:solidFill>
              <a:schemeClr val="lt1"/>
            </a:solidFill>
          </a:ln>
          <a:effectLst/>
        </c:spPr>
        <c:dLbl>
          <c:idx val="0"/>
          <c:layout>
            <c:manualLayout>
              <c:x val="8.8888888888888892E-2"/>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75000"/>
            </a:schemeClr>
          </a:solidFill>
          <a:ln w="19050">
            <a:solidFill>
              <a:schemeClr val="lt1"/>
            </a:solidFill>
          </a:ln>
          <a:effectLst/>
        </c:spPr>
        <c:dLbl>
          <c:idx val="0"/>
          <c:layout>
            <c:manualLayout>
              <c:x val="-0.1"/>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7CFE"/>
          </a:solidFill>
          <a:ln w="19050">
            <a:solidFill>
              <a:schemeClr val="lt1"/>
            </a:solidFill>
          </a:ln>
          <a:effectLst/>
        </c:spPr>
        <c:dLbl>
          <c:idx val="0"/>
          <c:layout>
            <c:manualLayout>
              <c:x val="-9.1666666666666688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Tables'!$I$22</c:f>
              <c:strCache>
                <c:ptCount val="1"/>
                <c:pt idx="0">
                  <c:v>Total</c:v>
                </c:pt>
              </c:strCache>
            </c:strRef>
          </c:tx>
          <c:dPt>
            <c:idx val="0"/>
            <c:bubble3D val="0"/>
            <c:spPr>
              <a:solidFill>
                <a:srgbClr val="99CCFF"/>
              </a:solidFill>
              <a:ln w="19050">
                <a:solidFill>
                  <a:schemeClr val="lt1"/>
                </a:solidFill>
              </a:ln>
              <a:effectLst/>
            </c:spPr>
            <c:extLst>
              <c:ext xmlns:c16="http://schemas.microsoft.com/office/drawing/2014/chart" uri="{C3380CC4-5D6E-409C-BE32-E72D297353CC}">
                <c16:uniqueId val="{00000001-C73A-444F-842E-F112034F91D2}"/>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C73A-444F-842E-F112034F91D2}"/>
              </c:ext>
            </c:extLst>
          </c:dPt>
          <c:dPt>
            <c:idx val="2"/>
            <c:bubble3D val="0"/>
            <c:spPr>
              <a:solidFill>
                <a:srgbClr val="007CFE"/>
              </a:solidFill>
              <a:ln w="19050">
                <a:solidFill>
                  <a:schemeClr val="lt1"/>
                </a:solidFill>
              </a:ln>
              <a:effectLst/>
            </c:spPr>
            <c:extLst>
              <c:ext xmlns:c16="http://schemas.microsoft.com/office/drawing/2014/chart" uri="{C3380CC4-5D6E-409C-BE32-E72D297353CC}">
                <c16:uniqueId val="{00000005-C73A-444F-842E-F112034F91D2}"/>
              </c:ext>
            </c:extLst>
          </c:dPt>
          <c:dLbls>
            <c:dLbl>
              <c:idx val="0"/>
              <c:layout>
                <c:manualLayout>
                  <c:x val="8.8888888888888892E-2"/>
                  <c:y val="-0.111111111111111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73A-444F-842E-F112034F91D2}"/>
                </c:ext>
              </c:extLst>
            </c:dLbl>
            <c:dLbl>
              <c:idx val="1"/>
              <c:layout>
                <c:manualLayout>
                  <c:x val="-0.1"/>
                  <c:y val="6.0185185185185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73A-444F-842E-F112034F91D2}"/>
                </c:ext>
              </c:extLst>
            </c:dLbl>
            <c:dLbl>
              <c:idx val="2"/>
              <c:layout>
                <c:manualLayout>
                  <c:x val="-9.1666666666666688E-2"/>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73A-444F-842E-F112034F91D2}"/>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Tables'!$H$23:$H$26</c:f>
              <c:strCache>
                <c:ptCount val="3"/>
                <c:pt idx="0">
                  <c:v>In-store</c:v>
                </c:pt>
                <c:pt idx="1">
                  <c:v>Online</c:v>
                </c:pt>
                <c:pt idx="2">
                  <c:v>Outlet</c:v>
                </c:pt>
              </c:strCache>
            </c:strRef>
          </c:cat>
          <c:val>
            <c:numRef>
              <c:f>'Pivot Tables'!$I$23:$I$26</c:f>
              <c:numCache>
                <c:formatCode>[&gt;=1000000]\$#0.0,,"M";[&gt;=1000]\$#0.0,"K";0</c:formatCode>
                <c:ptCount val="3"/>
                <c:pt idx="0">
                  <c:v>356643750</c:v>
                </c:pt>
                <c:pt idx="1">
                  <c:v>247672882</c:v>
                </c:pt>
                <c:pt idx="2">
                  <c:v>295585493</c:v>
                </c:pt>
              </c:numCache>
            </c:numRef>
          </c:val>
          <c:extLst>
            <c:ext xmlns:c16="http://schemas.microsoft.com/office/drawing/2014/chart" uri="{C3380CC4-5D6E-409C-BE32-E72D297353CC}">
              <c16:uniqueId val="{00000006-C73A-444F-842E-F112034F91D2}"/>
            </c:ext>
          </c:extLst>
        </c:ser>
        <c:dLbls>
          <c:showLegendKey val="0"/>
          <c:showVal val="1"/>
          <c:showCatName val="0"/>
          <c:showSerName val="0"/>
          <c:showPercent val="0"/>
          <c:showBubbleSize val="0"/>
          <c:showLeaderLines val="1"/>
        </c:dLbls>
        <c:firstSliceAng val="0"/>
        <c:holeSize val="86"/>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N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hyperlink" Target="#'Product Analysis'!A1"/><Relationship Id="rId18" Type="http://schemas.openxmlformats.org/officeDocument/2006/relationships/chart" Target="../charts/chart2.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les Analysis'!A1"/><Relationship Id="rId17" Type="http://schemas.openxmlformats.org/officeDocument/2006/relationships/chart" Target="../charts/chart1.xml"/><Relationship Id="rId2" Type="http://schemas.openxmlformats.org/officeDocument/2006/relationships/image" Target="../media/image2.png"/><Relationship Id="rId16" Type="http://schemas.openxmlformats.org/officeDocument/2006/relationships/image" Target="../media/image12.png"/><Relationship Id="rId20" Type="http://schemas.openxmlformats.org/officeDocument/2006/relationships/chart" Target="../charts/chart4.xml"/><Relationship Id="rId1" Type="http://schemas.openxmlformats.org/officeDocument/2006/relationships/hyperlink" Target="https://github.com/OdeyDivine/HNG13_Task0" TargetMode="External"/><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svg"/><Relationship Id="rId15" Type="http://schemas.openxmlformats.org/officeDocument/2006/relationships/hyperlink" Target="https://www.linkedin.com/in/odey-divine/" TargetMode="External"/><Relationship Id="rId10" Type="http://schemas.openxmlformats.org/officeDocument/2006/relationships/image" Target="../media/image10.svg"/><Relationship Id="rId19"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hyperlink" Target="https://github.com/OdeyDivine/HNG13_Task1" TargetMode="Externa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7.xml"/><Relationship Id="rId18" Type="http://schemas.openxmlformats.org/officeDocument/2006/relationships/hyperlink" Target="https://www.linkedin.com/in/odey-divine/" TargetMode="Externa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6.xml"/><Relationship Id="rId17" Type="http://schemas.openxmlformats.org/officeDocument/2006/relationships/hyperlink" Target="https://github.com/OdeyDivine/HNG13_Task1" TargetMode="External"/><Relationship Id="rId2" Type="http://schemas.openxmlformats.org/officeDocument/2006/relationships/image" Target="../media/image2.png"/><Relationship Id="rId16" Type="http://schemas.openxmlformats.org/officeDocument/2006/relationships/hyperlink" Target="#'Product Analysis'!A1"/><Relationship Id="rId1" Type="http://schemas.openxmlformats.org/officeDocument/2006/relationships/hyperlink" Target="https://github.com/OdeyDivine/HNG13_Task0" TargetMode="External"/><Relationship Id="rId6" Type="http://schemas.openxmlformats.org/officeDocument/2006/relationships/image" Target="../media/image6.png"/><Relationship Id="rId11" Type="http://schemas.openxmlformats.org/officeDocument/2006/relationships/chart" Target="../charts/chart5.xml"/><Relationship Id="rId5" Type="http://schemas.openxmlformats.org/officeDocument/2006/relationships/image" Target="../media/image5.svg"/><Relationship Id="rId15" Type="http://schemas.openxmlformats.org/officeDocument/2006/relationships/hyperlink" Target="#'Sales Analysis'!A1"/><Relationship Id="rId10" Type="http://schemas.openxmlformats.org/officeDocument/2006/relationships/image" Target="../media/image11.png"/><Relationship Id="rId19" Type="http://schemas.openxmlformats.org/officeDocument/2006/relationships/image" Target="../media/image12.png"/><Relationship Id="rId4" Type="http://schemas.openxmlformats.org/officeDocument/2006/relationships/image" Target="../media/image4.png"/><Relationship Id="rId9" Type="http://schemas.openxmlformats.org/officeDocument/2006/relationships/image" Target="../media/image13.png"/><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259896</xdr:colOff>
      <xdr:row>1</xdr:row>
      <xdr:rowOff>9525</xdr:rowOff>
    </xdr:from>
    <xdr:to>
      <xdr:col>32</xdr:col>
      <xdr:colOff>721178</xdr:colOff>
      <xdr:row>56</xdr:row>
      <xdr:rowOff>75942</xdr:rowOff>
    </xdr:to>
    <xdr:grpSp>
      <xdr:nvGrpSpPr>
        <xdr:cNvPr id="41" name="Group 40">
          <a:hlinkClick xmlns:r="http://schemas.openxmlformats.org/officeDocument/2006/relationships" r:id="rId1"/>
          <a:extLst>
            <a:ext uri="{FF2B5EF4-FFF2-40B4-BE49-F238E27FC236}">
              <a16:creationId xmlns:a16="http://schemas.microsoft.com/office/drawing/2014/main" id="{566ACDCD-6A55-F21B-0409-B5F2E9325F27}"/>
            </a:ext>
          </a:extLst>
        </xdr:cNvPr>
        <xdr:cNvGrpSpPr/>
      </xdr:nvGrpSpPr>
      <xdr:grpSpPr>
        <a:xfrm>
          <a:off x="2096860" y="200025"/>
          <a:ext cx="18218604" cy="10543917"/>
          <a:chOff x="2096860" y="200025"/>
          <a:chExt cx="18218604" cy="10543917"/>
        </a:xfrm>
      </xdr:grpSpPr>
      <xdr:pic>
        <xdr:nvPicPr>
          <xdr:cNvPr id="2" name="Graphic 1">
            <a:extLst>
              <a:ext uri="{FF2B5EF4-FFF2-40B4-BE49-F238E27FC236}">
                <a16:creationId xmlns:a16="http://schemas.microsoft.com/office/drawing/2014/main" id="{CE0F5E25-6B48-49B8-9C36-2FF7B564921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096860" y="200025"/>
            <a:ext cx="18218604" cy="10543917"/>
          </a:xfrm>
          <a:prstGeom prst="rect">
            <a:avLst/>
          </a:prstGeom>
        </xdr:spPr>
      </xdr:pic>
      <xdr:sp macro="" textlink="'Pivot Tables'!C5">
        <xdr:nvSpPr>
          <xdr:cNvPr id="3" name="TextBox 2">
            <a:extLst>
              <a:ext uri="{FF2B5EF4-FFF2-40B4-BE49-F238E27FC236}">
                <a16:creationId xmlns:a16="http://schemas.microsoft.com/office/drawing/2014/main" id="{2E1726F6-F8E0-42A1-92BD-99D70C30C214}"/>
              </a:ext>
            </a:extLst>
          </xdr:cNvPr>
          <xdr:cNvSpPr txBox="1"/>
        </xdr:nvSpPr>
        <xdr:spPr>
          <a:xfrm>
            <a:off x="6245678" y="1334862"/>
            <a:ext cx="193221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0CF440D-B7E4-4001-A705-8D003C4867CC}" type="TxLink">
              <a:rPr lang="en-US" sz="1400" b="0" i="0" u="none" strike="noStrike">
                <a:solidFill>
                  <a:srgbClr val="000000"/>
                </a:solidFill>
                <a:latin typeface="Aptos Narrow"/>
              </a:rPr>
              <a:pPr/>
              <a:t>Total Sales</a:t>
            </a:fld>
            <a:endParaRPr lang="en-NG" sz="1400"/>
          </a:p>
        </xdr:txBody>
      </xdr:sp>
      <xdr:sp macro="" textlink="'Pivot Tables'!C6">
        <xdr:nvSpPr>
          <xdr:cNvPr id="4" name="TextBox 3">
            <a:extLst>
              <a:ext uri="{FF2B5EF4-FFF2-40B4-BE49-F238E27FC236}">
                <a16:creationId xmlns:a16="http://schemas.microsoft.com/office/drawing/2014/main" id="{6EE5D143-A4A3-4A57-B1AC-0AC8500F66A2}"/>
              </a:ext>
            </a:extLst>
          </xdr:cNvPr>
          <xdr:cNvSpPr txBox="1"/>
        </xdr:nvSpPr>
        <xdr:spPr>
          <a:xfrm>
            <a:off x="9568542" y="1334862"/>
            <a:ext cx="193221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A0501DB-3A60-47F0-8A09-FDCCBF73C4D4}" type="TxLink">
              <a:rPr lang="en-US" sz="1400" b="0" i="0" u="none" strike="noStrike">
                <a:solidFill>
                  <a:srgbClr val="000000"/>
                </a:solidFill>
                <a:latin typeface="Aptos Narrow"/>
              </a:rPr>
              <a:pPr/>
              <a:t>Total Units Sold</a:t>
            </a:fld>
            <a:endParaRPr lang="en-NG" sz="1800"/>
          </a:p>
        </xdr:txBody>
      </xdr:sp>
      <xdr:sp macro="" textlink="'Pivot Tables'!C7">
        <xdr:nvSpPr>
          <xdr:cNvPr id="5" name="TextBox 4">
            <a:extLst>
              <a:ext uri="{FF2B5EF4-FFF2-40B4-BE49-F238E27FC236}">
                <a16:creationId xmlns:a16="http://schemas.microsoft.com/office/drawing/2014/main" id="{68036EB5-3277-47F9-9E94-17382E152311}"/>
              </a:ext>
            </a:extLst>
          </xdr:cNvPr>
          <xdr:cNvSpPr txBox="1"/>
        </xdr:nvSpPr>
        <xdr:spPr>
          <a:xfrm>
            <a:off x="13013870" y="1334862"/>
            <a:ext cx="193221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05F49FA-F76D-436B-A4B6-4CF52E600E87}" type="TxLink">
              <a:rPr lang="en-US" sz="1400" b="0" i="0" u="none" strike="noStrike">
                <a:solidFill>
                  <a:srgbClr val="000000"/>
                </a:solidFill>
                <a:latin typeface="Aptos Narrow"/>
              </a:rPr>
              <a:pPr/>
              <a:t>Total Profit</a:t>
            </a:fld>
            <a:endParaRPr lang="en-NG" sz="2400"/>
          </a:p>
        </xdr:txBody>
      </xdr:sp>
      <xdr:sp macro="" textlink="'Pivot Tables'!C8">
        <xdr:nvSpPr>
          <xdr:cNvPr id="6" name="TextBox 5">
            <a:extLst>
              <a:ext uri="{FF2B5EF4-FFF2-40B4-BE49-F238E27FC236}">
                <a16:creationId xmlns:a16="http://schemas.microsoft.com/office/drawing/2014/main" id="{24022342-D8E5-404F-BE36-E8E6032750A6}"/>
              </a:ext>
            </a:extLst>
          </xdr:cNvPr>
          <xdr:cNvSpPr txBox="1"/>
        </xdr:nvSpPr>
        <xdr:spPr>
          <a:xfrm>
            <a:off x="16418378" y="1334862"/>
            <a:ext cx="193221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solidFill>
                  <a:srgbClr val="000000"/>
                </a:solidFill>
                <a:latin typeface="Aptos Narrow"/>
              </a:rPr>
              <a:t>Average Price Per Unit</a:t>
            </a:r>
            <a:endParaRPr lang="en-NG" sz="3200"/>
          </a:p>
        </xdr:txBody>
      </xdr:sp>
      <xdr:sp macro="" textlink="'Pivot Tables'!D5">
        <xdr:nvSpPr>
          <xdr:cNvPr id="7" name="TextBox 6">
            <a:extLst>
              <a:ext uri="{FF2B5EF4-FFF2-40B4-BE49-F238E27FC236}">
                <a16:creationId xmlns:a16="http://schemas.microsoft.com/office/drawing/2014/main" id="{879C0275-0EC7-47F6-9C6F-99D2E28E2A7F}"/>
              </a:ext>
            </a:extLst>
          </xdr:cNvPr>
          <xdr:cNvSpPr txBox="1"/>
        </xdr:nvSpPr>
        <xdr:spPr>
          <a:xfrm>
            <a:off x="6193969" y="1760766"/>
            <a:ext cx="1902281" cy="732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13BF80A-7D06-4D9A-9236-13C233B81193}" type="TxLink">
              <a:rPr lang="en-US" sz="3600" b="0" i="0" u="none" strike="noStrike">
                <a:solidFill>
                  <a:srgbClr val="007CFE"/>
                </a:solidFill>
                <a:latin typeface="Aptos Narrow"/>
              </a:rPr>
              <a:pPr/>
              <a:t>$899.9M</a:t>
            </a:fld>
            <a:endParaRPr lang="en-NG" sz="8000">
              <a:solidFill>
                <a:srgbClr val="007CFE"/>
              </a:solidFill>
            </a:endParaRPr>
          </a:p>
        </xdr:txBody>
      </xdr:sp>
      <xdr:sp macro="" textlink="'Pivot Tables'!D6">
        <xdr:nvSpPr>
          <xdr:cNvPr id="8" name="TextBox 7">
            <a:extLst>
              <a:ext uri="{FF2B5EF4-FFF2-40B4-BE49-F238E27FC236}">
                <a16:creationId xmlns:a16="http://schemas.microsoft.com/office/drawing/2014/main" id="{A3C1A6AF-3BF0-4D40-AED1-137DEEBF01A5}"/>
              </a:ext>
            </a:extLst>
          </xdr:cNvPr>
          <xdr:cNvSpPr txBox="1"/>
        </xdr:nvSpPr>
        <xdr:spPr>
          <a:xfrm>
            <a:off x="9544047" y="1760766"/>
            <a:ext cx="1902281" cy="732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2B8122F-C474-4CEA-9CB9-0111EC62F2F4}" type="TxLink">
              <a:rPr lang="en-US" sz="3600" b="0" i="0" u="none" strike="noStrike">
                <a:solidFill>
                  <a:srgbClr val="007CFE"/>
                </a:solidFill>
                <a:latin typeface="Aptos Narrow"/>
              </a:rPr>
              <a:pPr/>
              <a:t>2.5M</a:t>
            </a:fld>
            <a:endParaRPr lang="en-NG" sz="3600">
              <a:solidFill>
                <a:srgbClr val="007CFE"/>
              </a:solidFill>
            </a:endParaRPr>
          </a:p>
        </xdr:txBody>
      </xdr:sp>
      <xdr:sp macro="" textlink="'Pivot Tables'!D7">
        <xdr:nvSpPr>
          <xdr:cNvPr id="9" name="TextBox 8">
            <a:extLst>
              <a:ext uri="{FF2B5EF4-FFF2-40B4-BE49-F238E27FC236}">
                <a16:creationId xmlns:a16="http://schemas.microsoft.com/office/drawing/2014/main" id="{88FAD780-2ABB-4235-B1AD-1EE9A1400198}"/>
              </a:ext>
            </a:extLst>
          </xdr:cNvPr>
          <xdr:cNvSpPr txBox="1"/>
        </xdr:nvSpPr>
        <xdr:spPr>
          <a:xfrm>
            <a:off x="12989376" y="1760766"/>
            <a:ext cx="1902281" cy="732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CA6B97A-EAF0-49E7-BB3A-C83A0D4D155B}" type="TxLink">
              <a:rPr lang="en-US" sz="3600" b="0" i="0" u="none" strike="noStrike">
                <a:solidFill>
                  <a:srgbClr val="007CFE"/>
                </a:solidFill>
                <a:latin typeface="Aptos Narrow"/>
              </a:rPr>
              <a:pPr/>
              <a:t>$332.1M</a:t>
            </a:fld>
            <a:endParaRPr lang="en-NG" sz="3600">
              <a:solidFill>
                <a:srgbClr val="007CFE"/>
              </a:solidFill>
            </a:endParaRPr>
          </a:p>
        </xdr:txBody>
      </xdr:sp>
      <xdr:sp macro="" textlink="'Pivot Tables'!I33">
        <xdr:nvSpPr>
          <xdr:cNvPr id="10" name="TextBox 9">
            <a:extLst>
              <a:ext uri="{FF2B5EF4-FFF2-40B4-BE49-F238E27FC236}">
                <a16:creationId xmlns:a16="http://schemas.microsoft.com/office/drawing/2014/main" id="{99DD78FB-A3EE-4744-B5DA-FA1ED4DA3540}"/>
              </a:ext>
            </a:extLst>
          </xdr:cNvPr>
          <xdr:cNvSpPr txBox="1"/>
        </xdr:nvSpPr>
        <xdr:spPr>
          <a:xfrm>
            <a:off x="16393883" y="1760766"/>
            <a:ext cx="1902281" cy="732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52A46BB-0823-4DF5-8070-9D2B8BE3989C}" type="TxLink">
              <a:rPr lang="en-US" sz="3600" b="0" i="0" u="none" strike="noStrike">
                <a:solidFill>
                  <a:srgbClr val="007CFE"/>
                </a:solidFill>
                <a:latin typeface="Aptos Narrow"/>
              </a:rPr>
              <a:t> $45.22 </a:t>
            </a:fld>
            <a:endParaRPr lang="en-NG" sz="3600">
              <a:solidFill>
                <a:srgbClr val="007CFE"/>
              </a:solidFill>
            </a:endParaRPr>
          </a:p>
        </xdr:txBody>
      </xdr:sp>
      <xdr:pic>
        <xdr:nvPicPr>
          <xdr:cNvPr id="11" name="Graphic 10" descr="Bar graph with upward trend with solid fill">
            <a:extLst>
              <a:ext uri="{FF2B5EF4-FFF2-40B4-BE49-F238E27FC236}">
                <a16:creationId xmlns:a16="http://schemas.microsoft.com/office/drawing/2014/main" id="{69B760FE-091F-46C2-886C-B6BDCF399F31}"/>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082643" y="1530804"/>
            <a:ext cx="1102178" cy="1102178"/>
          </a:xfrm>
          <a:prstGeom prst="rect">
            <a:avLst/>
          </a:prstGeom>
        </xdr:spPr>
      </xdr:pic>
      <xdr:pic>
        <xdr:nvPicPr>
          <xdr:cNvPr id="12" name="Graphic 11" descr="Money with solid fill">
            <a:extLst>
              <a:ext uri="{FF2B5EF4-FFF2-40B4-BE49-F238E27FC236}">
                <a16:creationId xmlns:a16="http://schemas.microsoft.com/office/drawing/2014/main" id="{11A9027A-0550-48C7-9128-F660F11FBCA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4886214" y="1537607"/>
            <a:ext cx="1088572" cy="1088572"/>
          </a:xfrm>
          <a:prstGeom prst="rect">
            <a:avLst/>
          </a:prstGeom>
        </xdr:spPr>
      </xdr:pic>
      <xdr:pic>
        <xdr:nvPicPr>
          <xdr:cNvPr id="13" name="Picture 12">
            <a:extLst>
              <a:ext uri="{FF2B5EF4-FFF2-40B4-BE49-F238E27FC236}">
                <a16:creationId xmlns:a16="http://schemas.microsoft.com/office/drawing/2014/main" id="{38A46150-4368-467F-8BBD-C975A2067B28}"/>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1470822" y="1653268"/>
            <a:ext cx="857250" cy="857250"/>
          </a:xfrm>
          <a:prstGeom prst="rect">
            <a:avLst/>
          </a:prstGeom>
        </xdr:spPr>
      </xdr:pic>
      <xdr:pic>
        <xdr:nvPicPr>
          <xdr:cNvPr id="14" name="Picture 13" descr="Downward trend graph with solid fill">
            <a:extLst>
              <a:ext uri="{FF2B5EF4-FFF2-40B4-BE49-F238E27FC236}">
                <a16:creationId xmlns:a16="http://schemas.microsoft.com/office/drawing/2014/main" id="{8A64096D-C7F4-4939-94BC-EB2A9390C107}"/>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rcRect/>
          <a:stretch/>
        </xdr:blipFill>
        <xdr:spPr>
          <a:xfrm>
            <a:off x="18179145" y="1592036"/>
            <a:ext cx="979714" cy="979714"/>
          </a:xfrm>
          <a:prstGeom prst="rect">
            <a:avLst/>
          </a:prstGeom>
        </xdr:spPr>
      </xdr:pic>
      <xdr:pic>
        <xdr:nvPicPr>
          <xdr:cNvPr id="15" name="Picture 14">
            <a:extLst>
              <a:ext uri="{FF2B5EF4-FFF2-40B4-BE49-F238E27FC236}">
                <a16:creationId xmlns:a16="http://schemas.microsoft.com/office/drawing/2014/main" id="{D1F01385-308E-4ED0-AC44-5B8DC0790E5C}"/>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xdr:blipFill>
        <xdr:spPr>
          <a:xfrm>
            <a:off x="2558143" y="1113325"/>
            <a:ext cx="2054679" cy="1256580"/>
          </a:xfrm>
          <a:prstGeom prst="rect">
            <a:avLst/>
          </a:prstGeom>
          <a:noFill/>
        </xdr:spPr>
      </xdr:pic>
      <xdr:sp macro="" textlink="">
        <xdr:nvSpPr>
          <xdr:cNvPr id="16" name="TextBox 15">
            <a:extLst>
              <a:ext uri="{FF2B5EF4-FFF2-40B4-BE49-F238E27FC236}">
                <a16:creationId xmlns:a16="http://schemas.microsoft.com/office/drawing/2014/main" id="{7915B9E8-8B84-4F90-856B-6B8588AAD59B}"/>
              </a:ext>
            </a:extLst>
          </xdr:cNvPr>
          <xdr:cNvSpPr txBox="1"/>
        </xdr:nvSpPr>
        <xdr:spPr>
          <a:xfrm>
            <a:off x="2547256" y="2370365"/>
            <a:ext cx="2609850" cy="378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i="0" u="none" strike="noStrike">
                <a:solidFill>
                  <a:srgbClr val="000000"/>
                </a:solidFill>
                <a:latin typeface="Aptos Narrow"/>
              </a:rPr>
              <a:t>Adidas</a:t>
            </a:r>
            <a:r>
              <a:rPr lang="en-US" sz="1800" b="0" i="0" u="none" strike="noStrike" baseline="0">
                <a:solidFill>
                  <a:srgbClr val="000000"/>
                </a:solidFill>
                <a:latin typeface="Aptos Narrow"/>
              </a:rPr>
              <a:t> Product Analysis </a:t>
            </a:r>
            <a:endParaRPr lang="en-US" sz="1800" b="0" i="0" u="none" strike="noStrike">
              <a:solidFill>
                <a:srgbClr val="000000"/>
              </a:solidFill>
              <a:latin typeface="Aptos Narrow"/>
            </a:endParaRPr>
          </a:p>
        </xdr:txBody>
      </xdr:sp>
      <xdr:sp macro="" textlink="'Pivot Tables'!C5">
        <xdr:nvSpPr>
          <xdr:cNvPr id="25" name="TextBox 24">
            <a:hlinkClick xmlns:r="http://schemas.openxmlformats.org/officeDocument/2006/relationships" r:id="rId12"/>
            <a:extLst>
              <a:ext uri="{FF2B5EF4-FFF2-40B4-BE49-F238E27FC236}">
                <a16:creationId xmlns:a16="http://schemas.microsoft.com/office/drawing/2014/main" id="{89B631E3-F2C4-43AC-87AC-B89BA86D8B97}"/>
              </a:ext>
            </a:extLst>
          </xdr:cNvPr>
          <xdr:cNvSpPr txBox="1"/>
        </xdr:nvSpPr>
        <xdr:spPr>
          <a:xfrm>
            <a:off x="9290957" y="334736"/>
            <a:ext cx="900793" cy="3551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Sales</a:t>
            </a:r>
            <a:endParaRPr lang="en-NG" sz="2000" b="1"/>
          </a:p>
        </xdr:txBody>
      </xdr:sp>
      <xdr:sp macro="" textlink="'Pivot Tables'!C5">
        <xdr:nvSpPr>
          <xdr:cNvPr id="26" name="TextBox 25">
            <a:hlinkClick xmlns:r="http://schemas.openxmlformats.org/officeDocument/2006/relationships" r:id="rId13"/>
            <a:extLst>
              <a:ext uri="{FF2B5EF4-FFF2-40B4-BE49-F238E27FC236}">
                <a16:creationId xmlns:a16="http://schemas.microsoft.com/office/drawing/2014/main" id="{325D60D6-62B8-4959-B13C-97E1AA5E4284}"/>
              </a:ext>
            </a:extLst>
          </xdr:cNvPr>
          <xdr:cNvSpPr txBox="1"/>
        </xdr:nvSpPr>
        <xdr:spPr>
          <a:xfrm>
            <a:off x="10259785" y="315687"/>
            <a:ext cx="1047750" cy="3932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Product</a:t>
            </a:r>
            <a:endParaRPr lang="en-NG" sz="2000" b="1"/>
          </a:p>
        </xdr:txBody>
      </xdr:sp>
      <xdr:sp macro="" textlink="'Pivot Tables'!C5">
        <xdr:nvSpPr>
          <xdr:cNvPr id="27" name="TextBox 26">
            <a:hlinkClick xmlns:r="http://schemas.openxmlformats.org/officeDocument/2006/relationships" r:id="rId14"/>
            <a:extLst>
              <a:ext uri="{FF2B5EF4-FFF2-40B4-BE49-F238E27FC236}">
                <a16:creationId xmlns:a16="http://schemas.microsoft.com/office/drawing/2014/main" id="{8F319DD2-4F57-44D4-9AE6-CE09DA53C691}"/>
              </a:ext>
            </a:extLst>
          </xdr:cNvPr>
          <xdr:cNvSpPr txBox="1"/>
        </xdr:nvSpPr>
        <xdr:spPr>
          <a:xfrm>
            <a:off x="11310256" y="317045"/>
            <a:ext cx="1834245" cy="444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Documentation</a:t>
            </a:r>
            <a:endParaRPr lang="en-NG" sz="2000" b="1"/>
          </a:p>
        </xdr:txBody>
      </xdr:sp>
      <xdr:cxnSp macro="">
        <xdr:nvCxnSpPr>
          <xdr:cNvPr id="28" name="Straight Connector 27">
            <a:extLst>
              <a:ext uri="{FF2B5EF4-FFF2-40B4-BE49-F238E27FC236}">
                <a16:creationId xmlns:a16="http://schemas.microsoft.com/office/drawing/2014/main" id="{E3EBB3E1-1CAB-4FD8-9450-D091256BB3F1}"/>
              </a:ext>
            </a:extLst>
          </xdr:cNvPr>
          <xdr:cNvCxnSpPr/>
        </xdr:nvCxnSpPr>
        <xdr:spPr>
          <a:xfrm flipV="1">
            <a:off x="10287000" y="693964"/>
            <a:ext cx="1006929" cy="13607"/>
          </a:xfrm>
          <a:prstGeom prst="line">
            <a:avLst/>
          </a:prstGeom>
        </xdr:spPr>
        <xdr:style>
          <a:lnRef idx="2">
            <a:schemeClr val="accent1"/>
          </a:lnRef>
          <a:fillRef idx="0">
            <a:schemeClr val="accent1"/>
          </a:fillRef>
          <a:effectRef idx="1">
            <a:schemeClr val="accent1"/>
          </a:effectRef>
          <a:fontRef idx="minor">
            <a:schemeClr val="tx1"/>
          </a:fontRef>
        </xdr:style>
      </xdr:cxnSp>
      <xdr:pic>
        <xdr:nvPicPr>
          <xdr:cNvPr id="29" name="Picture 28">
            <a:hlinkClick xmlns:r="http://schemas.openxmlformats.org/officeDocument/2006/relationships" r:id="rId15"/>
            <a:extLst>
              <a:ext uri="{FF2B5EF4-FFF2-40B4-BE49-F238E27FC236}">
                <a16:creationId xmlns:a16="http://schemas.microsoft.com/office/drawing/2014/main" id="{5A7FEAA4-C69D-450A-85D9-1C7E6AC100AA}"/>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2775858" y="8572500"/>
            <a:ext cx="1891393" cy="1891393"/>
          </a:xfrm>
          <a:prstGeom prst="ellipse">
            <a:avLst/>
          </a:prstGeom>
          <a:ln w="190500" cap="rnd">
            <a:noFill/>
            <a:prstDash val="solid"/>
          </a:ln>
          <a:effectLst>
            <a:outerShdw blurRad="127000" algn="bl" rotWithShape="0">
              <a:srgbClr val="000000"/>
            </a:outerShdw>
          </a:effectLst>
          <a:scene3d>
            <a:camera prst="perspectiveFront" fov="5400000"/>
            <a:lightRig rig="threePt" dir="t">
              <a:rot lat="0" lon="0" rev="19200000"/>
            </a:lightRig>
          </a:scene3d>
          <a:sp3d extrusionH="25400">
            <a:bevelT w="304800" h="152400" prst="hardEdge"/>
            <a:extrusionClr>
              <a:srgbClr val="000000"/>
            </a:extrusionClr>
          </a:sp3d>
        </xdr:spPr>
      </xdr:pic>
      <mc:AlternateContent xmlns:mc="http://schemas.openxmlformats.org/markup-compatibility/2006">
        <mc:Choice xmlns:a14="http://schemas.microsoft.com/office/drawing/2010/main" Requires="a14">
          <xdr:graphicFrame macro="">
            <xdr:nvGraphicFramePr>
              <xdr:cNvPr id="30" name="Invoice Date (Year) 1">
                <a:extLst>
                  <a:ext uri="{FF2B5EF4-FFF2-40B4-BE49-F238E27FC236}">
                    <a16:creationId xmlns:a16="http://schemas.microsoft.com/office/drawing/2014/main" id="{D74D41C9-DE04-45FC-9772-BEC929E5A30B}"/>
                  </a:ext>
                </a:extLst>
              </xdr:cNvPr>
              <xdr:cNvGraphicFramePr/>
            </xdr:nvGraphicFramePr>
            <xdr:xfrm>
              <a:off x="2300966" y="3642631"/>
              <a:ext cx="2988000" cy="540000"/>
            </xdr:xfrm>
            <a:graphic>
              <a:graphicData uri="http://schemas.microsoft.com/office/drawing/2010/slicer">
                <sle:slicer xmlns:sle="http://schemas.microsoft.com/office/drawing/2010/slicer" name="Invoice Date (Year) 1"/>
              </a:graphicData>
            </a:graphic>
          </xdr:graphicFrame>
        </mc:Choice>
        <mc:Fallback>
          <xdr:sp macro="" textlink="">
            <xdr:nvSpPr>
              <xdr:cNvPr id="0" name=""/>
              <xdr:cNvSpPr>
                <a:spLocks noTextEdit="1"/>
              </xdr:cNvSpPr>
            </xdr:nvSpPr>
            <xdr:spPr>
              <a:xfrm>
                <a:off x="2300966" y="3642631"/>
                <a:ext cx="2988000" cy="5400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Pivot Tables'!C5">
        <xdr:nvSpPr>
          <xdr:cNvPr id="32" name="TextBox 31">
            <a:extLst>
              <a:ext uri="{FF2B5EF4-FFF2-40B4-BE49-F238E27FC236}">
                <a16:creationId xmlns:a16="http://schemas.microsoft.com/office/drawing/2014/main" id="{AC8C8D18-EA8A-4337-BDCB-E59E05982B5C}"/>
              </a:ext>
            </a:extLst>
          </xdr:cNvPr>
          <xdr:cNvSpPr txBox="1"/>
        </xdr:nvSpPr>
        <xdr:spPr>
          <a:xfrm>
            <a:off x="2438399" y="4562477"/>
            <a:ext cx="963387" cy="2544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solidFill>
                  <a:schemeClr val="tx1"/>
                </a:solidFill>
                <a:latin typeface="Aptos Narrow"/>
              </a:rPr>
              <a:t>Product</a:t>
            </a:r>
            <a:endParaRPr lang="en-NG" sz="1400">
              <a:solidFill>
                <a:schemeClr val="tx1"/>
              </a:solidFill>
            </a:endParaRPr>
          </a:p>
        </xdr:txBody>
      </xdr:sp>
      <mc:AlternateContent xmlns:mc="http://schemas.openxmlformats.org/markup-compatibility/2006">
        <mc:Choice xmlns:a14="http://schemas.microsoft.com/office/drawing/2010/main" Requires="a14">
          <xdr:graphicFrame macro="">
            <xdr:nvGraphicFramePr>
              <xdr:cNvPr id="23" name="Product 2">
                <a:extLst>
                  <a:ext uri="{FF2B5EF4-FFF2-40B4-BE49-F238E27FC236}">
                    <a16:creationId xmlns:a16="http://schemas.microsoft.com/office/drawing/2014/main" id="{3E4BBA69-2F6E-4B7C-8F7C-3DEEBDC60F23}"/>
                  </a:ext>
                </a:extLst>
              </xdr:cNvPr>
              <xdr:cNvGraphicFramePr/>
            </xdr:nvGraphicFramePr>
            <xdr:xfrm>
              <a:off x="2340428" y="4830535"/>
              <a:ext cx="2830285" cy="3728357"/>
            </xdr:xfrm>
            <a:graphic>
              <a:graphicData uri="http://schemas.microsoft.com/office/drawing/2010/slicer">
                <sle:slicer xmlns:sle="http://schemas.microsoft.com/office/drawing/2010/slicer" name="Product 2"/>
              </a:graphicData>
            </a:graphic>
          </xdr:graphicFrame>
        </mc:Choice>
        <mc:Fallback>
          <xdr:sp macro="" textlink="">
            <xdr:nvSpPr>
              <xdr:cNvPr id="0" name=""/>
              <xdr:cNvSpPr>
                <a:spLocks noTextEdit="1"/>
              </xdr:cNvSpPr>
            </xdr:nvSpPr>
            <xdr:spPr>
              <a:xfrm>
                <a:off x="2340428" y="4830535"/>
                <a:ext cx="2830285" cy="372835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24" name="Chart 23">
            <a:extLst>
              <a:ext uri="{FF2B5EF4-FFF2-40B4-BE49-F238E27FC236}">
                <a16:creationId xmlns:a16="http://schemas.microsoft.com/office/drawing/2014/main" id="{9A49F531-CEB8-4B7A-A801-89A9753C14DD}"/>
              </a:ext>
            </a:extLst>
          </xdr:cNvPr>
          <xdr:cNvGraphicFramePr>
            <a:graphicFrameLocks/>
          </xdr:cNvGraphicFramePr>
        </xdr:nvGraphicFramePr>
        <xdr:xfrm>
          <a:off x="5592537" y="3592286"/>
          <a:ext cx="6966856" cy="3252107"/>
        </xdr:xfrm>
        <a:graphic>
          <a:graphicData uri="http://schemas.openxmlformats.org/drawingml/2006/chart">
            <c:chart xmlns:c="http://schemas.openxmlformats.org/drawingml/2006/chart" xmlns:r="http://schemas.openxmlformats.org/officeDocument/2006/relationships" r:id="rId17"/>
          </a:graphicData>
        </a:graphic>
      </xdr:graphicFrame>
      <xdr:sp macro="" textlink="'Pivot Tables'!C5">
        <xdr:nvSpPr>
          <xdr:cNvPr id="33" name="TextBox 32">
            <a:extLst>
              <a:ext uri="{FF2B5EF4-FFF2-40B4-BE49-F238E27FC236}">
                <a16:creationId xmlns:a16="http://schemas.microsoft.com/office/drawing/2014/main" id="{73483F34-2D6A-41D0-BC9F-CCB970A39CAA}"/>
              </a:ext>
            </a:extLst>
          </xdr:cNvPr>
          <xdr:cNvSpPr txBox="1"/>
        </xdr:nvSpPr>
        <xdr:spPr>
          <a:xfrm>
            <a:off x="5606143" y="3199040"/>
            <a:ext cx="2476500" cy="3252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i="0" u="none" strike="noStrike">
                <a:solidFill>
                  <a:srgbClr val="000000"/>
                </a:solidFill>
                <a:latin typeface="Aptos Narrow"/>
              </a:rPr>
              <a:t>Profit Trends by Month</a:t>
            </a:r>
            <a:endParaRPr lang="en-NG" sz="1800"/>
          </a:p>
        </xdr:txBody>
      </xdr:sp>
      <xdr:graphicFrame macro="">
        <xdr:nvGraphicFramePr>
          <xdr:cNvPr id="34" name="Chart 33">
            <a:extLst>
              <a:ext uri="{FF2B5EF4-FFF2-40B4-BE49-F238E27FC236}">
                <a16:creationId xmlns:a16="http://schemas.microsoft.com/office/drawing/2014/main" id="{443378A8-7A02-4FBD-A3E1-4C0ED2F4DADC}"/>
              </a:ext>
            </a:extLst>
          </xdr:cNvPr>
          <xdr:cNvGraphicFramePr>
            <a:graphicFrameLocks/>
          </xdr:cNvGraphicFramePr>
        </xdr:nvGraphicFramePr>
        <xdr:xfrm>
          <a:off x="5619750" y="7279821"/>
          <a:ext cx="6885214" cy="3211285"/>
        </xdr:xfrm>
        <a:graphic>
          <a:graphicData uri="http://schemas.openxmlformats.org/drawingml/2006/chart">
            <c:chart xmlns:c="http://schemas.openxmlformats.org/drawingml/2006/chart" xmlns:r="http://schemas.openxmlformats.org/officeDocument/2006/relationships" r:id="rId18"/>
          </a:graphicData>
        </a:graphic>
      </xdr:graphicFrame>
      <xdr:sp macro="" textlink="'Pivot Tables'!C5">
        <xdr:nvSpPr>
          <xdr:cNvPr id="35" name="TextBox 34">
            <a:extLst>
              <a:ext uri="{FF2B5EF4-FFF2-40B4-BE49-F238E27FC236}">
                <a16:creationId xmlns:a16="http://schemas.microsoft.com/office/drawing/2014/main" id="{40492266-0613-41D5-9EA3-48013D89316A}"/>
              </a:ext>
            </a:extLst>
          </xdr:cNvPr>
          <xdr:cNvSpPr txBox="1"/>
        </xdr:nvSpPr>
        <xdr:spPr>
          <a:xfrm>
            <a:off x="5608864" y="6957334"/>
            <a:ext cx="2514600" cy="349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i="0" u="none" strike="noStrike">
                <a:solidFill>
                  <a:srgbClr val="000000"/>
                </a:solidFill>
                <a:latin typeface="Aptos Narrow"/>
              </a:rPr>
              <a:t>Profit Made by Products</a:t>
            </a:r>
            <a:endParaRPr lang="en-NG" sz="1800"/>
          </a:p>
        </xdr:txBody>
      </xdr:sp>
      <xdr:graphicFrame macro="">
        <xdr:nvGraphicFramePr>
          <xdr:cNvPr id="36" name="Chart 35">
            <a:extLst>
              <a:ext uri="{FF2B5EF4-FFF2-40B4-BE49-F238E27FC236}">
                <a16:creationId xmlns:a16="http://schemas.microsoft.com/office/drawing/2014/main" id="{C16070D3-C6F3-4D7A-AA8E-2F5331D3E82F}"/>
              </a:ext>
            </a:extLst>
          </xdr:cNvPr>
          <xdr:cNvGraphicFramePr>
            <a:graphicFrameLocks/>
          </xdr:cNvGraphicFramePr>
        </xdr:nvGraphicFramePr>
        <xdr:xfrm>
          <a:off x="12885964" y="7089321"/>
          <a:ext cx="7021286" cy="3469822"/>
        </xdr:xfrm>
        <a:graphic>
          <a:graphicData uri="http://schemas.openxmlformats.org/drawingml/2006/chart">
            <c:chart xmlns:c="http://schemas.openxmlformats.org/drawingml/2006/chart" xmlns:r="http://schemas.openxmlformats.org/officeDocument/2006/relationships" r:id="rId19"/>
          </a:graphicData>
        </a:graphic>
      </xdr:graphicFrame>
      <xdr:sp macro="" textlink="'Pivot Tables'!C5">
        <xdr:nvSpPr>
          <xdr:cNvPr id="38" name="TextBox 37">
            <a:extLst>
              <a:ext uri="{FF2B5EF4-FFF2-40B4-BE49-F238E27FC236}">
                <a16:creationId xmlns:a16="http://schemas.microsoft.com/office/drawing/2014/main" id="{A2AEEB60-B35F-4E2B-8AD2-690AE438AF4A}"/>
              </a:ext>
            </a:extLst>
          </xdr:cNvPr>
          <xdr:cNvSpPr txBox="1"/>
        </xdr:nvSpPr>
        <xdr:spPr>
          <a:xfrm>
            <a:off x="12864193" y="6783162"/>
            <a:ext cx="2514600" cy="349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i="0" u="none" strike="noStrike">
                <a:solidFill>
                  <a:srgbClr val="000000"/>
                </a:solidFill>
                <a:latin typeface="Aptos Narrow"/>
              </a:rPr>
              <a:t>Top 10 Profitable States</a:t>
            </a:r>
            <a:endParaRPr lang="en-NG" sz="1800"/>
          </a:p>
        </xdr:txBody>
      </xdr:sp>
      <xdr:graphicFrame macro="">
        <xdr:nvGraphicFramePr>
          <xdr:cNvPr id="39" name="Chart 38">
            <a:extLst>
              <a:ext uri="{FF2B5EF4-FFF2-40B4-BE49-F238E27FC236}">
                <a16:creationId xmlns:a16="http://schemas.microsoft.com/office/drawing/2014/main" id="{8D1CFB0A-C446-4728-80B7-8DC86428B7D5}"/>
              </a:ext>
            </a:extLst>
          </xdr:cNvPr>
          <xdr:cNvGraphicFramePr>
            <a:graphicFrameLocks/>
          </xdr:cNvGraphicFramePr>
        </xdr:nvGraphicFramePr>
        <xdr:xfrm>
          <a:off x="12872358" y="3524249"/>
          <a:ext cx="7034892" cy="3129643"/>
        </xdr:xfrm>
        <a:graphic>
          <a:graphicData uri="http://schemas.openxmlformats.org/drawingml/2006/chart">
            <c:chart xmlns:c="http://schemas.openxmlformats.org/drawingml/2006/chart" xmlns:r="http://schemas.openxmlformats.org/officeDocument/2006/relationships" r:id="rId20"/>
          </a:graphicData>
        </a:graphic>
      </xdr:graphicFrame>
      <xdr:sp macro="" textlink="'Pivot Tables'!C5">
        <xdr:nvSpPr>
          <xdr:cNvPr id="40" name="TextBox 39">
            <a:extLst>
              <a:ext uri="{FF2B5EF4-FFF2-40B4-BE49-F238E27FC236}">
                <a16:creationId xmlns:a16="http://schemas.microsoft.com/office/drawing/2014/main" id="{452D97B0-9AFC-4448-A362-8D6C7A4C9FBC}"/>
              </a:ext>
            </a:extLst>
          </xdr:cNvPr>
          <xdr:cNvSpPr txBox="1"/>
        </xdr:nvSpPr>
        <xdr:spPr>
          <a:xfrm>
            <a:off x="12853306" y="3125562"/>
            <a:ext cx="2930979"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i="0" u="none" strike="noStrike">
                <a:solidFill>
                  <a:srgbClr val="000000"/>
                </a:solidFill>
                <a:latin typeface="Aptos Narrow"/>
              </a:rPr>
              <a:t>Average Price Per Product</a:t>
            </a:r>
            <a:endParaRPr lang="en-NG" sz="18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259896</xdr:colOff>
      <xdr:row>1</xdr:row>
      <xdr:rowOff>9525</xdr:rowOff>
    </xdr:from>
    <xdr:to>
      <xdr:col>33</xdr:col>
      <xdr:colOff>108857</xdr:colOff>
      <xdr:row>56</xdr:row>
      <xdr:rowOff>75942</xdr:rowOff>
    </xdr:to>
    <xdr:grpSp>
      <xdr:nvGrpSpPr>
        <xdr:cNvPr id="4" name="Group 3">
          <a:hlinkClick xmlns:r="http://schemas.openxmlformats.org/officeDocument/2006/relationships" r:id="rId1"/>
          <a:extLst>
            <a:ext uri="{FF2B5EF4-FFF2-40B4-BE49-F238E27FC236}">
              <a16:creationId xmlns:a16="http://schemas.microsoft.com/office/drawing/2014/main" id="{530C92B4-C00A-39A5-93F8-586A004DD9AF}"/>
            </a:ext>
          </a:extLst>
        </xdr:cNvPr>
        <xdr:cNvGrpSpPr/>
      </xdr:nvGrpSpPr>
      <xdr:grpSpPr>
        <a:xfrm>
          <a:off x="2096860" y="200025"/>
          <a:ext cx="18218604" cy="10543917"/>
          <a:chOff x="2096860" y="200025"/>
          <a:chExt cx="18218604" cy="10543917"/>
        </a:xfrm>
      </xdr:grpSpPr>
      <xdr:pic>
        <xdr:nvPicPr>
          <xdr:cNvPr id="3" name="Graphic 2">
            <a:extLst>
              <a:ext uri="{FF2B5EF4-FFF2-40B4-BE49-F238E27FC236}">
                <a16:creationId xmlns:a16="http://schemas.microsoft.com/office/drawing/2014/main" id="{7C60D0FE-61D7-FF69-29CC-3F27CE7EABAE}"/>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096860" y="200025"/>
            <a:ext cx="18218604" cy="10543917"/>
          </a:xfrm>
          <a:prstGeom prst="rect">
            <a:avLst/>
          </a:prstGeom>
        </xdr:spPr>
      </xdr:pic>
      <xdr:sp macro="" textlink="'Pivot Tables'!C5">
        <xdr:nvSpPr>
          <xdr:cNvPr id="13" name="TextBox 12">
            <a:extLst>
              <a:ext uri="{FF2B5EF4-FFF2-40B4-BE49-F238E27FC236}">
                <a16:creationId xmlns:a16="http://schemas.microsoft.com/office/drawing/2014/main" id="{A9AE9229-F51B-EFA9-8D6D-BCE29C46C28D}"/>
              </a:ext>
            </a:extLst>
          </xdr:cNvPr>
          <xdr:cNvSpPr txBox="1"/>
        </xdr:nvSpPr>
        <xdr:spPr>
          <a:xfrm>
            <a:off x="6245678" y="1334862"/>
            <a:ext cx="193221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0CF440D-B7E4-4001-A705-8D003C4867CC}" type="TxLink">
              <a:rPr lang="en-US" sz="1400" b="0" i="0" u="none" strike="noStrike">
                <a:solidFill>
                  <a:srgbClr val="000000"/>
                </a:solidFill>
                <a:latin typeface="Aptos Narrow"/>
              </a:rPr>
              <a:pPr/>
              <a:t>Total Sales</a:t>
            </a:fld>
            <a:endParaRPr lang="en-NG" sz="1400"/>
          </a:p>
        </xdr:txBody>
      </xdr:sp>
      <xdr:sp macro="" textlink="'Pivot Tables'!C6">
        <xdr:nvSpPr>
          <xdr:cNvPr id="14" name="TextBox 13">
            <a:extLst>
              <a:ext uri="{FF2B5EF4-FFF2-40B4-BE49-F238E27FC236}">
                <a16:creationId xmlns:a16="http://schemas.microsoft.com/office/drawing/2014/main" id="{C55A7C45-16BC-44CA-BD03-5174B636D8CB}"/>
              </a:ext>
            </a:extLst>
          </xdr:cNvPr>
          <xdr:cNvSpPr txBox="1"/>
        </xdr:nvSpPr>
        <xdr:spPr>
          <a:xfrm>
            <a:off x="9568542" y="1334862"/>
            <a:ext cx="193221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A0501DB-3A60-47F0-8A09-FDCCBF73C4D4}" type="TxLink">
              <a:rPr lang="en-US" sz="1400" b="0" i="0" u="none" strike="noStrike">
                <a:solidFill>
                  <a:srgbClr val="000000"/>
                </a:solidFill>
                <a:latin typeface="Aptos Narrow"/>
              </a:rPr>
              <a:pPr/>
              <a:t>Total Units Sold</a:t>
            </a:fld>
            <a:endParaRPr lang="en-NG" sz="1800"/>
          </a:p>
        </xdr:txBody>
      </xdr:sp>
      <xdr:sp macro="" textlink="'Pivot Tables'!C7">
        <xdr:nvSpPr>
          <xdr:cNvPr id="15" name="TextBox 14">
            <a:extLst>
              <a:ext uri="{FF2B5EF4-FFF2-40B4-BE49-F238E27FC236}">
                <a16:creationId xmlns:a16="http://schemas.microsoft.com/office/drawing/2014/main" id="{2D5F26CC-5D5F-40EF-9379-F4D1CE02AC95}"/>
              </a:ext>
            </a:extLst>
          </xdr:cNvPr>
          <xdr:cNvSpPr txBox="1"/>
        </xdr:nvSpPr>
        <xdr:spPr>
          <a:xfrm>
            <a:off x="13013870" y="1334862"/>
            <a:ext cx="193221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05F49FA-F76D-436B-A4B6-4CF52E600E87}" type="TxLink">
              <a:rPr lang="en-US" sz="1400" b="0" i="0" u="none" strike="noStrike">
                <a:solidFill>
                  <a:srgbClr val="000000"/>
                </a:solidFill>
                <a:latin typeface="Aptos Narrow"/>
              </a:rPr>
              <a:pPr/>
              <a:t>Total Profit</a:t>
            </a:fld>
            <a:endParaRPr lang="en-NG" sz="2400"/>
          </a:p>
        </xdr:txBody>
      </xdr:sp>
      <xdr:sp macro="" textlink="'Pivot Tables'!C8">
        <xdr:nvSpPr>
          <xdr:cNvPr id="16" name="TextBox 15">
            <a:extLst>
              <a:ext uri="{FF2B5EF4-FFF2-40B4-BE49-F238E27FC236}">
                <a16:creationId xmlns:a16="http://schemas.microsoft.com/office/drawing/2014/main" id="{D134EC4B-680E-4218-ABC3-42D357DACCC5}"/>
              </a:ext>
            </a:extLst>
          </xdr:cNvPr>
          <xdr:cNvSpPr txBox="1"/>
        </xdr:nvSpPr>
        <xdr:spPr>
          <a:xfrm>
            <a:off x="16418378" y="1334862"/>
            <a:ext cx="193221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5C75969-E62F-487F-998E-CCBABEE9E08A}" type="TxLink">
              <a:rPr lang="en-US" sz="1400" b="0" i="0" u="none" strike="noStrike">
                <a:solidFill>
                  <a:srgbClr val="000000"/>
                </a:solidFill>
                <a:latin typeface="Aptos Narrow"/>
              </a:rPr>
              <a:pPr/>
              <a:t>Total No of Trans</a:t>
            </a:fld>
            <a:endParaRPr lang="en-NG" sz="3200"/>
          </a:p>
        </xdr:txBody>
      </xdr:sp>
      <xdr:sp macro="" textlink="'Pivot Tables'!D5">
        <xdr:nvSpPr>
          <xdr:cNvPr id="17" name="TextBox 16">
            <a:extLst>
              <a:ext uri="{FF2B5EF4-FFF2-40B4-BE49-F238E27FC236}">
                <a16:creationId xmlns:a16="http://schemas.microsoft.com/office/drawing/2014/main" id="{DF8D8D7B-194C-4350-8486-9D712C21A306}"/>
              </a:ext>
            </a:extLst>
          </xdr:cNvPr>
          <xdr:cNvSpPr txBox="1"/>
        </xdr:nvSpPr>
        <xdr:spPr>
          <a:xfrm>
            <a:off x="6193969" y="1760766"/>
            <a:ext cx="1902281" cy="732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13BF80A-7D06-4D9A-9236-13C233B81193}" type="TxLink">
              <a:rPr lang="en-US" sz="3600" b="0" i="0" u="none" strike="noStrike">
                <a:solidFill>
                  <a:srgbClr val="007CFE"/>
                </a:solidFill>
                <a:latin typeface="Aptos Narrow"/>
              </a:rPr>
              <a:pPr/>
              <a:t>$899.9M</a:t>
            </a:fld>
            <a:endParaRPr lang="en-NG" sz="8000">
              <a:solidFill>
                <a:srgbClr val="007CFE"/>
              </a:solidFill>
            </a:endParaRPr>
          </a:p>
        </xdr:txBody>
      </xdr:sp>
      <xdr:sp macro="" textlink="'Pivot Tables'!D6">
        <xdr:nvSpPr>
          <xdr:cNvPr id="18" name="TextBox 17">
            <a:extLst>
              <a:ext uri="{FF2B5EF4-FFF2-40B4-BE49-F238E27FC236}">
                <a16:creationId xmlns:a16="http://schemas.microsoft.com/office/drawing/2014/main" id="{E499E878-4707-4C18-A917-044A9967B72D}"/>
              </a:ext>
            </a:extLst>
          </xdr:cNvPr>
          <xdr:cNvSpPr txBox="1"/>
        </xdr:nvSpPr>
        <xdr:spPr>
          <a:xfrm>
            <a:off x="9544047" y="1760766"/>
            <a:ext cx="1902281" cy="732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2B8122F-C474-4CEA-9CB9-0111EC62F2F4}" type="TxLink">
              <a:rPr lang="en-US" sz="3600" b="0" i="0" u="none" strike="noStrike">
                <a:solidFill>
                  <a:srgbClr val="007CFE"/>
                </a:solidFill>
                <a:latin typeface="Aptos Narrow"/>
              </a:rPr>
              <a:pPr/>
              <a:t>2.5M</a:t>
            </a:fld>
            <a:endParaRPr lang="en-NG" sz="3600">
              <a:solidFill>
                <a:srgbClr val="007CFE"/>
              </a:solidFill>
            </a:endParaRPr>
          </a:p>
        </xdr:txBody>
      </xdr:sp>
      <xdr:sp macro="" textlink="'Pivot Tables'!D7">
        <xdr:nvSpPr>
          <xdr:cNvPr id="19" name="TextBox 18">
            <a:extLst>
              <a:ext uri="{FF2B5EF4-FFF2-40B4-BE49-F238E27FC236}">
                <a16:creationId xmlns:a16="http://schemas.microsoft.com/office/drawing/2014/main" id="{549778F9-8B66-4E05-A612-CEF9A216A86F}"/>
              </a:ext>
            </a:extLst>
          </xdr:cNvPr>
          <xdr:cNvSpPr txBox="1"/>
        </xdr:nvSpPr>
        <xdr:spPr>
          <a:xfrm>
            <a:off x="12989376" y="1760766"/>
            <a:ext cx="1902281" cy="732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CA6B97A-EAF0-49E7-BB3A-C83A0D4D155B}" type="TxLink">
              <a:rPr lang="en-US" sz="3600" b="0" i="0" u="none" strike="noStrike">
                <a:solidFill>
                  <a:srgbClr val="007CFE"/>
                </a:solidFill>
                <a:latin typeface="Aptos Narrow"/>
              </a:rPr>
              <a:pPr/>
              <a:t>$332.1M</a:t>
            </a:fld>
            <a:endParaRPr lang="en-NG" sz="3600">
              <a:solidFill>
                <a:srgbClr val="007CFE"/>
              </a:solidFill>
            </a:endParaRPr>
          </a:p>
        </xdr:txBody>
      </xdr:sp>
      <xdr:sp macro="" textlink="'Pivot Tables'!D8">
        <xdr:nvSpPr>
          <xdr:cNvPr id="20" name="TextBox 19">
            <a:extLst>
              <a:ext uri="{FF2B5EF4-FFF2-40B4-BE49-F238E27FC236}">
                <a16:creationId xmlns:a16="http://schemas.microsoft.com/office/drawing/2014/main" id="{AA66E467-709B-4070-B0F2-C66BA7569D8E}"/>
              </a:ext>
            </a:extLst>
          </xdr:cNvPr>
          <xdr:cNvSpPr txBox="1"/>
        </xdr:nvSpPr>
        <xdr:spPr>
          <a:xfrm>
            <a:off x="16393883" y="1760766"/>
            <a:ext cx="1902281" cy="732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72BD17E-280A-41C2-AF23-8244D6059143}" type="TxLink">
              <a:rPr lang="en-US" sz="3600" b="0" i="0" u="none" strike="noStrike">
                <a:solidFill>
                  <a:srgbClr val="007CFE"/>
                </a:solidFill>
                <a:latin typeface="Aptos Narrow"/>
              </a:rPr>
              <a:pPr/>
              <a:t>9.6K</a:t>
            </a:fld>
            <a:endParaRPr lang="en-NG" sz="3600">
              <a:solidFill>
                <a:srgbClr val="007CFE"/>
              </a:solidFill>
            </a:endParaRPr>
          </a:p>
        </xdr:txBody>
      </xdr:sp>
      <xdr:pic>
        <xdr:nvPicPr>
          <xdr:cNvPr id="24" name="Graphic 23" descr="Bar graph with upward trend with solid fill">
            <a:extLst>
              <a:ext uri="{FF2B5EF4-FFF2-40B4-BE49-F238E27FC236}">
                <a16:creationId xmlns:a16="http://schemas.microsoft.com/office/drawing/2014/main" id="{A80168C7-BB5A-D245-7753-F7404EE55DF6}"/>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082643" y="1530804"/>
            <a:ext cx="1102178" cy="1102178"/>
          </a:xfrm>
          <a:prstGeom prst="rect">
            <a:avLst/>
          </a:prstGeom>
        </xdr:spPr>
      </xdr:pic>
      <xdr:pic>
        <xdr:nvPicPr>
          <xdr:cNvPr id="26" name="Graphic 25" descr="Money with solid fill">
            <a:extLst>
              <a:ext uri="{FF2B5EF4-FFF2-40B4-BE49-F238E27FC236}">
                <a16:creationId xmlns:a16="http://schemas.microsoft.com/office/drawing/2014/main" id="{92992E42-27CB-EA6D-DBFB-505F419A6238}"/>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4886214" y="1537607"/>
            <a:ext cx="1088572" cy="1088572"/>
          </a:xfrm>
          <a:prstGeom prst="rect">
            <a:avLst/>
          </a:prstGeom>
        </xdr:spPr>
      </xdr:pic>
      <xdr:pic>
        <xdr:nvPicPr>
          <xdr:cNvPr id="28" name="Picture 27">
            <a:extLst>
              <a:ext uri="{FF2B5EF4-FFF2-40B4-BE49-F238E27FC236}">
                <a16:creationId xmlns:a16="http://schemas.microsoft.com/office/drawing/2014/main" id="{E09EFF0F-85B4-2D3F-E728-D91BE505064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1470822" y="1653268"/>
            <a:ext cx="857250" cy="857250"/>
          </a:xfrm>
          <a:prstGeom prst="rect">
            <a:avLst/>
          </a:prstGeom>
        </xdr:spPr>
      </xdr:pic>
      <xdr:pic>
        <xdr:nvPicPr>
          <xdr:cNvPr id="30" name="Picture 29">
            <a:extLst>
              <a:ext uri="{FF2B5EF4-FFF2-40B4-BE49-F238E27FC236}">
                <a16:creationId xmlns:a16="http://schemas.microsoft.com/office/drawing/2014/main" id="{CB4B0C37-28D7-3BB7-2CF7-41305FCF808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8179145" y="1592036"/>
            <a:ext cx="979714" cy="979714"/>
          </a:xfrm>
          <a:prstGeom prst="rect">
            <a:avLst/>
          </a:prstGeom>
        </xdr:spPr>
      </xdr:pic>
      <xdr:pic>
        <xdr:nvPicPr>
          <xdr:cNvPr id="32" name="Picture 31">
            <a:extLst>
              <a:ext uri="{FF2B5EF4-FFF2-40B4-BE49-F238E27FC236}">
                <a16:creationId xmlns:a16="http://schemas.microsoft.com/office/drawing/2014/main" id="{D2B29046-94B0-509F-142F-47644809F0F9}"/>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xdr:blipFill>
        <xdr:spPr>
          <a:xfrm>
            <a:off x="2558143" y="1113325"/>
            <a:ext cx="2054679" cy="1256580"/>
          </a:xfrm>
          <a:prstGeom prst="rect">
            <a:avLst/>
          </a:prstGeom>
          <a:noFill/>
        </xdr:spPr>
      </xdr:pic>
      <xdr:sp macro="" textlink="">
        <xdr:nvSpPr>
          <xdr:cNvPr id="33" name="TextBox 32">
            <a:extLst>
              <a:ext uri="{FF2B5EF4-FFF2-40B4-BE49-F238E27FC236}">
                <a16:creationId xmlns:a16="http://schemas.microsoft.com/office/drawing/2014/main" id="{CE7E27C0-CB17-44BB-8F5A-8BCD53EA8D8C}"/>
              </a:ext>
            </a:extLst>
          </xdr:cNvPr>
          <xdr:cNvSpPr txBox="1"/>
        </xdr:nvSpPr>
        <xdr:spPr>
          <a:xfrm>
            <a:off x="2547256" y="2370365"/>
            <a:ext cx="2609850" cy="378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i="0" u="none" strike="noStrike">
                <a:solidFill>
                  <a:srgbClr val="000000"/>
                </a:solidFill>
                <a:latin typeface="Aptos Narrow"/>
              </a:rPr>
              <a:t>Adidas</a:t>
            </a:r>
            <a:r>
              <a:rPr lang="en-US" sz="1800" b="0" i="0" u="none" strike="noStrike" baseline="0">
                <a:solidFill>
                  <a:srgbClr val="000000"/>
                </a:solidFill>
                <a:latin typeface="Aptos Narrow"/>
              </a:rPr>
              <a:t> Sales Analysis </a:t>
            </a:r>
            <a:endParaRPr lang="en-US" sz="1800" b="0" i="0" u="none" strike="noStrike">
              <a:solidFill>
                <a:srgbClr val="000000"/>
              </a:solidFill>
              <a:latin typeface="Aptos Narrow"/>
            </a:endParaRPr>
          </a:p>
        </xdr:txBody>
      </xdr:sp>
      <xdr:graphicFrame macro="">
        <xdr:nvGraphicFramePr>
          <xdr:cNvPr id="34" name="Chart 33">
            <a:extLst>
              <a:ext uri="{FF2B5EF4-FFF2-40B4-BE49-F238E27FC236}">
                <a16:creationId xmlns:a16="http://schemas.microsoft.com/office/drawing/2014/main" id="{8D392A55-E2EC-40CC-BAEC-C12C3B366AC2}"/>
              </a:ext>
            </a:extLst>
          </xdr:cNvPr>
          <xdr:cNvGraphicFramePr>
            <a:graphicFrameLocks/>
          </xdr:cNvGraphicFramePr>
        </xdr:nvGraphicFramePr>
        <xdr:xfrm>
          <a:off x="13008428" y="7170965"/>
          <a:ext cx="7034893" cy="3565072"/>
        </xdr:xfrm>
        <a:graphic>
          <a:graphicData uri="http://schemas.openxmlformats.org/drawingml/2006/chart">
            <c:chart xmlns:c="http://schemas.openxmlformats.org/drawingml/2006/chart" xmlns:r="http://schemas.openxmlformats.org/officeDocument/2006/relationships" r:id="rId11"/>
          </a:graphicData>
        </a:graphic>
      </xdr:graphicFrame>
      <xdr:sp macro="" textlink="'Pivot Tables'!C5">
        <xdr:nvSpPr>
          <xdr:cNvPr id="35" name="TextBox 34">
            <a:extLst>
              <a:ext uri="{FF2B5EF4-FFF2-40B4-BE49-F238E27FC236}">
                <a16:creationId xmlns:a16="http://schemas.microsoft.com/office/drawing/2014/main" id="{1C03682B-9CC4-472D-AA0C-E84EFED6479F}"/>
              </a:ext>
            </a:extLst>
          </xdr:cNvPr>
          <xdr:cNvSpPr txBox="1"/>
        </xdr:nvSpPr>
        <xdr:spPr>
          <a:xfrm>
            <a:off x="13011149" y="6821261"/>
            <a:ext cx="2460172" cy="3088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Total</a:t>
            </a:r>
            <a:r>
              <a:rPr lang="en-US" sz="1800" baseline="0"/>
              <a:t> Sales by Region</a:t>
            </a:r>
            <a:endParaRPr lang="en-NG" sz="1800"/>
          </a:p>
        </xdr:txBody>
      </xdr:sp>
      <xdr:graphicFrame macro="">
        <xdr:nvGraphicFramePr>
          <xdr:cNvPr id="36" name="Chart 35">
            <a:extLst>
              <a:ext uri="{FF2B5EF4-FFF2-40B4-BE49-F238E27FC236}">
                <a16:creationId xmlns:a16="http://schemas.microsoft.com/office/drawing/2014/main" id="{610F296D-E1AC-4F1D-8535-42CF181CCA4B}"/>
              </a:ext>
            </a:extLst>
          </xdr:cNvPr>
          <xdr:cNvGraphicFramePr>
            <a:graphicFrameLocks/>
          </xdr:cNvGraphicFramePr>
        </xdr:nvGraphicFramePr>
        <xdr:xfrm>
          <a:off x="5510894" y="7211786"/>
          <a:ext cx="7157356" cy="3292927"/>
        </xdr:xfrm>
        <a:graphic>
          <a:graphicData uri="http://schemas.openxmlformats.org/drawingml/2006/chart">
            <c:chart xmlns:c="http://schemas.openxmlformats.org/drawingml/2006/chart" xmlns:r="http://schemas.openxmlformats.org/officeDocument/2006/relationships" r:id="rId12"/>
          </a:graphicData>
        </a:graphic>
      </xdr:graphicFrame>
      <xdr:sp macro="" textlink="'Pivot Tables'!C5">
        <xdr:nvSpPr>
          <xdr:cNvPr id="37" name="TextBox 36">
            <a:extLst>
              <a:ext uri="{FF2B5EF4-FFF2-40B4-BE49-F238E27FC236}">
                <a16:creationId xmlns:a16="http://schemas.microsoft.com/office/drawing/2014/main" id="{BC1AA721-E7F8-4FBE-A9F3-3126D00D6DF7}"/>
              </a:ext>
            </a:extLst>
          </xdr:cNvPr>
          <xdr:cNvSpPr txBox="1"/>
        </xdr:nvSpPr>
        <xdr:spPr>
          <a:xfrm>
            <a:off x="5502726" y="6796769"/>
            <a:ext cx="2460172" cy="3088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Monthly</a:t>
            </a:r>
            <a:r>
              <a:rPr lang="en-US" sz="1800" baseline="0"/>
              <a:t> Sales Trend</a:t>
            </a:r>
            <a:endParaRPr lang="en-NG" sz="1800"/>
          </a:p>
        </xdr:txBody>
      </xdr:sp>
      <xdr:graphicFrame macro="">
        <xdr:nvGraphicFramePr>
          <xdr:cNvPr id="38" name="Chart 37">
            <a:extLst>
              <a:ext uri="{FF2B5EF4-FFF2-40B4-BE49-F238E27FC236}">
                <a16:creationId xmlns:a16="http://schemas.microsoft.com/office/drawing/2014/main" id="{4524F7DD-C92B-442C-8FC7-49BD2B7B9F3D}"/>
              </a:ext>
            </a:extLst>
          </xdr:cNvPr>
          <xdr:cNvGraphicFramePr>
            <a:graphicFrameLocks/>
          </xdr:cNvGraphicFramePr>
        </xdr:nvGraphicFramePr>
        <xdr:xfrm>
          <a:off x="12831536" y="3088821"/>
          <a:ext cx="7143750" cy="3524250"/>
        </xdr:xfrm>
        <a:graphic>
          <a:graphicData uri="http://schemas.openxmlformats.org/drawingml/2006/chart">
            <c:chart xmlns:c="http://schemas.openxmlformats.org/drawingml/2006/chart" xmlns:r="http://schemas.openxmlformats.org/officeDocument/2006/relationships" r:id="rId13"/>
          </a:graphicData>
        </a:graphic>
      </xdr:graphicFrame>
      <xdr:sp macro="" textlink="'Pivot Tables'!C5">
        <xdr:nvSpPr>
          <xdr:cNvPr id="39" name="TextBox 38">
            <a:extLst>
              <a:ext uri="{FF2B5EF4-FFF2-40B4-BE49-F238E27FC236}">
                <a16:creationId xmlns:a16="http://schemas.microsoft.com/office/drawing/2014/main" id="{D26673E9-B83A-4513-8781-8AE8A78CD666}"/>
              </a:ext>
            </a:extLst>
          </xdr:cNvPr>
          <xdr:cNvSpPr txBox="1"/>
        </xdr:nvSpPr>
        <xdr:spPr>
          <a:xfrm>
            <a:off x="12905012" y="3122840"/>
            <a:ext cx="3233059" cy="333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Total</a:t>
            </a:r>
            <a:r>
              <a:rPr lang="en-US" sz="1800" baseline="0"/>
              <a:t> Sales Made by Retailers</a:t>
            </a:r>
            <a:endParaRPr lang="en-NG" sz="1800"/>
          </a:p>
        </xdr:txBody>
      </xdr:sp>
      <xdr:graphicFrame macro="">
        <xdr:nvGraphicFramePr>
          <xdr:cNvPr id="41" name="Chart 40">
            <a:extLst>
              <a:ext uri="{FF2B5EF4-FFF2-40B4-BE49-F238E27FC236}">
                <a16:creationId xmlns:a16="http://schemas.microsoft.com/office/drawing/2014/main" id="{B1A1957D-57B3-4767-8B0D-309942A36687}"/>
              </a:ext>
            </a:extLst>
          </xdr:cNvPr>
          <xdr:cNvGraphicFramePr>
            <a:graphicFrameLocks/>
          </xdr:cNvGraphicFramePr>
        </xdr:nvGraphicFramePr>
        <xdr:xfrm>
          <a:off x="5497286" y="3360964"/>
          <a:ext cx="7089321" cy="3483430"/>
        </xdr:xfrm>
        <a:graphic>
          <a:graphicData uri="http://schemas.openxmlformats.org/drawingml/2006/chart">
            <c:chart xmlns:c="http://schemas.openxmlformats.org/drawingml/2006/chart" xmlns:r="http://schemas.openxmlformats.org/officeDocument/2006/relationships" r:id="rId14"/>
          </a:graphicData>
        </a:graphic>
      </xdr:graphicFrame>
      <xdr:sp macro="" textlink="'Pivot Tables'!C5">
        <xdr:nvSpPr>
          <xdr:cNvPr id="42" name="TextBox 41">
            <a:extLst>
              <a:ext uri="{FF2B5EF4-FFF2-40B4-BE49-F238E27FC236}">
                <a16:creationId xmlns:a16="http://schemas.microsoft.com/office/drawing/2014/main" id="{B41AAE58-2915-4DF6-A82F-5F476CEF1444}"/>
              </a:ext>
            </a:extLst>
          </xdr:cNvPr>
          <xdr:cNvSpPr txBox="1"/>
        </xdr:nvSpPr>
        <xdr:spPr>
          <a:xfrm>
            <a:off x="5505449" y="3179990"/>
            <a:ext cx="3325587" cy="303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Total</a:t>
            </a:r>
            <a:r>
              <a:rPr lang="en-US" sz="1800" baseline="0"/>
              <a:t> Sales Made by Sales Method</a:t>
            </a:r>
            <a:endParaRPr lang="en-NG" sz="1800"/>
          </a:p>
        </xdr:txBody>
      </xdr:sp>
      <xdr:sp macro="" textlink="'Pivot Tables'!C5">
        <xdr:nvSpPr>
          <xdr:cNvPr id="43" name="TextBox 42">
            <a:hlinkClick xmlns:r="http://schemas.openxmlformats.org/officeDocument/2006/relationships" r:id="rId15"/>
            <a:extLst>
              <a:ext uri="{FF2B5EF4-FFF2-40B4-BE49-F238E27FC236}">
                <a16:creationId xmlns:a16="http://schemas.microsoft.com/office/drawing/2014/main" id="{4DCF4331-F5D8-42C4-98A7-A4974A23F866}"/>
              </a:ext>
            </a:extLst>
          </xdr:cNvPr>
          <xdr:cNvSpPr txBox="1"/>
        </xdr:nvSpPr>
        <xdr:spPr>
          <a:xfrm>
            <a:off x="9290957" y="334736"/>
            <a:ext cx="900793" cy="3551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Sales</a:t>
            </a:r>
            <a:endParaRPr lang="en-NG" sz="2000" b="1"/>
          </a:p>
        </xdr:txBody>
      </xdr:sp>
      <xdr:sp macro="" textlink="'Pivot Tables'!C5">
        <xdr:nvSpPr>
          <xdr:cNvPr id="44" name="TextBox 43">
            <a:hlinkClick xmlns:r="http://schemas.openxmlformats.org/officeDocument/2006/relationships" r:id="rId16"/>
            <a:extLst>
              <a:ext uri="{FF2B5EF4-FFF2-40B4-BE49-F238E27FC236}">
                <a16:creationId xmlns:a16="http://schemas.microsoft.com/office/drawing/2014/main" id="{050B2C1A-DE92-4335-B8A1-B0CBC9546548}"/>
              </a:ext>
            </a:extLst>
          </xdr:cNvPr>
          <xdr:cNvSpPr txBox="1"/>
        </xdr:nvSpPr>
        <xdr:spPr>
          <a:xfrm>
            <a:off x="10259785" y="315687"/>
            <a:ext cx="1047750" cy="3932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Product</a:t>
            </a:r>
            <a:endParaRPr lang="en-NG" sz="2000" b="1"/>
          </a:p>
        </xdr:txBody>
      </xdr:sp>
      <xdr:sp macro="" textlink="'Pivot Tables'!C5">
        <xdr:nvSpPr>
          <xdr:cNvPr id="45" name="TextBox 44">
            <a:hlinkClick xmlns:r="http://schemas.openxmlformats.org/officeDocument/2006/relationships" r:id="rId17"/>
            <a:extLst>
              <a:ext uri="{FF2B5EF4-FFF2-40B4-BE49-F238E27FC236}">
                <a16:creationId xmlns:a16="http://schemas.microsoft.com/office/drawing/2014/main" id="{00530E18-5069-4E5E-A6B8-C3C275FC6C67}"/>
              </a:ext>
            </a:extLst>
          </xdr:cNvPr>
          <xdr:cNvSpPr txBox="1"/>
        </xdr:nvSpPr>
        <xdr:spPr>
          <a:xfrm>
            <a:off x="11310256" y="317045"/>
            <a:ext cx="1834245" cy="444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Documentation</a:t>
            </a:r>
            <a:endParaRPr lang="en-NG" sz="2000" b="1"/>
          </a:p>
        </xdr:txBody>
      </xdr:sp>
      <xdr:cxnSp macro="">
        <xdr:nvCxnSpPr>
          <xdr:cNvPr id="48" name="Straight Connector 47">
            <a:extLst>
              <a:ext uri="{FF2B5EF4-FFF2-40B4-BE49-F238E27FC236}">
                <a16:creationId xmlns:a16="http://schemas.microsoft.com/office/drawing/2014/main" id="{04603F49-3A2C-EBFD-6EF0-1A0F58EEFBF5}"/>
              </a:ext>
            </a:extLst>
          </xdr:cNvPr>
          <xdr:cNvCxnSpPr/>
        </xdr:nvCxnSpPr>
        <xdr:spPr>
          <a:xfrm>
            <a:off x="9375321" y="693964"/>
            <a:ext cx="639536" cy="0"/>
          </a:xfrm>
          <a:prstGeom prst="line">
            <a:avLst/>
          </a:prstGeom>
        </xdr:spPr>
        <xdr:style>
          <a:lnRef idx="2">
            <a:schemeClr val="accent1"/>
          </a:lnRef>
          <a:fillRef idx="0">
            <a:schemeClr val="accent1"/>
          </a:fillRef>
          <a:effectRef idx="1">
            <a:schemeClr val="accent1"/>
          </a:effectRef>
          <a:fontRef idx="minor">
            <a:schemeClr val="tx1"/>
          </a:fontRef>
        </xdr:style>
      </xdr:cxnSp>
      <xdr:pic>
        <xdr:nvPicPr>
          <xdr:cNvPr id="53" name="Picture 52">
            <a:hlinkClick xmlns:r="http://schemas.openxmlformats.org/officeDocument/2006/relationships" r:id="rId18"/>
            <a:extLst>
              <a:ext uri="{FF2B5EF4-FFF2-40B4-BE49-F238E27FC236}">
                <a16:creationId xmlns:a16="http://schemas.microsoft.com/office/drawing/2014/main" id="{A62AA962-91E0-0B24-AF45-D4ADC462DA5E}"/>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2775858" y="8572500"/>
            <a:ext cx="1891393" cy="1891393"/>
          </a:xfrm>
          <a:prstGeom prst="ellipse">
            <a:avLst/>
          </a:prstGeom>
          <a:ln w="190500" cap="rnd">
            <a:noFill/>
            <a:prstDash val="solid"/>
          </a:ln>
          <a:effectLst>
            <a:outerShdw blurRad="127000" algn="bl" rotWithShape="0">
              <a:srgbClr val="000000"/>
            </a:outerShdw>
          </a:effectLst>
          <a:scene3d>
            <a:camera prst="perspectiveFront" fov="5400000"/>
            <a:lightRig rig="threePt" dir="t">
              <a:rot lat="0" lon="0" rev="19200000"/>
            </a:lightRig>
          </a:scene3d>
          <a:sp3d extrusionH="25400">
            <a:bevelT w="304800" h="152400" prst="hardEdge"/>
            <a:extrusionClr>
              <a:srgbClr val="000000"/>
            </a:extrusionClr>
          </a:sp3d>
        </xdr:spPr>
      </xdr:pic>
      <mc:AlternateContent xmlns:mc="http://schemas.openxmlformats.org/markup-compatibility/2006">
        <mc:Choice xmlns:a14="http://schemas.microsoft.com/office/drawing/2010/main" Requires="a14">
          <xdr:graphicFrame macro="">
            <xdr:nvGraphicFramePr>
              <xdr:cNvPr id="54" name="Invoice Date (Year)">
                <a:extLst>
                  <a:ext uri="{FF2B5EF4-FFF2-40B4-BE49-F238E27FC236}">
                    <a16:creationId xmlns:a16="http://schemas.microsoft.com/office/drawing/2014/main" id="{B16833EB-BADD-40F3-A995-63FBE6C30E5D}"/>
                  </a:ext>
                </a:extLst>
              </xdr:cNvPr>
              <xdr:cNvGraphicFramePr/>
            </xdr:nvGraphicFramePr>
            <xdr:xfrm>
              <a:off x="2300966" y="3642631"/>
              <a:ext cx="2988000" cy="540000"/>
            </xdr:xfrm>
            <a:graphic>
              <a:graphicData uri="http://schemas.microsoft.com/office/drawing/2010/slicer">
                <sle:slicer xmlns:sle="http://schemas.microsoft.com/office/drawing/2010/slicer" name="Invoice Date (Year)"/>
              </a:graphicData>
            </a:graphic>
          </xdr:graphicFrame>
        </mc:Choice>
        <mc:Fallback>
          <xdr:sp macro="" textlink="">
            <xdr:nvSpPr>
              <xdr:cNvPr id="0" name=""/>
              <xdr:cNvSpPr>
                <a:spLocks noTextEdit="1"/>
              </xdr:cNvSpPr>
            </xdr:nvSpPr>
            <xdr:spPr>
              <a:xfrm>
                <a:off x="2300966" y="3642631"/>
                <a:ext cx="2988000" cy="5400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55" name="Product">
                <a:extLst>
                  <a:ext uri="{FF2B5EF4-FFF2-40B4-BE49-F238E27FC236}">
                    <a16:creationId xmlns:a16="http://schemas.microsoft.com/office/drawing/2014/main" id="{E5B2BB0B-9281-4BBA-A144-A8861FB6E1F3}"/>
                  </a:ext>
                </a:extLst>
              </xdr:cNvPr>
              <xdr:cNvGraphicFramePr/>
            </xdr:nvGraphicFramePr>
            <xdr:xfrm>
              <a:off x="2381250" y="4789715"/>
              <a:ext cx="2884714" cy="3605892"/>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381250" y="4789715"/>
                <a:ext cx="2884714" cy="360589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Pivot Tables'!C5">
        <xdr:nvSpPr>
          <xdr:cNvPr id="56" name="TextBox 55">
            <a:extLst>
              <a:ext uri="{FF2B5EF4-FFF2-40B4-BE49-F238E27FC236}">
                <a16:creationId xmlns:a16="http://schemas.microsoft.com/office/drawing/2014/main" id="{A9C1E6A1-BACB-47FD-A74E-B16E015DAD84}"/>
              </a:ext>
            </a:extLst>
          </xdr:cNvPr>
          <xdr:cNvSpPr txBox="1"/>
        </xdr:nvSpPr>
        <xdr:spPr>
          <a:xfrm>
            <a:off x="2438399" y="4562477"/>
            <a:ext cx="963387" cy="2544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solidFill>
                  <a:schemeClr val="tx1"/>
                </a:solidFill>
                <a:latin typeface="Aptos Narrow"/>
              </a:rPr>
              <a:t>Product</a:t>
            </a:r>
            <a:endParaRPr lang="en-NG" sz="1400">
              <a:solidFill>
                <a:schemeClr val="tx1"/>
              </a:solidFill>
            </a:endParaRPr>
          </a:p>
        </xdr:txBody>
      </xdr: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cent" refreshedDate="45947.416226967594" createdVersion="5" refreshedVersion="8" minRefreshableVersion="3" recordCount="0" supportSubquery="1" supportAdvancedDrill="1" xr:uid="{3AEEDC0E-761F-4CAA-A81E-B99F8792D621}">
  <cacheSource type="external" connectionId="4"/>
  <cacheFields count="2">
    <cacheField name="[Product].[Image Url].[Image Url]" caption="Image Url" numFmtId="0" hierarchy="19" level="1">
      <sharedItems count="6">
        <s v="https://assets.adidas.com/images/h_840,f_auto,q_auto,fl_lossy,c_fill,g_auto/0966d366b7bf4e8ebf733cb0669a515f_9366/Lite_Racer_Adapt_6.0_Shoes_White_IF7348_01_standard.jpg"/>
        <s v="https://assets.adidas.com/images/h_840,f_auto,q_auto,fl_lossy,c_fill,g_auto/3d81276521b24b1a95bdac3a00cf0c86_9366/Essentials_Slim_Logo_Tee_Black_GL0769_01_laydown.jpg"/>
        <s v="https://assets.adidas.com/images/h_840,f_auto,q_auto,fl_lossy,c_fill,g_auto/825d33b9f25a4a69b2baac4600ea0e04_9366/Essentials_Big_Logo_Tee_Black_GK9120_01_laydown.jpg"/>
        <s v="https://assets.adidas.com/images/h_840,f_auto,q_auto,fl_lossy,c_fill,g_auto/a1c5f529ea734ddeb979ae3701427edb_9366/Womens_Summervent_Spikeless_Golf_Shoes_Beige_GY4543_01_standard.jpg"/>
        <s v="https://assets.adidas.com/images/h_840,f_auto,q_auto,fl_lossy,c_fill,g_auto/cde9362a09ba4dd38c9ead6600ac074e_9366/Duramo_10_Running_Shoes_Black_GW8336_01_standard.jpg"/>
        <s v="https://assets.adidas.com/images/h_840,f_auto,q_auto,fl_lossy,c_fill,g_auto/fa3b0b6fe76e433aa28ff52b445e1117_9366/Originals_Adimatic_Mid_x_Maite_Shoes_Blue_IG8174_04_standard.jpg"/>
      </sharedItems>
    </cacheField>
    <cacheField name="[Product].[Product].[Product]" caption="Product" numFmtId="0" hierarchy="18" level="1">
      <sharedItems containsSemiMixedTypes="0" containsNonDate="0" containsString="0"/>
    </cacheField>
  </cacheFields>
  <cacheHierarchies count="33">
    <cacheHierarchy uniqueName="[Data Sales Adidas].[Retailer]" caption="Retailer" attribute="1" defaultMemberUniqueName="[Data Sales Adidas].[Retailer].[All]" allUniqueName="[Data Sales Adidas].[Retailer].[All]" dimensionUniqueName="[Data Sales Adidas]" displayFolder="" count="0" memberValueDatatype="130" unbalanced="0"/>
    <cacheHierarchy uniqueName="[Data Sales Adidas].[Retailer ID]" caption="Retailer ID" attribute="1" defaultMemberUniqueName="[Data Sales Adidas].[Retailer ID].[All]" allUniqueName="[Data Sales Adidas].[Retailer ID].[All]" dimensionUniqueName="[Data Sales Adidas]" displayFolder="" count="0" memberValueDatatype="20" unbalanced="0"/>
    <cacheHierarchy uniqueName="[Data Sales Adidas].[Invoice Date]" caption="Invoice Date" attribute="1" time="1" defaultMemberUniqueName="[Data Sales Adidas].[Invoice Date].[All]" allUniqueName="[Data Sales Adidas].[Invoice Date].[All]" dimensionUniqueName="[Data Sales Adidas]" displayFolder="" count="0" memberValueDatatype="7" unbalanced="0"/>
    <cacheHierarchy uniqueName="[Data Sales Adidas].[Location Key]" caption="Location Key" attribute="1" defaultMemberUniqueName="[Data Sales Adidas].[Location Key].[All]" allUniqueName="[Data Sales Adidas].[Location Key].[All]" dimensionUniqueName="[Data Sales Adidas]" displayFolder="" count="0" memberValueDatatype="130" unbalanced="0"/>
    <cacheHierarchy uniqueName="[Data Sales Adidas].[Product]" caption="Product" attribute="1" defaultMemberUniqueName="[Data Sales Adidas].[Product].[All]" allUniqueName="[Data Sales Adidas].[Product].[All]" dimensionUniqueName="[Data Sales Adidas]" displayFolder="" count="2" memberValueDatatype="130" unbalanced="0"/>
    <cacheHierarchy uniqueName="[Data Sales Adidas].[Price per Unit]" caption="Price per Unit" attribute="1" defaultMemberUniqueName="[Data Sales Adidas].[Price per Unit].[All]" allUniqueName="[Data Sales Adidas].[Price per Unit].[All]" dimensionUniqueName="[Data Sales Adidas]" displayFolder="" count="0" memberValueDatatype="6" unbalanced="0"/>
    <cacheHierarchy uniqueName="[Data Sales Adidas].[Units Sold]" caption="Units Sold" attribute="1" defaultMemberUniqueName="[Data Sales Adidas].[Units Sold].[All]" allUniqueName="[Data Sales Adidas].[Units Sold].[All]" dimensionUniqueName="[Data Sales Adidas]" displayFolder="" count="0" memberValueDatatype="20" unbalanced="0"/>
    <cacheHierarchy uniqueName="[Data Sales Adidas].[Total Sales]" caption="Total Sales" attribute="1" defaultMemberUniqueName="[Data Sales Adidas].[Total Sales].[All]" allUniqueName="[Data Sales Adidas].[Total Sales].[All]" dimensionUniqueName="[Data Sales Adidas]" displayFolder="" count="0" memberValueDatatype="6" unbalanced="0"/>
    <cacheHierarchy uniqueName="[Data Sales Adidas].[Operating Profit]" caption="Operating Profit" attribute="1" defaultMemberUniqueName="[Data Sales Adidas].[Operating Profit].[All]" allUniqueName="[Data Sales Adidas].[Operating Profit].[All]" dimensionUniqueName="[Data Sales Adidas]" displayFolder="" count="0" memberValueDatatype="6" unbalanced="0"/>
    <cacheHierarchy uniqueName="[Data Sales Adidas].[Operating Margin]" caption="Operating Margin" attribute="1" defaultMemberUniqueName="[Data Sales Adidas].[Operating Margin].[All]" allUniqueName="[Data Sales Adidas].[Operating Margin].[All]" dimensionUniqueName="[Data Sales Adidas]" displayFolder="" count="0" memberValueDatatype="5" unbalanced="0"/>
    <cacheHierarchy uniqueName="[Data Sales Adidas].[Sales Method]" caption="Sales Method" attribute="1" defaultMemberUniqueName="[Data Sales Adidas].[Sales Method].[All]" allUniqueName="[Data Sales Adidas].[Sales Method].[All]" dimensionUniqueName="[Data Sales Adidas]" displayFolder="" count="0" memberValueDatatype="130" unbalanced="0"/>
    <cacheHierarchy uniqueName="[Data Sales Adidas].[Invoice Date (Year)]" caption="Invoice Date (Year)" attribute="1" defaultMemberUniqueName="[Data Sales Adidas].[Invoice Date (Year)].[All]" allUniqueName="[Data Sales Adidas].[Invoice Date (Year)].[All]" dimensionUniqueName="[Data Sales Adidas]" displayFolder="" count="2" memberValueDatatype="130" unbalanced="0"/>
    <cacheHierarchy uniqueName="[Data Sales Adidas].[Invoice Date (Quarter)]" caption="Invoice Date (Quarter)" attribute="1" defaultMemberUniqueName="[Data Sales Adidas].[Invoice Date (Quarter)].[All]" allUniqueName="[Data Sales Adidas].[Invoice Date (Quarter)].[All]" dimensionUniqueName="[Data Sales Adidas]" displayFolder="" count="0" memberValueDatatype="130" unbalanced="0"/>
    <cacheHierarchy uniqueName="[Data Sales Adidas].[Invoice Date (Month)]" caption="Invoice Date (Month)" attribute="1" defaultMemberUniqueName="[Data Sales Adidas].[Invoice Date (Month)].[All]" allUniqueName="[Data Sales Adidas].[Invoice Date (Month)].[All]" dimensionUniqueName="[Data Sales Adidas]" displayFolder="" count="0" memberValueDatatype="130" unbalanced="0"/>
    <cacheHierarchy uniqueName="[Location].[Region]" caption="Region" attribute="1" defaultMemberUniqueName="[Location].[Region].[All]" allUniqueName="[Location].[Region].[All]" dimensionUniqueName="[Location]" displayFolder="" count="0" memberValueDatatype="130" unbalanced="0"/>
    <cacheHierarchy uniqueName="[Location].[State]" caption="State" attribute="1" defaultMemberUniqueName="[Location].[State].[All]" allUniqueName="[Location].[State].[All]" dimensionUniqueName="[Location]" displayFolder="" count="0" memberValueDatatype="130" unbalanced="0"/>
    <cacheHierarchy uniqueName="[Location].[City]" caption="City" attribute="1" defaultMemberUniqueName="[Location].[City].[All]" allUniqueName="[Location].[City].[All]" dimensionUniqueName="[Location]" displayFolder="" count="0" memberValueDatatype="130" unbalanced="0"/>
    <cacheHierarchy uniqueName="[Location].[LocationKey]" caption="LocationKey" attribute="1" defaultMemberUniqueName="[Location].[LocationKey].[All]" allUniqueName="[Location].[LocationKey].[All]" dimensionUniqueName="[Location]" displayFolder="" count="0" memberValueDatatype="130" unbalanced="0"/>
    <cacheHierarchy uniqueName="[Product].[Product]" caption="Product" attribute="1" defaultMemberUniqueName="[Product].[Product].[All]" allUniqueName="[Product].[Product].[All]" dimensionUniqueName="[Product]" displayFolder="" count="2" memberValueDatatype="130" unbalanced="0">
      <fieldsUsage count="2">
        <fieldUsage x="-1"/>
        <fieldUsage x="1"/>
      </fieldsUsage>
    </cacheHierarchy>
    <cacheHierarchy uniqueName="[Product].[Image Url]" caption="Image Url" attribute="1" defaultMemberUniqueName="[Product].[Image Url].[All]" allUniqueName="[Product].[Image Url].[All]" dimensionUniqueName="[Product]" displayFolder="" count="2" memberValueDatatype="130" unbalanced="0">
      <fieldsUsage count="2">
        <fieldUsage x="-1"/>
        <fieldUsage x="0"/>
      </fieldsUsage>
    </cacheHierarchy>
    <cacheHierarchy uniqueName="[Data Sales Adidas].[Invoice Date (Month Index)]" caption="Invoice Date (Month Index)" attribute="1" defaultMemberUniqueName="[Data Sales Adidas].[Invoice Date (Month Index)].[All]" allUniqueName="[Data Sales Adidas].[Invoice Date (Month Index)].[All]" dimensionUniqueName="[Data Sales Adidas]" displayFolder="" count="0" memberValueDatatype="20" unbalanced="0" hidden="1"/>
    <cacheHierarchy uniqueName="[Measures].[__XL_Count Data Sales Adidas]" caption="__XL_Count Data Sales Adidas" measure="1" displayFolder="" measureGroup="Data Sales Adidas" count="0" hidden="1"/>
    <cacheHierarchy uniqueName="[Measures].[__XL_Count Location]" caption="__XL_Count Location" measure="1" displayFolder="" measureGroup="Location"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Total Sales]" caption="Sum of Total Sales" measure="1" displayFolder="" measureGroup="Data Sales Adidas" count="0" hidden="1">
      <extLst>
        <ext xmlns:x15="http://schemas.microsoft.com/office/spreadsheetml/2010/11/main" uri="{B97F6D7D-B522-45F9-BDA1-12C45D357490}">
          <x15:cacheHierarchy aggregatedColumn="7"/>
        </ext>
      </extLst>
    </cacheHierarchy>
    <cacheHierarchy uniqueName="[Measures].[Sum of Units Sold]" caption="Sum of Units Sold" measure="1" displayFolder="" measureGroup="Data Sales Adidas" count="0" hidden="1">
      <extLst>
        <ext xmlns:x15="http://schemas.microsoft.com/office/spreadsheetml/2010/11/main" uri="{B97F6D7D-B522-45F9-BDA1-12C45D357490}">
          <x15:cacheHierarchy aggregatedColumn="6"/>
        </ext>
      </extLst>
    </cacheHierarchy>
    <cacheHierarchy uniqueName="[Measures].[Sum of Operating Profit]" caption="Sum of Operating Profit" measure="1" displayFolder="" measureGroup="Data Sales Adidas" count="0" hidden="1">
      <extLst>
        <ext xmlns:x15="http://schemas.microsoft.com/office/spreadsheetml/2010/11/main" uri="{B97F6D7D-B522-45F9-BDA1-12C45D357490}">
          <x15:cacheHierarchy aggregatedColumn="8"/>
        </ext>
      </extLst>
    </cacheHierarchy>
    <cacheHierarchy uniqueName="[Measures].[Sum of Retailer ID]" caption="Sum of Retailer ID" measure="1" displayFolder="" measureGroup="Data Sales Adidas" count="0" hidden="1">
      <extLst>
        <ext xmlns:x15="http://schemas.microsoft.com/office/spreadsheetml/2010/11/main" uri="{B97F6D7D-B522-45F9-BDA1-12C45D357490}">
          <x15:cacheHierarchy aggregatedColumn="1"/>
        </ext>
      </extLst>
    </cacheHierarchy>
    <cacheHierarchy uniqueName="[Measures].[Count of Retailer ID]" caption="Count of Retailer ID" measure="1" displayFolder="" measureGroup="Data Sales Adidas" count="0" hidden="1">
      <extLst>
        <ext xmlns:x15="http://schemas.microsoft.com/office/spreadsheetml/2010/11/main" uri="{B97F6D7D-B522-45F9-BDA1-12C45D357490}">
          <x15:cacheHierarchy aggregatedColumn="1"/>
        </ext>
      </extLst>
    </cacheHierarchy>
    <cacheHierarchy uniqueName="[Measures].[Sum of Price per Unit]" caption="Sum of Price per Unit" measure="1" displayFolder="" measureGroup="Data Sales Adidas" count="0" hidden="1">
      <extLst>
        <ext xmlns:x15="http://schemas.microsoft.com/office/spreadsheetml/2010/11/main" uri="{B97F6D7D-B522-45F9-BDA1-12C45D357490}">
          <x15:cacheHierarchy aggregatedColumn="5"/>
        </ext>
      </extLst>
    </cacheHierarchy>
    <cacheHierarchy uniqueName="[Measures].[Average of Price per Unit]" caption="Average of Price per Unit" measure="1" displayFolder="" measureGroup="Data Sales Adidas" count="0" hidden="1">
      <extLst>
        <ext xmlns:x15="http://schemas.microsoft.com/office/spreadsheetml/2010/11/main" uri="{B97F6D7D-B522-45F9-BDA1-12C45D357490}">
          <x15:cacheHierarchy aggregatedColumn="5"/>
        </ext>
      </extLst>
    </cacheHierarchy>
    <cacheHierarchy uniqueName="[Measures].[Sum of Operating Margin]" caption="Sum of Operating Margin" measure="1" displayFolder="" measureGroup="Data Sales Adidas" count="0" hidden="1">
      <extLst>
        <ext xmlns:x15="http://schemas.microsoft.com/office/spreadsheetml/2010/11/main" uri="{B97F6D7D-B522-45F9-BDA1-12C45D357490}">
          <x15:cacheHierarchy aggregatedColumn="9"/>
        </ext>
      </extLst>
    </cacheHierarchy>
  </cacheHierarchies>
  <kpis count="0"/>
  <dimensions count="4">
    <dimension name="Data Sales Adidas" uniqueName="[Data Sales Adidas]" caption="Data Sales Adidas"/>
    <dimension name="Location" uniqueName="[Location]" caption="Location"/>
    <dimension measure="1" name="Measures" uniqueName="[Measures]" caption="Measures"/>
    <dimension name="Product" uniqueName="[Product]" caption="Product"/>
  </dimensions>
  <measureGroups count="3">
    <measureGroup name="Data Sales Adidas" caption="Data Sales Adidas"/>
    <measureGroup name="Location" caption="Location"/>
    <measureGroup name="Product" caption="Product"/>
  </measureGroups>
  <maps count="4">
    <map measureGroup="0" dimension="0"/>
    <map measureGroup="0" dimension="1"/>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cent" refreshedDate="45947.416234490738" createdVersion="5" refreshedVersion="8" minRefreshableVersion="3" recordCount="0" supportSubquery="1" supportAdvancedDrill="1" xr:uid="{1480E7B5-DC6B-4B8D-98FD-2912DE21C3BC}">
  <cacheSource type="external" connectionId="4"/>
  <cacheFields count="3">
    <cacheField name="[Measures].[Sum of Total Sales]" caption="Sum of Total Sales" numFmtId="0" hierarchy="25" level="32767"/>
    <cacheField name="[Data Sales Adidas].[Retailer].[Retailer]" caption="Retailer" numFmtId="0" level="1">
      <sharedItems count="6">
        <s v="Amazon"/>
        <s v="Foot Locker"/>
        <s v="Kohl's"/>
        <s v="Sports Direct"/>
        <s v="Walmart"/>
        <s v="West Gear"/>
      </sharedItems>
    </cacheField>
    <cacheField name="[Product].[Product].[Product]" caption="Product" numFmtId="0" hierarchy="18" level="1">
      <sharedItems containsSemiMixedTypes="0" containsNonDate="0" containsString="0"/>
    </cacheField>
  </cacheFields>
  <cacheHierarchies count="33">
    <cacheHierarchy uniqueName="[Data Sales Adidas].[Retailer]" caption="Retailer" attribute="1" defaultMemberUniqueName="[Data Sales Adidas].[Retailer].[All]" allUniqueName="[Data Sales Adidas].[Retailer].[All]" dimensionUniqueName="[Data Sales Adidas]" displayFolder="" count="2" memberValueDatatype="130" unbalanced="0">
      <fieldsUsage count="2">
        <fieldUsage x="-1"/>
        <fieldUsage x="1"/>
      </fieldsUsage>
    </cacheHierarchy>
    <cacheHierarchy uniqueName="[Data Sales Adidas].[Retailer ID]" caption="Retailer ID" attribute="1" defaultMemberUniqueName="[Data Sales Adidas].[Retailer ID].[All]" allUniqueName="[Data Sales Adidas].[Retailer ID].[All]" dimensionUniqueName="[Data Sales Adidas]" displayFolder="" count="0" memberValueDatatype="20" unbalanced="0"/>
    <cacheHierarchy uniqueName="[Data Sales Adidas].[Invoice Date]" caption="Invoice Date" attribute="1" time="1" defaultMemberUniqueName="[Data Sales Adidas].[Invoice Date].[All]" allUniqueName="[Data Sales Adidas].[Invoice Date].[All]" dimensionUniqueName="[Data Sales Adidas]" displayFolder="" count="0" memberValueDatatype="7" unbalanced="0"/>
    <cacheHierarchy uniqueName="[Data Sales Adidas].[Location Key]" caption="Location Key" attribute="1" defaultMemberUniqueName="[Data Sales Adidas].[Location Key].[All]" allUniqueName="[Data Sales Adidas].[Location Key].[All]" dimensionUniqueName="[Data Sales Adidas]" displayFolder="" count="0" memberValueDatatype="130" unbalanced="0"/>
    <cacheHierarchy uniqueName="[Data Sales Adidas].[Product]" caption="Product" attribute="1" defaultMemberUniqueName="[Data Sales Adidas].[Product].[All]" allUniqueName="[Data Sales Adidas].[Product].[All]" dimensionUniqueName="[Data Sales Adidas]" displayFolder="" count="2" memberValueDatatype="130" unbalanced="0"/>
    <cacheHierarchy uniqueName="[Data Sales Adidas].[Price per Unit]" caption="Price per Unit" attribute="1" defaultMemberUniqueName="[Data Sales Adidas].[Price per Unit].[All]" allUniqueName="[Data Sales Adidas].[Price per Unit].[All]" dimensionUniqueName="[Data Sales Adidas]" displayFolder="" count="0" memberValueDatatype="6" unbalanced="0"/>
    <cacheHierarchy uniqueName="[Data Sales Adidas].[Units Sold]" caption="Units Sold" attribute="1" defaultMemberUniqueName="[Data Sales Adidas].[Units Sold].[All]" allUniqueName="[Data Sales Adidas].[Units Sold].[All]" dimensionUniqueName="[Data Sales Adidas]" displayFolder="" count="0" memberValueDatatype="20" unbalanced="0"/>
    <cacheHierarchy uniqueName="[Data Sales Adidas].[Total Sales]" caption="Total Sales" attribute="1" defaultMemberUniqueName="[Data Sales Adidas].[Total Sales].[All]" allUniqueName="[Data Sales Adidas].[Total Sales].[All]" dimensionUniqueName="[Data Sales Adidas]" displayFolder="" count="0" memberValueDatatype="6" unbalanced="0"/>
    <cacheHierarchy uniqueName="[Data Sales Adidas].[Operating Profit]" caption="Operating Profit" attribute="1" defaultMemberUniqueName="[Data Sales Adidas].[Operating Profit].[All]" allUniqueName="[Data Sales Adidas].[Operating Profit].[All]" dimensionUniqueName="[Data Sales Adidas]" displayFolder="" count="0" memberValueDatatype="6" unbalanced="0"/>
    <cacheHierarchy uniqueName="[Data Sales Adidas].[Operating Margin]" caption="Operating Margin" attribute="1" defaultMemberUniqueName="[Data Sales Adidas].[Operating Margin].[All]" allUniqueName="[Data Sales Adidas].[Operating Margin].[All]" dimensionUniqueName="[Data Sales Adidas]" displayFolder="" count="0" memberValueDatatype="5" unbalanced="0"/>
    <cacheHierarchy uniqueName="[Data Sales Adidas].[Sales Method]" caption="Sales Method" attribute="1" defaultMemberUniqueName="[Data Sales Adidas].[Sales Method].[All]" allUniqueName="[Data Sales Adidas].[Sales Method].[All]" dimensionUniqueName="[Data Sales Adidas]" displayFolder="" count="0" memberValueDatatype="130" unbalanced="0"/>
    <cacheHierarchy uniqueName="[Data Sales Adidas].[Invoice Date (Year)]" caption="Invoice Date (Year)" attribute="1" defaultMemberUniqueName="[Data Sales Adidas].[Invoice Date (Year)].[All]" allUniqueName="[Data Sales Adidas].[Invoice Date (Year)].[All]" dimensionUniqueName="[Data Sales Adidas]" displayFolder="" count="2" memberValueDatatype="130" unbalanced="0"/>
    <cacheHierarchy uniqueName="[Data Sales Adidas].[Invoice Date (Quarter)]" caption="Invoice Date (Quarter)" attribute="1" defaultMemberUniqueName="[Data Sales Adidas].[Invoice Date (Quarter)].[All]" allUniqueName="[Data Sales Adidas].[Invoice Date (Quarter)].[All]" dimensionUniqueName="[Data Sales Adidas]" displayFolder="" count="0" memberValueDatatype="130" unbalanced="0"/>
    <cacheHierarchy uniqueName="[Data Sales Adidas].[Invoice Date (Month)]" caption="Invoice Date (Month)" attribute="1" defaultMemberUniqueName="[Data Sales Adidas].[Invoice Date (Month)].[All]" allUniqueName="[Data Sales Adidas].[Invoice Date (Month)].[All]" dimensionUniqueName="[Data Sales Adidas]" displayFolder="" count="0" memberValueDatatype="130" unbalanced="0"/>
    <cacheHierarchy uniqueName="[Location].[Region]" caption="Region" attribute="1" defaultMemberUniqueName="[Location].[Region].[All]" allUniqueName="[Location].[Region].[All]" dimensionUniqueName="[Location]" displayFolder="" count="0" memberValueDatatype="130" unbalanced="0"/>
    <cacheHierarchy uniqueName="[Location].[State]" caption="State" attribute="1" defaultMemberUniqueName="[Location].[State].[All]" allUniqueName="[Location].[State].[All]" dimensionUniqueName="[Location]" displayFolder="" count="0" memberValueDatatype="130" unbalanced="0"/>
    <cacheHierarchy uniqueName="[Location].[City]" caption="City" attribute="1" defaultMemberUniqueName="[Location].[City].[All]" allUniqueName="[Location].[City].[All]" dimensionUniqueName="[Location]" displayFolder="" count="0" memberValueDatatype="130" unbalanced="0"/>
    <cacheHierarchy uniqueName="[Location].[LocationKey]" caption="LocationKey" attribute="1" defaultMemberUniqueName="[Location].[LocationKey].[All]" allUniqueName="[Location].[LocationKey].[All]" dimensionUniqueName="[Location]" displayFolder="" count="0" memberValueDatatype="130" unbalanced="0"/>
    <cacheHierarchy uniqueName="[Product].[Product]" caption="Product" attribute="1" defaultMemberUniqueName="[Product].[Product].[All]" allUniqueName="[Product].[Product].[All]" dimensionUniqueName="[Product]" displayFolder="" count="2" memberValueDatatype="130" unbalanced="0">
      <fieldsUsage count="2">
        <fieldUsage x="-1"/>
        <fieldUsage x="2"/>
      </fieldsUsage>
    </cacheHierarchy>
    <cacheHierarchy uniqueName="[Product].[Image Url]" caption="Image Url" attribute="1" defaultMemberUniqueName="[Product].[Image Url].[All]" allUniqueName="[Product].[Image Url].[All]" dimensionUniqueName="[Product]" displayFolder="" count="0" memberValueDatatype="130" unbalanced="0"/>
    <cacheHierarchy uniqueName="[Data Sales Adidas].[Invoice Date (Month Index)]" caption="Invoice Date (Month Index)" attribute="1" defaultMemberUniqueName="[Data Sales Adidas].[Invoice Date (Month Index)].[All]" allUniqueName="[Data Sales Adidas].[Invoice Date (Month Index)].[All]" dimensionUniqueName="[Data Sales Adidas]" displayFolder="" count="0" memberValueDatatype="20" unbalanced="0" hidden="1"/>
    <cacheHierarchy uniqueName="[Measures].[__XL_Count Data Sales Adidas]" caption="__XL_Count Data Sales Adidas" measure="1" displayFolder="" measureGroup="Data Sales Adidas" count="0" hidden="1"/>
    <cacheHierarchy uniqueName="[Measures].[__XL_Count Location]" caption="__XL_Count Location" measure="1" displayFolder="" measureGroup="Location"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Total Sales]" caption="Sum of Total Sales" measure="1" displayFolder="" measureGroup="Data Sales Adidas"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Units Sold]" caption="Sum of Units Sold" measure="1" displayFolder="" measureGroup="Data Sales Adidas" count="0" hidden="1">
      <extLst>
        <ext xmlns:x15="http://schemas.microsoft.com/office/spreadsheetml/2010/11/main" uri="{B97F6D7D-B522-45F9-BDA1-12C45D357490}">
          <x15:cacheHierarchy aggregatedColumn="6"/>
        </ext>
      </extLst>
    </cacheHierarchy>
    <cacheHierarchy uniqueName="[Measures].[Sum of Operating Profit]" caption="Sum of Operating Profit" measure="1" displayFolder="" measureGroup="Data Sales Adidas" count="0" hidden="1">
      <extLst>
        <ext xmlns:x15="http://schemas.microsoft.com/office/spreadsheetml/2010/11/main" uri="{B97F6D7D-B522-45F9-BDA1-12C45D357490}">
          <x15:cacheHierarchy aggregatedColumn="8"/>
        </ext>
      </extLst>
    </cacheHierarchy>
    <cacheHierarchy uniqueName="[Measures].[Sum of Retailer ID]" caption="Sum of Retailer ID" measure="1" displayFolder="" measureGroup="Data Sales Adidas" count="0" hidden="1">
      <extLst>
        <ext xmlns:x15="http://schemas.microsoft.com/office/spreadsheetml/2010/11/main" uri="{B97F6D7D-B522-45F9-BDA1-12C45D357490}">
          <x15:cacheHierarchy aggregatedColumn="1"/>
        </ext>
      </extLst>
    </cacheHierarchy>
    <cacheHierarchy uniqueName="[Measures].[Count of Retailer ID]" caption="Count of Retailer ID" measure="1" displayFolder="" measureGroup="Data Sales Adidas" count="0" hidden="1">
      <extLst>
        <ext xmlns:x15="http://schemas.microsoft.com/office/spreadsheetml/2010/11/main" uri="{B97F6D7D-B522-45F9-BDA1-12C45D357490}">
          <x15:cacheHierarchy aggregatedColumn="1"/>
        </ext>
      </extLst>
    </cacheHierarchy>
    <cacheHierarchy uniqueName="[Measures].[Sum of Price per Unit]" caption="Sum of Price per Unit" measure="1" displayFolder="" measureGroup="Data Sales Adidas" count="0" hidden="1">
      <extLst>
        <ext xmlns:x15="http://schemas.microsoft.com/office/spreadsheetml/2010/11/main" uri="{B97F6D7D-B522-45F9-BDA1-12C45D357490}">
          <x15:cacheHierarchy aggregatedColumn="5"/>
        </ext>
      </extLst>
    </cacheHierarchy>
    <cacheHierarchy uniqueName="[Measures].[Average of Price per Unit]" caption="Average of Price per Unit" measure="1" displayFolder="" measureGroup="Data Sales Adidas" count="0" hidden="1">
      <extLst>
        <ext xmlns:x15="http://schemas.microsoft.com/office/spreadsheetml/2010/11/main" uri="{B97F6D7D-B522-45F9-BDA1-12C45D357490}">
          <x15:cacheHierarchy aggregatedColumn="5"/>
        </ext>
      </extLst>
    </cacheHierarchy>
    <cacheHierarchy uniqueName="[Measures].[Sum of Operating Margin]" caption="Sum of Operating Margin" measure="1" displayFolder="" measureGroup="Data Sales Adidas" count="0" hidden="1">
      <extLst>
        <ext xmlns:x15="http://schemas.microsoft.com/office/spreadsheetml/2010/11/main" uri="{B97F6D7D-B522-45F9-BDA1-12C45D357490}">
          <x15:cacheHierarchy aggregatedColumn="9"/>
        </ext>
      </extLst>
    </cacheHierarchy>
  </cacheHierarchies>
  <kpis count="0"/>
  <dimensions count="4">
    <dimension name="Data Sales Adidas" uniqueName="[Data Sales Adidas]" caption="Data Sales Adidas"/>
    <dimension name="Location" uniqueName="[Location]" caption="Location"/>
    <dimension measure="1" name="Measures" uniqueName="[Measures]" caption="Measures"/>
    <dimension name="Product" uniqueName="[Product]" caption="Product"/>
  </dimensions>
  <measureGroups count="3">
    <measureGroup name="Data Sales Adidas" caption="Data Sales Adidas"/>
    <measureGroup name="Location" caption="Location"/>
    <measureGroup name="Product" caption="Product"/>
  </measureGroups>
  <maps count="4">
    <map measureGroup="0" dimension="0"/>
    <map measureGroup="0" dimension="1"/>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cent" refreshedDate="45947.416234953707" createdVersion="5" refreshedVersion="8" minRefreshableVersion="3" recordCount="0" supportSubquery="1" supportAdvancedDrill="1" xr:uid="{566949D5-D930-4FFF-BED1-0D1B255F0ACE}">
  <cacheSource type="external" connectionId="4"/>
  <cacheFields count="4">
    <cacheField name="[Measures].[Sum of Total Sales]" caption="Sum of Total Sales" numFmtId="0" hierarchy="25" level="32767"/>
    <cacheField name="[Data Sales Adidas].[Retailer].[Retailer]" caption="Retailer" numFmtId="0" level="1">
      <sharedItems count="6">
        <s v="Amazon"/>
        <s v="Foot Locker"/>
        <s v="Kohl's"/>
        <s v="Sports Direct"/>
        <s v="Walmart"/>
        <s v="West Gear"/>
      </sharedItems>
    </cacheField>
    <cacheField name="[Data Sales Adidas].[Sales Method].[Sales Method]" caption="Sales Method" numFmtId="0" hierarchy="10" level="1">
      <sharedItems count="3">
        <s v="In-store"/>
        <s v="Online"/>
        <s v="Outlet"/>
      </sharedItems>
    </cacheField>
    <cacheField name="[Product].[Product].[Product]" caption="Product" numFmtId="0" hierarchy="18" level="1">
      <sharedItems containsSemiMixedTypes="0" containsNonDate="0" containsString="0"/>
    </cacheField>
  </cacheFields>
  <cacheHierarchies count="33">
    <cacheHierarchy uniqueName="[Data Sales Adidas].[Retailer]" caption="Retailer" attribute="1" defaultMemberUniqueName="[Data Sales Adidas].[Retailer].[All]" allUniqueName="[Data Sales Adidas].[Retailer].[All]" dimensionUniqueName="[Data Sales Adidas]" displayFolder="" count="2" memberValueDatatype="130" unbalanced="0">
      <fieldsUsage count="2">
        <fieldUsage x="-1"/>
        <fieldUsage x="1"/>
      </fieldsUsage>
    </cacheHierarchy>
    <cacheHierarchy uniqueName="[Data Sales Adidas].[Retailer ID]" caption="Retailer ID" attribute="1" defaultMemberUniqueName="[Data Sales Adidas].[Retailer ID].[All]" allUniqueName="[Data Sales Adidas].[Retailer ID].[All]" dimensionUniqueName="[Data Sales Adidas]" displayFolder="" count="0" memberValueDatatype="20" unbalanced="0"/>
    <cacheHierarchy uniqueName="[Data Sales Adidas].[Invoice Date]" caption="Invoice Date" attribute="1" time="1" defaultMemberUniqueName="[Data Sales Adidas].[Invoice Date].[All]" allUniqueName="[Data Sales Adidas].[Invoice Date].[All]" dimensionUniqueName="[Data Sales Adidas]" displayFolder="" count="0" memberValueDatatype="7" unbalanced="0"/>
    <cacheHierarchy uniqueName="[Data Sales Adidas].[Location Key]" caption="Location Key" attribute="1" defaultMemberUniqueName="[Data Sales Adidas].[Location Key].[All]" allUniqueName="[Data Sales Adidas].[Location Key].[All]" dimensionUniqueName="[Data Sales Adidas]" displayFolder="" count="0" memberValueDatatype="130" unbalanced="0"/>
    <cacheHierarchy uniqueName="[Data Sales Adidas].[Product]" caption="Product" attribute="1" defaultMemberUniqueName="[Data Sales Adidas].[Product].[All]" allUniqueName="[Data Sales Adidas].[Product].[All]" dimensionUniqueName="[Data Sales Adidas]" displayFolder="" count="2" memberValueDatatype="130" unbalanced="0"/>
    <cacheHierarchy uniqueName="[Data Sales Adidas].[Price per Unit]" caption="Price per Unit" attribute="1" defaultMemberUniqueName="[Data Sales Adidas].[Price per Unit].[All]" allUniqueName="[Data Sales Adidas].[Price per Unit].[All]" dimensionUniqueName="[Data Sales Adidas]" displayFolder="" count="0" memberValueDatatype="6" unbalanced="0"/>
    <cacheHierarchy uniqueName="[Data Sales Adidas].[Units Sold]" caption="Units Sold" attribute="1" defaultMemberUniqueName="[Data Sales Adidas].[Units Sold].[All]" allUniqueName="[Data Sales Adidas].[Units Sold].[All]" dimensionUniqueName="[Data Sales Adidas]" displayFolder="" count="0" memberValueDatatype="20" unbalanced="0"/>
    <cacheHierarchy uniqueName="[Data Sales Adidas].[Total Sales]" caption="Total Sales" attribute="1" defaultMemberUniqueName="[Data Sales Adidas].[Total Sales].[All]" allUniqueName="[Data Sales Adidas].[Total Sales].[All]" dimensionUniqueName="[Data Sales Adidas]" displayFolder="" count="0" memberValueDatatype="6" unbalanced="0"/>
    <cacheHierarchy uniqueName="[Data Sales Adidas].[Operating Profit]" caption="Operating Profit" attribute="1" defaultMemberUniqueName="[Data Sales Adidas].[Operating Profit].[All]" allUniqueName="[Data Sales Adidas].[Operating Profit].[All]" dimensionUniqueName="[Data Sales Adidas]" displayFolder="" count="0" memberValueDatatype="6" unbalanced="0"/>
    <cacheHierarchy uniqueName="[Data Sales Adidas].[Operating Margin]" caption="Operating Margin" attribute="1" defaultMemberUniqueName="[Data Sales Adidas].[Operating Margin].[All]" allUniqueName="[Data Sales Adidas].[Operating Margin].[All]" dimensionUniqueName="[Data Sales Adidas]" displayFolder="" count="0" memberValueDatatype="5" unbalanced="0"/>
    <cacheHierarchy uniqueName="[Data Sales Adidas].[Sales Method]" caption="Sales Method" attribute="1" defaultMemberUniqueName="[Data Sales Adidas].[Sales Method].[All]" allUniqueName="[Data Sales Adidas].[Sales Method].[All]" dimensionUniqueName="[Data Sales Adidas]" displayFolder="" count="2" memberValueDatatype="130" unbalanced="0">
      <fieldsUsage count="2">
        <fieldUsage x="-1"/>
        <fieldUsage x="2"/>
      </fieldsUsage>
    </cacheHierarchy>
    <cacheHierarchy uniqueName="[Data Sales Adidas].[Invoice Date (Year)]" caption="Invoice Date (Year)" attribute="1" defaultMemberUniqueName="[Data Sales Adidas].[Invoice Date (Year)].[All]" allUniqueName="[Data Sales Adidas].[Invoice Date (Year)].[All]" dimensionUniqueName="[Data Sales Adidas]" displayFolder="" count="2" memberValueDatatype="130" unbalanced="0"/>
    <cacheHierarchy uniqueName="[Data Sales Adidas].[Invoice Date (Quarter)]" caption="Invoice Date (Quarter)" attribute="1" defaultMemberUniqueName="[Data Sales Adidas].[Invoice Date (Quarter)].[All]" allUniqueName="[Data Sales Adidas].[Invoice Date (Quarter)].[All]" dimensionUniqueName="[Data Sales Adidas]" displayFolder="" count="0" memberValueDatatype="130" unbalanced="0"/>
    <cacheHierarchy uniqueName="[Data Sales Adidas].[Invoice Date (Month)]" caption="Invoice Date (Month)" attribute="1" defaultMemberUniqueName="[Data Sales Adidas].[Invoice Date (Month)].[All]" allUniqueName="[Data Sales Adidas].[Invoice Date (Month)].[All]" dimensionUniqueName="[Data Sales Adidas]" displayFolder="" count="0" memberValueDatatype="130" unbalanced="0"/>
    <cacheHierarchy uniqueName="[Location].[Region]" caption="Region" attribute="1" defaultMemberUniqueName="[Location].[Region].[All]" allUniqueName="[Location].[Region].[All]" dimensionUniqueName="[Location]" displayFolder="" count="0" memberValueDatatype="130" unbalanced="0"/>
    <cacheHierarchy uniqueName="[Location].[State]" caption="State" attribute="1" defaultMemberUniqueName="[Location].[State].[All]" allUniqueName="[Location].[State].[All]" dimensionUniqueName="[Location]" displayFolder="" count="0" memberValueDatatype="130" unbalanced="0"/>
    <cacheHierarchy uniqueName="[Location].[City]" caption="City" attribute="1" defaultMemberUniqueName="[Location].[City].[All]" allUniqueName="[Location].[City].[All]" dimensionUniqueName="[Location]" displayFolder="" count="0" memberValueDatatype="130" unbalanced="0"/>
    <cacheHierarchy uniqueName="[Location].[LocationKey]" caption="LocationKey" attribute="1" defaultMemberUniqueName="[Location].[LocationKey].[All]" allUniqueName="[Location].[LocationKey].[All]" dimensionUniqueName="[Location]" displayFolder="" count="0" memberValueDatatype="130" unbalanced="0"/>
    <cacheHierarchy uniqueName="[Product].[Product]" caption="Product" attribute="1" defaultMemberUniqueName="[Product].[Product].[All]" allUniqueName="[Product].[Product].[All]" dimensionUniqueName="[Product]" displayFolder="" count="2" memberValueDatatype="130" unbalanced="0">
      <fieldsUsage count="2">
        <fieldUsage x="-1"/>
        <fieldUsage x="3"/>
      </fieldsUsage>
    </cacheHierarchy>
    <cacheHierarchy uniqueName="[Product].[Image Url]" caption="Image Url" attribute="1" defaultMemberUniqueName="[Product].[Image Url].[All]" allUniqueName="[Product].[Image Url].[All]" dimensionUniqueName="[Product]" displayFolder="" count="0" memberValueDatatype="130" unbalanced="0"/>
    <cacheHierarchy uniqueName="[Data Sales Adidas].[Invoice Date (Month Index)]" caption="Invoice Date (Month Index)" attribute="1" defaultMemberUniqueName="[Data Sales Adidas].[Invoice Date (Month Index)].[All]" allUniqueName="[Data Sales Adidas].[Invoice Date (Month Index)].[All]" dimensionUniqueName="[Data Sales Adidas]" displayFolder="" count="0" memberValueDatatype="20" unbalanced="0" hidden="1"/>
    <cacheHierarchy uniqueName="[Measures].[__XL_Count Data Sales Adidas]" caption="__XL_Count Data Sales Adidas" measure="1" displayFolder="" measureGroup="Data Sales Adidas" count="0" hidden="1"/>
    <cacheHierarchy uniqueName="[Measures].[__XL_Count Location]" caption="__XL_Count Location" measure="1" displayFolder="" measureGroup="Location"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Total Sales]" caption="Sum of Total Sales" measure="1" displayFolder="" measureGroup="Data Sales Adidas"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Units Sold]" caption="Sum of Units Sold" measure="1" displayFolder="" measureGroup="Data Sales Adidas" count="0" hidden="1">
      <extLst>
        <ext xmlns:x15="http://schemas.microsoft.com/office/spreadsheetml/2010/11/main" uri="{B97F6D7D-B522-45F9-BDA1-12C45D357490}">
          <x15:cacheHierarchy aggregatedColumn="6"/>
        </ext>
      </extLst>
    </cacheHierarchy>
    <cacheHierarchy uniqueName="[Measures].[Sum of Operating Profit]" caption="Sum of Operating Profit" measure="1" displayFolder="" measureGroup="Data Sales Adidas" count="0" hidden="1">
      <extLst>
        <ext xmlns:x15="http://schemas.microsoft.com/office/spreadsheetml/2010/11/main" uri="{B97F6D7D-B522-45F9-BDA1-12C45D357490}">
          <x15:cacheHierarchy aggregatedColumn="8"/>
        </ext>
      </extLst>
    </cacheHierarchy>
    <cacheHierarchy uniqueName="[Measures].[Sum of Retailer ID]" caption="Sum of Retailer ID" measure="1" displayFolder="" measureGroup="Data Sales Adidas" count="0" hidden="1">
      <extLst>
        <ext xmlns:x15="http://schemas.microsoft.com/office/spreadsheetml/2010/11/main" uri="{B97F6D7D-B522-45F9-BDA1-12C45D357490}">
          <x15:cacheHierarchy aggregatedColumn="1"/>
        </ext>
      </extLst>
    </cacheHierarchy>
    <cacheHierarchy uniqueName="[Measures].[Count of Retailer ID]" caption="Count of Retailer ID" measure="1" displayFolder="" measureGroup="Data Sales Adidas" count="0" hidden="1">
      <extLst>
        <ext xmlns:x15="http://schemas.microsoft.com/office/spreadsheetml/2010/11/main" uri="{B97F6D7D-B522-45F9-BDA1-12C45D357490}">
          <x15:cacheHierarchy aggregatedColumn="1"/>
        </ext>
      </extLst>
    </cacheHierarchy>
    <cacheHierarchy uniqueName="[Measures].[Sum of Price per Unit]" caption="Sum of Price per Unit" measure="1" displayFolder="" measureGroup="Data Sales Adidas" count="0" hidden="1">
      <extLst>
        <ext xmlns:x15="http://schemas.microsoft.com/office/spreadsheetml/2010/11/main" uri="{B97F6D7D-B522-45F9-BDA1-12C45D357490}">
          <x15:cacheHierarchy aggregatedColumn="5"/>
        </ext>
      </extLst>
    </cacheHierarchy>
    <cacheHierarchy uniqueName="[Measures].[Average of Price per Unit]" caption="Average of Price per Unit" measure="1" displayFolder="" measureGroup="Data Sales Adidas" count="0" hidden="1">
      <extLst>
        <ext xmlns:x15="http://schemas.microsoft.com/office/spreadsheetml/2010/11/main" uri="{B97F6D7D-B522-45F9-BDA1-12C45D357490}">
          <x15:cacheHierarchy aggregatedColumn="5"/>
        </ext>
      </extLst>
    </cacheHierarchy>
    <cacheHierarchy uniqueName="[Measures].[Sum of Operating Margin]" caption="Sum of Operating Margin" measure="1" displayFolder="" measureGroup="Data Sales Adidas" count="0" hidden="1">
      <extLst>
        <ext xmlns:x15="http://schemas.microsoft.com/office/spreadsheetml/2010/11/main" uri="{B97F6D7D-B522-45F9-BDA1-12C45D357490}">
          <x15:cacheHierarchy aggregatedColumn="9"/>
        </ext>
      </extLst>
    </cacheHierarchy>
  </cacheHierarchies>
  <kpis count="0"/>
  <dimensions count="4">
    <dimension name="Data Sales Adidas" uniqueName="[Data Sales Adidas]" caption="Data Sales Adidas"/>
    <dimension name="Location" uniqueName="[Location]" caption="Location"/>
    <dimension measure="1" name="Measures" uniqueName="[Measures]" caption="Measures"/>
    <dimension name="Product" uniqueName="[Product]" caption="Product"/>
  </dimensions>
  <measureGroups count="3">
    <measureGroup name="Data Sales Adidas" caption="Data Sales Adidas"/>
    <measureGroup name="Location" caption="Location"/>
    <measureGroup name="Product" caption="Product"/>
  </measureGroups>
  <maps count="4">
    <map measureGroup="0" dimension="0"/>
    <map measureGroup="0" dimension="1"/>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cent" refreshedDate="45947.416235763892" createdVersion="5" refreshedVersion="8" minRefreshableVersion="3" recordCount="0" supportSubquery="1" supportAdvancedDrill="1" xr:uid="{9BF50032-E750-4066-8533-68843F8483C4}">
  <cacheSource type="external" connectionId="4"/>
  <cacheFields count="3">
    <cacheField name="[Measures].[Sum of Operating Profit]" caption="Sum of Operating Profit" numFmtId="0" hierarchy="27" level="32767"/>
    <cacheField name="[Data Sales Adidas].[Invoice Date (Month)].[Invoice Date (Month)]" caption="Invoice Date (Month)" numFmtId="0" hierarchy="13" level="1">
      <sharedItems count="12">
        <s v="Jan"/>
        <s v="Feb"/>
        <s v="Mar"/>
        <s v="Apr"/>
        <s v="May"/>
        <s v="Jun"/>
        <s v="Jul"/>
        <s v="Aug"/>
        <s v="Sep"/>
        <s v="Oct"/>
        <s v="Nov"/>
        <s v="Dec"/>
      </sharedItems>
    </cacheField>
    <cacheField name="[Product].[Product].[Product]" caption="Product" numFmtId="0" hierarchy="18" level="1">
      <sharedItems containsSemiMixedTypes="0" containsNonDate="0" containsString="0"/>
    </cacheField>
  </cacheFields>
  <cacheHierarchies count="33">
    <cacheHierarchy uniqueName="[Data Sales Adidas].[Retailer]" caption="Retailer" attribute="1" defaultMemberUniqueName="[Data Sales Adidas].[Retailer].[All]" allUniqueName="[Data Sales Adidas].[Retailer].[All]" dimensionUniqueName="[Data Sales Adidas]" displayFolder="" count="0" memberValueDatatype="130" unbalanced="0"/>
    <cacheHierarchy uniqueName="[Data Sales Adidas].[Retailer ID]" caption="Retailer ID" attribute="1" defaultMemberUniqueName="[Data Sales Adidas].[Retailer ID].[All]" allUniqueName="[Data Sales Adidas].[Retailer ID].[All]" dimensionUniqueName="[Data Sales Adidas]" displayFolder="" count="0" memberValueDatatype="20" unbalanced="0"/>
    <cacheHierarchy uniqueName="[Data Sales Adidas].[Invoice Date]" caption="Invoice Date" attribute="1" time="1" defaultMemberUniqueName="[Data Sales Adidas].[Invoice Date].[All]" allUniqueName="[Data Sales Adidas].[Invoice Date].[All]" dimensionUniqueName="[Data Sales Adidas]" displayFolder="" count="0" memberValueDatatype="7" unbalanced="0"/>
    <cacheHierarchy uniqueName="[Data Sales Adidas].[Location Key]" caption="Location Key" attribute="1" defaultMemberUniqueName="[Data Sales Adidas].[Location Key].[All]" allUniqueName="[Data Sales Adidas].[Location Key].[All]" dimensionUniqueName="[Data Sales Adidas]" displayFolder="" count="0" memberValueDatatype="130" unbalanced="0"/>
    <cacheHierarchy uniqueName="[Data Sales Adidas].[Product]" caption="Product" attribute="1" defaultMemberUniqueName="[Data Sales Adidas].[Product].[All]" allUniqueName="[Data Sales Adidas].[Product].[All]" dimensionUniqueName="[Data Sales Adidas]" displayFolder="" count="2" memberValueDatatype="130" unbalanced="0"/>
    <cacheHierarchy uniqueName="[Data Sales Adidas].[Price per Unit]" caption="Price per Unit" attribute="1" defaultMemberUniqueName="[Data Sales Adidas].[Price per Unit].[All]" allUniqueName="[Data Sales Adidas].[Price per Unit].[All]" dimensionUniqueName="[Data Sales Adidas]" displayFolder="" count="0" memberValueDatatype="6" unbalanced="0"/>
    <cacheHierarchy uniqueName="[Data Sales Adidas].[Units Sold]" caption="Units Sold" attribute="1" defaultMemberUniqueName="[Data Sales Adidas].[Units Sold].[All]" allUniqueName="[Data Sales Adidas].[Units Sold].[All]" dimensionUniqueName="[Data Sales Adidas]" displayFolder="" count="0" memberValueDatatype="20" unbalanced="0"/>
    <cacheHierarchy uniqueName="[Data Sales Adidas].[Total Sales]" caption="Total Sales" attribute="1" defaultMemberUniqueName="[Data Sales Adidas].[Total Sales].[All]" allUniqueName="[Data Sales Adidas].[Total Sales].[All]" dimensionUniqueName="[Data Sales Adidas]" displayFolder="" count="0" memberValueDatatype="6" unbalanced="0"/>
    <cacheHierarchy uniqueName="[Data Sales Adidas].[Operating Profit]" caption="Operating Profit" attribute="1" defaultMemberUniqueName="[Data Sales Adidas].[Operating Profit].[All]" allUniqueName="[Data Sales Adidas].[Operating Profit].[All]" dimensionUniqueName="[Data Sales Adidas]" displayFolder="" count="0" memberValueDatatype="6" unbalanced="0"/>
    <cacheHierarchy uniqueName="[Data Sales Adidas].[Operating Margin]" caption="Operating Margin" attribute="1" defaultMemberUniqueName="[Data Sales Adidas].[Operating Margin].[All]" allUniqueName="[Data Sales Adidas].[Operating Margin].[All]" dimensionUniqueName="[Data Sales Adidas]" displayFolder="" count="0" memberValueDatatype="5" unbalanced="0"/>
    <cacheHierarchy uniqueName="[Data Sales Adidas].[Sales Method]" caption="Sales Method" attribute="1" defaultMemberUniqueName="[Data Sales Adidas].[Sales Method].[All]" allUniqueName="[Data Sales Adidas].[Sales Method].[All]" dimensionUniqueName="[Data Sales Adidas]" displayFolder="" count="0" memberValueDatatype="130" unbalanced="0"/>
    <cacheHierarchy uniqueName="[Data Sales Adidas].[Invoice Date (Year)]" caption="Invoice Date (Year)" attribute="1" defaultMemberUniqueName="[Data Sales Adidas].[Invoice Date (Year)].[All]" allUniqueName="[Data Sales Adidas].[Invoice Date (Year)].[All]" dimensionUniqueName="[Data Sales Adidas]" displayFolder="" count="2" memberValueDatatype="130" unbalanced="0"/>
    <cacheHierarchy uniqueName="[Data Sales Adidas].[Invoice Date (Quarter)]" caption="Invoice Date (Quarter)" attribute="1" defaultMemberUniqueName="[Data Sales Adidas].[Invoice Date (Quarter)].[All]" allUniqueName="[Data Sales Adidas].[Invoice Date (Quarter)].[All]" dimensionUniqueName="[Data Sales Adidas]" displayFolder="" count="0" memberValueDatatype="130" unbalanced="0"/>
    <cacheHierarchy uniqueName="[Data Sales Adidas].[Invoice Date (Month)]" caption="Invoice Date (Month)" attribute="1" defaultMemberUniqueName="[Data Sales Adidas].[Invoice Date (Month)].[All]" allUniqueName="[Data Sales Adidas].[Invoice Date (Month)].[All]" dimensionUniqueName="[Data Sales Adidas]" displayFolder="" count="2" memberValueDatatype="130" unbalanced="0">
      <fieldsUsage count="2">
        <fieldUsage x="-1"/>
        <fieldUsage x="1"/>
      </fieldsUsage>
    </cacheHierarchy>
    <cacheHierarchy uniqueName="[Location].[Region]" caption="Region" attribute="1" defaultMemberUniqueName="[Location].[Region].[All]" allUniqueName="[Location].[Region].[All]" dimensionUniqueName="[Location]" displayFolder="" count="0" memberValueDatatype="130" unbalanced="0"/>
    <cacheHierarchy uniqueName="[Location].[State]" caption="State" attribute="1" defaultMemberUniqueName="[Location].[State].[All]" allUniqueName="[Location].[State].[All]" dimensionUniqueName="[Location]" displayFolder="" count="0" memberValueDatatype="130" unbalanced="0"/>
    <cacheHierarchy uniqueName="[Location].[City]" caption="City" attribute="1" defaultMemberUniqueName="[Location].[City].[All]" allUniqueName="[Location].[City].[All]" dimensionUniqueName="[Location]" displayFolder="" count="0" memberValueDatatype="130" unbalanced="0"/>
    <cacheHierarchy uniqueName="[Location].[LocationKey]" caption="LocationKey" attribute="1" defaultMemberUniqueName="[Location].[LocationKey].[All]" allUniqueName="[Location].[LocationKey].[All]" dimensionUniqueName="[Location]" displayFolder="" count="0" memberValueDatatype="130" unbalanced="0"/>
    <cacheHierarchy uniqueName="[Product].[Product]" caption="Product" attribute="1" defaultMemberUniqueName="[Product].[Product].[All]" allUniqueName="[Product].[Product].[All]" dimensionUniqueName="[Product]" displayFolder="" count="2" memberValueDatatype="130" unbalanced="0">
      <fieldsUsage count="2">
        <fieldUsage x="-1"/>
        <fieldUsage x="2"/>
      </fieldsUsage>
    </cacheHierarchy>
    <cacheHierarchy uniqueName="[Product].[Image Url]" caption="Image Url" attribute="1" defaultMemberUniqueName="[Product].[Image Url].[All]" allUniqueName="[Product].[Image Url].[All]" dimensionUniqueName="[Product]" displayFolder="" count="0" memberValueDatatype="130" unbalanced="0"/>
    <cacheHierarchy uniqueName="[Data Sales Adidas].[Invoice Date (Month Index)]" caption="Invoice Date (Month Index)" attribute="1" defaultMemberUniqueName="[Data Sales Adidas].[Invoice Date (Month Index)].[All]" allUniqueName="[Data Sales Adidas].[Invoice Date (Month Index)].[All]" dimensionUniqueName="[Data Sales Adidas]" displayFolder="" count="0" memberValueDatatype="20" unbalanced="0" hidden="1"/>
    <cacheHierarchy uniqueName="[Measures].[__XL_Count Data Sales Adidas]" caption="__XL_Count Data Sales Adidas" measure="1" displayFolder="" measureGroup="Data Sales Adidas" count="0" hidden="1"/>
    <cacheHierarchy uniqueName="[Measures].[__XL_Count Location]" caption="__XL_Count Location" measure="1" displayFolder="" measureGroup="Location"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Total Sales]" caption="Sum of Total Sales" measure="1" displayFolder="" measureGroup="Data Sales Adidas" count="0" hidden="1">
      <extLst>
        <ext xmlns:x15="http://schemas.microsoft.com/office/spreadsheetml/2010/11/main" uri="{B97F6D7D-B522-45F9-BDA1-12C45D357490}">
          <x15:cacheHierarchy aggregatedColumn="7"/>
        </ext>
      </extLst>
    </cacheHierarchy>
    <cacheHierarchy uniqueName="[Measures].[Sum of Units Sold]" caption="Sum of Units Sold" measure="1" displayFolder="" measureGroup="Data Sales Adidas" count="0" hidden="1">
      <extLst>
        <ext xmlns:x15="http://schemas.microsoft.com/office/spreadsheetml/2010/11/main" uri="{B97F6D7D-B522-45F9-BDA1-12C45D357490}">
          <x15:cacheHierarchy aggregatedColumn="6"/>
        </ext>
      </extLst>
    </cacheHierarchy>
    <cacheHierarchy uniqueName="[Measures].[Sum of Operating Profit]" caption="Sum of Operating Profit" measure="1" displayFolder="" measureGroup="Data Sales Adidas"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Retailer ID]" caption="Sum of Retailer ID" measure="1" displayFolder="" measureGroup="Data Sales Adidas" count="0" hidden="1">
      <extLst>
        <ext xmlns:x15="http://schemas.microsoft.com/office/spreadsheetml/2010/11/main" uri="{B97F6D7D-B522-45F9-BDA1-12C45D357490}">
          <x15:cacheHierarchy aggregatedColumn="1"/>
        </ext>
      </extLst>
    </cacheHierarchy>
    <cacheHierarchy uniqueName="[Measures].[Count of Retailer ID]" caption="Count of Retailer ID" measure="1" displayFolder="" measureGroup="Data Sales Adidas" count="0" hidden="1">
      <extLst>
        <ext xmlns:x15="http://schemas.microsoft.com/office/spreadsheetml/2010/11/main" uri="{B97F6D7D-B522-45F9-BDA1-12C45D357490}">
          <x15:cacheHierarchy aggregatedColumn="1"/>
        </ext>
      </extLst>
    </cacheHierarchy>
    <cacheHierarchy uniqueName="[Measures].[Sum of Price per Unit]" caption="Sum of Price per Unit" measure="1" displayFolder="" measureGroup="Data Sales Adidas" count="0" hidden="1">
      <extLst>
        <ext xmlns:x15="http://schemas.microsoft.com/office/spreadsheetml/2010/11/main" uri="{B97F6D7D-B522-45F9-BDA1-12C45D357490}">
          <x15:cacheHierarchy aggregatedColumn="5"/>
        </ext>
      </extLst>
    </cacheHierarchy>
    <cacheHierarchy uniqueName="[Measures].[Average of Price per Unit]" caption="Average of Price per Unit" measure="1" displayFolder="" measureGroup="Data Sales Adidas" count="0" hidden="1">
      <extLst>
        <ext xmlns:x15="http://schemas.microsoft.com/office/spreadsheetml/2010/11/main" uri="{B97F6D7D-B522-45F9-BDA1-12C45D357490}">
          <x15:cacheHierarchy aggregatedColumn="5"/>
        </ext>
      </extLst>
    </cacheHierarchy>
    <cacheHierarchy uniqueName="[Measures].[Sum of Operating Margin]" caption="Sum of Operating Margin" measure="1" displayFolder="" measureGroup="Data Sales Adidas" count="0" hidden="1">
      <extLst>
        <ext xmlns:x15="http://schemas.microsoft.com/office/spreadsheetml/2010/11/main" uri="{B97F6D7D-B522-45F9-BDA1-12C45D357490}">
          <x15:cacheHierarchy aggregatedColumn="9"/>
        </ext>
      </extLst>
    </cacheHierarchy>
  </cacheHierarchies>
  <kpis count="0"/>
  <dimensions count="4">
    <dimension name="Data Sales Adidas" uniqueName="[Data Sales Adidas]" caption="Data Sales Adidas"/>
    <dimension name="Location" uniqueName="[Location]" caption="Location"/>
    <dimension measure="1" name="Measures" uniqueName="[Measures]" caption="Measures"/>
    <dimension name="Product" uniqueName="[Product]" caption="Product"/>
  </dimensions>
  <measureGroups count="3">
    <measureGroup name="Data Sales Adidas" caption="Data Sales Adidas"/>
    <measureGroup name="Location" caption="Location"/>
    <measureGroup name="Product" caption="Product"/>
  </measureGroups>
  <maps count="4">
    <map measureGroup="0" dimension="0"/>
    <map measureGroup="0" dimension="1"/>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cent" refreshedDate="45946.939458680557" createdVersion="3" refreshedVersion="8" minRefreshableVersion="3" recordCount="0" supportSubquery="1" supportAdvancedDrill="1" xr:uid="{4B856EF0-62D4-41E4-B0AD-59D2FDDA4CE4}">
  <cacheSource type="external" connectionId="4">
    <extLst>
      <ext xmlns:x14="http://schemas.microsoft.com/office/spreadsheetml/2009/9/main" uri="{F057638F-6D5F-4e77-A914-E7F072B9BCA8}">
        <x14:sourceConnection name="ThisWorkbookDataModel"/>
      </ext>
    </extLst>
  </cacheSource>
  <cacheFields count="0"/>
  <cacheHierarchies count="30">
    <cacheHierarchy uniqueName="[Data Sales Adidas].[Retailer]" caption="Retailer" attribute="1" defaultMemberUniqueName="[Data Sales Adidas].[Retailer].[All]" allUniqueName="[Data Sales Adidas].[Retailer].[All]" dimensionUniqueName="[Data Sales Adidas]" displayFolder="" count="0" memberValueDatatype="130" unbalanced="0"/>
    <cacheHierarchy uniqueName="[Data Sales Adidas].[Retailer ID]" caption="Retailer ID" attribute="1" defaultMemberUniqueName="[Data Sales Adidas].[Retailer ID].[All]" allUniqueName="[Data Sales Adidas].[Retailer ID].[All]" dimensionUniqueName="[Data Sales Adidas]" displayFolder="" count="0" memberValueDatatype="20" unbalanced="0"/>
    <cacheHierarchy uniqueName="[Data Sales Adidas].[Invoice Date]" caption="Invoice Date" attribute="1" time="1" defaultMemberUniqueName="[Data Sales Adidas].[Invoice Date].[All]" allUniqueName="[Data Sales Adidas].[Invoice Date].[All]" dimensionUniqueName="[Data Sales Adidas]" displayFolder="" count="0" memberValueDatatype="7" unbalanced="0"/>
    <cacheHierarchy uniqueName="[Data Sales Adidas].[Location Key]" caption="Location Key" attribute="1" defaultMemberUniqueName="[Data Sales Adidas].[Location Key].[All]" allUniqueName="[Data Sales Adidas].[Location Key].[All]" dimensionUniqueName="[Data Sales Adidas]" displayFolder="" count="0" memberValueDatatype="130" unbalanced="0"/>
    <cacheHierarchy uniqueName="[Data Sales Adidas].[Product]" caption="Product" attribute="1" defaultMemberUniqueName="[Data Sales Adidas].[Product].[All]" allUniqueName="[Data Sales Adidas].[Product].[All]" dimensionUniqueName="[Data Sales Adidas]" displayFolder="" count="2" memberValueDatatype="130" unbalanced="0"/>
    <cacheHierarchy uniqueName="[Data Sales Adidas].[Price per Unit]" caption="Price per Unit" attribute="1" defaultMemberUniqueName="[Data Sales Adidas].[Price per Unit].[All]" allUniqueName="[Data Sales Adidas].[Price per Unit].[All]" dimensionUniqueName="[Data Sales Adidas]" displayFolder="" count="0" memberValueDatatype="6" unbalanced="0"/>
    <cacheHierarchy uniqueName="[Data Sales Adidas].[Units Sold]" caption="Units Sold" attribute="1" defaultMemberUniqueName="[Data Sales Adidas].[Units Sold].[All]" allUniqueName="[Data Sales Adidas].[Units Sold].[All]" dimensionUniqueName="[Data Sales Adidas]" displayFolder="" count="0" memberValueDatatype="20" unbalanced="0"/>
    <cacheHierarchy uniqueName="[Data Sales Adidas].[Total Sales]" caption="Total Sales" attribute="1" defaultMemberUniqueName="[Data Sales Adidas].[Total Sales].[All]" allUniqueName="[Data Sales Adidas].[Total Sales].[All]" dimensionUniqueName="[Data Sales Adidas]" displayFolder="" count="0" memberValueDatatype="6" unbalanced="0"/>
    <cacheHierarchy uniqueName="[Data Sales Adidas].[Operating Profit]" caption="Operating Profit" attribute="1" defaultMemberUniqueName="[Data Sales Adidas].[Operating Profit].[All]" allUniqueName="[Data Sales Adidas].[Operating Profit].[All]" dimensionUniqueName="[Data Sales Adidas]" displayFolder="" count="0" memberValueDatatype="6" unbalanced="0"/>
    <cacheHierarchy uniqueName="[Data Sales Adidas].[Operating Margin]" caption="Operating Margin" attribute="1" defaultMemberUniqueName="[Data Sales Adidas].[Operating Margin].[All]" allUniqueName="[Data Sales Adidas].[Operating Margin].[All]" dimensionUniqueName="[Data Sales Adidas]" displayFolder="" count="0" memberValueDatatype="5" unbalanced="0"/>
    <cacheHierarchy uniqueName="[Data Sales Adidas].[Sales Method]" caption="Sales Method" attribute="1" defaultMemberUniqueName="[Data Sales Adidas].[Sales Method].[All]" allUniqueName="[Data Sales Adidas].[Sales Method].[All]" dimensionUniqueName="[Data Sales Adidas]" displayFolder="" count="0" memberValueDatatype="130" unbalanced="0"/>
    <cacheHierarchy uniqueName="[Data Sales Adidas].[Invoice Date (Year)]" caption="Invoice Date (Year)" attribute="1" defaultMemberUniqueName="[Data Sales Adidas].[Invoice Date (Year)].[All]" allUniqueName="[Data Sales Adidas].[Invoice Date (Year)].[All]" dimensionUniqueName="[Data Sales Adidas]" displayFolder="" count="2" memberValueDatatype="130" unbalanced="0"/>
    <cacheHierarchy uniqueName="[Data Sales Adidas].[Invoice Date (Quarter)]" caption="Invoice Date (Quarter)" attribute="1" defaultMemberUniqueName="[Data Sales Adidas].[Invoice Date (Quarter)].[All]" allUniqueName="[Data Sales Adidas].[Invoice Date (Quarter)].[All]" dimensionUniqueName="[Data Sales Adidas]" displayFolder="" count="0" memberValueDatatype="130" unbalanced="0"/>
    <cacheHierarchy uniqueName="[Data Sales Adidas].[Invoice Date (Month)]" caption="Invoice Date (Month)" attribute="1" defaultMemberUniqueName="[Data Sales Adidas].[Invoice Date (Month)].[All]" allUniqueName="[Data Sales Adidas].[Invoice Date (Month)].[All]" dimensionUniqueName="[Data Sales Adidas]" displayFolder="" count="0" memberValueDatatype="130" unbalanced="0"/>
    <cacheHierarchy uniqueName="[Location].[Region]" caption="Region" attribute="1" defaultMemberUniqueName="[Location].[Region].[All]" allUniqueName="[Location].[Region].[All]" dimensionUniqueName="[Location]" displayFolder="" count="0" memberValueDatatype="130" unbalanced="0"/>
    <cacheHierarchy uniqueName="[Location].[State]" caption="State" attribute="1" defaultMemberUniqueName="[Location].[State].[All]" allUniqueName="[Location].[State].[All]" dimensionUniqueName="[Location]" displayFolder="" count="0" memberValueDatatype="130" unbalanced="0"/>
    <cacheHierarchy uniqueName="[Location].[City]" caption="City" attribute="1" defaultMemberUniqueName="[Location].[City].[All]" allUniqueName="[Location].[City].[All]" dimensionUniqueName="[Location]" displayFolder="" count="0" memberValueDatatype="130" unbalanced="0"/>
    <cacheHierarchy uniqueName="[Location].[LocationKey]" caption="LocationKey" attribute="1" defaultMemberUniqueName="[Location].[LocationKey].[All]" allUniqueName="[Location].[LocationKey].[All]" dimensionUniqueName="[Location]" displayFolder="" count="0" memberValueDatatype="130" unbalanced="0"/>
    <cacheHierarchy uniqueName="[Product].[Product]" caption="Product" attribute="1" defaultMemberUniqueName="[Product].[Product].[All]" allUniqueName="[Product].[Product].[All]" dimensionUniqueName="[Product]" displayFolder="" count="0" memberValueDatatype="130" unbalanced="0"/>
    <cacheHierarchy uniqueName="[Product].[Image Url]" caption="Image Url" attribute="1" defaultMemberUniqueName="[Product].[Image Url].[All]" allUniqueName="[Product].[Image Url].[All]" dimensionUniqueName="[Product]" displayFolder="" count="2" memberValueDatatype="130" unbalanced="0"/>
    <cacheHierarchy uniqueName="[Data Sales Adidas].[Invoice Date (Month Index)]" caption="Invoice Date (Month Index)" attribute="1" defaultMemberUniqueName="[Data Sales Adidas].[Invoice Date (Month Index)].[All]" allUniqueName="[Data Sales Adidas].[Invoice Date (Month Index)].[All]" dimensionUniqueName="[Data Sales Adidas]" displayFolder="" count="0" memberValueDatatype="20" unbalanced="0" hidden="1"/>
    <cacheHierarchy uniqueName="[Measures].[__XL_Count Data Sales Adidas]" caption="__XL_Count Data Sales Adidas" measure="1" displayFolder="" measureGroup="Data Sales Adidas" count="0" hidden="1"/>
    <cacheHierarchy uniqueName="[Measures].[__XL_Count Location]" caption="__XL_Count Location" measure="1" displayFolder="" measureGroup="Location"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Total Sales]" caption="Sum of Total Sales" measure="1" displayFolder="" measureGroup="Data Sales Adidas" count="0" hidden="1">
      <extLst>
        <ext xmlns:x15="http://schemas.microsoft.com/office/spreadsheetml/2010/11/main" uri="{B97F6D7D-B522-45F9-BDA1-12C45D357490}">
          <x15:cacheHierarchy aggregatedColumn="7"/>
        </ext>
      </extLst>
    </cacheHierarchy>
    <cacheHierarchy uniqueName="[Measures].[Sum of Units Sold]" caption="Sum of Units Sold" measure="1" displayFolder="" measureGroup="Data Sales Adidas" count="0" hidden="1">
      <extLst>
        <ext xmlns:x15="http://schemas.microsoft.com/office/spreadsheetml/2010/11/main" uri="{B97F6D7D-B522-45F9-BDA1-12C45D357490}">
          <x15:cacheHierarchy aggregatedColumn="6"/>
        </ext>
      </extLst>
    </cacheHierarchy>
    <cacheHierarchy uniqueName="[Measures].[Sum of Operating Profit]" caption="Sum of Operating Profit" measure="1" displayFolder="" measureGroup="Data Sales Adidas" count="0" hidden="1">
      <extLst>
        <ext xmlns:x15="http://schemas.microsoft.com/office/spreadsheetml/2010/11/main" uri="{B97F6D7D-B522-45F9-BDA1-12C45D357490}">
          <x15:cacheHierarchy aggregatedColumn="8"/>
        </ext>
      </extLst>
    </cacheHierarchy>
    <cacheHierarchy uniqueName="[Measures].[Sum of Retailer ID]" caption="Sum of Retailer ID" measure="1" displayFolder="" measureGroup="Data Sales Adidas" count="0" hidden="1">
      <extLst>
        <ext xmlns:x15="http://schemas.microsoft.com/office/spreadsheetml/2010/11/main" uri="{B97F6D7D-B522-45F9-BDA1-12C45D357490}">
          <x15:cacheHierarchy aggregatedColumn="1"/>
        </ext>
      </extLst>
    </cacheHierarchy>
    <cacheHierarchy uniqueName="[Measures].[Count of Retailer ID]" caption="Count of Retailer ID" measure="1" displayFolder="" measureGroup="Data Sales Adidas"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939869794"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cent" refreshedDate="45946.945238541666" createdVersion="3" refreshedVersion="8" minRefreshableVersion="3" recordCount="0" supportSubquery="1" supportAdvancedDrill="1" xr:uid="{CDAFFBD1-DF70-4086-AA38-ECD04C1859B7}">
  <cacheSource type="external" connectionId="4">
    <extLst>
      <ext xmlns:x14="http://schemas.microsoft.com/office/spreadsheetml/2009/9/main" uri="{F057638F-6D5F-4e77-A914-E7F072B9BCA8}">
        <x14:sourceConnection name="ThisWorkbookDataModel"/>
      </ext>
    </extLst>
  </cacheSource>
  <cacheFields count="0"/>
  <cacheHierarchies count="30">
    <cacheHierarchy uniqueName="[Data Sales Adidas].[Retailer]" caption="Retailer" attribute="1" defaultMemberUniqueName="[Data Sales Adidas].[Retailer].[All]" allUniqueName="[Data Sales Adidas].[Retailer].[All]" dimensionUniqueName="[Data Sales Adidas]" displayFolder="" count="0" memberValueDatatype="130" unbalanced="0"/>
    <cacheHierarchy uniqueName="[Data Sales Adidas].[Retailer ID]" caption="Retailer ID" attribute="1" defaultMemberUniqueName="[Data Sales Adidas].[Retailer ID].[All]" allUniqueName="[Data Sales Adidas].[Retailer ID].[All]" dimensionUniqueName="[Data Sales Adidas]" displayFolder="" count="0" memberValueDatatype="20" unbalanced="0"/>
    <cacheHierarchy uniqueName="[Data Sales Adidas].[Invoice Date]" caption="Invoice Date" attribute="1" time="1" defaultMemberUniqueName="[Data Sales Adidas].[Invoice Date].[All]" allUniqueName="[Data Sales Adidas].[Invoice Date].[All]" dimensionUniqueName="[Data Sales Adidas]" displayFolder="" count="0" memberValueDatatype="7" unbalanced="0"/>
    <cacheHierarchy uniqueName="[Data Sales Adidas].[Location Key]" caption="Location Key" attribute="1" defaultMemberUniqueName="[Data Sales Adidas].[Location Key].[All]" allUniqueName="[Data Sales Adidas].[Location Key].[All]" dimensionUniqueName="[Data Sales Adidas]" displayFolder="" count="0" memberValueDatatype="130" unbalanced="0"/>
    <cacheHierarchy uniqueName="[Data Sales Adidas].[Product]" caption="Product" attribute="1" defaultMemberUniqueName="[Data Sales Adidas].[Product].[All]" allUniqueName="[Data Sales Adidas].[Product].[All]" dimensionUniqueName="[Data Sales Adidas]" displayFolder="" count="0" memberValueDatatype="130" unbalanced="0"/>
    <cacheHierarchy uniqueName="[Data Sales Adidas].[Price per Unit]" caption="Price per Unit" attribute="1" defaultMemberUniqueName="[Data Sales Adidas].[Price per Unit].[All]" allUniqueName="[Data Sales Adidas].[Price per Unit].[All]" dimensionUniqueName="[Data Sales Adidas]" displayFolder="" count="0" memberValueDatatype="6" unbalanced="0"/>
    <cacheHierarchy uniqueName="[Data Sales Adidas].[Units Sold]" caption="Units Sold" attribute="1" defaultMemberUniqueName="[Data Sales Adidas].[Units Sold].[All]" allUniqueName="[Data Sales Adidas].[Units Sold].[All]" dimensionUniqueName="[Data Sales Adidas]" displayFolder="" count="0" memberValueDatatype="20" unbalanced="0"/>
    <cacheHierarchy uniqueName="[Data Sales Adidas].[Total Sales]" caption="Total Sales" attribute="1" defaultMemberUniqueName="[Data Sales Adidas].[Total Sales].[All]" allUniqueName="[Data Sales Adidas].[Total Sales].[All]" dimensionUniqueName="[Data Sales Adidas]" displayFolder="" count="0" memberValueDatatype="6" unbalanced="0"/>
    <cacheHierarchy uniqueName="[Data Sales Adidas].[Operating Profit]" caption="Operating Profit" attribute="1" defaultMemberUniqueName="[Data Sales Adidas].[Operating Profit].[All]" allUniqueName="[Data Sales Adidas].[Operating Profit].[All]" dimensionUniqueName="[Data Sales Adidas]" displayFolder="" count="0" memberValueDatatype="6" unbalanced="0"/>
    <cacheHierarchy uniqueName="[Data Sales Adidas].[Operating Margin]" caption="Operating Margin" attribute="1" defaultMemberUniqueName="[Data Sales Adidas].[Operating Margin].[All]" allUniqueName="[Data Sales Adidas].[Operating Margin].[All]" dimensionUniqueName="[Data Sales Adidas]" displayFolder="" count="0" memberValueDatatype="5" unbalanced="0"/>
    <cacheHierarchy uniqueName="[Data Sales Adidas].[Sales Method]" caption="Sales Method" attribute="1" defaultMemberUniqueName="[Data Sales Adidas].[Sales Method].[All]" allUniqueName="[Data Sales Adidas].[Sales Method].[All]" dimensionUniqueName="[Data Sales Adidas]" displayFolder="" count="0" memberValueDatatype="130" unbalanced="0"/>
    <cacheHierarchy uniqueName="[Data Sales Adidas].[Invoice Date (Year)]" caption="Invoice Date (Year)" attribute="1" defaultMemberUniqueName="[Data Sales Adidas].[Invoice Date (Year)].[All]" allUniqueName="[Data Sales Adidas].[Invoice Date (Year)].[All]" dimensionUniqueName="[Data Sales Adidas]" displayFolder="" count="0" memberValueDatatype="130" unbalanced="0"/>
    <cacheHierarchy uniqueName="[Data Sales Adidas].[Invoice Date (Quarter)]" caption="Invoice Date (Quarter)" attribute="1" defaultMemberUniqueName="[Data Sales Adidas].[Invoice Date (Quarter)].[All]" allUniqueName="[Data Sales Adidas].[Invoice Date (Quarter)].[All]" dimensionUniqueName="[Data Sales Adidas]" displayFolder="" count="0" memberValueDatatype="130" unbalanced="0"/>
    <cacheHierarchy uniqueName="[Data Sales Adidas].[Invoice Date (Month)]" caption="Invoice Date (Month)" attribute="1" defaultMemberUniqueName="[Data Sales Adidas].[Invoice Date (Month)].[All]" allUniqueName="[Data Sales Adidas].[Invoice Date (Month)].[All]" dimensionUniqueName="[Data Sales Adidas]" displayFolder="" count="0" memberValueDatatype="130" unbalanced="0"/>
    <cacheHierarchy uniqueName="[Location].[Region]" caption="Region" attribute="1" defaultMemberUniqueName="[Location].[Region].[All]" allUniqueName="[Location].[Region].[All]" dimensionUniqueName="[Location]" displayFolder="" count="0" memberValueDatatype="130" unbalanced="0"/>
    <cacheHierarchy uniqueName="[Location].[State]" caption="State" attribute="1" defaultMemberUniqueName="[Location].[State].[All]" allUniqueName="[Location].[State].[All]" dimensionUniqueName="[Location]" displayFolder="" count="0" memberValueDatatype="130" unbalanced="0"/>
    <cacheHierarchy uniqueName="[Location].[City]" caption="City" attribute="1" defaultMemberUniqueName="[Location].[City].[All]" allUniqueName="[Location].[City].[All]" dimensionUniqueName="[Location]" displayFolder="" count="0" memberValueDatatype="130" unbalanced="0"/>
    <cacheHierarchy uniqueName="[Location].[LocationKey]" caption="LocationKey" attribute="1" defaultMemberUniqueName="[Location].[LocationKey].[All]" allUniqueName="[Location].[LocationKey].[All]" dimensionUniqueName="[Location]" displayFolder="" count="0" memberValueDatatype="130" unbalanced="0"/>
    <cacheHierarchy uniqueName="[Product].[Product]" caption="Product" attribute="1" defaultMemberUniqueName="[Product].[Product].[All]" allUniqueName="[Product].[Product].[All]" dimensionUniqueName="[Product]" displayFolder="" count="2" memberValueDatatype="130" unbalanced="0"/>
    <cacheHierarchy uniqueName="[Product].[Image Url]" caption="Image Url" attribute="1" defaultMemberUniqueName="[Product].[Image Url].[All]" allUniqueName="[Product].[Image Url].[All]" dimensionUniqueName="[Product]" displayFolder="" count="0" memberValueDatatype="130" unbalanced="0"/>
    <cacheHierarchy uniqueName="[Data Sales Adidas].[Invoice Date (Month Index)]" caption="Invoice Date (Month Index)" attribute="1" defaultMemberUniqueName="[Data Sales Adidas].[Invoice Date (Month Index)].[All]" allUniqueName="[Data Sales Adidas].[Invoice Date (Month Index)].[All]" dimensionUniqueName="[Data Sales Adidas]" displayFolder="" count="0" memberValueDatatype="20" unbalanced="0" hidden="1"/>
    <cacheHierarchy uniqueName="[Measures].[__XL_Count Data Sales Adidas]" caption="__XL_Count Data Sales Adidas" measure="1" displayFolder="" measureGroup="Data Sales Adidas" count="0" hidden="1"/>
    <cacheHierarchy uniqueName="[Measures].[__XL_Count Location]" caption="__XL_Count Location" measure="1" displayFolder="" measureGroup="Location"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Total Sales]" caption="Sum of Total Sales" measure="1" displayFolder="" measureGroup="Data Sales Adidas" count="0" hidden="1">
      <extLst>
        <ext xmlns:x15="http://schemas.microsoft.com/office/spreadsheetml/2010/11/main" uri="{B97F6D7D-B522-45F9-BDA1-12C45D357490}">
          <x15:cacheHierarchy aggregatedColumn="7"/>
        </ext>
      </extLst>
    </cacheHierarchy>
    <cacheHierarchy uniqueName="[Measures].[Sum of Units Sold]" caption="Sum of Units Sold" measure="1" displayFolder="" measureGroup="Data Sales Adidas" count="0" hidden="1">
      <extLst>
        <ext xmlns:x15="http://schemas.microsoft.com/office/spreadsheetml/2010/11/main" uri="{B97F6D7D-B522-45F9-BDA1-12C45D357490}">
          <x15:cacheHierarchy aggregatedColumn="6"/>
        </ext>
      </extLst>
    </cacheHierarchy>
    <cacheHierarchy uniqueName="[Measures].[Sum of Operating Profit]" caption="Sum of Operating Profit" measure="1" displayFolder="" measureGroup="Data Sales Adidas" count="0" hidden="1">
      <extLst>
        <ext xmlns:x15="http://schemas.microsoft.com/office/spreadsheetml/2010/11/main" uri="{B97F6D7D-B522-45F9-BDA1-12C45D357490}">
          <x15:cacheHierarchy aggregatedColumn="8"/>
        </ext>
      </extLst>
    </cacheHierarchy>
    <cacheHierarchy uniqueName="[Measures].[Sum of Retailer ID]" caption="Sum of Retailer ID" measure="1" displayFolder="" measureGroup="Data Sales Adidas" count="0" hidden="1">
      <extLst>
        <ext xmlns:x15="http://schemas.microsoft.com/office/spreadsheetml/2010/11/main" uri="{B97F6D7D-B522-45F9-BDA1-12C45D357490}">
          <x15:cacheHierarchy aggregatedColumn="1"/>
        </ext>
      </extLst>
    </cacheHierarchy>
    <cacheHierarchy uniqueName="[Measures].[Count of Retailer ID]" caption="Count of Retailer ID" measure="1" displayFolder="" measureGroup="Data Sales Adidas"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98163852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cent" refreshedDate="45947.416227546295" createdVersion="5" refreshedVersion="8" minRefreshableVersion="3" recordCount="0" supportSubquery="1" supportAdvancedDrill="1" xr:uid="{81963C57-55F7-4F4F-8D95-D6F0075145F3}">
  <cacheSource type="external" connectionId="4"/>
  <cacheFields count="3">
    <cacheField name="[Measures].[Sum of Operating Profit]" caption="Sum of Operating Profit" numFmtId="0" hierarchy="27" level="32767"/>
    <cacheField name="[Data Sales Adidas].[Product].[Product]" caption="Product" numFmtId="0" hierarchy="4" level="1">
      <sharedItems count="6">
        <s v="Men's Apparel"/>
        <s v="Men's Athletic Footwear"/>
        <s v="Men's Street Footwear"/>
        <s v="Women's Apparel"/>
        <s v="Women's Athletic Footwear"/>
        <s v="Women's Street Footwear"/>
      </sharedItems>
    </cacheField>
    <cacheField name="[Product].[Product].[Product]" caption="Product" numFmtId="0" hierarchy="18" level="1">
      <sharedItems containsSemiMixedTypes="0" containsNonDate="0" containsString="0"/>
    </cacheField>
  </cacheFields>
  <cacheHierarchies count="33">
    <cacheHierarchy uniqueName="[Data Sales Adidas].[Retailer]" caption="Retailer" attribute="1" defaultMemberUniqueName="[Data Sales Adidas].[Retailer].[All]" allUniqueName="[Data Sales Adidas].[Retailer].[All]" dimensionUniqueName="[Data Sales Adidas]" displayFolder="" count="0" memberValueDatatype="130" unbalanced="0"/>
    <cacheHierarchy uniqueName="[Data Sales Adidas].[Retailer ID]" caption="Retailer ID" attribute="1" defaultMemberUniqueName="[Data Sales Adidas].[Retailer ID].[All]" allUniqueName="[Data Sales Adidas].[Retailer ID].[All]" dimensionUniqueName="[Data Sales Adidas]" displayFolder="" count="0" memberValueDatatype="20" unbalanced="0"/>
    <cacheHierarchy uniqueName="[Data Sales Adidas].[Invoice Date]" caption="Invoice Date" attribute="1" time="1" defaultMemberUniqueName="[Data Sales Adidas].[Invoice Date].[All]" allUniqueName="[Data Sales Adidas].[Invoice Date].[All]" dimensionUniqueName="[Data Sales Adidas]" displayFolder="" count="0" memberValueDatatype="7" unbalanced="0"/>
    <cacheHierarchy uniqueName="[Data Sales Adidas].[Location Key]" caption="Location Key" attribute="1" defaultMemberUniqueName="[Data Sales Adidas].[Location Key].[All]" allUniqueName="[Data Sales Adidas].[Location Key].[All]" dimensionUniqueName="[Data Sales Adidas]" displayFolder="" count="0" memberValueDatatype="130" unbalanced="0"/>
    <cacheHierarchy uniqueName="[Data Sales Adidas].[Product]" caption="Product" attribute="1" defaultMemberUniqueName="[Data Sales Adidas].[Product].[All]" allUniqueName="[Data Sales Adidas].[Product].[All]" dimensionUniqueName="[Data Sales Adidas]" displayFolder="" count="2" memberValueDatatype="130" unbalanced="0">
      <fieldsUsage count="2">
        <fieldUsage x="-1"/>
        <fieldUsage x="1"/>
      </fieldsUsage>
    </cacheHierarchy>
    <cacheHierarchy uniqueName="[Data Sales Adidas].[Price per Unit]" caption="Price per Unit" attribute="1" defaultMemberUniqueName="[Data Sales Adidas].[Price per Unit].[All]" allUniqueName="[Data Sales Adidas].[Price per Unit].[All]" dimensionUniqueName="[Data Sales Adidas]" displayFolder="" count="0" memberValueDatatype="6" unbalanced="0"/>
    <cacheHierarchy uniqueName="[Data Sales Adidas].[Units Sold]" caption="Units Sold" attribute="1" defaultMemberUniqueName="[Data Sales Adidas].[Units Sold].[All]" allUniqueName="[Data Sales Adidas].[Units Sold].[All]" dimensionUniqueName="[Data Sales Adidas]" displayFolder="" count="0" memberValueDatatype="20" unbalanced="0"/>
    <cacheHierarchy uniqueName="[Data Sales Adidas].[Total Sales]" caption="Total Sales" attribute="1" defaultMemberUniqueName="[Data Sales Adidas].[Total Sales].[All]" allUniqueName="[Data Sales Adidas].[Total Sales].[All]" dimensionUniqueName="[Data Sales Adidas]" displayFolder="" count="0" memberValueDatatype="6" unbalanced="0"/>
    <cacheHierarchy uniqueName="[Data Sales Adidas].[Operating Profit]" caption="Operating Profit" attribute="1" defaultMemberUniqueName="[Data Sales Adidas].[Operating Profit].[All]" allUniqueName="[Data Sales Adidas].[Operating Profit].[All]" dimensionUniqueName="[Data Sales Adidas]" displayFolder="" count="0" memberValueDatatype="6" unbalanced="0"/>
    <cacheHierarchy uniqueName="[Data Sales Adidas].[Operating Margin]" caption="Operating Margin" attribute="1" defaultMemberUniqueName="[Data Sales Adidas].[Operating Margin].[All]" allUniqueName="[Data Sales Adidas].[Operating Margin].[All]" dimensionUniqueName="[Data Sales Adidas]" displayFolder="" count="0" memberValueDatatype="5" unbalanced="0"/>
    <cacheHierarchy uniqueName="[Data Sales Adidas].[Sales Method]" caption="Sales Method" attribute="1" defaultMemberUniqueName="[Data Sales Adidas].[Sales Method].[All]" allUniqueName="[Data Sales Adidas].[Sales Method].[All]" dimensionUniqueName="[Data Sales Adidas]" displayFolder="" count="0" memberValueDatatype="130" unbalanced="0"/>
    <cacheHierarchy uniqueName="[Data Sales Adidas].[Invoice Date (Year)]" caption="Invoice Date (Year)" attribute="1" defaultMemberUniqueName="[Data Sales Adidas].[Invoice Date (Year)].[All]" allUniqueName="[Data Sales Adidas].[Invoice Date (Year)].[All]" dimensionUniqueName="[Data Sales Adidas]" displayFolder="" count="2" memberValueDatatype="130" unbalanced="0"/>
    <cacheHierarchy uniqueName="[Data Sales Adidas].[Invoice Date (Quarter)]" caption="Invoice Date (Quarter)" attribute="1" defaultMemberUniqueName="[Data Sales Adidas].[Invoice Date (Quarter)].[All]" allUniqueName="[Data Sales Adidas].[Invoice Date (Quarter)].[All]" dimensionUniqueName="[Data Sales Adidas]" displayFolder="" count="0" memberValueDatatype="130" unbalanced="0"/>
    <cacheHierarchy uniqueName="[Data Sales Adidas].[Invoice Date (Month)]" caption="Invoice Date (Month)" attribute="1" defaultMemberUniqueName="[Data Sales Adidas].[Invoice Date (Month)].[All]" allUniqueName="[Data Sales Adidas].[Invoice Date (Month)].[All]" dimensionUniqueName="[Data Sales Adidas]" displayFolder="" count="0" memberValueDatatype="130" unbalanced="0"/>
    <cacheHierarchy uniqueName="[Location].[Region]" caption="Region" attribute="1" defaultMemberUniqueName="[Location].[Region].[All]" allUniqueName="[Location].[Region].[All]" dimensionUniqueName="[Location]" displayFolder="" count="0" memberValueDatatype="130" unbalanced="0"/>
    <cacheHierarchy uniqueName="[Location].[State]" caption="State" attribute="1" defaultMemberUniqueName="[Location].[State].[All]" allUniqueName="[Location].[State].[All]" dimensionUniqueName="[Location]" displayFolder="" count="0" memberValueDatatype="130" unbalanced="0"/>
    <cacheHierarchy uniqueName="[Location].[City]" caption="City" attribute="1" defaultMemberUniqueName="[Location].[City].[All]" allUniqueName="[Location].[City].[All]" dimensionUniqueName="[Location]" displayFolder="" count="0" memberValueDatatype="130" unbalanced="0"/>
    <cacheHierarchy uniqueName="[Location].[LocationKey]" caption="LocationKey" attribute="1" defaultMemberUniqueName="[Location].[LocationKey].[All]" allUniqueName="[Location].[LocationKey].[All]" dimensionUniqueName="[Location]" displayFolder="" count="0" memberValueDatatype="130" unbalanced="0"/>
    <cacheHierarchy uniqueName="[Product].[Product]" caption="Product" attribute="1" defaultMemberUniqueName="[Product].[Product].[All]" allUniqueName="[Product].[Product].[All]" dimensionUniqueName="[Product]" displayFolder="" count="2" memberValueDatatype="130" unbalanced="0">
      <fieldsUsage count="2">
        <fieldUsage x="-1"/>
        <fieldUsage x="2"/>
      </fieldsUsage>
    </cacheHierarchy>
    <cacheHierarchy uniqueName="[Product].[Image Url]" caption="Image Url" attribute="1" defaultMemberUniqueName="[Product].[Image Url].[All]" allUniqueName="[Product].[Image Url].[All]" dimensionUniqueName="[Product]" displayFolder="" count="0" memberValueDatatype="130" unbalanced="0"/>
    <cacheHierarchy uniqueName="[Data Sales Adidas].[Invoice Date (Month Index)]" caption="Invoice Date (Month Index)" attribute="1" defaultMemberUniqueName="[Data Sales Adidas].[Invoice Date (Month Index)].[All]" allUniqueName="[Data Sales Adidas].[Invoice Date (Month Index)].[All]" dimensionUniqueName="[Data Sales Adidas]" displayFolder="" count="0" memberValueDatatype="20" unbalanced="0" hidden="1"/>
    <cacheHierarchy uniqueName="[Measures].[__XL_Count Data Sales Adidas]" caption="__XL_Count Data Sales Adidas" measure="1" displayFolder="" measureGroup="Data Sales Adidas" count="0" hidden="1"/>
    <cacheHierarchy uniqueName="[Measures].[__XL_Count Location]" caption="__XL_Count Location" measure="1" displayFolder="" measureGroup="Location"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Total Sales]" caption="Sum of Total Sales" measure="1" displayFolder="" measureGroup="Data Sales Adidas" count="0" hidden="1">
      <extLst>
        <ext xmlns:x15="http://schemas.microsoft.com/office/spreadsheetml/2010/11/main" uri="{B97F6D7D-B522-45F9-BDA1-12C45D357490}">
          <x15:cacheHierarchy aggregatedColumn="7"/>
        </ext>
      </extLst>
    </cacheHierarchy>
    <cacheHierarchy uniqueName="[Measures].[Sum of Units Sold]" caption="Sum of Units Sold" measure="1" displayFolder="" measureGroup="Data Sales Adidas" count="0" hidden="1">
      <extLst>
        <ext xmlns:x15="http://schemas.microsoft.com/office/spreadsheetml/2010/11/main" uri="{B97F6D7D-B522-45F9-BDA1-12C45D357490}">
          <x15:cacheHierarchy aggregatedColumn="6"/>
        </ext>
      </extLst>
    </cacheHierarchy>
    <cacheHierarchy uniqueName="[Measures].[Sum of Operating Profit]" caption="Sum of Operating Profit" measure="1" displayFolder="" measureGroup="Data Sales Adidas"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Retailer ID]" caption="Sum of Retailer ID" measure="1" displayFolder="" measureGroup="Data Sales Adidas" count="0" hidden="1">
      <extLst>
        <ext xmlns:x15="http://schemas.microsoft.com/office/spreadsheetml/2010/11/main" uri="{B97F6D7D-B522-45F9-BDA1-12C45D357490}">
          <x15:cacheHierarchy aggregatedColumn="1"/>
        </ext>
      </extLst>
    </cacheHierarchy>
    <cacheHierarchy uniqueName="[Measures].[Count of Retailer ID]" caption="Count of Retailer ID" measure="1" displayFolder="" measureGroup="Data Sales Adidas" count="0" hidden="1">
      <extLst>
        <ext xmlns:x15="http://schemas.microsoft.com/office/spreadsheetml/2010/11/main" uri="{B97F6D7D-B522-45F9-BDA1-12C45D357490}">
          <x15:cacheHierarchy aggregatedColumn="1"/>
        </ext>
      </extLst>
    </cacheHierarchy>
    <cacheHierarchy uniqueName="[Measures].[Sum of Price per Unit]" caption="Sum of Price per Unit" measure="1" displayFolder="" measureGroup="Data Sales Adidas" count="0" hidden="1">
      <extLst>
        <ext xmlns:x15="http://schemas.microsoft.com/office/spreadsheetml/2010/11/main" uri="{B97F6D7D-B522-45F9-BDA1-12C45D357490}">
          <x15:cacheHierarchy aggregatedColumn="5"/>
        </ext>
      </extLst>
    </cacheHierarchy>
    <cacheHierarchy uniqueName="[Measures].[Average of Price per Unit]" caption="Average of Price per Unit" measure="1" displayFolder="" measureGroup="Data Sales Adidas" count="0" hidden="1">
      <extLst>
        <ext xmlns:x15="http://schemas.microsoft.com/office/spreadsheetml/2010/11/main" uri="{B97F6D7D-B522-45F9-BDA1-12C45D357490}">
          <x15:cacheHierarchy aggregatedColumn="5"/>
        </ext>
      </extLst>
    </cacheHierarchy>
    <cacheHierarchy uniqueName="[Measures].[Sum of Operating Margin]" caption="Sum of Operating Margin" measure="1" displayFolder="" measureGroup="Data Sales Adidas" count="0" hidden="1">
      <extLst>
        <ext xmlns:x15="http://schemas.microsoft.com/office/spreadsheetml/2010/11/main" uri="{B97F6D7D-B522-45F9-BDA1-12C45D357490}">
          <x15:cacheHierarchy aggregatedColumn="9"/>
        </ext>
      </extLst>
    </cacheHierarchy>
  </cacheHierarchies>
  <kpis count="0"/>
  <dimensions count="4">
    <dimension name="Data Sales Adidas" uniqueName="[Data Sales Adidas]" caption="Data Sales Adidas"/>
    <dimension name="Location" uniqueName="[Location]" caption="Location"/>
    <dimension measure="1" name="Measures" uniqueName="[Measures]" caption="Measures"/>
    <dimension name="Product" uniqueName="[Product]" caption="Product"/>
  </dimensions>
  <measureGroups count="3">
    <measureGroup name="Data Sales Adidas" caption="Data Sales Adidas"/>
    <measureGroup name="Location" caption="Location"/>
    <measureGroup name="Product" caption="Product"/>
  </measureGroups>
  <maps count="4">
    <map measureGroup="0" dimension="0"/>
    <map measureGroup="0" dimension="1"/>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cent" refreshedDate="45947.41622777778" createdVersion="5" refreshedVersion="8" minRefreshableVersion="3" recordCount="0" supportSubquery="1" supportAdvancedDrill="1" xr:uid="{B5DB8A77-7D48-4774-887D-5DE23A66750A}">
  <cacheSource type="external" connectionId="4"/>
  <cacheFields count="2">
    <cacheField name="[Measures].[Average of Price per Unit]" caption="Average of Price per Unit" numFmtId="0" hierarchy="31" level="32767"/>
    <cacheField name="[Product].[Product].[Product]" caption="Product" numFmtId="0" hierarchy="18" level="1">
      <sharedItems containsSemiMixedTypes="0" containsNonDate="0" containsString="0"/>
    </cacheField>
  </cacheFields>
  <cacheHierarchies count="33">
    <cacheHierarchy uniqueName="[Data Sales Adidas].[Retailer]" caption="Retailer" attribute="1" defaultMemberUniqueName="[Data Sales Adidas].[Retailer].[All]" allUniqueName="[Data Sales Adidas].[Retailer].[All]" dimensionUniqueName="[Data Sales Adidas]" displayFolder="" count="0" memberValueDatatype="130" unbalanced="0"/>
    <cacheHierarchy uniqueName="[Data Sales Adidas].[Retailer ID]" caption="Retailer ID" attribute="1" defaultMemberUniqueName="[Data Sales Adidas].[Retailer ID].[All]" allUniqueName="[Data Sales Adidas].[Retailer ID].[All]" dimensionUniqueName="[Data Sales Adidas]" displayFolder="" count="0" memberValueDatatype="20" unbalanced="0"/>
    <cacheHierarchy uniqueName="[Data Sales Adidas].[Invoice Date]" caption="Invoice Date" attribute="1" time="1" defaultMemberUniqueName="[Data Sales Adidas].[Invoice Date].[All]" allUniqueName="[Data Sales Adidas].[Invoice Date].[All]" dimensionUniqueName="[Data Sales Adidas]" displayFolder="" count="0" memberValueDatatype="7" unbalanced="0"/>
    <cacheHierarchy uniqueName="[Data Sales Adidas].[Location Key]" caption="Location Key" attribute="1" defaultMemberUniqueName="[Data Sales Adidas].[Location Key].[All]" allUniqueName="[Data Sales Adidas].[Location Key].[All]" dimensionUniqueName="[Data Sales Adidas]" displayFolder="" count="0" memberValueDatatype="130" unbalanced="0"/>
    <cacheHierarchy uniqueName="[Data Sales Adidas].[Product]" caption="Product" attribute="1" defaultMemberUniqueName="[Data Sales Adidas].[Product].[All]" allUniqueName="[Data Sales Adidas].[Product].[All]" dimensionUniqueName="[Data Sales Adidas]" displayFolder="" count="2" memberValueDatatype="130" unbalanced="0"/>
    <cacheHierarchy uniqueName="[Data Sales Adidas].[Price per Unit]" caption="Price per Unit" attribute="1" defaultMemberUniqueName="[Data Sales Adidas].[Price per Unit].[All]" allUniqueName="[Data Sales Adidas].[Price per Unit].[All]" dimensionUniqueName="[Data Sales Adidas]" displayFolder="" count="0" memberValueDatatype="6" unbalanced="0"/>
    <cacheHierarchy uniqueName="[Data Sales Adidas].[Units Sold]" caption="Units Sold" attribute="1" defaultMemberUniqueName="[Data Sales Adidas].[Units Sold].[All]" allUniqueName="[Data Sales Adidas].[Units Sold].[All]" dimensionUniqueName="[Data Sales Adidas]" displayFolder="" count="0" memberValueDatatype="20" unbalanced="0"/>
    <cacheHierarchy uniqueName="[Data Sales Adidas].[Total Sales]" caption="Total Sales" attribute="1" defaultMemberUniqueName="[Data Sales Adidas].[Total Sales].[All]" allUniqueName="[Data Sales Adidas].[Total Sales].[All]" dimensionUniqueName="[Data Sales Adidas]" displayFolder="" count="0" memberValueDatatype="6" unbalanced="0"/>
    <cacheHierarchy uniqueName="[Data Sales Adidas].[Operating Profit]" caption="Operating Profit" attribute="1" defaultMemberUniqueName="[Data Sales Adidas].[Operating Profit].[All]" allUniqueName="[Data Sales Adidas].[Operating Profit].[All]" dimensionUniqueName="[Data Sales Adidas]" displayFolder="" count="0" memberValueDatatype="6" unbalanced="0"/>
    <cacheHierarchy uniqueName="[Data Sales Adidas].[Operating Margin]" caption="Operating Margin" attribute="1" defaultMemberUniqueName="[Data Sales Adidas].[Operating Margin].[All]" allUniqueName="[Data Sales Adidas].[Operating Margin].[All]" dimensionUniqueName="[Data Sales Adidas]" displayFolder="" count="0" memberValueDatatype="5" unbalanced="0"/>
    <cacheHierarchy uniqueName="[Data Sales Adidas].[Sales Method]" caption="Sales Method" attribute="1" defaultMemberUniqueName="[Data Sales Adidas].[Sales Method].[All]" allUniqueName="[Data Sales Adidas].[Sales Method].[All]" dimensionUniqueName="[Data Sales Adidas]" displayFolder="" count="0" memberValueDatatype="130" unbalanced="0"/>
    <cacheHierarchy uniqueName="[Data Sales Adidas].[Invoice Date (Year)]" caption="Invoice Date (Year)" attribute="1" defaultMemberUniqueName="[Data Sales Adidas].[Invoice Date (Year)].[All]" allUniqueName="[Data Sales Adidas].[Invoice Date (Year)].[All]" dimensionUniqueName="[Data Sales Adidas]" displayFolder="" count="2" memberValueDatatype="130" unbalanced="0"/>
    <cacheHierarchy uniqueName="[Data Sales Adidas].[Invoice Date (Quarter)]" caption="Invoice Date (Quarter)" attribute="1" defaultMemberUniqueName="[Data Sales Adidas].[Invoice Date (Quarter)].[All]" allUniqueName="[Data Sales Adidas].[Invoice Date (Quarter)].[All]" dimensionUniqueName="[Data Sales Adidas]" displayFolder="" count="0" memberValueDatatype="130" unbalanced="0"/>
    <cacheHierarchy uniqueName="[Data Sales Adidas].[Invoice Date (Month)]" caption="Invoice Date (Month)" attribute="1" defaultMemberUniqueName="[Data Sales Adidas].[Invoice Date (Month)].[All]" allUniqueName="[Data Sales Adidas].[Invoice Date (Month)].[All]" dimensionUniqueName="[Data Sales Adidas]" displayFolder="" count="0" memberValueDatatype="130" unbalanced="0"/>
    <cacheHierarchy uniqueName="[Location].[Region]" caption="Region" attribute="1" defaultMemberUniqueName="[Location].[Region].[All]" allUniqueName="[Location].[Region].[All]" dimensionUniqueName="[Location]" displayFolder="" count="0" memberValueDatatype="130" unbalanced="0"/>
    <cacheHierarchy uniqueName="[Location].[State]" caption="State" attribute="1" defaultMemberUniqueName="[Location].[State].[All]" allUniqueName="[Location].[State].[All]" dimensionUniqueName="[Location]" displayFolder="" count="0" memberValueDatatype="130" unbalanced="0"/>
    <cacheHierarchy uniqueName="[Location].[City]" caption="City" attribute="1" defaultMemberUniqueName="[Location].[City].[All]" allUniqueName="[Location].[City].[All]" dimensionUniqueName="[Location]" displayFolder="" count="0" memberValueDatatype="130" unbalanced="0"/>
    <cacheHierarchy uniqueName="[Location].[LocationKey]" caption="LocationKey" attribute="1" defaultMemberUniqueName="[Location].[LocationKey].[All]" allUniqueName="[Location].[LocationKey].[All]" dimensionUniqueName="[Location]" displayFolder="" count="0" memberValueDatatype="130" unbalanced="0"/>
    <cacheHierarchy uniqueName="[Product].[Product]" caption="Product" attribute="1" defaultMemberUniqueName="[Product].[Product].[All]" allUniqueName="[Product].[Product].[All]" dimensionUniqueName="[Product]" displayFolder="" count="2" memberValueDatatype="130" unbalanced="0">
      <fieldsUsage count="2">
        <fieldUsage x="-1"/>
        <fieldUsage x="1"/>
      </fieldsUsage>
    </cacheHierarchy>
    <cacheHierarchy uniqueName="[Product].[Image Url]" caption="Image Url" attribute="1" defaultMemberUniqueName="[Product].[Image Url].[All]" allUniqueName="[Product].[Image Url].[All]" dimensionUniqueName="[Product]" displayFolder="" count="0" memberValueDatatype="130" unbalanced="0"/>
    <cacheHierarchy uniqueName="[Data Sales Adidas].[Invoice Date (Month Index)]" caption="Invoice Date (Month Index)" attribute="1" defaultMemberUniqueName="[Data Sales Adidas].[Invoice Date (Month Index)].[All]" allUniqueName="[Data Sales Adidas].[Invoice Date (Month Index)].[All]" dimensionUniqueName="[Data Sales Adidas]" displayFolder="" count="0" memberValueDatatype="20" unbalanced="0" hidden="1"/>
    <cacheHierarchy uniqueName="[Measures].[__XL_Count Data Sales Adidas]" caption="__XL_Count Data Sales Adidas" measure="1" displayFolder="" measureGroup="Data Sales Adidas" count="0" hidden="1"/>
    <cacheHierarchy uniqueName="[Measures].[__XL_Count Location]" caption="__XL_Count Location" measure="1" displayFolder="" measureGroup="Location"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Total Sales]" caption="Sum of Total Sales" measure="1" displayFolder="" measureGroup="Data Sales Adidas" count="0" hidden="1">
      <extLst>
        <ext xmlns:x15="http://schemas.microsoft.com/office/spreadsheetml/2010/11/main" uri="{B97F6D7D-B522-45F9-BDA1-12C45D357490}">
          <x15:cacheHierarchy aggregatedColumn="7"/>
        </ext>
      </extLst>
    </cacheHierarchy>
    <cacheHierarchy uniqueName="[Measures].[Sum of Units Sold]" caption="Sum of Units Sold" measure="1" displayFolder="" measureGroup="Data Sales Adidas" count="0" hidden="1">
      <extLst>
        <ext xmlns:x15="http://schemas.microsoft.com/office/spreadsheetml/2010/11/main" uri="{B97F6D7D-B522-45F9-BDA1-12C45D357490}">
          <x15:cacheHierarchy aggregatedColumn="6"/>
        </ext>
      </extLst>
    </cacheHierarchy>
    <cacheHierarchy uniqueName="[Measures].[Sum of Operating Profit]" caption="Sum of Operating Profit" measure="1" displayFolder="" measureGroup="Data Sales Adidas" count="0" hidden="1">
      <extLst>
        <ext xmlns:x15="http://schemas.microsoft.com/office/spreadsheetml/2010/11/main" uri="{B97F6D7D-B522-45F9-BDA1-12C45D357490}">
          <x15:cacheHierarchy aggregatedColumn="8"/>
        </ext>
      </extLst>
    </cacheHierarchy>
    <cacheHierarchy uniqueName="[Measures].[Sum of Retailer ID]" caption="Sum of Retailer ID" measure="1" displayFolder="" measureGroup="Data Sales Adidas" count="0" hidden="1">
      <extLst>
        <ext xmlns:x15="http://schemas.microsoft.com/office/spreadsheetml/2010/11/main" uri="{B97F6D7D-B522-45F9-BDA1-12C45D357490}">
          <x15:cacheHierarchy aggregatedColumn="1"/>
        </ext>
      </extLst>
    </cacheHierarchy>
    <cacheHierarchy uniqueName="[Measures].[Count of Retailer ID]" caption="Count of Retailer ID" measure="1" displayFolder="" measureGroup="Data Sales Adidas" count="0" hidden="1">
      <extLst>
        <ext xmlns:x15="http://schemas.microsoft.com/office/spreadsheetml/2010/11/main" uri="{B97F6D7D-B522-45F9-BDA1-12C45D357490}">
          <x15:cacheHierarchy aggregatedColumn="1"/>
        </ext>
      </extLst>
    </cacheHierarchy>
    <cacheHierarchy uniqueName="[Measures].[Sum of Price per Unit]" caption="Sum of Price per Unit" measure="1" displayFolder="" measureGroup="Data Sales Adidas" count="0" hidden="1">
      <extLst>
        <ext xmlns:x15="http://schemas.microsoft.com/office/spreadsheetml/2010/11/main" uri="{B97F6D7D-B522-45F9-BDA1-12C45D357490}">
          <x15:cacheHierarchy aggregatedColumn="5"/>
        </ext>
      </extLst>
    </cacheHierarchy>
    <cacheHierarchy uniqueName="[Measures].[Average of Price per Unit]" caption="Average of Price per Unit" measure="1" displayFolder="" measureGroup="Data Sales Adidas"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Operating Margin]" caption="Sum of Operating Margin" measure="1" displayFolder="" measureGroup="Data Sales Adidas" count="0" hidden="1">
      <extLst>
        <ext xmlns:x15="http://schemas.microsoft.com/office/spreadsheetml/2010/11/main" uri="{B97F6D7D-B522-45F9-BDA1-12C45D357490}">
          <x15:cacheHierarchy aggregatedColumn="9"/>
        </ext>
      </extLst>
    </cacheHierarchy>
  </cacheHierarchies>
  <kpis count="0"/>
  <dimensions count="4">
    <dimension name="Data Sales Adidas" uniqueName="[Data Sales Adidas]" caption="Data Sales Adidas"/>
    <dimension name="Location" uniqueName="[Location]" caption="Location"/>
    <dimension measure="1" name="Measures" uniqueName="[Measures]" caption="Measures"/>
    <dimension name="Product" uniqueName="[Product]" caption="Product"/>
  </dimensions>
  <measureGroups count="3">
    <measureGroup name="Data Sales Adidas" caption="Data Sales Adidas"/>
    <measureGroup name="Location" caption="Location"/>
    <measureGroup name="Product" caption="Product"/>
  </measureGroups>
  <maps count="4">
    <map measureGroup="0" dimension="0"/>
    <map measureGroup="0" dimension="1"/>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cent" refreshedDate="45947.416228240741" createdVersion="5" refreshedVersion="8" minRefreshableVersion="3" recordCount="0" supportSubquery="1" supportAdvancedDrill="1" xr:uid="{279AA4C5-DD5C-4EE2-A857-54A895B8AA81}">
  <cacheSource type="external" connectionId="4"/>
  <cacheFields count="3">
    <cacheField name="[Measures].[Sum of Operating Profit]" caption="Sum of Operating Profit" numFmtId="0" hierarchy="27" level="32767"/>
    <cacheField name="[Location].[State].[State]" caption="State" numFmtId="0" hierarchy="15" level="1">
      <sharedItems count="10">
        <s v="Alabama"/>
        <s v="California"/>
        <s v="Florida"/>
        <s v="Louisiana"/>
        <s v="Michigan"/>
        <s v="New York"/>
        <s v="North Carolina"/>
        <s v="South Carolina"/>
        <s v="Tennessee"/>
        <s v="Texas"/>
      </sharedItems>
    </cacheField>
    <cacheField name="[Product].[Product].[Product]" caption="Product" numFmtId="0" hierarchy="18" level="1">
      <sharedItems containsSemiMixedTypes="0" containsNonDate="0" containsString="0"/>
    </cacheField>
  </cacheFields>
  <cacheHierarchies count="33">
    <cacheHierarchy uniqueName="[Data Sales Adidas].[Retailer]" caption="Retailer" attribute="1" defaultMemberUniqueName="[Data Sales Adidas].[Retailer].[All]" allUniqueName="[Data Sales Adidas].[Retailer].[All]" dimensionUniqueName="[Data Sales Adidas]" displayFolder="" count="0" memberValueDatatype="130" unbalanced="0"/>
    <cacheHierarchy uniqueName="[Data Sales Adidas].[Retailer ID]" caption="Retailer ID" attribute="1" defaultMemberUniqueName="[Data Sales Adidas].[Retailer ID].[All]" allUniqueName="[Data Sales Adidas].[Retailer ID].[All]" dimensionUniqueName="[Data Sales Adidas]" displayFolder="" count="0" memberValueDatatype="20" unbalanced="0"/>
    <cacheHierarchy uniqueName="[Data Sales Adidas].[Invoice Date]" caption="Invoice Date" attribute="1" time="1" defaultMemberUniqueName="[Data Sales Adidas].[Invoice Date].[All]" allUniqueName="[Data Sales Adidas].[Invoice Date].[All]" dimensionUniqueName="[Data Sales Adidas]" displayFolder="" count="0" memberValueDatatype="7" unbalanced="0"/>
    <cacheHierarchy uniqueName="[Data Sales Adidas].[Location Key]" caption="Location Key" attribute="1" defaultMemberUniqueName="[Data Sales Adidas].[Location Key].[All]" allUniqueName="[Data Sales Adidas].[Location Key].[All]" dimensionUniqueName="[Data Sales Adidas]" displayFolder="" count="0" memberValueDatatype="130" unbalanced="0"/>
    <cacheHierarchy uniqueName="[Data Sales Adidas].[Product]" caption="Product" attribute="1" defaultMemberUniqueName="[Data Sales Adidas].[Product].[All]" allUniqueName="[Data Sales Adidas].[Product].[All]" dimensionUniqueName="[Data Sales Adidas]" displayFolder="" count="2" memberValueDatatype="130" unbalanced="0"/>
    <cacheHierarchy uniqueName="[Data Sales Adidas].[Price per Unit]" caption="Price per Unit" attribute="1" defaultMemberUniqueName="[Data Sales Adidas].[Price per Unit].[All]" allUniqueName="[Data Sales Adidas].[Price per Unit].[All]" dimensionUniqueName="[Data Sales Adidas]" displayFolder="" count="0" memberValueDatatype="6" unbalanced="0"/>
    <cacheHierarchy uniqueName="[Data Sales Adidas].[Units Sold]" caption="Units Sold" attribute="1" defaultMemberUniqueName="[Data Sales Adidas].[Units Sold].[All]" allUniqueName="[Data Sales Adidas].[Units Sold].[All]" dimensionUniqueName="[Data Sales Adidas]" displayFolder="" count="0" memberValueDatatype="20" unbalanced="0"/>
    <cacheHierarchy uniqueName="[Data Sales Adidas].[Total Sales]" caption="Total Sales" attribute="1" defaultMemberUniqueName="[Data Sales Adidas].[Total Sales].[All]" allUniqueName="[Data Sales Adidas].[Total Sales].[All]" dimensionUniqueName="[Data Sales Adidas]" displayFolder="" count="0" memberValueDatatype="6" unbalanced="0"/>
    <cacheHierarchy uniqueName="[Data Sales Adidas].[Operating Profit]" caption="Operating Profit" attribute="1" defaultMemberUniqueName="[Data Sales Adidas].[Operating Profit].[All]" allUniqueName="[Data Sales Adidas].[Operating Profit].[All]" dimensionUniqueName="[Data Sales Adidas]" displayFolder="" count="0" memberValueDatatype="6" unbalanced="0"/>
    <cacheHierarchy uniqueName="[Data Sales Adidas].[Operating Margin]" caption="Operating Margin" attribute="1" defaultMemberUniqueName="[Data Sales Adidas].[Operating Margin].[All]" allUniqueName="[Data Sales Adidas].[Operating Margin].[All]" dimensionUniqueName="[Data Sales Adidas]" displayFolder="" count="0" memberValueDatatype="5" unbalanced="0"/>
    <cacheHierarchy uniqueName="[Data Sales Adidas].[Sales Method]" caption="Sales Method" attribute="1" defaultMemberUniqueName="[Data Sales Adidas].[Sales Method].[All]" allUniqueName="[Data Sales Adidas].[Sales Method].[All]" dimensionUniqueName="[Data Sales Adidas]" displayFolder="" count="0" memberValueDatatype="130" unbalanced="0"/>
    <cacheHierarchy uniqueName="[Data Sales Adidas].[Invoice Date (Year)]" caption="Invoice Date (Year)" attribute="1" defaultMemberUniqueName="[Data Sales Adidas].[Invoice Date (Year)].[All]" allUniqueName="[Data Sales Adidas].[Invoice Date (Year)].[All]" dimensionUniqueName="[Data Sales Adidas]" displayFolder="" count="2" memberValueDatatype="130" unbalanced="0"/>
    <cacheHierarchy uniqueName="[Data Sales Adidas].[Invoice Date (Quarter)]" caption="Invoice Date (Quarter)" attribute="1" defaultMemberUniqueName="[Data Sales Adidas].[Invoice Date (Quarter)].[All]" allUniqueName="[Data Sales Adidas].[Invoice Date (Quarter)].[All]" dimensionUniqueName="[Data Sales Adidas]" displayFolder="" count="0" memberValueDatatype="130" unbalanced="0"/>
    <cacheHierarchy uniqueName="[Data Sales Adidas].[Invoice Date (Month)]" caption="Invoice Date (Month)" attribute="1" defaultMemberUniqueName="[Data Sales Adidas].[Invoice Date (Month)].[All]" allUniqueName="[Data Sales Adidas].[Invoice Date (Month)].[All]" dimensionUniqueName="[Data Sales Adidas]" displayFolder="" count="2" memberValueDatatype="130" unbalanced="0"/>
    <cacheHierarchy uniqueName="[Location].[Region]" caption="Region" attribute="1" defaultMemberUniqueName="[Location].[Region].[All]" allUniqueName="[Location].[Region].[All]" dimensionUniqueName="[Location]" displayFolder="" count="0" memberValueDatatype="130" unbalanced="0"/>
    <cacheHierarchy uniqueName="[Location].[State]" caption="State" attribute="1" defaultMemberUniqueName="[Location].[State].[All]" allUniqueName="[Location].[State].[All]" dimensionUniqueName="[Location]" displayFolder="" count="2" memberValueDatatype="130" unbalanced="0">
      <fieldsUsage count="2">
        <fieldUsage x="-1"/>
        <fieldUsage x="1"/>
      </fieldsUsage>
    </cacheHierarchy>
    <cacheHierarchy uniqueName="[Location].[City]" caption="City" attribute="1" defaultMemberUniqueName="[Location].[City].[All]" allUniqueName="[Location].[City].[All]" dimensionUniqueName="[Location]" displayFolder="" count="2" memberValueDatatype="130" unbalanced="0"/>
    <cacheHierarchy uniqueName="[Location].[LocationKey]" caption="LocationKey" attribute="1" defaultMemberUniqueName="[Location].[LocationKey].[All]" allUniqueName="[Location].[LocationKey].[All]" dimensionUniqueName="[Location]" displayFolder="" count="0" memberValueDatatype="130" unbalanced="0"/>
    <cacheHierarchy uniqueName="[Product].[Product]" caption="Product" attribute="1" defaultMemberUniqueName="[Product].[Product].[All]" allUniqueName="[Product].[Product].[All]" dimensionUniqueName="[Product]" displayFolder="" count="2" memberValueDatatype="130" unbalanced="0">
      <fieldsUsage count="2">
        <fieldUsage x="-1"/>
        <fieldUsage x="2"/>
      </fieldsUsage>
    </cacheHierarchy>
    <cacheHierarchy uniqueName="[Product].[Image Url]" caption="Image Url" attribute="1" defaultMemberUniqueName="[Product].[Image Url].[All]" allUniqueName="[Product].[Image Url].[All]" dimensionUniqueName="[Product]" displayFolder="" count="0" memberValueDatatype="130" unbalanced="0"/>
    <cacheHierarchy uniqueName="[Data Sales Adidas].[Invoice Date (Month Index)]" caption="Invoice Date (Month Index)" attribute="1" defaultMemberUniqueName="[Data Sales Adidas].[Invoice Date (Month Index)].[All]" allUniqueName="[Data Sales Adidas].[Invoice Date (Month Index)].[All]" dimensionUniqueName="[Data Sales Adidas]" displayFolder="" count="0" memberValueDatatype="20" unbalanced="0" hidden="1"/>
    <cacheHierarchy uniqueName="[Measures].[__XL_Count Data Sales Adidas]" caption="__XL_Count Data Sales Adidas" measure="1" displayFolder="" measureGroup="Data Sales Adidas" count="0" hidden="1"/>
    <cacheHierarchy uniqueName="[Measures].[__XL_Count Location]" caption="__XL_Count Location" measure="1" displayFolder="" measureGroup="Location"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Total Sales]" caption="Sum of Total Sales" measure="1" displayFolder="" measureGroup="Data Sales Adidas" count="0" hidden="1">
      <extLst>
        <ext xmlns:x15="http://schemas.microsoft.com/office/spreadsheetml/2010/11/main" uri="{B97F6D7D-B522-45F9-BDA1-12C45D357490}">
          <x15:cacheHierarchy aggregatedColumn="7"/>
        </ext>
      </extLst>
    </cacheHierarchy>
    <cacheHierarchy uniqueName="[Measures].[Sum of Units Sold]" caption="Sum of Units Sold" measure="1" displayFolder="" measureGroup="Data Sales Adidas" count="0" hidden="1">
      <extLst>
        <ext xmlns:x15="http://schemas.microsoft.com/office/spreadsheetml/2010/11/main" uri="{B97F6D7D-B522-45F9-BDA1-12C45D357490}">
          <x15:cacheHierarchy aggregatedColumn="6"/>
        </ext>
      </extLst>
    </cacheHierarchy>
    <cacheHierarchy uniqueName="[Measures].[Sum of Operating Profit]" caption="Sum of Operating Profit" measure="1" displayFolder="" measureGroup="Data Sales Adidas"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Retailer ID]" caption="Sum of Retailer ID" measure="1" displayFolder="" measureGroup="Data Sales Adidas" count="0" hidden="1">
      <extLst>
        <ext xmlns:x15="http://schemas.microsoft.com/office/spreadsheetml/2010/11/main" uri="{B97F6D7D-B522-45F9-BDA1-12C45D357490}">
          <x15:cacheHierarchy aggregatedColumn="1"/>
        </ext>
      </extLst>
    </cacheHierarchy>
    <cacheHierarchy uniqueName="[Measures].[Count of Retailer ID]" caption="Count of Retailer ID" measure="1" displayFolder="" measureGroup="Data Sales Adidas" count="0" hidden="1">
      <extLst>
        <ext xmlns:x15="http://schemas.microsoft.com/office/spreadsheetml/2010/11/main" uri="{B97F6D7D-B522-45F9-BDA1-12C45D357490}">
          <x15:cacheHierarchy aggregatedColumn="1"/>
        </ext>
      </extLst>
    </cacheHierarchy>
    <cacheHierarchy uniqueName="[Measures].[Sum of Price per Unit]" caption="Sum of Price per Unit" measure="1" displayFolder="" measureGroup="Data Sales Adidas" count="0" hidden="1">
      <extLst>
        <ext xmlns:x15="http://schemas.microsoft.com/office/spreadsheetml/2010/11/main" uri="{B97F6D7D-B522-45F9-BDA1-12C45D357490}">
          <x15:cacheHierarchy aggregatedColumn="5"/>
        </ext>
      </extLst>
    </cacheHierarchy>
    <cacheHierarchy uniqueName="[Measures].[Average of Price per Unit]" caption="Average of Price per Unit" measure="1" displayFolder="" measureGroup="Data Sales Adidas" count="0" hidden="1">
      <extLst>
        <ext xmlns:x15="http://schemas.microsoft.com/office/spreadsheetml/2010/11/main" uri="{B97F6D7D-B522-45F9-BDA1-12C45D357490}">
          <x15:cacheHierarchy aggregatedColumn="5"/>
        </ext>
      </extLst>
    </cacheHierarchy>
    <cacheHierarchy uniqueName="[Measures].[Sum of Operating Margin]" caption="Sum of Operating Margin" measure="1" displayFolder="" measureGroup="Data Sales Adidas" count="0" hidden="1">
      <extLst>
        <ext xmlns:x15="http://schemas.microsoft.com/office/spreadsheetml/2010/11/main" uri="{B97F6D7D-B522-45F9-BDA1-12C45D357490}">
          <x15:cacheHierarchy aggregatedColumn="9"/>
        </ext>
      </extLst>
    </cacheHierarchy>
  </cacheHierarchies>
  <kpis count="0"/>
  <dimensions count="4">
    <dimension name="Data Sales Adidas" uniqueName="[Data Sales Adidas]" caption="Data Sales Adidas"/>
    <dimension name="Location" uniqueName="[Location]" caption="Location"/>
    <dimension measure="1" name="Measures" uniqueName="[Measures]" caption="Measures"/>
    <dimension name="Product" uniqueName="[Product]" caption="Product"/>
  </dimensions>
  <measureGroups count="3">
    <measureGroup name="Data Sales Adidas" caption="Data Sales Adidas"/>
    <measureGroup name="Location" caption="Location"/>
    <measureGroup name="Product" caption="Product"/>
  </measureGroups>
  <maps count="4">
    <map measureGroup="0" dimension="0"/>
    <map measureGroup="0" dimension="1"/>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cent" refreshedDate="45947.416229050927" createdVersion="5" refreshedVersion="8" minRefreshableVersion="3" recordCount="0" supportSubquery="1" supportAdvancedDrill="1" xr:uid="{769B31B9-08B3-4264-8EFC-C81DF581911A}">
  <cacheSource type="external" connectionId="4"/>
  <cacheFields count="4">
    <cacheField name="[Location].[State].[State]" caption="State" numFmtId="0" hierarchy="15" level="1">
      <sharedItems count="10">
        <s v="Alabama"/>
        <s v="California"/>
        <s v="Florida"/>
        <s v="Louisiana"/>
        <s v="Michigan"/>
        <s v="New York"/>
        <s v="North Carolina"/>
        <s v="South Carolina"/>
        <s v="Tennessee"/>
        <s v="Texas"/>
      </sharedItems>
    </cacheField>
    <cacheField name="[Data Sales Adidas].[Product].[Product]" caption="Product" numFmtId="0" hierarchy="4" level="1">
      <sharedItems count="6">
        <s v="Men's Apparel"/>
        <s v="Men's Athletic Footwear"/>
        <s v="Men's Street Footwear"/>
        <s v="Women's Apparel"/>
        <s v="Women's Athletic Footwear"/>
        <s v="Women's Street Footwear"/>
      </sharedItems>
    </cacheField>
    <cacheField name="[Measures].[Average of Price per Unit]" caption="Average of Price per Unit" numFmtId="0" hierarchy="31" level="32767"/>
    <cacheField name="[Product].[Product].[Product]" caption="Product" numFmtId="0" hierarchy="18" level="1">
      <sharedItems containsSemiMixedTypes="0" containsNonDate="0" containsString="0"/>
    </cacheField>
  </cacheFields>
  <cacheHierarchies count="33">
    <cacheHierarchy uniqueName="[Data Sales Adidas].[Retailer]" caption="Retailer" attribute="1" defaultMemberUniqueName="[Data Sales Adidas].[Retailer].[All]" allUniqueName="[Data Sales Adidas].[Retailer].[All]" dimensionUniqueName="[Data Sales Adidas]" displayFolder="" count="2" memberValueDatatype="130" unbalanced="0"/>
    <cacheHierarchy uniqueName="[Data Sales Adidas].[Retailer ID]" caption="Retailer ID" attribute="1" defaultMemberUniqueName="[Data Sales Adidas].[Retailer ID].[All]" allUniqueName="[Data Sales Adidas].[Retailer ID].[All]" dimensionUniqueName="[Data Sales Adidas]" displayFolder="" count="2" memberValueDatatype="20" unbalanced="0"/>
    <cacheHierarchy uniqueName="[Data Sales Adidas].[Invoice Date]" caption="Invoice Date" attribute="1" time="1" defaultMemberUniqueName="[Data Sales Adidas].[Invoice Date].[All]" allUniqueName="[Data Sales Adidas].[Invoice Date].[All]" dimensionUniqueName="[Data Sales Adidas]" displayFolder="" count="0" memberValueDatatype="7" unbalanced="0"/>
    <cacheHierarchy uniqueName="[Data Sales Adidas].[Location Key]" caption="Location Key" attribute="1" defaultMemberUniqueName="[Data Sales Adidas].[Location Key].[All]" allUniqueName="[Data Sales Adidas].[Location Key].[All]" dimensionUniqueName="[Data Sales Adidas]" displayFolder="" count="0" memberValueDatatype="130" unbalanced="0"/>
    <cacheHierarchy uniqueName="[Data Sales Adidas].[Product]" caption="Product" attribute="1" defaultMemberUniqueName="[Data Sales Adidas].[Product].[All]" allUniqueName="[Data Sales Adidas].[Product].[All]" dimensionUniqueName="[Data Sales Adidas]" displayFolder="" count="2" memberValueDatatype="130" unbalanced="0">
      <fieldsUsage count="2">
        <fieldUsage x="-1"/>
        <fieldUsage x="1"/>
      </fieldsUsage>
    </cacheHierarchy>
    <cacheHierarchy uniqueName="[Data Sales Adidas].[Price per Unit]" caption="Price per Unit" attribute="1" defaultMemberUniqueName="[Data Sales Adidas].[Price per Unit].[All]" allUniqueName="[Data Sales Adidas].[Price per Unit].[All]" dimensionUniqueName="[Data Sales Adidas]" displayFolder="" count="0" memberValueDatatype="6" unbalanced="0"/>
    <cacheHierarchy uniqueName="[Data Sales Adidas].[Units Sold]" caption="Units Sold" attribute="1" defaultMemberUniqueName="[Data Sales Adidas].[Units Sold].[All]" allUniqueName="[Data Sales Adidas].[Units Sold].[All]" dimensionUniqueName="[Data Sales Adidas]" displayFolder="" count="0" memberValueDatatype="20" unbalanced="0"/>
    <cacheHierarchy uniqueName="[Data Sales Adidas].[Total Sales]" caption="Total Sales" attribute="1" defaultMemberUniqueName="[Data Sales Adidas].[Total Sales].[All]" allUniqueName="[Data Sales Adidas].[Total Sales].[All]" dimensionUniqueName="[Data Sales Adidas]" displayFolder="" count="0" memberValueDatatype="6" unbalanced="0"/>
    <cacheHierarchy uniqueName="[Data Sales Adidas].[Operating Profit]" caption="Operating Profit" attribute="1" defaultMemberUniqueName="[Data Sales Adidas].[Operating Profit].[All]" allUniqueName="[Data Sales Adidas].[Operating Profit].[All]" dimensionUniqueName="[Data Sales Adidas]" displayFolder="" count="0" memberValueDatatype="6" unbalanced="0"/>
    <cacheHierarchy uniqueName="[Data Sales Adidas].[Operating Margin]" caption="Operating Margin" attribute="1" defaultMemberUniqueName="[Data Sales Adidas].[Operating Margin].[All]" allUniqueName="[Data Sales Adidas].[Operating Margin].[All]" dimensionUniqueName="[Data Sales Adidas]" displayFolder="" count="0" memberValueDatatype="5" unbalanced="0"/>
    <cacheHierarchy uniqueName="[Data Sales Adidas].[Sales Method]" caption="Sales Method" attribute="1" defaultMemberUniqueName="[Data Sales Adidas].[Sales Method].[All]" allUniqueName="[Data Sales Adidas].[Sales Method].[All]" dimensionUniqueName="[Data Sales Adidas]" displayFolder="" count="0" memberValueDatatype="130" unbalanced="0"/>
    <cacheHierarchy uniqueName="[Data Sales Adidas].[Invoice Date (Year)]" caption="Invoice Date (Year)" attribute="1" defaultMemberUniqueName="[Data Sales Adidas].[Invoice Date (Year)].[All]" allUniqueName="[Data Sales Adidas].[Invoice Date (Year)].[All]" dimensionUniqueName="[Data Sales Adidas]" displayFolder="" count="2" memberValueDatatype="130" unbalanced="0"/>
    <cacheHierarchy uniqueName="[Data Sales Adidas].[Invoice Date (Quarter)]" caption="Invoice Date (Quarter)" attribute="1" defaultMemberUniqueName="[Data Sales Adidas].[Invoice Date (Quarter)].[All]" allUniqueName="[Data Sales Adidas].[Invoice Date (Quarter)].[All]" dimensionUniqueName="[Data Sales Adidas]" displayFolder="" count="0" memberValueDatatype="130" unbalanced="0"/>
    <cacheHierarchy uniqueName="[Data Sales Adidas].[Invoice Date (Month)]" caption="Invoice Date (Month)" attribute="1" defaultMemberUniqueName="[Data Sales Adidas].[Invoice Date (Month)].[All]" allUniqueName="[Data Sales Adidas].[Invoice Date (Month)].[All]" dimensionUniqueName="[Data Sales Adidas]" displayFolder="" count="2" memberValueDatatype="130" unbalanced="0"/>
    <cacheHierarchy uniqueName="[Location].[Region]" caption="Region" attribute="1" defaultMemberUniqueName="[Location].[Region].[All]" allUniqueName="[Location].[Region].[All]" dimensionUniqueName="[Location]" displayFolder="" count="0" memberValueDatatype="130" unbalanced="0"/>
    <cacheHierarchy uniqueName="[Location].[State]" caption="State" attribute="1" defaultMemberUniqueName="[Location].[State].[All]" allUniqueName="[Location].[State].[All]" dimensionUniqueName="[Location]" displayFolder="" count="2" memberValueDatatype="130" unbalanced="0">
      <fieldsUsage count="2">
        <fieldUsage x="-1"/>
        <fieldUsage x="0"/>
      </fieldsUsage>
    </cacheHierarchy>
    <cacheHierarchy uniqueName="[Location].[City]" caption="City" attribute="1" defaultMemberUniqueName="[Location].[City].[All]" allUniqueName="[Location].[City].[All]" dimensionUniqueName="[Location]" displayFolder="" count="2" memberValueDatatype="130" unbalanced="0"/>
    <cacheHierarchy uniqueName="[Location].[LocationKey]" caption="LocationKey" attribute="1" defaultMemberUniqueName="[Location].[LocationKey].[All]" allUniqueName="[Location].[LocationKey].[All]" dimensionUniqueName="[Location]" displayFolder="" count="0" memberValueDatatype="130" unbalanced="0"/>
    <cacheHierarchy uniqueName="[Product].[Product]" caption="Product" attribute="1" defaultMemberUniqueName="[Product].[Product].[All]" allUniqueName="[Product].[Product].[All]" dimensionUniqueName="[Product]" displayFolder="" count="2" memberValueDatatype="130" unbalanced="0">
      <fieldsUsage count="2">
        <fieldUsage x="-1"/>
        <fieldUsage x="3"/>
      </fieldsUsage>
    </cacheHierarchy>
    <cacheHierarchy uniqueName="[Product].[Image Url]" caption="Image Url" attribute="1" defaultMemberUniqueName="[Product].[Image Url].[All]" allUniqueName="[Product].[Image Url].[All]" dimensionUniqueName="[Product]" displayFolder="" count="0" memberValueDatatype="130" unbalanced="0"/>
    <cacheHierarchy uniqueName="[Data Sales Adidas].[Invoice Date (Month Index)]" caption="Invoice Date (Month Index)" attribute="1" defaultMemberUniqueName="[Data Sales Adidas].[Invoice Date (Month Index)].[All]" allUniqueName="[Data Sales Adidas].[Invoice Date (Month Index)].[All]" dimensionUniqueName="[Data Sales Adidas]" displayFolder="" count="0" memberValueDatatype="20" unbalanced="0" hidden="1"/>
    <cacheHierarchy uniqueName="[Measures].[__XL_Count Data Sales Adidas]" caption="__XL_Count Data Sales Adidas" measure="1" displayFolder="" measureGroup="Data Sales Adidas" count="0" hidden="1"/>
    <cacheHierarchy uniqueName="[Measures].[__XL_Count Location]" caption="__XL_Count Location" measure="1" displayFolder="" measureGroup="Location"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Total Sales]" caption="Sum of Total Sales" measure="1" displayFolder="" measureGroup="Data Sales Adidas" count="0" hidden="1">
      <extLst>
        <ext xmlns:x15="http://schemas.microsoft.com/office/spreadsheetml/2010/11/main" uri="{B97F6D7D-B522-45F9-BDA1-12C45D357490}">
          <x15:cacheHierarchy aggregatedColumn="7"/>
        </ext>
      </extLst>
    </cacheHierarchy>
    <cacheHierarchy uniqueName="[Measures].[Sum of Units Sold]" caption="Sum of Units Sold" measure="1" displayFolder="" measureGroup="Data Sales Adidas" count="0" hidden="1">
      <extLst>
        <ext xmlns:x15="http://schemas.microsoft.com/office/spreadsheetml/2010/11/main" uri="{B97F6D7D-B522-45F9-BDA1-12C45D357490}">
          <x15:cacheHierarchy aggregatedColumn="6"/>
        </ext>
      </extLst>
    </cacheHierarchy>
    <cacheHierarchy uniqueName="[Measures].[Sum of Operating Profit]" caption="Sum of Operating Profit" measure="1" displayFolder="" measureGroup="Data Sales Adidas" count="0" hidden="1">
      <extLst>
        <ext xmlns:x15="http://schemas.microsoft.com/office/spreadsheetml/2010/11/main" uri="{B97F6D7D-B522-45F9-BDA1-12C45D357490}">
          <x15:cacheHierarchy aggregatedColumn="8"/>
        </ext>
      </extLst>
    </cacheHierarchy>
    <cacheHierarchy uniqueName="[Measures].[Sum of Retailer ID]" caption="Sum of Retailer ID" measure="1" displayFolder="" measureGroup="Data Sales Adidas" count="0" hidden="1">
      <extLst>
        <ext xmlns:x15="http://schemas.microsoft.com/office/spreadsheetml/2010/11/main" uri="{B97F6D7D-B522-45F9-BDA1-12C45D357490}">
          <x15:cacheHierarchy aggregatedColumn="1"/>
        </ext>
      </extLst>
    </cacheHierarchy>
    <cacheHierarchy uniqueName="[Measures].[Count of Retailer ID]" caption="Count of Retailer ID" measure="1" displayFolder="" measureGroup="Data Sales Adidas" count="0" hidden="1">
      <extLst>
        <ext xmlns:x15="http://schemas.microsoft.com/office/spreadsheetml/2010/11/main" uri="{B97F6D7D-B522-45F9-BDA1-12C45D357490}">
          <x15:cacheHierarchy aggregatedColumn="1"/>
        </ext>
      </extLst>
    </cacheHierarchy>
    <cacheHierarchy uniqueName="[Measures].[Sum of Price per Unit]" caption="Sum of Price per Unit" measure="1" displayFolder="" measureGroup="Data Sales Adidas" count="0" hidden="1">
      <extLst>
        <ext xmlns:x15="http://schemas.microsoft.com/office/spreadsheetml/2010/11/main" uri="{B97F6D7D-B522-45F9-BDA1-12C45D357490}">
          <x15:cacheHierarchy aggregatedColumn="5"/>
        </ext>
      </extLst>
    </cacheHierarchy>
    <cacheHierarchy uniqueName="[Measures].[Average of Price per Unit]" caption="Average of Price per Unit" measure="1" displayFolder="" measureGroup="Data Sales Adidas"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Operating Margin]" caption="Sum of Operating Margin" measure="1" displayFolder="" measureGroup="Data Sales Adidas" count="0" hidden="1">
      <extLst>
        <ext xmlns:x15="http://schemas.microsoft.com/office/spreadsheetml/2010/11/main" uri="{B97F6D7D-B522-45F9-BDA1-12C45D357490}">
          <x15:cacheHierarchy aggregatedColumn="9"/>
        </ext>
      </extLst>
    </cacheHierarchy>
  </cacheHierarchies>
  <kpis count="0"/>
  <dimensions count="4">
    <dimension name="Data Sales Adidas" uniqueName="[Data Sales Adidas]" caption="Data Sales Adidas"/>
    <dimension name="Location" uniqueName="[Location]" caption="Location"/>
    <dimension measure="1" name="Measures" uniqueName="[Measures]" caption="Measures"/>
    <dimension name="Product" uniqueName="[Product]" caption="Product"/>
  </dimensions>
  <measureGroups count="3">
    <measureGroup name="Data Sales Adidas" caption="Data Sales Adidas"/>
    <measureGroup name="Location" caption="Location"/>
    <measureGroup name="Product" caption="Product"/>
  </measureGroups>
  <maps count="4">
    <map measureGroup="0" dimension="0"/>
    <map measureGroup="0" dimension="1"/>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cent" refreshedDate="45947.416232060183" createdVersion="5" refreshedVersion="8" minRefreshableVersion="3" recordCount="0" supportSubquery="1" supportAdvancedDrill="1" xr:uid="{CB618D0D-4A62-4755-86AD-AEE322DFEB9E}">
  <cacheSource type="external" connectionId="4"/>
  <cacheFields count="5">
    <cacheField name="[Measures].[Sum of Total Sales]" caption="Sum of Total Sales" numFmtId="0" hierarchy="25" level="32767"/>
    <cacheField name="[Measures].[Sum of Units Sold]" caption="Sum of Units Sold" numFmtId="0" hierarchy="26" level="32767"/>
    <cacheField name="[Measures].[Sum of Operating Profit]" caption="Sum of Operating Profit" numFmtId="0" hierarchy="27" level="32767"/>
    <cacheField name="[Measures].[Count of Retailer ID]" caption="Count of Retailer ID" numFmtId="0" hierarchy="29" level="32767"/>
    <cacheField name="[Product].[Product].[Product]" caption="Product" numFmtId="0" hierarchy="18" level="1">
      <sharedItems containsSemiMixedTypes="0" containsNonDate="0" containsString="0"/>
    </cacheField>
  </cacheFields>
  <cacheHierarchies count="33">
    <cacheHierarchy uniqueName="[Data Sales Adidas].[Retailer]" caption="Retailer" attribute="1" defaultMemberUniqueName="[Data Sales Adidas].[Retailer].[All]" allUniqueName="[Data Sales Adidas].[Retailer].[All]" dimensionUniqueName="[Data Sales Adidas]" displayFolder="" count="0" memberValueDatatype="130" unbalanced="0"/>
    <cacheHierarchy uniqueName="[Data Sales Adidas].[Retailer ID]" caption="Retailer ID" attribute="1" defaultMemberUniqueName="[Data Sales Adidas].[Retailer ID].[All]" allUniqueName="[Data Sales Adidas].[Retailer ID].[All]" dimensionUniqueName="[Data Sales Adidas]" displayFolder="" count="0" memberValueDatatype="20" unbalanced="0"/>
    <cacheHierarchy uniqueName="[Data Sales Adidas].[Invoice Date]" caption="Invoice Date" attribute="1" time="1" defaultMemberUniqueName="[Data Sales Adidas].[Invoice Date].[All]" allUniqueName="[Data Sales Adidas].[Invoice Date].[All]" dimensionUniqueName="[Data Sales Adidas]" displayFolder="" count="0" memberValueDatatype="7" unbalanced="0"/>
    <cacheHierarchy uniqueName="[Data Sales Adidas].[Location Key]" caption="Location Key" attribute="1" defaultMemberUniqueName="[Data Sales Adidas].[Location Key].[All]" allUniqueName="[Data Sales Adidas].[Location Key].[All]" dimensionUniqueName="[Data Sales Adidas]" displayFolder="" count="0" memberValueDatatype="130" unbalanced="0"/>
    <cacheHierarchy uniqueName="[Data Sales Adidas].[Product]" caption="Product" attribute="1" defaultMemberUniqueName="[Data Sales Adidas].[Product].[All]" allUniqueName="[Data Sales Adidas].[Product].[All]" dimensionUniqueName="[Data Sales Adidas]" displayFolder="" count="2" memberValueDatatype="130" unbalanced="0"/>
    <cacheHierarchy uniqueName="[Data Sales Adidas].[Price per Unit]" caption="Price per Unit" attribute="1" defaultMemberUniqueName="[Data Sales Adidas].[Price per Unit].[All]" allUniqueName="[Data Sales Adidas].[Price per Unit].[All]" dimensionUniqueName="[Data Sales Adidas]" displayFolder="" count="0" memberValueDatatype="6" unbalanced="0"/>
    <cacheHierarchy uniqueName="[Data Sales Adidas].[Units Sold]" caption="Units Sold" attribute="1" defaultMemberUniqueName="[Data Sales Adidas].[Units Sold].[All]" allUniqueName="[Data Sales Adidas].[Units Sold].[All]" dimensionUniqueName="[Data Sales Adidas]" displayFolder="" count="0" memberValueDatatype="20" unbalanced="0"/>
    <cacheHierarchy uniqueName="[Data Sales Adidas].[Total Sales]" caption="Total Sales" attribute="1" defaultMemberUniqueName="[Data Sales Adidas].[Total Sales].[All]" allUniqueName="[Data Sales Adidas].[Total Sales].[All]" dimensionUniqueName="[Data Sales Adidas]" displayFolder="" count="0" memberValueDatatype="6" unbalanced="0"/>
    <cacheHierarchy uniqueName="[Data Sales Adidas].[Operating Profit]" caption="Operating Profit" attribute="1" defaultMemberUniqueName="[Data Sales Adidas].[Operating Profit].[All]" allUniqueName="[Data Sales Adidas].[Operating Profit].[All]" dimensionUniqueName="[Data Sales Adidas]" displayFolder="" count="0" memberValueDatatype="6" unbalanced="0"/>
    <cacheHierarchy uniqueName="[Data Sales Adidas].[Operating Margin]" caption="Operating Margin" attribute="1" defaultMemberUniqueName="[Data Sales Adidas].[Operating Margin].[All]" allUniqueName="[Data Sales Adidas].[Operating Margin].[All]" dimensionUniqueName="[Data Sales Adidas]" displayFolder="" count="0" memberValueDatatype="5" unbalanced="0"/>
    <cacheHierarchy uniqueName="[Data Sales Adidas].[Sales Method]" caption="Sales Method" attribute="1" defaultMemberUniqueName="[Data Sales Adidas].[Sales Method].[All]" allUniqueName="[Data Sales Adidas].[Sales Method].[All]" dimensionUniqueName="[Data Sales Adidas]" displayFolder="" count="0" memberValueDatatype="130" unbalanced="0"/>
    <cacheHierarchy uniqueName="[Data Sales Adidas].[Invoice Date (Year)]" caption="Invoice Date (Year)" attribute="1" defaultMemberUniqueName="[Data Sales Adidas].[Invoice Date (Year)].[All]" allUniqueName="[Data Sales Adidas].[Invoice Date (Year)].[All]" dimensionUniqueName="[Data Sales Adidas]" displayFolder="" count="2" memberValueDatatype="130" unbalanced="0"/>
    <cacheHierarchy uniqueName="[Data Sales Adidas].[Invoice Date (Quarter)]" caption="Invoice Date (Quarter)" attribute="1" defaultMemberUniqueName="[Data Sales Adidas].[Invoice Date (Quarter)].[All]" allUniqueName="[Data Sales Adidas].[Invoice Date (Quarter)].[All]" dimensionUniqueName="[Data Sales Adidas]" displayFolder="" count="0" memberValueDatatype="130" unbalanced="0"/>
    <cacheHierarchy uniqueName="[Data Sales Adidas].[Invoice Date (Month)]" caption="Invoice Date (Month)" attribute="1" defaultMemberUniqueName="[Data Sales Adidas].[Invoice Date (Month)].[All]" allUniqueName="[Data Sales Adidas].[Invoice Date (Month)].[All]" dimensionUniqueName="[Data Sales Adidas]" displayFolder="" count="0" memberValueDatatype="130" unbalanced="0"/>
    <cacheHierarchy uniqueName="[Location].[Region]" caption="Region" attribute="1" defaultMemberUniqueName="[Location].[Region].[All]" allUniqueName="[Location].[Region].[All]" dimensionUniqueName="[Location]" displayFolder="" count="0" memberValueDatatype="130" unbalanced="0"/>
    <cacheHierarchy uniqueName="[Location].[State]" caption="State" attribute="1" defaultMemberUniqueName="[Location].[State].[All]" allUniqueName="[Location].[State].[All]" dimensionUniqueName="[Location]" displayFolder="" count="0" memberValueDatatype="130" unbalanced="0"/>
    <cacheHierarchy uniqueName="[Location].[City]" caption="City" attribute="1" defaultMemberUniqueName="[Location].[City].[All]" allUniqueName="[Location].[City].[All]" dimensionUniqueName="[Location]" displayFolder="" count="0" memberValueDatatype="130" unbalanced="0"/>
    <cacheHierarchy uniqueName="[Location].[LocationKey]" caption="LocationKey" attribute="1" defaultMemberUniqueName="[Location].[LocationKey].[All]" allUniqueName="[Location].[LocationKey].[All]" dimensionUniqueName="[Location]" displayFolder="" count="0" memberValueDatatype="130" unbalanced="0"/>
    <cacheHierarchy uniqueName="[Product].[Product]" caption="Product" attribute="1" defaultMemberUniqueName="[Product].[Product].[All]" allUniqueName="[Product].[Product].[All]" dimensionUniqueName="[Product]" displayFolder="" count="2" memberValueDatatype="130" unbalanced="0">
      <fieldsUsage count="2">
        <fieldUsage x="-1"/>
        <fieldUsage x="4"/>
      </fieldsUsage>
    </cacheHierarchy>
    <cacheHierarchy uniqueName="[Product].[Image Url]" caption="Image Url" attribute="1" defaultMemberUniqueName="[Product].[Image Url].[All]" allUniqueName="[Product].[Image Url].[All]" dimensionUniqueName="[Product]" displayFolder="" count="0" memberValueDatatype="130" unbalanced="0"/>
    <cacheHierarchy uniqueName="[Data Sales Adidas].[Invoice Date (Month Index)]" caption="Invoice Date (Month Index)" attribute="1" defaultMemberUniqueName="[Data Sales Adidas].[Invoice Date (Month Index)].[All]" allUniqueName="[Data Sales Adidas].[Invoice Date (Month Index)].[All]" dimensionUniqueName="[Data Sales Adidas]" displayFolder="" count="0" memberValueDatatype="20" unbalanced="0" hidden="1"/>
    <cacheHierarchy uniqueName="[Measures].[__XL_Count Data Sales Adidas]" caption="__XL_Count Data Sales Adidas" measure="1" displayFolder="" measureGroup="Data Sales Adidas" count="0" hidden="1"/>
    <cacheHierarchy uniqueName="[Measures].[__XL_Count Location]" caption="__XL_Count Location" measure="1" displayFolder="" measureGroup="Location"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Total Sales]" caption="Sum of Total Sales" measure="1" displayFolder="" measureGroup="Data Sales Adidas"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Units Sold]" caption="Sum of Units Sold" measure="1" displayFolder="" measureGroup="Data Sales Adidas"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Operating Profit]" caption="Sum of Operating Profit" measure="1" displayFolder="" measureGroup="Data Sales Adidas"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Retailer ID]" caption="Sum of Retailer ID" measure="1" displayFolder="" measureGroup="Data Sales Adidas" count="0" hidden="1">
      <extLst>
        <ext xmlns:x15="http://schemas.microsoft.com/office/spreadsheetml/2010/11/main" uri="{B97F6D7D-B522-45F9-BDA1-12C45D357490}">
          <x15:cacheHierarchy aggregatedColumn="1"/>
        </ext>
      </extLst>
    </cacheHierarchy>
    <cacheHierarchy uniqueName="[Measures].[Count of Retailer ID]" caption="Count of Retailer ID" measure="1" displayFolder="" measureGroup="Data Sales Adidas" count="0" oneField="1" hidden="1">
      <fieldsUsage count="1">
        <fieldUsage x="3"/>
      </fieldsUsage>
      <extLst>
        <ext xmlns:x15="http://schemas.microsoft.com/office/spreadsheetml/2010/11/main" uri="{B97F6D7D-B522-45F9-BDA1-12C45D357490}">
          <x15:cacheHierarchy aggregatedColumn="1"/>
        </ext>
      </extLst>
    </cacheHierarchy>
    <cacheHierarchy uniqueName="[Measures].[Sum of Price per Unit]" caption="Sum of Price per Unit" measure="1" displayFolder="" measureGroup="Data Sales Adidas" count="0" hidden="1">
      <extLst>
        <ext xmlns:x15="http://schemas.microsoft.com/office/spreadsheetml/2010/11/main" uri="{B97F6D7D-B522-45F9-BDA1-12C45D357490}">
          <x15:cacheHierarchy aggregatedColumn="5"/>
        </ext>
      </extLst>
    </cacheHierarchy>
    <cacheHierarchy uniqueName="[Measures].[Average of Price per Unit]" caption="Average of Price per Unit" measure="1" displayFolder="" measureGroup="Data Sales Adidas" count="0" hidden="1">
      <extLst>
        <ext xmlns:x15="http://schemas.microsoft.com/office/spreadsheetml/2010/11/main" uri="{B97F6D7D-B522-45F9-BDA1-12C45D357490}">
          <x15:cacheHierarchy aggregatedColumn="5"/>
        </ext>
      </extLst>
    </cacheHierarchy>
    <cacheHierarchy uniqueName="[Measures].[Sum of Operating Margin]" caption="Sum of Operating Margin" measure="1" displayFolder="" measureGroup="Data Sales Adidas" count="0" hidden="1">
      <extLst>
        <ext xmlns:x15="http://schemas.microsoft.com/office/spreadsheetml/2010/11/main" uri="{B97F6D7D-B522-45F9-BDA1-12C45D357490}">
          <x15:cacheHierarchy aggregatedColumn="9"/>
        </ext>
      </extLst>
    </cacheHierarchy>
  </cacheHierarchies>
  <kpis count="0"/>
  <dimensions count="4">
    <dimension name="Data Sales Adidas" uniqueName="[Data Sales Adidas]" caption="Data Sales Adidas"/>
    <dimension name="Location" uniqueName="[Location]" caption="Location"/>
    <dimension measure="1" name="Measures" uniqueName="[Measures]" caption="Measures"/>
    <dimension name="Product" uniqueName="[Product]" caption="Product"/>
  </dimensions>
  <measureGroups count="3">
    <measureGroup name="Data Sales Adidas" caption="Data Sales Adidas"/>
    <measureGroup name="Location" caption="Location"/>
    <measureGroup name="Product" caption="Product"/>
  </measureGroups>
  <maps count="4">
    <map measureGroup="0" dimension="0"/>
    <map measureGroup="0" dimension="1"/>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cent" refreshedDate="45947.416232638891" createdVersion="5" refreshedVersion="8" minRefreshableVersion="3" recordCount="0" supportSubquery="1" supportAdvancedDrill="1" xr:uid="{958B9264-8C9E-41B3-BB8D-7720B11B0400}">
  <cacheSource type="external" connectionId="4"/>
  <cacheFields count="6">
    <cacheField name="[Measures].[Sum of Total Sales]" caption="Sum of Total Sales" numFmtId="0" hierarchy="25" level="32767"/>
    <cacheField name="[Measures].[Sum of Units Sold]" caption="Sum of Units Sold" numFmtId="0" hierarchy="26" level="32767"/>
    <cacheField name="[Measures].[Sum of Operating Profit]" caption="Sum of Operating Profit" numFmtId="0" hierarchy="27" level="32767"/>
    <cacheField name="[Measures].[Count of Retailer ID]" caption="Count of Retailer ID" numFmtId="0" hierarchy="29" level="32767"/>
    <cacheField name="[Data Sales Adidas].[Invoice Date (Year)].[Invoice Date (Year)]" caption="Invoice Date (Year)" numFmtId="0" hierarchy="11" level="1">
      <sharedItems count="2">
        <s v="2020"/>
        <s v="2021"/>
      </sharedItems>
    </cacheField>
    <cacheField name="[Product].[Product].[Product]" caption="Product" numFmtId="0" hierarchy="18" level="1">
      <sharedItems containsSemiMixedTypes="0" containsNonDate="0" containsString="0"/>
    </cacheField>
  </cacheFields>
  <cacheHierarchies count="33">
    <cacheHierarchy uniqueName="[Data Sales Adidas].[Retailer]" caption="Retailer" attribute="1" defaultMemberUniqueName="[Data Sales Adidas].[Retailer].[All]" allUniqueName="[Data Sales Adidas].[Retailer].[All]" dimensionUniqueName="[Data Sales Adidas]" displayFolder="" count="0" memberValueDatatype="130" unbalanced="0"/>
    <cacheHierarchy uniqueName="[Data Sales Adidas].[Retailer ID]" caption="Retailer ID" attribute="1" defaultMemberUniqueName="[Data Sales Adidas].[Retailer ID].[All]" allUniqueName="[Data Sales Adidas].[Retailer ID].[All]" dimensionUniqueName="[Data Sales Adidas]" displayFolder="" count="0" memberValueDatatype="20" unbalanced="0"/>
    <cacheHierarchy uniqueName="[Data Sales Adidas].[Invoice Date]" caption="Invoice Date" attribute="1" time="1" defaultMemberUniqueName="[Data Sales Adidas].[Invoice Date].[All]" allUniqueName="[Data Sales Adidas].[Invoice Date].[All]" dimensionUniqueName="[Data Sales Adidas]" displayFolder="" count="0" memberValueDatatype="7" unbalanced="0"/>
    <cacheHierarchy uniqueName="[Data Sales Adidas].[Location Key]" caption="Location Key" attribute="1" defaultMemberUniqueName="[Data Sales Adidas].[Location Key].[All]" allUniqueName="[Data Sales Adidas].[Location Key].[All]" dimensionUniqueName="[Data Sales Adidas]" displayFolder="" count="0" memberValueDatatype="130" unbalanced="0"/>
    <cacheHierarchy uniqueName="[Data Sales Adidas].[Product]" caption="Product" attribute="1" defaultMemberUniqueName="[Data Sales Adidas].[Product].[All]" allUniqueName="[Data Sales Adidas].[Product].[All]" dimensionUniqueName="[Data Sales Adidas]" displayFolder="" count="2" memberValueDatatype="130" unbalanced="0"/>
    <cacheHierarchy uniqueName="[Data Sales Adidas].[Price per Unit]" caption="Price per Unit" attribute="1" defaultMemberUniqueName="[Data Sales Adidas].[Price per Unit].[All]" allUniqueName="[Data Sales Adidas].[Price per Unit].[All]" dimensionUniqueName="[Data Sales Adidas]" displayFolder="" count="0" memberValueDatatype="6" unbalanced="0"/>
    <cacheHierarchy uniqueName="[Data Sales Adidas].[Units Sold]" caption="Units Sold" attribute="1" defaultMemberUniqueName="[Data Sales Adidas].[Units Sold].[All]" allUniqueName="[Data Sales Adidas].[Units Sold].[All]" dimensionUniqueName="[Data Sales Adidas]" displayFolder="" count="0" memberValueDatatype="20" unbalanced="0"/>
    <cacheHierarchy uniqueName="[Data Sales Adidas].[Total Sales]" caption="Total Sales" attribute="1" defaultMemberUniqueName="[Data Sales Adidas].[Total Sales].[All]" allUniqueName="[Data Sales Adidas].[Total Sales].[All]" dimensionUniqueName="[Data Sales Adidas]" displayFolder="" count="0" memberValueDatatype="6" unbalanced="0"/>
    <cacheHierarchy uniqueName="[Data Sales Adidas].[Operating Profit]" caption="Operating Profit" attribute="1" defaultMemberUniqueName="[Data Sales Adidas].[Operating Profit].[All]" allUniqueName="[Data Sales Adidas].[Operating Profit].[All]" dimensionUniqueName="[Data Sales Adidas]" displayFolder="" count="0" memberValueDatatype="6" unbalanced="0"/>
    <cacheHierarchy uniqueName="[Data Sales Adidas].[Operating Margin]" caption="Operating Margin" attribute="1" defaultMemberUniqueName="[Data Sales Adidas].[Operating Margin].[All]" allUniqueName="[Data Sales Adidas].[Operating Margin].[All]" dimensionUniqueName="[Data Sales Adidas]" displayFolder="" count="0" memberValueDatatype="5" unbalanced="0"/>
    <cacheHierarchy uniqueName="[Data Sales Adidas].[Sales Method]" caption="Sales Method" attribute="1" defaultMemberUniqueName="[Data Sales Adidas].[Sales Method].[All]" allUniqueName="[Data Sales Adidas].[Sales Method].[All]" dimensionUniqueName="[Data Sales Adidas]" displayFolder="" count="0" memberValueDatatype="130" unbalanced="0"/>
    <cacheHierarchy uniqueName="[Data Sales Adidas].[Invoice Date (Year)]" caption="Invoice Date (Year)" attribute="1" defaultMemberUniqueName="[Data Sales Adidas].[Invoice Date (Year)].[All]" allUniqueName="[Data Sales Adidas].[Invoice Date (Year)].[All]" dimensionUniqueName="[Data Sales Adidas]" displayFolder="" count="2" memberValueDatatype="130" unbalanced="0">
      <fieldsUsage count="2">
        <fieldUsage x="-1"/>
        <fieldUsage x="4"/>
      </fieldsUsage>
    </cacheHierarchy>
    <cacheHierarchy uniqueName="[Data Sales Adidas].[Invoice Date (Quarter)]" caption="Invoice Date (Quarter)" attribute="1" defaultMemberUniqueName="[Data Sales Adidas].[Invoice Date (Quarter)].[All]" allUniqueName="[Data Sales Adidas].[Invoice Date (Quarter)].[All]" dimensionUniqueName="[Data Sales Adidas]" displayFolder="" count="0" memberValueDatatype="130" unbalanced="0"/>
    <cacheHierarchy uniqueName="[Data Sales Adidas].[Invoice Date (Month)]" caption="Invoice Date (Month)" attribute="1" defaultMemberUniqueName="[Data Sales Adidas].[Invoice Date (Month)].[All]" allUniqueName="[Data Sales Adidas].[Invoice Date (Month)].[All]" dimensionUniqueName="[Data Sales Adidas]" displayFolder="" count="0" memberValueDatatype="130" unbalanced="0"/>
    <cacheHierarchy uniqueName="[Location].[Region]" caption="Region" attribute="1" defaultMemberUniqueName="[Location].[Region].[All]" allUniqueName="[Location].[Region].[All]" dimensionUniqueName="[Location]" displayFolder="" count="0" memberValueDatatype="130" unbalanced="0"/>
    <cacheHierarchy uniqueName="[Location].[State]" caption="State" attribute="1" defaultMemberUniqueName="[Location].[State].[All]" allUniqueName="[Location].[State].[All]" dimensionUniqueName="[Location]" displayFolder="" count="0" memberValueDatatype="130" unbalanced="0"/>
    <cacheHierarchy uniqueName="[Location].[City]" caption="City" attribute="1" defaultMemberUniqueName="[Location].[City].[All]" allUniqueName="[Location].[City].[All]" dimensionUniqueName="[Location]" displayFolder="" count="0" memberValueDatatype="130" unbalanced="0"/>
    <cacheHierarchy uniqueName="[Location].[LocationKey]" caption="LocationKey" attribute="1" defaultMemberUniqueName="[Location].[LocationKey].[All]" allUniqueName="[Location].[LocationKey].[All]" dimensionUniqueName="[Location]" displayFolder="" count="0" memberValueDatatype="130" unbalanced="0"/>
    <cacheHierarchy uniqueName="[Product].[Product]" caption="Product" attribute="1" defaultMemberUniqueName="[Product].[Product].[All]" allUniqueName="[Product].[Product].[All]" dimensionUniqueName="[Product]" displayFolder="" count="2" memberValueDatatype="130" unbalanced="0">
      <fieldsUsage count="2">
        <fieldUsage x="-1"/>
        <fieldUsage x="5"/>
      </fieldsUsage>
    </cacheHierarchy>
    <cacheHierarchy uniqueName="[Product].[Image Url]" caption="Image Url" attribute="1" defaultMemberUniqueName="[Product].[Image Url].[All]" allUniqueName="[Product].[Image Url].[All]" dimensionUniqueName="[Product]" displayFolder="" count="0" memberValueDatatype="130" unbalanced="0"/>
    <cacheHierarchy uniqueName="[Data Sales Adidas].[Invoice Date (Month Index)]" caption="Invoice Date (Month Index)" attribute="1" defaultMemberUniqueName="[Data Sales Adidas].[Invoice Date (Month Index)].[All]" allUniqueName="[Data Sales Adidas].[Invoice Date (Month Index)].[All]" dimensionUniqueName="[Data Sales Adidas]" displayFolder="" count="0" memberValueDatatype="20" unbalanced="0" hidden="1"/>
    <cacheHierarchy uniqueName="[Measures].[__XL_Count Data Sales Adidas]" caption="__XL_Count Data Sales Adidas" measure="1" displayFolder="" measureGroup="Data Sales Adidas" count="0" hidden="1"/>
    <cacheHierarchy uniqueName="[Measures].[__XL_Count Location]" caption="__XL_Count Location" measure="1" displayFolder="" measureGroup="Location"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Total Sales]" caption="Sum of Total Sales" measure="1" displayFolder="" measureGroup="Data Sales Adidas"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Units Sold]" caption="Sum of Units Sold" measure="1" displayFolder="" measureGroup="Data Sales Adidas"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Operating Profit]" caption="Sum of Operating Profit" measure="1" displayFolder="" measureGroup="Data Sales Adidas"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Retailer ID]" caption="Sum of Retailer ID" measure="1" displayFolder="" measureGroup="Data Sales Adidas" count="0" hidden="1">
      <extLst>
        <ext xmlns:x15="http://schemas.microsoft.com/office/spreadsheetml/2010/11/main" uri="{B97F6D7D-B522-45F9-BDA1-12C45D357490}">
          <x15:cacheHierarchy aggregatedColumn="1"/>
        </ext>
      </extLst>
    </cacheHierarchy>
    <cacheHierarchy uniqueName="[Measures].[Count of Retailer ID]" caption="Count of Retailer ID" measure="1" displayFolder="" measureGroup="Data Sales Adidas" count="0" oneField="1" hidden="1">
      <fieldsUsage count="1">
        <fieldUsage x="3"/>
      </fieldsUsage>
      <extLst>
        <ext xmlns:x15="http://schemas.microsoft.com/office/spreadsheetml/2010/11/main" uri="{B97F6D7D-B522-45F9-BDA1-12C45D357490}">
          <x15:cacheHierarchy aggregatedColumn="1"/>
        </ext>
      </extLst>
    </cacheHierarchy>
    <cacheHierarchy uniqueName="[Measures].[Sum of Price per Unit]" caption="Sum of Price per Unit" measure="1" displayFolder="" measureGroup="Data Sales Adidas" count="0" hidden="1">
      <extLst>
        <ext xmlns:x15="http://schemas.microsoft.com/office/spreadsheetml/2010/11/main" uri="{B97F6D7D-B522-45F9-BDA1-12C45D357490}">
          <x15:cacheHierarchy aggregatedColumn="5"/>
        </ext>
      </extLst>
    </cacheHierarchy>
    <cacheHierarchy uniqueName="[Measures].[Average of Price per Unit]" caption="Average of Price per Unit" measure="1" displayFolder="" measureGroup="Data Sales Adidas" count="0" hidden="1">
      <extLst>
        <ext xmlns:x15="http://schemas.microsoft.com/office/spreadsheetml/2010/11/main" uri="{B97F6D7D-B522-45F9-BDA1-12C45D357490}">
          <x15:cacheHierarchy aggregatedColumn="5"/>
        </ext>
      </extLst>
    </cacheHierarchy>
    <cacheHierarchy uniqueName="[Measures].[Sum of Operating Margin]" caption="Sum of Operating Margin" measure="1" displayFolder="" measureGroup="Data Sales Adidas" count="0" hidden="1">
      <extLst>
        <ext xmlns:x15="http://schemas.microsoft.com/office/spreadsheetml/2010/11/main" uri="{B97F6D7D-B522-45F9-BDA1-12C45D357490}">
          <x15:cacheHierarchy aggregatedColumn="9"/>
        </ext>
      </extLst>
    </cacheHierarchy>
  </cacheHierarchies>
  <kpis count="0"/>
  <dimensions count="4">
    <dimension name="Data Sales Adidas" uniqueName="[Data Sales Adidas]" caption="Data Sales Adidas"/>
    <dimension name="Location" uniqueName="[Location]" caption="Location"/>
    <dimension measure="1" name="Measures" uniqueName="[Measures]" caption="Measures"/>
    <dimension name="Product" uniqueName="[Product]" caption="Product"/>
  </dimensions>
  <measureGroups count="3">
    <measureGroup name="Data Sales Adidas" caption="Data Sales Adidas"/>
    <measureGroup name="Location" caption="Location"/>
    <measureGroup name="Product" caption="Product"/>
  </measureGroups>
  <maps count="4">
    <map measureGroup="0" dimension="0"/>
    <map measureGroup="0" dimension="1"/>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cent" refreshedDate="45947.416233217591" createdVersion="5" refreshedVersion="8" minRefreshableVersion="3" recordCount="0" supportSubquery="1" supportAdvancedDrill="1" xr:uid="{7D6DCB8F-C1BE-45E2-A012-414E98B608C8}">
  <cacheSource type="external" connectionId="4"/>
  <cacheFields count="5">
    <cacheField name="[Measures].[Sum of Total Sales]" caption="Sum of Total Sales" numFmtId="0" hierarchy="25" level="32767"/>
    <cacheField name="[Location].[City].[City]" caption="City" numFmtId="0" hierarchy="16" level="1">
      <sharedItems count="10">
        <s v="Albany"/>
        <s v="Charleston"/>
        <s v="Houston"/>
        <s v="Los Angeles"/>
        <s v="Miami"/>
        <s v="New York"/>
        <s v="Orlando"/>
        <s v="Portland"/>
        <s v="San Francisco"/>
        <s v="Seattle"/>
      </sharedItems>
    </cacheField>
    <cacheField name="[Data Sales Adidas].[Product].[Product]" caption="Product" numFmtId="0" hierarchy="4" level="1">
      <sharedItems count="6">
        <s v="Men's Apparel"/>
        <s v="Men's Athletic Footwear"/>
        <s v="Men's Street Footwear"/>
        <s v="Women's Apparel"/>
        <s v="Women's Athletic Footwear"/>
        <s v="Women's Street Footwear"/>
      </sharedItems>
    </cacheField>
    <cacheField name="[Location].[Region].[Region]" caption="Region" numFmtId="0" hierarchy="14" level="1">
      <sharedItems count="5">
        <s v="Midwest"/>
        <s v="Northeast"/>
        <s v="South"/>
        <s v="Southeast"/>
        <s v="West"/>
      </sharedItems>
    </cacheField>
    <cacheField name="[Product].[Product].[Product]" caption="Product" numFmtId="0" hierarchy="18" level="1">
      <sharedItems containsSemiMixedTypes="0" containsNonDate="0" containsString="0"/>
    </cacheField>
  </cacheFields>
  <cacheHierarchies count="33">
    <cacheHierarchy uniqueName="[Data Sales Adidas].[Retailer]" caption="Retailer" attribute="1" defaultMemberUniqueName="[Data Sales Adidas].[Retailer].[All]" allUniqueName="[Data Sales Adidas].[Retailer].[All]" dimensionUniqueName="[Data Sales Adidas]" displayFolder="" count="0" memberValueDatatype="130" unbalanced="0"/>
    <cacheHierarchy uniqueName="[Data Sales Adidas].[Retailer ID]" caption="Retailer ID" attribute="1" defaultMemberUniqueName="[Data Sales Adidas].[Retailer ID].[All]" allUniqueName="[Data Sales Adidas].[Retailer ID].[All]" dimensionUniqueName="[Data Sales Adidas]" displayFolder="" count="0" memberValueDatatype="20" unbalanced="0"/>
    <cacheHierarchy uniqueName="[Data Sales Adidas].[Invoice Date]" caption="Invoice Date" attribute="1" time="1" defaultMemberUniqueName="[Data Sales Adidas].[Invoice Date].[All]" allUniqueName="[Data Sales Adidas].[Invoice Date].[All]" dimensionUniqueName="[Data Sales Adidas]" displayFolder="" count="0" memberValueDatatype="7" unbalanced="0"/>
    <cacheHierarchy uniqueName="[Data Sales Adidas].[Location Key]" caption="Location Key" attribute="1" defaultMemberUniqueName="[Data Sales Adidas].[Location Key].[All]" allUniqueName="[Data Sales Adidas].[Location Key].[All]" dimensionUniqueName="[Data Sales Adidas]" displayFolder="" count="0" memberValueDatatype="130" unbalanced="0"/>
    <cacheHierarchy uniqueName="[Data Sales Adidas].[Product]" caption="Product" attribute="1" defaultMemberUniqueName="[Data Sales Adidas].[Product].[All]" allUniqueName="[Data Sales Adidas].[Product].[All]" dimensionUniqueName="[Data Sales Adidas]" displayFolder="" count="2" memberValueDatatype="130" unbalanced="0">
      <fieldsUsage count="2">
        <fieldUsage x="-1"/>
        <fieldUsage x="2"/>
      </fieldsUsage>
    </cacheHierarchy>
    <cacheHierarchy uniqueName="[Data Sales Adidas].[Price per Unit]" caption="Price per Unit" attribute="1" defaultMemberUniqueName="[Data Sales Adidas].[Price per Unit].[All]" allUniqueName="[Data Sales Adidas].[Price per Unit].[All]" dimensionUniqueName="[Data Sales Adidas]" displayFolder="" count="0" memberValueDatatype="6" unbalanced="0"/>
    <cacheHierarchy uniqueName="[Data Sales Adidas].[Units Sold]" caption="Units Sold" attribute="1" defaultMemberUniqueName="[Data Sales Adidas].[Units Sold].[All]" allUniqueName="[Data Sales Adidas].[Units Sold].[All]" dimensionUniqueName="[Data Sales Adidas]" displayFolder="" count="0" memberValueDatatype="20" unbalanced="0"/>
    <cacheHierarchy uniqueName="[Data Sales Adidas].[Total Sales]" caption="Total Sales" attribute="1" defaultMemberUniqueName="[Data Sales Adidas].[Total Sales].[All]" allUniqueName="[Data Sales Adidas].[Total Sales].[All]" dimensionUniqueName="[Data Sales Adidas]" displayFolder="" count="0" memberValueDatatype="6" unbalanced="0"/>
    <cacheHierarchy uniqueName="[Data Sales Adidas].[Operating Profit]" caption="Operating Profit" attribute="1" defaultMemberUniqueName="[Data Sales Adidas].[Operating Profit].[All]" allUniqueName="[Data Sales Adidas].[Operating Profit].[All]" dimensionUniqueName="[Data Sales Adidas]" displayFolder="" count="0" memberValueDatatype="6" unbalanced="0"/>
    <cacheHierarchy uniqueName="[Data Sales Adidas].[Operating Margin]" caption="Operating Margin" attribute="1" defaultMemberUniqueName="[Data Sales Adidas].[Operating Margin].[All]" allUniqueName="[Data Sales Adidas].[Operating Margin].[All]" dimensionUniqueName="[Data Sales Adidas]" displayFolder="" count="0" memberValueDatatype="5" unbalanced="0"/>
    <cacheHierarchy uniqueName="[Data Sales Adidas].[Sales Method]" caption="Sales Method" attribute="1" defaultMemberUniqueName="[Data Sales Adidas].[Sales Method].[All]" allUniqueName="[Data Sales Adidas].[Sales Method].[All]" dimensionUniqueName="[Data Sales Adidas]" displayFolder="" count="0" memberValueDatatype="130" unbalanced="0"/>
    <cacheHierarchy uniqueName="[Data Sales Adidas].[Invoice Date (Year)]" caption="Invoice Date (Year)" attribute="1" defaultMemberUniqueName="[Data Sales Adidas].[Invoice Date (Year)].[All]" allUniqueName="[Data Sales Adidas].[Invoice Date (Year)].[All]" dimensionUniqueName="[Data Sales Adidas]" displayFolder="" count="2" memberValueDatatype="130" unbalanced="0"/>
    <cacheHierarchy uniqueName="[Data Sales Adidas].[Invoice Date (Quarter)]" caption="Invoice Date (Quarter)" attribute="1" defaultMemberUniqueName="[Data Sales Adidas].[Invoice Date (Quarter)].[All]" allUniqueName="[Data Sales Adidas].[Invoice Date (Quarter)].[All]" dimensionUniqueName="[Data Sales Adidas]" displayFolder="" count="0" memberValueDatatype="130" unbalanced="0"/>
    <cacheHierarchy uniqueName="[Data Sales Adidas].[Invoice Date (Month)]" caption="Invoice Date (Month)" attribute="1" defaultMemberUniqueName="[Data Sales Adidas].[Invoice Date (Month)].[All]" allUniqueName="[Data Sales Adidas].[Invoice Date (Month)].[All]" dimensionUniqueName="[Data Sales Adidas]" displayFolder="" count="0" memberValueDatatype="130" unbalanced="0"/>
    <cacheHierarchy uniqueName="[Location].[Region]" caption="Region" attribute="1" defaultMemberUniqueName="[Location].[Region].[All]" allUniqueName="[Location].[Region].[All]" dimensionUniqueName="[Location]" displayFolder="" count="2" memberValueDatatype="130" unbalanced="0">
      <fieldsUsage count="2">
        <fieldUsage x="-1"/>
        <fieldUsage x="3"/>
      </fieldsUsage>
    </cacheHierarchy>
    <cacheHierarchy uniqueName="[Location].[State]" caption="State" attribute="1" defaultMemberUniqueName="[Location].[State].[All]" allUniqueName="[Location].[State].[All]" dimensionUniqueName="[Location]" displayFolder="" count="0" memberValueDatatype="130" unbalanced="0"/>
    <cacheHierarchy uniqueName="[Location].[City]" caption="City" attribute="1" defaultMemberUniqueName="[Location].[City].[All]" allUniqueName="[Location].[City].[All]" dimensionUniqueName="[Location]" displayFolder="" count="2" memberValueDatatype="130" unbalanced="0">
      <fieldsUsage count="2">
        <fieldUsage x="-1"/>
        <fieldUsage x="1"/>
      </fieldsUsage>
    </cacheHierarchy>
    <cacheHierarchy uniqueName="[Location].[LocationKey]" caption="LocationKey" attribute="1" defaultMemberUniqueName="[Location].[LocationKey].[All]" allUniqueName="[Location].[LocationKey].[All]" dimensionUniqueName="[Location]" displayFolder="" count="0" memberValueDatatype="130" unbalanced="0"/>
    <cacheHierarchy uniqueName="[Product].[Product]" caption="Product" attribute="1" defaultMemberUniqueName="[Product].[Product].[All]" allUniqueName="[Product].[Product].[All]" dimensionUniqueName="[Product]" displayFolder="" count="2" memberValueDatatype="130" unbalanced="0">
      <fieldsUsage count="2">
        <fieldUsage x="-1"/>
        <fieldUsage x="4"/>
      </fieldsUsage>
    </cacheHierarchy>
    <cacheHierarchy uniqueName="[Product].[Image Url]" caption="Image Url" attribute="1" defaultMemberUniqueName="[Product].[Image Url].[All]" allUniqueName="[Product].[Image Url].[All]" dimensionUniqueName="[Product]" displayFolder="" count="0" memberValueDatatype="130" unbalanced="0"/>
    <cacheHierarchy uniqueName="[Data Sales Adidas].[Invoice Date (Month Index)]" caption="Invoice Date (Month Index)" attribute="1" defaultMemberUniqueName="[Data Sales Adidas].[Invoice Date (Month Index)].[All]" allUniqueName="[Data Sales Adidas].[Invoice Date (Month Index)].[All]" dimensionUniqueName="[Data Sales Adidas]" displayFolder="" count="0" memberValueDatatype="20" unbalanced="0" hidden="1"/>
    <cacheHierarchy uniqueName="[Measures].[__XL_Count Data Sales Adidas]" caption="__XL_Count Data Sales Adidas" measure="1" displayFolder="" measureGroup="Data Sales Adidas" count="0" hidden="1"/>
    <cacheHierarchy uniqueName="[Measures].[__XL_Count Location]" caption="__XL_Count Location" measure="1" displayFolder="" measureGroup="Location"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Total Sales]" caption="Sum of Total Sales" measure="1" displayFolder="" measureGroup="Data Sales Adidas"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Units Sold]" caption="Sum of Units Sold" measure="1" displayFolder="" measureGroup="Data Sales Adidas" count="0" hidden="1">
      <extLst>
        <ext xmlns:x15="http://schemas.microsoft.com/office/spreadsheetml/2010/11/main" uri="{B97F6D7D-B522-45F9-BDA1-12C45D357490}">
          <x15:cacheHierarchy aggregatedColumn="6"/>
        </ext>
      </extLst>
    </cacheHierarchy>
    <cacheHierarchy uniqueName="[Measures].[Sum of Operating Profit]" caption="Sum of Operating Profit" measure="1" displayFolder="" measureGroup="Data Sales Adidas" count="0" hidden="1">
      <extLst>
        <ext xmlns:x15="http://schemas.microsoft.com/office/spreadsheetml/2010/11/main" uri="{B97F6D7D-B522-45F9-BDA1-12C45D357490}">
          <x15:cacheHierarchy aggregatedColumn="8"/>
        </ext>
      </extLst>
    </cacheHierarchy>
    <cacheHierarchy uniqueName="[Measures].[Sum of Retailer ID]" caption="Sum of Retailer ID" measure="1" displayFolder="" measureGroup="Data Sales Adidas" count="0" hidden="1">
      <extLst>
        <ext xmlns:x15="http://schemas.microsoft.com/office/spreadsheetml/2010/11/main" uri="{B97F6D7D-B522-45F9-BDA1-12C45D357490}">
          <x15:cacheHierarchy aggregatedColumn="1"/>
        </ext>
      </extLst>
    </cacheHierarchy>
    <cacheHierarchy uniqueName="[Measures].[Count of Retailer ID]" caption="Count of Retailer ID" measure="1" displayFolder="" measureGroup="Data Sales Adidas" count="0" hidden="1">
      <extLst>
        <ext xmlns:x15="http://schemas.microsoft.com/office/spreadsheetml/2010/11/main" uri="{B97F6D7D-B522-45F9-BDA1-12C45D357490}">
          <x15:cacheHierarchy aggregatedColumn="1"/>
        </ext>
      </extLst>
    </cacheHierarchy>
    <cacheHierarchy uniqueName="[Measures].[Sum of Price per Unit]" caption="Sum of Price per Unit" measure="1" displayFolder="" measureGroup="Data Sales Adidas" count="0" hidden="1">
      <extLst>
        <ext xmlns:x15="http://schemas.microsoft.com/office/spreadsheetml/2010/11/main" uri="{B97F6D7D-B522-45F9-BDA1-12C45D357490}">
          <x15:cacheHierarchy aggregatedColumn="5"/>
        </ext>
      </extLst>
    </cacheHierarchy>
    <cacheHierarchy uniqueName="[Measures].[Average of Price per Unit]" caption="Average of Price per Unit" measure="1" displayFolder="" measureGroup="Data Sales Adidas" count="0" hidden="1">
      <extLst>
        <ext xmlns:x15="http://schemas.microsoft.com/office/spreadsheetml/2010/11/main" uri="{B97F6D7D-B522-45F9-BDA1-12C45D357490}">
          <x15:cacheHierarchy aggregatedColumn="5"/>
        </ext>
      </extLst>
    </cacheHierarchy>
    <cacheHierarchy uniqueName="[Measures].[Sum of Operating Margin]" caption="Sum of Operating Margin" measure="1" displayFolder="" measureGroup="Data Sales Adidas" count="0" hidden="1">
      <extLst>
        <ext xmlns:x15="http://schemas.microsoft.com/office/spreadsheetml/2010/11/main" uri="{B97F6D7D-B522-45F9-BDA1-12C45D357490}">
          <x15:cacheHierarchy aggregatedColumn="9"/>
        </ext>
      </extLst>
    </cacheHierarchy>
  </cacheHierarchies>
  <kpis count="0"/>
  <dimensions count="4">
    <dimension name="Data Sales Adidas" uniqueName="[Data Sales Adidas]" caption="Data Sales Adidas"/>
    <dimension name="Location" uniqueName="[Location]" caption="Location"/>
    <dimension measure="1" name="Measures" uniqueName="[Measures]" caption="Measures"/>
    <dimension name="Product" uniqueName="[Product]" caption="Product"/>
  </dimensions>
  <measureGroups count="3">
    <measureGroup name="Data Sales Adidas" caption="Data Sales Adidas"/>
    <measureGroup name="Location" caption="Location"/>
    <measureGroup name="Product" caption="Product"/>
  </measureGroups>
  <maps count="4">
    <map measureGroup="0" dimension="0"/>
    <map measureGroup="0" dimension="1"/>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cent" refreshedDate="45947.416233796299" createdVersion="5" refreshedVersion="8" minRefreshableVersion="3" recordCount="0" supportSubquery="1" supportAdvancedDrill="1" xr:uid="{120A2565-CB4E-4798-B884-E7BDE647AC9F}">
  <cacheSource type="external" connectionId="4"/>
  <cacheFields count="3">
    <cacheField name="[Measures].[Sum of Total Sales]" caption="Sum of Total Sales" numFmtId="0" hierarchy="25" level="32767"/>
    <cacheField name="[Data Sales Adidas].[Invoice Date (Month)].[Invoice Date (Month)]" caption="Invoice Date (Month)" numFmtId="0" hierarchy="13" level="1">
      <sharedItems count="12">
        <s v="Jan"/>
        <s v="Feb"/>
        <s v="Mar"/>
        <s v="Apr"/>
        <s v="May"/>
        <s v="Jun"/>
        <s v="Jul"/>
        <s v="Aug"/>
        <s v="Sep"/>
        <s v="Oct"/>
        <s v="Nov"/>
        <s v="Dec"/>
      </sharedItems>
    </cacheField>
    <cacheField name="[Product].[Product].[Product]" caption="Product" numFmtId="0" hierarchy="18" level="1">
      <sharedItems containsSemiMixedTypes="0" containsNonDate="0" containsString="0"/>
    </cacheField>
  </cacheFields>
  <cacheHierarchies count="33">
    <cacheHierarchy uniqueName="[Data Sales Adidas].[Retailer]" caption="Retailer" attribute="1" defaultMemberUniqueName="[Data Sales Adidas].[Retailer].[All]" allUniqueName="[Data Sales Adidas].[Retailer].[All]" dimensionUniqueName="[Data Sales Adidas]" displayFolder="" count="0" memberValueDatatype="130" unbalanced="0"/>
    <cacheHierarchy uniqueName="[Data Sales Adidas].[Retailer ID]" caption="Retailer ID" attribute="1" defaultMemberUniqueName="[Data Sales Adidas].[Retailer ID].[All]" allUniqueName="[Data Sales Adidas].[Retailer ID].[All]" dimensionUniqueName="[Data Sales Adidas]" displayFolder="" count="0" memberValueDatatype="20" unbalanced="0"/>
    <cacheHierarchy uniqueName="[Data Sales Adidas].[Invoice Date]" caption="Invoice Date" attribute="1" time="1" defaultMemberUniqueName="[Data Sales Adidas].[Invoice Date].[All]" allUniqueName="[Data Sales Adidas].[Invoice Date].[All]" dimensionUniqueName="[Data Sales Adidas]" displayFolder="" count="0" memberValueDatatype="7" unbalanced="0"/>
    <cacheHierarchy uniqueName="[Data Sales Adidas].[Location Key]" caption="Location Key" attribute="1" defaultMemberUniqueName="[Data Sales Adidas].[Location Key].[All]" allUniqueName="[Data Sales Adidas].[Location Key].[All]" dimensionUniqueName="[Data Sales Adidas]" displayFolder="" count="0" memberValueDatatype="130" unbalanced="0"/>
    <cacheHierarchy uniqueName="[Data Sales Adidas].[Product]" caption="Product" attribute="1" defaultMemberUniqueName="[Data Sales Adidas].[Product].[All]" allUniqueName="[Data Sales Adidas].[Product].[All]" dimensionUniqueName="[Data Sales Adidas]" displayFolder="" count="2" memberValueDatatype="130" unbalanced="0"/>
    <cacheHierarchy uniqueName="[Data Sales Adidas].[Price per Unit]" caption="Price per Unit" attribute="1" defaultMemberUniqueName="[Data Sales Adidas].[Price per Unit].[All]" allUniqueName="[Data Sales Adidas].[Price per Unit].[All]" dimensionUniqueName="[Data Sales Adidas]" displayFolder="" count="0" memberValueDatatype="6" unbalanced="0"/>
    <cacheHierarchy uniqueName="[Data Sales Adidas].[Units Sold]" caption="Units Sold" attribute="1" defaultMemberUniqueName="[Data Sales Adidas].[Units Sold].[All]" allUniqueName="[Data Sales Adidas].[Units Sold].[All]" dimensionUniqueName="[Data Sales Adidas]" displayFolder="" count="0" memberValueDatatype="20" unbalanced="0"/>
    <cacheHierarchy uniqueName="[Data Sales Adidas].[Total Sales]" caption="Total Sales" attribute="1" defaultMemberUniqueName="[Data Sales Adidas].[Total Sales].[All]" allUniqueName="[Data Sales Adidas].[Total Sales].[All]" dimensionUniqueName="[Data Sales Adidas]" displayFolder="" count="0" memberValueDatatype="6" unbalanced="0"/>
    <cacheHierarchy uniqueName="[Data Sales Adidas].[Operating Profit]" caption="Operating Profit" attribute="1" defaultMemberUniqueName="[Data Sales Adidas].[Operating Profit].[All]" allUniqueName="[Data Sales Adidas].[Operating Profit].[All]" dimensionUniqueName="[Data Sales Adidas]" displayFolder="" count="0" memberValueDatatype="6" unbalanced="0"/>
    <cacheHierarchy uniqueName="[Data Sales Adidas].[Operating Margin]" caption="Operating Margin" attribute="1" defaultMemberUniqueName="[Data Sales Adidas].[Operating Margin].[All]" allUniqueName="[Data Sales Adidas].[Operating Margin].[All]" dimensionUniqueName="[Data Sales Adidas]" displayFolder="" count="0" memberValueDatatype="5" unbalanced="0"/>
    <cacheHierarchy uniqueName="[Data Sales Adidas].[Sales Method]" caption="Sales Method" attribute="1" defaultMemberUniqueName="[Data Sales Adidas].[Sales Method].[All]" allUniqueName="[Data Sales Adidas].[Sales Method].[All]" dimensionUniqueName="[Data Sales Adidas]" displayFolder="" count="0" memberValueDatatype="130" unbalanced="0"/>
    <cacheHierarchy uniqueName="[Data Sales Adidas].[Invoice Date (Year)]" caption="Invoice Date (Year)" attribute="1" defaultMemberUniqueName="[Data Sales Adidas].[Invoice Date (Year)].[All]" allUniqueName="[Data Sales Adidas].[Invoice Date (Year)].[All]" dimensionUniqueName="[Data Sales Adidas]" displayFolder="" count="2" memberValueDatatype="130" unbalanced="0"/>
    <cacheHierarchy uniqueName="[Data Sales Adidas].[Invoice Date (Quarter)]" caption="Invoice Date (Quarter)" attribute="1" defaultMemberUniqueName="[Data Sales Adidas].[Invoice Date (Quarter)].[All]" allUniqueName="[Data Sales Adidas].[Invoice Date (Quarter)].[All]" dimensionUniqueName="[Data Sales Adidas]" displayFolder="" count="0" memberValueDatatype="130" unbalanced="0"/>
    <cacheHierarchy uniqueName="[Data Sales Adidas].[Invoice Date (Month)]" caption="Invoice Date (Month)" attribute="1" defaultMemberUniqueName="[Data Sales Adidas].[Invoice Date (Month)].[All]" allUniqueName="[Data Sales Adidas].[Invoice Date (Month)].[All]" dimensionUniqueName="[Data Sales Adidas]" displayFolder="" count="2" memberValueDatatype="130" unbalanced="0">
      <fieldsUsage count="2">
        <fieldUsage x="-1"/>
        <fieldUsage x="1"/>
      </fieldsUsage>
    </cacheHierarchy>
    <cacheHierarchy uniqueName="[Location].[Region]" caption="Region" attribute="1" defaultMemberUniqueName="[Location].[Region].[All]" allUniqueName="[Location].[Region].[All]" dimensionUniqueName="[Location]" displayFolder="" count="0" memberValueDatatype="130" unbalanced="0"/>
    <cacheHierarchy uniqueName="[Location].[State]" caption="State" attribute="1" defaultMemberUniqueName="[Location].[State].[All]" allUniqueName="[Location].[State].[All]" dimensionUniqueName="[Location]" displayFolder="" count="0" memberValueDatatype="130" unbalanced="0"/>
    <cacheHierarchy uniqueName="[Location].[City]" caption="City" attribute="1" defaultMemberUniqueName="[Location].[City].[All]" allUniqueName="[Location].[City].[All]" dimensionUniqueName="[Location]" displayFolder="" count="0" memberValueDatatype="130" unbalanced="0"/>
    <cacheHierarchy uniqueName="[Location].[LocationKey]" caption="LocationKey" attribute="1" defaultMemberUniqueName="[Location].[LocationKey].[All]" allUniqueName="[Location].[LocationKey].[All]" dimensionUniqueName="[Location]" displayFolder="" count="0" memberValueDatatype="130" unbalanced="0"/>
    <cacheHierarchy uniqueName="[Product].[Product]" caption="Product" attribute="1" defaultMemberUniqueName="[Product].[Product].[All]" allUniqueName="[Product].[Product].[All]" dimensionUniqueName="[Product]" displayFolder="" count="2" memberValueDatatype="130" unbalanced="0">
      <fieldsUsage count="2">
        <fieldUsage x="-1"/>
        <fieldUsage x="2"/>
      </fieldsUsage>
    </cacheHierarchy>
    <cacheHierarchy uniqueName="[Product].[Image Url]" caption="Image Url" attribute="1" defaultMemberUniqueName="[Product].[Image Url].[All]" allUniqueName="[Product].[Image Url].[All]" dimensionUniqueName="[Product]" displayFolder="" count="0" memberValueDatatype="130" unbalanced="0"/>
    <cacheHierarchy uniqueName="[Data Sales Adidas].[Invoice Date (Month Index)]" caption="Invoice Date (Month Index)" attribute="1" defaultMemberUniqueName="[Data Sales Adidas].[Invoice Date (Month Index)].[All]" allUniqueName="[Data Sales Adidas].[Invoice Date (Month Index)].[All]" dimensionUniqueName="[Data Sales Adidas]" displayFolder="" count="0" memberValueDatatype="20" unbalanced="0" hidden="1"/>
    <cacheHierarchy uniqueName="[Measures].[__XL_Count Data Sales Adidas]" caption="__XL_Count Data Sales Adidas" measure="1" displayFolder="" measureGroup="Data Sales Adidas" count="0" hidden="1"/>
    <cacheHierarchy uniqueName="[Measures].[__XL_Count Location]" caption="__XL_Count Location" measure="1" displayFolder="" measureGroup="Location"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Total Sales]" caption="Sum of Total Sales" measure="1" displayFolder="" measureGroup="Data Sales Adidas"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Units Sold]" caption="Sum of Units Sold" measure="1" displayFolder="" measureGroup="Data Sales Adidas" count="0" hidden="1">
      <extLst>
        <ext xmlns:x15="http://schemas.microsoft.com/office/spreadsheetml/2010/11/main" uri="{B97F6D7D-B522-45F9-BDA1-12C45D357490}">
          <x15:cacheHierarchy aggregatedColumn="6"/>
        </ext>
      </extLst>
    </cacheHierarchy>
    <cacheHierarchy uniqueName="[Measures].[Sum of Operating Profit]" caption="Sum of Operating Profit" measure="1" displayFolder="" measureGroup="Data Sales Adidas" count="0" hidden="1">
      <extLst>
        <ext xmlns:x15="http://schemas.microsoft.com/office/spreadsheetml/2010/11/main" uri="{B97F6D7D-B522-45F9-BDA1-12C45D357490}">
          <x15:cacheHierarchy aggregatedColumn="8"/>
        </ext>
      </extLst>
    </cacheHierarchy>
    <cacheHierarchy uniqueName="[Measures].[Sum of Retailer ID]" caption="Sum of Retailer ID" measure="1" displayFolder="" measureGroup="Data Sales Adidas" count="0" hidden="1">
      <extLst>
        <ext xmlns:x15="http://schemas.microsoft.com/office/spreadsheetml/2010/11/main" uri="{B97F6D7D-B522-45F9-BDA1-12C45D357490}">
          <x15:cacheHierarchy aggregatedColumn="1"/>
        </ext>
      </extLst>
    </cacheHierarchy>
    <cacheHierarchy uniqueName="[Measures].[Count of Retailer ID]" caption="Count of Retailer ID" measure="1" displayFolder="" measureGroup="Data Sales Adidas" count="0" hidden="1">
      <extLst>
        <ext xmlns:x15="http://schemas.microsoft.com/office/spreadsheetml/2010/11/main" uri="{B97F6D7D-B522-45F9-BDA1-12C45D357490}">
          <x15:cacheHierarchy aggregatedColumn="1"/>
        </ext>
      </extLst>
    </cacheHierarchy>
    <cacheHierarchy uniqueName="[Measures].[Sum of Price per Unit]" caption="Sum of Price per Unit" measure="1" displayFolder="" measureGroup="Data Sales Adidas" count="0" hidden="1">
      <extLst>
        <ext xmlns:x15="http://schemas.microsoft.com/office/spreadsheetml/2010/11/main" uri="{B97F6D7D-B522-45F9-BDA1-12C45D357490}">
          <x15:cacheHierarchy aggregatedColumn="5"/>
        </ext>
      </extLst>
    </cacheHierarchy>
    <cacheHierarchy uniqueName="[Measures].[Average of Price per Unit]" caption="Average of Price per Unit" measure="1" displayFolder="" measureGroup="Data Sales Adidas" count="0" hidden="1">
      <extLst>
        <ext xmlns:x15="http://schemas.microsoft.com/office/spreadsheetml/2010/11/main" uri="{B97F6D7D-B522-45F9-BDA1-12C45D357490}">
          <x15:cacheHierarchy aggregatedColumn="5"/>
        </ext>
      </extLst>
    </cacheHierarchy>
    <cacheHierarchy uniqueName="[Measures].[Sum of Operating Margin]" caption="Sum of Operating Margin" measure="1" displayFolder="" measureGroup="Data Sales Adidas" count="0" hidden="1">
      <extLst>
        <ext xmlns:x15="http://schemas.microsoft.com/office/spreadsheetml/2010/11/main" uri="{B97F6D7D-B522-45F9-BDA1-12C45D357490}">
          <x15:cacheHierarchy aggregatedColumn="9"/>
        </ext>
      </extLst>
    </cacheHierarchy>
  </cacheHierarchies>
  <kpis count="0"/>
  <dimensions count="4">
    <dimension name="Data Sales Adidas" uniqueName="[Data Sales Adidas]" caption="Data Sales Adidas"/>
    <dimension name="Location" uniqueName="[Location]" caption="Location"/>
    <dimension measure="1" name="Measures" uniqueName="[Measures]" caption="Measures"/>
    <dimension name="Product" uniqueName="[Product]" caption="Product"/>
  </dimensions>
  <measureGroups count="3">
    <measureGroup name="Data Sales Adidas" caption="Data Sales Adidas"/>
    <measureGroup name="Location" caption="Location"/>
    <measureGroup name="Product" caption="Product"/>
  </measureGroups>
  <maps count="4">
    <map measureGroup="0" dimension="0"/>
    <map measureGroup="0" dimension="1"/>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433206-1431-43C9-BB93-A0008C33D1AB}" name="PivotTable13" cacheId="1442" applyNumberFormats="0" applyBorderFormats="0" applyFontFormats="0" applyPatternFormats="0" applyAlignmentFormats="0" applyWidthHeightFormats="1" dataCaption="Values" tag="4dc0287e-1b8f-45f6-b06a-ddc6e9c7b878" updatedVersion="8" minRefreshableVersion="3" useAutoFormatting="1" subtotalHiddenItems="1" itemPrintTitles="1" createdVersion="5" indent="0" outline="1" outlineData="1" multipleFieldFilters="0" chartFormat="27">
  <location ref="F54:G61"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7">
    <i>
      <x v="5"/>
    </i>
    <i>
      <x v="4"/>
    </i>
    <i>
      <x v="1"/>
    </i>
    <i>
      <x v="2"/>
    </i>
    <i>
      <x/>
    </i>
    <i>
      <x v="3"/>
    </i>
    <i t="grand">
      <x/>
    </i>
  </rowItems>
  <colItems count="1">
    <i/>
  </colItems>
  <dataFields count="1">
    <dataField name="Average of Price per Unit" fld="2" subtotal="average" baseField="1" baseItem="0" numFmtId="169"/>
  </dataFields>
  <formats count="1">
    <format dxfId="148">
      <pivotArea outline="0" collapsedLevelsAreSubtotals="1" fieldPosition="0"/>
    </format>
  </formats>
  <chartFormats count="2">
    <chartFormat chart="22"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Retailer ID"/>
    <pivotHierarchy dragToData="1"/>
    <pivotHierarchy dragToData="1" caption="Average of Price per Unit"/>
    <pivotHierarchy dragToData="1"/>
  </pivotHierarchies>
  <pivotTableStyleInfo name="PivotStyleLight16" showRowHeaders="1" showColHeaders="1" showRowStripes="0" showColStripes="0" showLastColumn="1"/>
  <filters count="1">
    <filter fld="0" type="count" id="1" iMeasureHier="27">
      <autoFilter ref="A1">
        <filterColumn colId="0">
          <top10 val="10" filterVal="10"/>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Sales Adidas]"/>
        <x15:activeTabTopLevelEntity name="[Location]"/>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668E274-5585-4B81-85D7-0DA5D5903F55}" name="PivotTable7" cacheId="1460" applyNumberFormats="0" applyBorderFormats="0" applyFontFormats="0" applyPatternFormats="0" applyAlignmentFormats="0" applyWidthHeightFormats="1" dataCaption="Values" tag="13cbf07d-39d0-4618-9039-d2da72942728" updatedVersion="8" minRefreshableVersion="3" showDrill="0" useAutoFormatting="1" subtotalHiddenItems="1" itemPrintTitles="1" createdVersion="5" indent="0" outline="1" outlineData="1" multipleFieldFilters="0" chartFormat="31">
  <location ref="H22:I26" firstHeaderRow="1" firstDataRow="1" firstDataCol="1"/>
  <pivotFields count="4">
    <pivotField dataField="1" subtotalTop="0" showAll="0" defaultSubtotal="0"/>
    <pivotField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Items count="1">
    <i/>
  </colItems>
  <dataFields count="1">
    <dataField name="Sum of Total Sales" fld="0" baseField="0" baseItem="0" numFmtId="164"/>
  </dataFields>
  <formats count="1">
    <format dxfId="153">
      <pivotArea outline="0" collapsedLevelsAreSubtotals="1" fieldPosition="0">
        <references count="1">
          <reference field="4294967294" count="1" selected="0">
            <x v="0"/>
          </reference>
        </references>
      </pivotArea>
    </format>
  </formats>
  <chartFormats count="8">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8" format="8" series="1">
      <pivotArea type="data" outline="0" fieldPosition="0">
        <references count="1">
          <reference field="4294967294" count="1" selected="0">
            <x v="0"/>
          </reference>
        </references>
      </pivotArea>
    </chartFormat>
    <chartFormat chart="28" format="9">
      <pivotArea type="data" outline="0" fieldPosition="0">
        <references count="2">
          <reference field="4294967294" count="1" selected="0">
            <x v="0"/>
          </reference>
          <reference field="2" count="1" selected="0">
            <x v="0"/>
          </reference>
        </references>
      </pivotArea>
    </chartFormat>
    <chartFormat chart="28" format="10">
      <pivotArea type="data" outline="0" fieldPosition="0">
        <references count="2">
          <reference field="4294967294" count="1" selected="0">
            <x v="0"/>
          </reference>
          <reference field="2" count="1" selected="0">
            <x v="1"/>
          </reference>
        </references>
      </pivotArea>
    </chartFormat>
    <chartFormat chart="28" format="11">
      <pivotArea type="data" outline="0" fieldPosition="0">
        <references count="2">
          <reference field="4294967294" count="1" selected="0">
            <x v="0"/>
          </reference>
          <reference field="2" count="1" selected="0">
            <x v="2"/>
          </reference>
        </references>
      </pivotArea>
    </chartFormat>
  </chartFormats>
  <pivotHierarchies count="3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Retailer I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Sales Adida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01F436A-221A-4B0C-94A8-F7ADC5A4719E}" name="PivotTable2" cacheId="1445" applyNumberFormats="0" applyBorderFormats="0" applyFontFormats="0" applyPatternFormats="0" applyAlignmentFormats="0" applyWidthHeightFormats="1" dataCaption="Values" tag="a421766f-1342-4b9a-ab69-bf650dfdaeaa" updatedVersion="8" minRefreshableVersion="3" useAutoFormatting="1" subtotalHiddenItems="1" itemPrintTitles="1" createdVersion="5" indent="0" outline="1" outlineData="1" multipleFieldFilters="0">
  <location ref="A1:D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Total Sales" fld="0" baseField="0" baseItem="0"/>
    <dataField name="Sum of Units Sold" fld="1" baseField="0" baseItem="0"/>
    <dataField name="Sum of Operating Profit" fld="2" baseField="0" baseItem="0"/>
    <dataField name="Count of Retailer ID" fld="3" subtotal="count" baseField="0" baseItem="1"/>
  </dataFields>
  <pivotHierarchies count="3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Retailer ID"/>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Sales Adida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644F7C4-6019-4FD7-98CE-091AAB6BFC88}" name="PivotTable6" cacheId="1457" applyNumberFormats="0" applyBorderFormats="0" applyFontFormats="0" applyPatternFormats="0" applyAlignmentFormats="0" applyWidthHeightFormats="1" dataCaption="Values" tag="add14e82-e98d-4ee3-9c79-e931d4c2df72" updatedVersion="8" minRefreshableVersion="3" showDrill="0" useAutoFormatting="1" subtotalHiddenItems="1" itemPrintTitles="1" createdVersion="5" indent="0" outline="1" outlineData="1" multipleFieldFilters="0" chartFormat="20">
  <location ref="E22:F29" firstHeaderRow="1" firstDataRow="1" firstDataCol="1"/>
  <pivotFields count="3">
    <pivotField dataField="1" subtotalTop="0" showAll="0" defaultSubtotal="0"/>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7">
    <i>
      <x v="5"/>
    </i>
    <i>
      <x v="1"/>
    </i>
    <i>
      <x v="3"/>
    </i>
    <i>
      <x v="2"/>
    </i>
    <i>
      <x/>
    </i>
    <i>
      <x v="4"/>
    </i>
    <i t="grand">
      <x/>
    </i>
  </rowItems>
  <colItems count="1">
    <i/>
  </colItems>
  <dataFields count="1">
    <dataField name="Sum of Total Sales" fld="0" baseField="0" baseItem="0" numFmtId="164"/>
  </dataFields>
  <formats count="1">
    <format dxfId="160">
      <pivotArea outline="0" collapsedLevelsAreSubtotals="1" fieldPosition="0">
        <references count="1">
          <reference field="4294967294" count="1" selected="0">
            <x v="0"/>
          </reference>
        </references>
      </pivotArea>
    </format>
  </formats>
  <chartFormats count="9">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7" format="3">
      <pivotArea type="data" outline="0" fieldPosition="0">
        <references count="2">
          <reference field="4294967294" count="1" selected="0">
            <x v="0"/>
          </reference>
          <reference field="1" count="1" selected="0">
            <x v="5"/>
          </reference>
        </references>
      </pivotArea>
    </chartFormat>
    <chartFormat chart="17" format="4">
      <pivotArea type="data" outline="0" fieldPosition="0">
        <references count="2">
          <reference field="4294967294" count="1" selected="0">
            <x v="0"/>
          </reference>
          <reference field="1" count="1" selected="0">
            <x v="1"/>
          </reference>
        </references>
      </pivotArea>
    </chartFormat>
    <chartFormat chart="17" format="5">
      <pivotArea type="data" outline="0" fieldPosition="0">
        <references count="2">
          <reference field="4294967294" count="1" selected="0">
            <x v="0"/>
          </reference>
          <reference field="1" count="1" selected="0">
            <x v="3"/>
          </reference>
        </references>
      </pivotArea>
    </chartFormat>
    <chartFormat chart="17" format="6">
      <pivotArea type="data" outline="0" fieldPosition="0">
        <references count="2">
          <reference field="4294967294" count="1" selected="0">
            <x v="0"/>
          </reference>
          <reference field="1" count="1" selected="0">
            <x v="2"/>
          </reference>
        </references>
      </pivotArea>
    </chartFormat>
    <chartFormat chart="17" format="7">
      <pivotArea type="data" outline="0" fieldPosition="0">
        <references count="2">
          <reference field="4294967294" count="1" selected="0">
            <x v="0"/>
          </reference>
          <reference field="1" count="1" selected="0">
            <x v="0"/>
          </reference>
        </references>
      </pivotArea>
    </chartFormat>
    <chartFormat chart="17" format="8">
      <pivotArea type="data" outline="0" fieldPosition="0">
        <references count="2">
          <reference field="4294967294" count="1" selected="0">
            <x v="0"/>
          </reference>
          <reference field="1" count="1" selected="0">
            <x v="4"/>
          </reference>
        </references>
      </pivotArea>
    </chartFormat>
  </chartFormats>
  <pivotHierarchies count="3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Retailer I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Sales Adida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2399F0-6B9B-4CA7-9484-8F9AA7AE349B}" name="PivotTable12" cacheId="1439" applyNumberFormats="0" applyBorderFormats="0" applyFontFormats="0" applyPatternFormats="0" applyAlignmentFormats="0" applyWidthHeightFormats="1" dataCaption="Values" tag="32822d2e-a613-4782-b9a5-6cdada229ee4" updatedVersion="8" minRefreshableVersion="3" useAutoFormatting="1" subtotalHiddenItems="1" itemPrintTitles="1" createdVersion="5" indent="0" outline="1" outlineData="1" multipleFieldFilters="0" chartFormat="18">
  <location ref="H37:I48" firstHeaderRow="1" firstDataRow="1" firstDataCol="1"/>
  <pivotFields count="3">
    <pivotField dataField="1" subtotalTop="0" showAll="0" defaultSubtotal="0"/>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4"/>
    </i>
    <i>
      <x v="8"/>
    </i>
    <i>
      <x/>
    </i>
    <i>
      <x v="3"/>
    </i>
    <i>
      <x v="6"/>
    </i>
    <i>
      <x v="7"/>
    </i>
    <i>
      <x v="9"/>
    </i>
    <i>
      <x v="1"/>
    </i>
    <i>
      <x v="2"/>
    </i>
    <i>
      <x v="5"/>
    </i>
    <i t="grand">
      <x/>
    </i>
  </rowItems>
  <colItems count="1">
    <i/>
  </colItems>
  <dataFields count="1">
    <dataField name="Sum of Operating Profit" fld="0" baseField="0" baseItem="0" numFmtId="164"/>
  </dataFields>
  <formats count="1">
    <format dxfId="149">
      <pivotArea outline="0" collapsedLevelsAreSubtotals="1" fieldPosition="0">
        <references count="1">
          <reference field="4294967294" count="1" selected="0">
            <x v="0"/>
          </reference>
        </references>
      </pivotArea>
    </format>
  </formats>
  <chartFormats count="2">
    <chartFormat chart="10" format="3"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Retailer ID"/>
    <pivotHierarchy dragToData="1"/>
    <pivotHierarchy dragToData="1"/>
    <pivotHierarchy dragToData="1"/>
  </pivotHierarchies>
  <pivotTableStyleInfo name="PivotStyleLight16" showRowHeaders="1" showColHeaders="1" showRowStripes="0" showColStripes="0" showLastColumn="1"/>
  <filters count="1">
    <filter fld="1" type="count" id="1" iMeasureHier="27">
      <autoFilter ref="A1">
        <filterColumn colId="0">
          <top10 val="10" filterVal="10"/>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Sales Adidas]"/>
        <x15:activeTabTopLevelEntity name="[Loc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D4DA9D-EDA8-4F63-81A5-BC83D8B56C84}" name="PivotTable11" cacheId="1436" applyNumberFormats="0" applyBorderFormats="0" applyFontFormats="0" applyPatternFormats="0" applyAlignmentFormats="0" applyWidthHeightFormats="1" dataCaption="Values" tag="c1050c52-deb6-41e0-a687-e81e3e4b6901" updatedVersion="8" minRefreshableVersion="3" showDrill="0" useAutoFormatting="1" subtotalHiddenItems="1" itemPrintTitles="1" createdVersion="5" indent="0" outline="1" outlineData="1" multipleFieldFilters="0" chartFormat="20">
  <location ref="I32:I3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rice per Unit" fld="0" subtotal="average" baseField="0" baseItem="0" numFmtId="169"/>
  </dataFields>
  <formats count="1">
    <format dxfId="151">
      <pivotArea outline="0" collapsedLevelsAreSubtotals="1" fieldPosition="0"/>
    </format>
  </formats>
  <pivotHierarchies count="3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Retailer ID"/>
    <pivotHierarchy dragToData="1"/>
    <pivotHierarchy dragToData="1" caption="Average of Price per Unit"/>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Sales Adida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281A72-0C8E-4D70-8C31-EA241F9B24C3}" name="PivotTable10" cacheId="1433" applyNumberFormats="0" applyBorderFormats="0" applyFontFormats="0" applyPatternFormats="0" applyAlignmentFormats="0" applyWidthHeightFormats="1" dataCaption="Values" tag="627a39c8-2008-41ad-8acc-68277ef4e56f" updatedVersion="8" minRefreshableVersion="3" useAutoFormatting="1" subtotalHiddenItems="1" itemPrintTitles="1" createdVersion="5" indent="0" outline="1" outlineData="1" multipleFieldFilters="0" chartFormat="21">
  <location ref="B44:C51" firstHeaderRow="1" firstDataRow="1" firstDataCol="1"/>
  <pivotFields count="3">
    <pivotField dataField="1" subtotalTop="0" showAll="0" defaultSubtotal="0"/>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7">
    <i>
      <x v="4"/>
    </i>
    <i>
      <x/>
    </i>
    <i>
      <x v="5"/>
    </i>
    <i>
      <x v="1"/>
    </i>
    <i>
      <x v="3"/>
    </i>
    <i>
      <x v="2"/>
    </i>
    <i t="grand">
      <x/>
    </i>
  </rowItems>
  <colItems count="1">
    <i/>
  </colItems>
  <dataFields count="1">
    <dataField name="Sum of Operating Profit" fld="0" baseField="0" baseItem="0" numFmtId="164"/>
  </dataFields>
  <formats count="1">
    <format dxfId="152">
      <pivotArea outline="0" collapsedLevelsAreSubtotals="1" fieldPosition="0">
        <references count="1">
          <reference field="4294967294" count="1" selected="0">
            <x v="0"/>
          </reference>
        </references>
      </pivotArea>
    </format>
  </formats>
  <chartFormats count="6">
    <chartFormat chart="2" format="1"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Retailer I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Sales Adida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F39E0D-87F6-4DE8-AAB8-F5E3EBE39C10}" name="PivotTable9" cacheId="1463" applyNumberFormats="0" applyBorderFormats="0" applyFontFormats="0" applyPatternFormats="0" applyAlignmentFormats="0" applyWidthHeightFormats="1" dataCaption="Values" tag="f2571e4a-b835-4128-823c-ee65ada978cd" updatedVersion="8" minRefreshableVersion="3" useAutoFormatting="1" subtotalHiddenItems="1" itemPrintTitles="1" createdVersion="5" indent="0" outline="1" outlineData="1" multipleFieldFilters="0" chartFormat="13">
  <location ref="E35:F48"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0" baseField="0" baseItem="0" numFmtId="164"/>
  </dataFields>
  <formats count="1">
    <format dxfId="150">
      <pivotArea outline="0" collapsedLevelsAreSubtotals="1" fieldPosition="0">
        <references count="1">
          <reference field="4294967294" count="1" selected="0">
            <x v="0"/>
          </reference>
        </references>
      </pivotArea>
    </format>
  </formats>
  <chartFormats count="1">
    <chartFormat chart="10" format="3"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Retailer I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Sales Adida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9156E7-C0A5-4C8D-84AC-EDAD3803D545}" name="PivotTable8" cacheId="1430" applyNumberFormats="0" applyBorderFormats="0" applyFontFormats="0" applyPatternFormats="0" applyAlignmentFormats="0" applyWidthHeightFormats="1" dataCaption="Values" tag="77429742-1bf5-4b36-9ed8-b8fa179a6826" updatedVersion="8" minRefreshableVersion="3" showDrill="0" useAutoFormatting="1" subtotalHiddenItems="1" itemPrintTitles="1" createdVersion="5" indent="0" outline="1" outlineData="1" multipleFieldFilters="0" chartFormat="20">
  <location ref="K22:K29" firstHeaderRow="1" firstDataRow="1" firstDataCol="1"/>
  <pivotFields count="2">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0"/>
  </rowFields>
  <rowItems count="7">
    <i>
      <x/>
    </i>
    <i>
      <x v="1"/>
    </i>
    <i>
      <x v="2"/>
    </i>
    <i>
      <x v="3"/>
    </i>
    <i>
      <x v="4"/>
    </i>
    <i>
      <x v="5"/>
    </i>
    <i t="grand">
      <x/>
    </i>
  </rowItems>
  <pivotHierarchies count="3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Retailer I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Sales Adida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DE2AA81-5CE5-44FE-BD6E-F7B1EFC7D0FE}" name="PivotTable5" cacheId="1454" applyNumberFormats="0" applyBorderFormats="0" applyFontFormats="0" applyPatternFormats="0" applyAlignmentFormats="0" applyWidthHeightFormats="1" dataCaption="Values" tag="05ee0eda-06f3-4073-8a62-8b7bc2ed7d13" updatedVersion="8" minRefreshableVersion="3" showDrill="0" useAutoFormatting="1" subtotalHiddenItems="1" itemPrintTitles="1" createdVersion="5" indent="0" outline="1" outlineData="1" multipleFieldFilters="0" chartFormat="9">
  <location ref="B23:C36"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Total Sales" fld="0" baseField="0" baseItem="0" numFmtId="164"/>
  </dataFields>
  <formats count="1">
    <format dxfId="154">
      <pivotArea outline="0" collapsedLevelsAreSubtotals="1" fieldPosition="0">
        <references count="1">
          <reference field="4294967294" count="1" selected="0">
            <x v="0"/>
          </reference>
        </references>
      </pivotArea>
    </format>
  </formats>
  <chartFormats count="1">
    <chartFormat chart="6"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Retailer I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Sales Adida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B9620C6-857D-44E6-AC77-56BC507DB0B7}" name="PivotTable4" cacheId="1451" applyNumberFormats="0" applyBorderFormats="0" applyFontFormats="0" applyPatternFormats="0" applyAlignmentFormats="0" applyWidthHeightFormats="1" dataCaption="Values" tag="b8336650-cb22-466e-95be-465946d01ac4" updatedVersion="8" minRefreshableVersion="3" useAutoFormatting="1" subtotalHiddenItems="1" itemPrintTitles="1" createdVersion="5" indent="0" outline="1" outlineData="1" multipleFieldFilters="0" chartFormat="6">
  <location ref="B13:C19" firstHeaderRow="1" firstDataRow="1" firstDataCol="1"/>
  <pivotFields count="5">
    <pivotField dataField="1" subtotalTop="0" showAll="0" defaultSubtotal="0"/>
    <pivotField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6">
    <i>
      <x/>
    </i>
    <i>
      <x v="2"/>
    </i>
    <i>
      <x v="3"/>
    </i>
    <i>
      <x v="1"/>
    </i>
    <i>
      <x v="4"/>
    </i>
    <i t="grand">
      <x/>
    </i>
  </rowItems>
  <colItems count="1">
    <i/>
  </colItems>
  <dataFields count="1">
    <dataField name="Sum of Total Sales" fld="0" baseField="0" baseItem="0" numFmtId="164"/>
  </dataFields>
  <formats count="1">
    <format dxfId="155">
      <pivotArea outline="0" collapsedLevelsAreSubtotals="1" fieldPosition="0">
        <references count="1">
          <reference field="4294967294" count="1" selected="0">
            <x v="0"/>
          </reference>
        </references>
      </pivotArea>
    </format>
  </formats>
  <chartFormats count="1">
    <chartFormat chart="3"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Retailer ID"/>
    <pivotHierarchy dragToData="1"/>
    <pivotHierarchy dragToData="1"/>
    <pivotHierarchy dragToData="1"/>
  </pivotHierarchies>
  <pivotTableStyleInfo name="PivotStyleLight16" showRowHeaders="1" showColHeaders="1" showRowStripes="0" showColStripes="0" showLastColumn="1"/>
  <filters count="1">
    <filter fld="1" type="count" id="1" iMeasureHier="25">
      <autoFilter ref="A1">
        <filterColumn colId="0">
          <top10 val="10" filterVal="10"/>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Sales Adidas]"/>
        <x15:activeTabTopLevelEntity name="[Loc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6B3BDFF-5E3F-42F3-B003-578FCB1BCD16}" name="PivotTable3" cacheId="1448" applyNumberFormats="0" applyBorderFormats="0" applyFontFormats="0" applyPatternFormats="0" applyAlignmentFormats="0" applyWidthHeightFormats="1" dataCaption="Values" tag="0bca5e59-e7af-4329-9c5b-b00eb17851c6" updatedVersion="8" minRefreshableVersion="3" useAutoFormatting="1" subtotalHiddenItems="1" itemPrintTitles="1" createdVersion="5" indent="0" outline="1" outlineData="1" multipleFieldFilters="0">
  <location ref="G10:K13" firstHeaderRow="0" firstDataRow="1" firstDataCol="1"/>
  <pivotFields count="6">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items count="2">
        <item x="0" e="0"/>
        <item x="1" e="0"/>
      </items>
    </pivotField>
    <pivotField allDrilled="1" subtotalTop="0" showAll="0" dataSourceSort="1" defaultSubtotal="0" defaultAttributeDrillState="1"/>
  </pivotFields>
  <rowFields count="1">
    <field x="4"/>
  </rowFields>
  <rowItems count="3">
    <i>
      <x/>
    </i>
    <i>
      <x v="1"/>
    </i>
    <i t="grand">
      <x/>
    </i>
  </rowItems>
  <colFields count="1">
    <field x="-2"/>
  </colFields>
  <colItems count="4">
    <i>
      <x/>
    </i>
    <i i="1">
      <x v="1"/>
    </i>
    <i i="2">
      <x v="2"/>
    </i>
    <i i="3">
      <x v="3"/>
    </i>
  </colItems>
  <dataFields count="4">
    <dataField name="Sum of Total Sales" fld="0" baseField="0" baseItem="0" numFmtId="164"/>
    <dataField name="Sum of Units Sold" fld="1" baseField="0" baseItem="0" numFmtId="165"/>
    <dataField name="Sum of Operating Profit" fld="2" baseField="0" baseItem="0" numFmtId="164"/>
    <dataField name="Count of Retailer ID" fld="3" subtotal="count" baseField="0" baseItem="1" numFmtId="165"/>
  </dataFields>
  <formats count="4">
    <format dxfId="156">
      <pivotArea outline="0" collapsedLevelsAreSubtotals="1" fieldPosition="0">
        <references count="1">
          <reference field="4294967294" count="1" selected="0">
            <x v="0"/>
          </reference>
        </references>
      </pivotArea>
    </format>
    <format dxfId="157">
      <pivotArea outline="0" collapsedLevelsAreSubtotals="1" fieldPosition="0">
        <references count="1">
          <reference field="4294967294" count="1" selected="0">
            <x v="2"/>
          </reference>
        </references>
      </pivotArea>
    </format>
    <format dxfId="158">
      <pivotArea outline="0" collapsedLevelsAreSubtotals="1" fieldPosition="0">
        <references count="1">
          <reference field="4294967294" count="1" selected="0">
            <x v="1"/>
          </reference>
        </references>
      </pivotArea>
    </format>
    <format dxfId="159">
      <pivotArea outline="0" collapsedLevelsAreSubtotals="1" fieldPosition="0">
        <references count="1">
          <reference field="4294967294" count="1" selected="0">
            <x v="3"/>
          </reference>
        </references>
      </pivotArea>
    </format>
  </formats>
  <pivotHierarchies count="3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Retailer I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Sales Adidas]"/>
      </x15:pivotTableUISettings>
    </ext>
    <ext xmlns:xpdl="http://schemas.microsoft.com/office/spreadsheetml/2016/pivotdefaultlayout" uri="{747A6164-185A-40DC-8AA5-F01512510D54}">
      <xpdl:pivotTableDefinition16 EnabledSubtotalsDefault="0" SubtotalsOnTopDefault="0"/>
    </ext>
  </extLst>
</pivotTableDefinition>
</file>

<file path=xl/richData/_rels/rdRichValueWebImage.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https://assets.adidas.com/images/h_840,f_auto,q_auto,fl_lossy,c_fill,g_auto/0966d366b7bf4e8ebf733cb0669a515f_9366/Lite_Racer_Adapt_6.0_Shoes_White_IF7348_01_standard.jpg"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blip r:id="rId2"/>
  </webImageSrd>
</webImagesSrd>
</file>

<file path=xl/richData/rdrichvalue.xml><?xml version="1.0" encoding="utf-8"?>
<rvData xmlns="http://schemas.microsoft.com/office/spreadsheetml/2017/richdata" count="1">
  <rv s="0">
    <v>0</v>
    <v>1</v>
    <v>0</v>
    <v>0</v>
  </rv>
</rvData>
</file>

<file path=xl/richData/rdrichvaluestructure.xml><?xml version="1.0" encoding="utf-8"?>
<rvStructures xmlns="http://schemas.microsoft.com/office/spreadsheetml/2017/richdata" count="1">
  <s t="_webimage">
    <k n="WebImageIdentifier" t="i"/>
    <k n="CalcOrigin" t="i"/>
    <k n="ComputedImage" t="b"/>
    <k n="ImageSizing" t="i"/>
  </s>
</rvStructure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Date__Year" xr10:uid="{1E706021-47D3-48B0-81E3-65D61A39EA54}" sourceName="[Data Sales Adidas].[Invoice Date (Year)]">
  <pivotTables>
    <pivotTable tabId="1" name="PivotTable6"/>
    <pivotTable tabId="1" name="PivotTable8"/>
    <pivotTable tabId="1" name="PivotTable11"/>
    <pivotTable tabId="1" name="PivotTable10"/>
    <pivotTable tabId="1" name="PivotTable12"/>
    <pivotTable tabId="1" name="PivotTable13"/>
    <pivotTable tabId="1" name="PivotTable2"/>
    <pivotTable tabId="1" name="PivotTable3"/>
    <pivotTable tabId="1" name="PivotTable4"/>
    <pivotTable tabId="1" name="PivotTable5"/>
    <pivotTable tabId="1" name="PivotTable7"/>
    <pivotTable tabId="1" name="PivotTable9"/>
  </pivotTables>
  <data>
    <olap pivotCacheId="1939869794">
      <levels count="2">
        <level uniqueName="[Data Sales Adidas].[Invoice Date (Year)].[(All)]" sourceCaption="(All)" count="0"/>
        <level uniqueName="[Data Sales Adidas].[Invoice Date (Year)].[Invoice Date (Year)]" sourceCaption="Invoice Date (Year)" count="2">
          <ranges>
            <range startItem="0">
              <i n="[Data Sales Adidas].[Invoice Date (Year)].&amp;[2020]" c="2020"/>
              <i n="[Data Sales Adidas].[Invoice Date (Year)].&amp;[2021]" c="2021"/>
            </range>
          </ranges>
        </level>
      </levels>
      <selections count="1">
        <selection n="[Data Sales Adidas].[Invoice 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8D6C2B2-B60F-481E-B831-D9A53685CA30}" sourceName="[Data Sales Adidas].[Product]">
  <pivotTables>
    <pivotTable tabId="1" name="PivotTable6"/>
    <pivotTable tabId="1" name="PivotTable2"/>
    <pivotTable tabId="1" name="PivotTable3"/>
    <pivotTable tabId="1" name="PivotTable4"/>
    <pivotTable tabId="1" name="PivotTable5"/>
    <pivotTable tabId="1" name="PivotTable7"/>
    <pivotTable tabId="1" name="PivotTable8"/>
    <pivotTable tabId="1" name="PivotTable9"/>
    <pivotTable tabId="1" name="PivotTable10"/>
    <pivotTable tabId="1" name="PivotTable11"/>
    <pivotTable tabId="1" name="PivotTable12"/>
    <pivotTable tabId="1" name="PivotTable13"/>
  </pivotTables>
  <data>
    <olap pivotCacheId="1939869794">
      <levels count="2">
        <level uniqueName="[Data Sales Adidas].[Product].[(All)]" sourceCaption="(All)" count="0"/>
        <level uniqueName="[Data Sales Adidas].[Product].[Product]" sourceCaption="Product" count="6">
          <ranges>
            <range startItem="0">
              <i n="[Data Sales Adidas].[Product].&amp;[Men's Apparel]" c="Men's Apparel"/>
              <i n="[Data Sales Adidas].[Product].&amp;[Men's Athletic Footwear]" c="Men's Athletic Footwear"/>
              <i n="[Data Sales Adidas].[Product].&amp;[Men's Street Footwear]" c="Men's Street Footwear"/>
              <i n="[Data Sales Adidas].[Product].&amp;[Women's Apparel]" c="Women's Apparel"/>
              <i n="[Data Sales Adidas].[Product].&amp;[Women's Athletic Footwear]" c="Women's Athletic Footwear"/>
              <i n="[Data Sales Adidas].[Product].&amp;[Women's Street Footwear]" c="Women's Street Footwear"/>
            </range>
          </ranges>
        </level>
      </levels>
      <selections count="1">
        <selection n="[Data Sales Adidas].[Produc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2BDAE29F-8FDB-41BE-A83D-76485A196F57}" sourceName="[Product].[Product]">
  <pivotTables>
    <pivotTable tabId="1" name="PivotTable8"/>
    <pivotTable tabId="1" name="PivotTable10"/>
    <pivotTable tabId="1" name="PivotTable11"/>
    <pivotTable tabId="1" name="PivotTable12"/>
    <pivotTable tabId="1" name="PivotTable13"/>
    <pivotTable tabId="1" name="PivotTable2"/>
    <pivotTable tabId="1" name="PivotTable3"/>
    <pivotTable tabId="1" name="PivotTable4"/>
    <pivotTable tabId="1" name="PivotTable5"/>
    <pivotTable tabId="1" name="PivotTable6"/>
    <pivotTable tabId="1" name="PivotTable7"/>
    <pivotTable tabId="1" name="PivotTable9"/>
  </pivotTables>
  <data>
    <olap pivotCacheId="1981638522">
      <levels count="2">
        <level uniqueName="[Product].[Product].[(All)]" sourceCaption="(All)" count="0"/>
        <level uniqueName="[Product].[Product].[Product]" sourceCaption="Product" count="6">
          <ranges>
            <range startItem="0">
              <i n="[Product].[Product].&amp;[Men's Apparel]" c="Men's Apparel"/>
              <i n="[Product].[Product].&amp;[Men's Athletic Footwear]" c="Men's Athletic Footwear"/>
              <i n="[Product].[Product].&amp;[Men's Street Footwear]" c="Men's Street Footwear"/>
              <i n="[Product].[Product].&amp;[Women's Apparel]" c="Women's Apparel"/>
              <i n="[Product].[Product].&amp;[Women's Athletic Footwear]" c="Women's Athletic Footwear"/>
              <i n="[Product].[Product].&amp;[Women's Street Footwear]" c="Women's Street Footwear"/>
            </range>
          </ranges>
        </level>
      </levels>
      <selections count="1">
        <selection n="[Product].[Produc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voice Date (Year) 1" xr10:uid="{339D8C43-C3D7-4BA0-B6C6-991A41769FDA}" cache="Slicer_Invoice_Date__Year" caption="Invoice Date (Year)" columnCount="2" showCaption="0" level="1" style="SlicerStyleLight1 2" rowHeight="396000"/>
  <slicer name="Product 2" xr10:uid="{E22107A3-5A6E-4EAB-9327-37DAF1CEAEF3}" cache="Slicer_Product1" caption="Product" showCaption="0" level="1" style="SlicerStyleLight1 2" rowHeight="54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voice Date (Year)" xr10:uid="{DA9A784D-52EF-4801-BEDE-15DE021DC0F2}" cache="Slicer_Invoice_Date__Year" caption="Invoice Date (Year)" columnCount="2" showCaption="0" level="1" style="SlicerStyleLight1 2" rowHeight="396000"/>
  <slicer name="Product" xr10:uid="{86224586-8498-4128-BE3F-AA34EF94F8D0}" cache="Slicer_Product" caption="Product" showCaption="0" level="1" style="SlicerStyleLight1 2" rowHeight="54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8DFAC-85A1-4D69-A1C9-442C2E0438AF}">
  <dimension ref="AC1:AT38"/>
  <sheetViews>
    <sheetView showGridLines="0" showRowColHeaders="0" tabSelected="1" zoomScale="70" zoomScaleNormal="70" workbookViewId="0">
      <selection activeCell="B48" sqref="B48"/>
    </sheetView>
  </sheetViews>
  <sheetFormatPr defaultRowHeight="15" x14ac:dyDescent="0.25"/>
  <cols>
    <col min="13" max="13" width="9.140625" customWidth="1"/>
    <col min="33" max="33" width="11.140625" customWidth="1"/>
    <col min="34" max="34" width="62.85546875" customWidth="1"/>
    <col min="36" max="36" width="9.140625" customWidth="1"/>
    <col min="37" max="37" width="50.5703125" hidden="1" customWidth="1"/>
  </cols>
  <sheetData>
    <row r="1" spans="34:37" x14ac:dyDescent="0.25">
      <c r="AK1" s="10"/>
    </row>
    <row r="2" spans="34:37" x14ac:dyDescent="0.25">
      <c r="AK2" s="10"/>
    </row>
    <row r="3" spans="34:37" x14ac:dyDescent="0.25">
      <c r="AK3" s="10"/>
    </row>
    <row r="4" spans="34:37" x14ac:dyDescent="0.25">
      <c r="AK4" s="10"/>
    </row>
    <row r="5" spans="34:37" x14ac:dyDescent="0.25">
      <c r="AK5" s="10"/>
    </row>
    <row r="6" spans="34:37" x14ac:dyDescent="0.25">
      <c r="AK6" s="10"/>
    </row>
    <row r="7" spans="34:37" x14ac:dyDescent="0.25">
      <c r="AK7" s="10"/>
    </row>
    <row r="8" spans="34:37" x14ac:dyDescent="0.25">
      <c r="AK8" s="10"/>
    </row>
    <row r="9" spans="34:37" x14ac:dyDescent="0.25">
      <c r="AK9" s="10"/>
    </row>
    <row r="10" spans="34:37" x14ac:dyDescent="0.25">
      <c r="AK10" s="10"/>
    </row>
    <row r="11" spans="34:37" x14ac:dyDescent="0.25">
      <c r="AK11" s="10"/>
    </row>
    <row r="12" spans="34:37" x14ac:dyDescent="0.25">
      <c r="AK12" s="10"/>
    </row>
    <row r="13" spans="34:37" x14ac:dyDescent="0.25">
      <c r="AK13" s="10"/>
    </row>
    <row r="14" spans="34:37" x14ac:dyDescent="0.25">
      <c r="AK14" s="10"/>
    </row>
    <row r="15" spans="34:37" x14ac:dyDescent="0.25">
      <c r="AH15" s="12" t="e" vm="1">
        <f>_xlfn.IMAGE('Pivot Tables'!K23,,0)</f>
        <v>#VALUE!</v>
      </c>
      <c r="AK15" s="10"/>
    </row>
    <row r="16" spans="34:37" x14ac:dyDescent="0.25">
      <c r="AH16" s="12"/>
      <c r="AK16" s="10"/>
    </row>
    <row r="17" spans="29:46" x14ac:dyDescent="0.25">
      <c r="AH17" s="12"/>
      <c r="AK17" s="10"/>
    </row>
    <row r="18" spans="29:46" x14ac:dyDescent="0.25">
      <c r="AH18" s="12"/>
    </row>
    <row r="19" spans="29:46" x14ac:dyDescent="0.25">
      <c r="AH19" s="12"/>
    </row>
    <row r="20" spans="29:46" x14ac:dyDescent="0.25">
      <c r="AH20" s="12"/>
    </row>
    <row r="21" spans="29:46" x14ac:dyDescent="0.25">
      <c r="AH21" s="12"/>
    </row>
    <row r="22" spans="29:46" x14ac:dyDescent="0.25">
      <c r="AH22" s="12"/>
    </row>
    <row r="23" spans="29:46" x14ac:dyDescent="0.25">
      <c r="AH23" s="12"/>
    </row>
    <row r="24" spans="29:46" x14ac:dyDescent="0.25">
      <c r="AH24" s="12"/>
    </row>
    <row r="25" spans="29:46" x14ac:dyDescent="0.25">
      <c r="AC25" s="11" t="e">
        <f>#REF!</f>
        <v>#REF!</v>
      </c>
      <c r="AD25" s="11"/>
      <c r="AE25" s="11"/>
      <c r="AF25" s="11"/>
      <c r="AG25" s="11"/>
      <c r="AH25" s="12"/>
      <c r="AO25" s="7"/>
      <c r="AP25" s="7"/>
      <c r="AQ25" s="7"/>
      <c r="AR25" s="7"/>
      <c r="AS25" s="7"/>
      <c r="AT25" s="7"/>
    </row>
    <row r="26" spans="29:46" x14ac:dyDescent="0.25">
      <c r="AC26" s="11"/>
      <c r="AD26" s="11"/>
      <c r="AE26" s="11"/>
      <c r="AF26" s="11"/>
      <c r="AG26" s="11"/>
      <c r="AH26" s="12"/>
      <c r="AO26" s="7"/>
      <c r="AP26" s="7"/>
      <c r="AQ26" s="7"/>
      <c r="AR26" s="7"/>
      <c r="AS26" s="7"/>
      <c r="AT26" s="7"/>
    </row>
    <row r="27" spans="29:46" x14ac:dyDescent="0.25">
      <c r="AC27" s="11"/>
      <c r="AD27" s="11"/>
      <c r="AE27" s="11"/>
      <c r="AF27" s="11"/>
      <c r="AG27" s="11"/>
      <c r="AH27" s="12"/>
      <c r="AO27" s="7"/>
      <c r="AP27" s="7"/>
      <c r="AQ27" s="7"/>
      <c r="AR27" s="7"/>
      <c r="AS27" s="7"/>
      <c r="AT27" s="7"/>
    </row>
    <row r="28" spans="29:46" x14ac:dyDescent="0.25">
      <c r="AC28" s="11"/>
      <c r="AD28" s="11"/>
      <c r="AE28" s="11"/>
      <c r="AF28" s="11"/>
      <c r="AG28" s="11"/>
      <c r="AH28" s="12"/>
      <c r="AO28" s="7"/>
      <c r="AP28" s="7"/>
      <c r="AQ28" s="7"/>
      <c r="AR28" s="7"/>
      <c r="AS28" s="7"/>
      <c r="AT28" s="7"/>
    </row>
    <row r="29" spans="29:46" x14ac:dyDescent="0.25">
      <c r="AC29" s="11"/>
      <c r="AD29" s="11"/>
      <c r="AE29" s="11"/>
      <c r="AF29" s="11"/>
      <c r="AG29" s="11"/>
      <c r="AH29" s="12"/>
      <c r="AO29" s="7"/>
      <c r="AP29" s="7"/>
      <c r="AQ29" s="7"/>
      <c r="AR29" s="7"/>
      <c r="AS29" s="7"/>
      <c r="AT29" s="7"/>
    </row>
    <row r="30" spans="29:46" x14ac:dyDescent="0.25">
      <c r="AC30" s="11"/>
      <c r="AD30" s="11"/>
      <c r="AE30" s="11"/>
      <c r="AF30" s="11"/>
      <c r="AG30" s="11"/>
      <c r="AH30" s="12"/>
      <c r="AO30" s="7"/>
      <c r="AP30" s="7"/>
      <c r="AQ30" s="7"/>
      <c r="AR30" s="7"/>
      <c r="AS30" s="7"/>
      <c r="AT30" s="7"/>
    </row>
    <row r="31" spans="29:46" x14ac:dyDescent="0.25">
      <c r="AC31" s="11"/>
      <c r="AD31" s="11"/>
      <c r="AE31" s="11"/>
      <c r="AF31" s="11"/>
      <c r="AG31" s="11"/>
      <c r="AH31" s="12"/>
      <c r="AO31" s="7"/>
      <c r="AP31" s="7"/>
      <c r="AQ31" s="7"/>
      <c r="AR31" s="7"/>
      <c r="AS31" s="7"/>
      <c r="AT31" s="7"/>
    </row>
    <row r="32" spans="29:46" x14ac:dyDescent="0.25">
      <c r="AC32" s="11"/>
      <c r="AD32" s="11"/>
      <c r="AE32" s="11"/>
      <c r="AF32" s="11"/>
      <c r="AG32" s="11"/>
      <c r="AH32" s="12"/>
      <c r="AO32" s="7"/>
      <c r="AP32" s="7"/>
      <c r="AQ32" s="7"/>
      <c r="AR32" s="7"/>
      <c r="AS32" s="7"/>
      <c r="AT32" s="7"/>
    </row>
    <row r="33" spans="29:46" x14ac:dyDescent="0.25">
      <c r="AC33" s="11"/>
      <c r="AD33" s="11"/>
      <c r="AE33" s="11"/>
      <c r="AF33" s="11"/>
      <c r="AG33" s="11"/>
      <c r="AH33" s="12"/>
      <c r="AO33" s="7"/>
      <c r="AP33" s="7"/>
      <c r="AQ33" s="7"/>
      <c r="AR33" s="7"/>
      <c r="AS33" s="7"/>
      <c r="AT33" s="7"/>
    </row>
    <row r="34" spans="29:46" x14ac:dyDescent="0.25">
      <c r="AC34" s="11"/>
      <c r="AD34" s="11"/>
      <c r="AE34" s="11"/>
      <c r="AF34" s="11"/>
      <c r="AG34" s="11"/>
      <c r="AH34" s="12"/>
      <c r="AO34" s="7"/>
      <c r="AP34" s="7"/>
      <c r="AQ34" s="7"/>
      <c r="AR34" s="7"/>
      <c r="AS34" s="7"/>
      <c r="AT34" s="7"/>
    </row>
    <row r="35" spans="29:46" x14ac:dyDescent="0.25">
      <c r="AC35" s="11"/>
      <c r="AD35" s="11"/>
      <c r="AE35" s="11"/>
      <c r="AF35" s="11"/>
      <c r="AG35" s="11"/>
      <c r="AH35" s="12"/>
      <c r="AO35" s="7"/>
      <c r="AP35" s="7"/>
      <c r="AQ35" s="7"/>
      <c r="AR35" s="7"/>
      <c r="AS35" s="7"/>
      <c r="AT35" s="7"/>
    </row>
    <row r="36" spans="29:46" x14ac:dyDescent="0.25">
      <c r="AC36" s="11"/>
      <c r="AD36" s="11"/>
      <c r="AE36" s="11"/>
      <c r="AF36" s="11"/>
      <c r="AG36" s="11"/>
      <c r="AH36" s="12"/>
      <c r="AO36" s="7"/>
      <c r="AP36" s="7"/>
      <c r="AQ36" s="7"/>
      <c r="AR36" s="7"/>
      <c r="AS36" s="7"/>
      <c r="AT36" s="7"/>
    </row>
    <row r="37" spans="29:46" x14ac:dyDescent="0.25">
      <c r="AC37" s="11"/>
      <c r="AD37" s="11"/>
      <c r="AE37" s="11"/>
      <c r="AF37" s="11"/>
      <c r="AG37" s="11"/>
      <c r="AH37" s="11"/>
      <c r="AO37" s="7"/>
      <c r="AP37" s="7"/>
      <c r="AQ37" s="7"/>
      <c r="AR37" s="7"/>
      <c r="AS37" s="7"/>
      <c r="AT37" s="7"/>
    </row>
    <row r="38" spans="29:46" x14ac:dyDescent="0.25">
      <c r="AC38" s="11"/>
      <c r="AD38" s="11"/>
      <c r="AE38" s="11"/>
      <c r="AF38" s="11"/>
      <c r="AG38" s="11"/>
      <c r="AH38" s="11"/>
      <c r="AO38" s="7"/>
      <c r="AP38" s="7"/>
      <c r="AQ38" s="7"/>
      <c r="AR38" s="7"/>
      <c r="AS38" s="7"/>
      <c r="AT38" s="7"/>
    </row>
  </sheetData>
  <mergeCells count="3">
    <mergeCell ref="AO25:AT38"/>
    <mergeCell ref="AK1:AK17"/>
    <mergeCell ref="AH15:AH3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F891C-2CD3-411B-B8CF-C2E62DF7E35B}">
  <dimension ref="A1:O61"/>
  <sheetViews>
    <sheetView topLeftCell="A32" workbookViewId="0">
      <selection activeCell="F58" sqref="F57:G58"/>
    </sheetView>
  </sheetViews>
  <sheetFormatPr defaultRowHeight="15" x14ac:dyDescent="0.25"/>
  <cols>
    <col min="1" max="1" width="17.7109375" bestFit="1" customWidth="1"/>
    <col min="2" max="2" width="13.42578125" bestFit="1" customWidth="1"/>
    <col min="3" max="3" width="17.7109375" bestFit="1" customWidth="1"/>
    <col min="4" max="4" width="19.140625" bestFit="1" customWidth="1"/>
    <col min="5" max="5" width="13.42578125" bestFit="1" customWidth="1"/>
    <col min="6" max="6" width="22.42578125" bestFit="1" customWidth="1"/>
    <col min="7" max="8" width="13.42578125" bestFit="1" customWidth="1"/>
    <col min="9" max="9" width="17.7109375" bestFit="1" customWidth="1"/>
    <col min="10" max="10" width="22.42578125" bestFit="1" customWidth="1"/>
    <col min="11" max="11" width="19.140625" bestFit="1" customWidth="1"/>
    <col min="12" max="12" width="17.7109375" bestFit="1" customWidth="1"/>
    <col min="13" max="13" width="12" bestFit="1" customWidth="1"/>
    <col min="15" max="15" width="48.140625" customWidth="1"/>
  </cols>
  <sheetData>
    <row r="1" spans="1:11" x14ac:dyDescent="0.25">
      <c r="A1" t="s">
        <v>0</v>
      </c>
      <c r="B1" t="s">
        <v>1</v>
      </c>
      <c r="C1" t="s">
        <v>2</v>
      </c>
      <c r="D1" t="s">
        <v>3</v>
      </c>
    </row>
    <row r="2" spans="1:11" x14ac:dyDescent="0.25">
      <c r="A2" s="8">
        <v>899902125</v>
      </c>
      <c r="B2" s="9">
        <v>2478861</v>
      </c>
      <c r="C2" s="8">
        <v>332134761.44999999</v>
      </c>
      <c r="D2" s="9">
        <v>9648</v>
      </c>
    </row>
    <row r="5" spans="1:11" x14ac:dyDescent="0.25">
      <c r="C5" t="s">
        <v>4</v>
      </c>
      <c r="D5" s="1">
        <f>GETPIVOTDATA("[Measures].[Sum of Total Sales]",$A$1)</f>
        <v>899902125</v>
      </c>
    </row>
    <row r="6" spans="1:11" x14ac:dyDescent="0.25">
      <c r="C6" t="s">
        <v>5</v>
      </c>
      <c r="D6" s="2">
        <f>GETPIVOTDATA("[Measures].[Sum of Units Sold]",$A$1)</f>
        <v>2478861</v>
      </c>
    </row>
    <row r="7" spans="1:11" x14ac:dyDescent="0.25">
      <c r="C7" t="s">
        <v>6</v>
      </c>
      <c r="D7" s="1">
        <f>GETPIVOTDATA("[Measures].[Sum of Operating Profit]",$A$1)</f>
        <v>332134761.44999999</v>
      </c>
    </row>
    <row r="8" spans="1:11" x14ac:dyDescent="0.25">
      <c r="C8" t="s">
        <v>7</v>
      </c>
      <c r="D8" s="2">
        <f>GETPIVOTDATA("[Measures].[Count of Retailer ID]",$A$1)</f>
        <v>9648</v>
      </c>
    </row>
    <row r="10" spans="1:11" x14ac:dyDescent="0.25">
      <c r="G10" s="3" t="s">
        <v>8</v>
      </c>
      <c r="H10" t="s">
        <v>0</v>
      </c>
      <c r="I10" t="s">
        <v>1</v>
      </c>
      <c r="J10" t="s">
        <v>2</v>
      </c>
      <c r="K10" t="s">
        <v>3</v>
      </c>
    </row>
    <row r="11" spans="1:11" x14ac:dyDescent="0.25">
      <c r="G11" s="4" t="s">
        <v>10</v>
      </c>
      <c r="H11" s="1">
        <v>182080675</v>
      </c>
      <c r="I11" s="2">
        <v>462349</v>
      </c>
      <c r="J11" s="1">
        <v>63375662.579999998</v>
      </c>
      <c r="K11" s="2">
        <v>1302</v>
      </c>
    </row>
    <row r="12" spans="1:11" x14ac:dyDescent="0.25">
      <c r="G12" s="4" t="s">
        <v>23</v>
      </c>
      <c r="H12" s="1">
        <v>717821450</v>
      </c>
      <c r="I12" s="2">
        <v>2016512</v>
      </c>
      <c r="J12" s="1">
        <v>268759098.87</v>
      </c>
      <c r="K12" s="2">
        <v>8346</v>
      </c>
    </row>
    <row r="13" spans="1:11" x14ac:dyDescent="0.25">
      <c r="B13" s="3" t="s">
        <v>8</v>
      </c>
      <c r="C13" t="s">
        <v>0</v>
      </c>
      <c r="G13" s="4" t="s">
        <v>9</v>
      </c>
      <c r="H13" s="1">
        <v>899902125</v>
      </c>
      <c r="I13" s="2">
        <v>2478861</v>
      </c>
      <c r="J13" s="1">
        <v>332134761.44999999</v>
      </c>
      <c r="K13" s="2">
        <v>9648</v>
      </c>
    </row>
    <row r="14" spans="1:11" x14ac:dyDescent="0.25">
      <c r="B14" s="4" t="s">
        <v>27</v>
      </c>
      <c r="C14" s="1">
        <v>135800459</v>
      </c>
      <c r="G14" s="4" t="s">
        <v>24</v>
      </c>
      <c r="H14">
        <f>GETPIVOTDATA("[Measures].[Sum of Total Sales]",$G$10,"[Data Sales Adidas].[Invoice Date (Year)]","[Data Sales Adidas].[Invoice Date (Year)].&amp;[2021]")</f>
        <v>717821450</v>
      </c>
      <c r="I14">
        <f>GETPIVOTDATA("[Measures].[Sum of Units Sold]",$G$10,"[Data Sales Adidas].[Invoice Date (Year)]","[Data Sales Adidas].[Invoice Date (Year)].&amp;[2021]")</f>
        <v>2016512</v>
      </c>
      <c r="J14">
        <f>GETPIVOTDATA("[Measures].[Sum of Operating Profit]",$G$10,"[Data Sales Adidas].[Invoice Date (Year)]","[Data Sales Adidas].[Invoice Date (Year)].&amp;[2021]")</f>
        <v>268759098.87</v>
      </c>
      <c r="K14">
        <f>GETPIVOTDATA("[Measures].[Count of Retailer ID]",$G$10,"[Data Sales Adidas].[Invoice Date (Year)]","[Data Sales Adidas].[Invoice Date (Year)].&amp;[2021]")</f>
        <v>8346</v>
      </c>
    </row>
    <row r="15" spans="1:11" x14ac:dyDescent="0.25">
      <c r="B15" s="4" t="s">
        <v>29</v>
      </c>
      <c r="C15" s="1">
        <v>144663181</v>
      </c>
      <c r="G15" s="4" t="s">
        <v>25</v>
      </c>
      <c r="H15">
        <f>GETPIVOTDATA("[Measures].[Sum of Total Sales]",$G$10,"[Data Sales Adidas].[Invoice Date (Year)]","[Data Sales Adidas].[Invoice Date (Year)].&amp;[2020]")</f>
        <v>182080675</v>
      </c>
      <c r="I15">
        <f>GETPIVOTDATA("[Measures].[Sum of Units Sold]",$G$10,"[Data Sales Adidas].[Invoice Date (Year)]","[Data Sales Adidas].[Invoice Date (Year)].&amp;[2020]")</f>
        <v>462349</v>
      </c>
      <c r="J15">
        <f>GETPIVOTDATA("[Measures].[Sum of Operating Profit]",$G$10,"[Data Sales Adidas].[Invoice Date (Year)]","[Data Sales Adidas].[Invoice Date (Year)].&amp;[2020]")</f>
        <v>63375662.579999998</v>
      </c>
      <c r="K15">
        <f>GETPIVOTDATA("[Measures].[Count of Retailer ID]",$G$10,"[Data Sales Adidas].[Invoice Date (Year)]","[Data Sales Adidas].[Invoice Date (Year)].&amp;[2020]")</f>
        <v>1302</v>
      </c>
    </row>
    <row r="16" spans="1:11" x14ac:dyDescent="0.25">
      <c r="B16" s="4" t="s">
        <v>30</v>
      </c>
      <c r="C16" s="1">
        <v>163171236</v>
      </c>
      <c r="G16" s="4" t="s">
        <v>26</v>
      </c>
      <c r="H16" s="5">
        <f>(H14-H15)/H15</f>
        <v>2.9423263891129579</v>
      </c>
      <c r="I16" s="5">
        <f t="shared" ref="I16:K16" si="0">(I14-I15)/I15</f>
        <v>3.3614499003999145</v>
      </c>
      <c r="J16" s="5">
        <f t="shared" si="0"/>
        <v>3.2407303991613752</v>
      </c>
      <c r="K16" s="5">
        <f t="shared" si="0"/>
        <v>5.4101382488479262</v>
      </c>
    </row>
    <row r="17" spans="2:15" x14ac:dyDescent="0.25">
      <c r="B17" s="4" t="s">
        <v>28</v>
      </c>
      <c r="C17" s="1">
        <v>186324067</v>
      </c>
      <c r="H17" s="6"/>
      <c r="I17" s="6"/>
      <c r="J17" s="6"/>
      <c r="K17" s="6"/>
    </row>
    <row r="18" spans="2:15" x14ac:dyDescent="0.25">
      <c r="B18" s="4" t="s">
        <v>31</v>
      </c>
      <c r="C18" s="1">
        <v>269943182</v>
      </c>
      <c r="E18" s="4"/>
      <c r="F18" s="1"/>
    </row>
    <row r="19" spans="2:15" x14ac:dyDescent="0.25">
      <c r="B19" s="4" t="s">
        <v>9</v>
      </c>
      <c r="C19" s="1">
        <v>899902125</v>
      </c>
      <c r="E19" s="4"/>
      <c r="F19" s="1"/>
    </row>
    <row r="20" spans="2:15" x14ac:dyDescent="0.25">
      <c r="E20" s="4"/>
      <c r="F20" s="1"/>
    </row>
    <row r="21" spans="2:15" x14ac:dyDescent="0.25">
      <c r="E21" s="4"/>
      <c r="F21" s="1"/>
    </row>
    <row r="22" spans="2:15" x14ac:dyDescent="0.25">
      <c r="E22" s="3" t="s">
        <v>8</v>
      </c>
      <c r="F22" t="s">
        <v>0</v>
      </c>
      <c r="H22" s="3" t="s">
        <v>8</v>
      </c>
      <c r="I22" t="s">
        <v>0</v>
      </c>
      <c r="K22" s="3" t="s">
        <v>8</v>
      </c>
      <c r="O22" s="7"/>
    </row>
    <row r="23" spans="2:15" x14ac:dyDescent="0.25">
      <c r="B23" s="3" t="s">
        <v>8</v>
      </c>
      <c r="C23" t="s">
        <v>0</v>
      </c>
      <c r="E23" s="4" t="s">
        <v>39</v>
      </c>
      <c r="F23" s="1">
        <v>242964333</v>
      </c>
      <c r="H23" s="4" t="s">
        <v>32</v>
      </c>
      <c r="I23" s="1">
        <v>356643750</v>
      </c>
      <c r="K23" s="4" t="s">
        <v>41</v>
      </c>
      <c r="O23" s="7"/>
    </row>
    <row r="24" spans="2:15" x14ac:dyDescent="0.25">
      <c r="B24" s="4" t="s">
        <v>11</v>
      </c>
      <c r="C24" s="1">
        <v>71479142</v>
      </c>
      <c r="E24" s="4" t="s">
        <v>36</v>
      </c>
      <c r="F24" s="1">
        <v>220094720</v>
      </c>
      <c r="H24" s="4" t="s">
        <v>33</v>
      </c>
      <c r="I24" s="1">
        <v>247672882</v>
      </c>
      <c r="K24" s="4" t="s">
        <v>42</v>
      </c>
      <c r="O24" s="7"/>
    </row>
    <row r="25" spans="2:15" x14ac:dyDescent="0.25">
      <c r="B25" s="4" t="s">
        <v>12</v>
      </c>
      <c r="C25" s="1">
        <v>61100153</v>
      </c>
      <c r="E25" s="4" t="s">
        <v>38</v>
      </c>
      <c r="F25" s="1">
        <v>182470997</v>
      </c>
      <c r="H25" s="4" t="s">
        <v>34</v>
      </c>
      <c r="I25" s="1">
        <v>295585493</v>
      </c>
      <c r="K25" s="4" t="s">
        <v>43</v>
      </c>
      <c r="O25" s="7"/>
    </row>
    <row r="26" spans="2:15" x14ac:dyDescent="0.25">
      <c r="B26" s="4" t="s">
        <v>13</v>
      </c>
      <c r="C26" s="1">
        <v>56809109</v>
      </c>
      <c r="E26" s="4" t="s">
        <v>37</v>
      </c>
      <c r="F26" s="1">
        <v>102114753</v>
      </c>
      <c r="H26" s="4" t="s">
        <v>9</v>
      </c>
      <c r="I26" s="1">
        <v>899902125</v>
      </c>
      <c r="K26" s="4" t="s">
        <v>44</v>
      </c>
      <c r="O26" s="7"/>
    </row>
    <row r="27" spans="2:15" x14ac:dyDescent="0.25">
      <c r="B27" s="4" t="s">
        <v>14</v>
      </c>
      <c r="C27" s="1">
        <v>72339970</v>
      </c>
      <c r="E27" s="4" t="s">
        <v>35</v>
      </c>
      <c r="F27" s="1">
        <v>77698912</v>
      </c>
      <c r="K27" s="4" t="s">
        <v>45</v>
      </c>
      <c r="O27" s="7"/>
    </row>
    <row r="28" spans="2:15" x14ac:dyDescent="0.25">
      <c r="B28" s="4" t="s">
        <v>15</v>
      </c>
      <c r="C28" s="1">
        <v>80507695</v>
      </c>
      <c r="E28" s="4" t="s">
        <v>40</v>
      </c>
      <c r="F28" s="1">
        <v>74558410</v>
      </c>
      <c r="K28" s="4" t="s">
        <v>46</v>
      </c>
      <c r="O28" s="7"/>
    </row>
    <row r="29" spans="2:15" x14ac:dyDescent="0.25">
      <c r="B29" s="4" t="s">
        <v>16</v>
      </c>
      <c r="C29" s="1">
        <v>74747372</v>
      </c>
      <c r="E29" s="4" t="s">
        <v>9</v>
      </c>
      <c r="F29" s="1">
        <v>899902125</v>
      </c>
      <c r="K29" s="4" t="s">
        <v>9</v>
      </c>
      <c r="O29" s="7"/>
    </row>
    <row r="30" spans="2:15" x14ac:dyDescent="0.25">
      <c r="B30" s="4" t="s">
        <v>17</v>
      </c>
      <c r="C30" s="1">
        <v>95480694</v>
      </c>
      <c r="O30" s="7"/>
    </row>
    <row r="31" spans="2:15" x14ac:dyDescent="0.25">
      <c r="B31" s="4" t="s">
        <v>18</v>
      </c>
      <c r="C31" s="1">
        <v>92166201</v>
      </c>
      <c r="O31" s="7"/>
    </row>
    <row r="32" spans="2:15" x14ac:dyDescent="0.25">
      <c r="B32" s="4" t="s">
        <v>19</v>
      </c>
      <c r="C32" s="1">
        <v>77661459</v>
      </c>
      <c r="I32" t="s">
        <v>53</v>
      </c>
      <c r="O32" s="7"/>
    </row>
    <row r="33" spans="2:15" x14ac:dyDescent="0.25">
      <c r="B33" s="4" t="s">
        <v>20</v>
      </c>
      <c r="C33" s="1">
        <v>63911033</v>
      </c>
      <c r="I33" s="13">
        <v>45.2166</v>
      </c>
      <c r="O33" s="7"/>
    </row>
    <row r="34" spans="2:15" x14ac:dyDescent="0.25">
      <c r="B34" s="4" t="s">
        <v>21</v>
      </c>
      <c r="C34" s="1">
        <v>67857340</v>
      </c>
      <c r="O34" s="7"/>
    </row>
    <row r="35" spans="2:15" x14ac:dyDescent="0.25">
      <c r="B35" s="4" t="s">
        <v>22</v>
      </c>
      <c r="C35" s="1">
        <v>85841957</v>
      </c>
      <c r="E35" s="3" t="s">
        <v>8</v>
      </c>
      <c r="F35" t="s">
        <v>2</v>
      </c>
      <c r="O35" s="7"/>
    </row>
    <row r="36" spans="2:15" x14ac:dyDescent="0.25">
      <c r="B36" s="4" t="s">
        <v>9</v>
      </c>
      <c r="C36" s="1">
        <v>899902125</v>
      </c>
      <c r="E36" s="4" t="s">
        <v>11</v>
      </c>
      <c r="F36" s="1">
        <v>25141934.510000002</v>
      </c>
      <c r="O36" s="7"/>
    </row>
    <row r="37" spans="2:15" x14ac:dyDescent="0.25">
      <c r="E37" s="4" t="s">
        <v>12</v>
      </c>
      <c r="F37" s="1">
        <v>21392736.699999999</v>
      </c>
      <c r="H37" s="3" t="s">
        <v>8</v>
      </c>
      <c r="I37" t="s">
        <v>2</v>
      </c>
      <c r="O37" s="7"/>
    </row>
    <row r="38" spans="2:15" x14ac:dyDescent="0.25">
      <c r="E38" s="4" t="s">
        <v>13</v>
      </c>
      <c r="F38" s="1">
        <v>20439788</v>
      </c>
      <c r="H38" s="4" t="s">
        <v>58</v>
      </c>
      <c r="I38" s="1">
        <v>8135894.0199999996</v>
      </c>
    </row>
    <row r="39" spans="2:15" x14ac:dyDescent="0.25">
      <c r="E39" s="4" t="s">
        <v>14</v>
      </c>
      <c r="F39" s="1">
        <v>27559237.309999999</v>
      </c>
      <c r="H39" s="4" t="s">
        <v>62</v>
      </c>
      <c r="I39" s="1">
        <v>8493660.0600000005</v>
      </c>
    </row>
    <row r="40" spans="2:15" x14ac:dyDescent="0.25">
      <c r="E40" s="4" t="s">
        <v>15</v>
      </c>
      <c r="F40" s="1">
        <v>29946255.329999998</v>
      </c>
      <c r="H40" s="4" t="s">
        <v>54</v>
      </c>
      <c r="I40" s="1">
        <v>9147581.3900000006</v>
      </c>
    </row>
    <row r="41" spans="2:15" x14ac:dyDescent="0.25">
      <c r="E41" s="4" t="s">
        <v>16</v>
      </c>
      <c r="F41" s="1">
        <v>26714715.920000002</v>
      </c>
      <c r="H41" s="4" t="s">
        <v>57</v>
      </c>
      <c r="I41" s="1">
        <v>9417233.4900000002</v>
      </c>
    </row>
    <row r="42" spans="2:15" x14ac:dyDescent="0.25">
      <c r="E42" s="4" t="s">
        <v>17</v>
      </c>
      <c r="F42" s="1">
        <v>34054898.590000004</v>
      </c>
      <c r="H42" s="4" t="s">
        <v>60</v>
      </c>
      <c r="I42" s="1">
        <v>9756422.8699999992</v>
      </c>
    </row>
    <row r="43" spans="2:15" x14ac:dyDescent="0.25">
      <c r="E43" s="4" t="s">
        <v>18</v>
      </c>
      <c r="F43" s="1">
        <v>34451440.299999997</v>
      </c>
      <c r="H43" s="4" t="s">
        <v>61</v>
      </c>
      <c r="I43" s="1">
        <v>11324236.390000001</v>
      </c>
    </row>
    <row r="44" spans="2:15" x14ac:dyDescent="0.25">
      <c r="B44" s="3" t="s">
        <v>8</v>
      </c>
      <c r="C44" t="s">
        <v>2</v>
      </c>
      <c r="E44" s="4" t="s">
        <v>19</v>
      </c>
      <c r="F44" s="1">
        <v>31009586.73</v>
      </c>
      <c r="H44" s="4" t="s">
        <v>63</v>
      </c>
      <c r="I44" s="1">
        <v>18688204.350000001</v>
      </c>
    </row>
    <row r="45" spans="2:15" x14ac:dyDescent="0.25">
      <c r="B45" s="4" t="s">
        <v>51</v>
      </c>
      <c r="C45" s="1">
        <v>38975784.939999998</v>
      </c>
      <c r="E45" s="4" t="s">
        <v>20</v>
      </c>
      <c r="F45" s="1">
        <v>25078444.600000001</v>
      </c>
      <c r="H45" s="4" t="s">
        <v>55</v>
      </c>
      <c r="I45" s="1">
        <v>19301170.399999999</v>
      </c>
    </row>
    <row r="46" spans="2:15" x14ac:dyDescent="0.25">
      <c r="B46" s="4" t="s">
        <v>47</v>
      </c>
      <c r="C46" s="1">
        <v>44763030.329999998</v>
      </c>
      <c r="E46" s="4" t="s">
        <v>21</v>
      </c>
      <c r="F46" s="1">
        <v>24755521.43</v>
      </c>
      <c r="H46" s="4" t="s">
        <v>56</v>
      </c>
      <c r="I46" s="1">
        <v>20926206.920000002</v>
      </c>
    </row>
    <row r="47" spans="2:15" x14ac:dyDescent="0.25">
      <c r="B47" s="4" t="s">
        <v>52</v>
      </c>
      <c r="C47" s="1">
        <v>45095826.810000002</v>
      </c>
      <c r="E47" s="4" t="s">
        <v>22</v>
      </c>
      <c r="F47" s="1">
        <v>31590202.030000001</v>
      </c>
      <c r="H47" s="4" t="s">
        <v>59</v>
      </c>
      <c r="I47" s="1">
        <v>23329824.07</v>
      </c>
    </row>
    <row r="48" spans="2:15" x14ac:dyDescent="0.25">
      <c r="B48" s="4" t="s">
        <v>48</v>
      </c>
      <c r="C48" s="1">
        <v>51846888.189999998</v>
      </c>
      <c r="E48" s="4" t="s">
        <v>9</v>
      </c>
      <c r="F48" s="1">
        <v>332134761.44999999</v>
      </c>
      <c r="H48" s="4" t="s">
        <v>9</v>
      </c>
      <c r="I48" s="1">
        <v>138520433.96000001</v>
      </c>
    </row>
    <row r="49" spans="2:7" x14ac:dyDescent="0.25">
      <c r="B49" s="4" t="s">
        <v>50</v>
      </c>
      <c r="C49" s="1">
        <v>68650970.560000002</v>
      </c>
    </row>
    <row r="50" spans="2:7" x14ac:dyDescent="0.25">
      <c r="B50" s="4" t="s">
        <v>49</v>
      </c>
      <c r="C50" s="1">
        <v>82802260.620000005</v>
      </c>
    </row>
    <row r="51" spans="2:7" x14ac:dyDescent="0.25">
      <c r="B51" s="4" t="s">
        <v>9</v>
      </c>
      <c r="C51" s="1">
        <v>332134761.44999999</v>
      </c>
    </row>
    <row r="54" spans="2:7" x14ac:dyDescent="0.25">
      <c r="F54" s="3" t="s">
        <v>8</v>
      </c>
      <c r="G54" t="s">
        <v>53</v>
      </c>
    </row>
    <row r="55" spans="2:7" x14ac:dyDescent="0.25">
      <c r="F55" s="4" t="s">
        <v>52</v>
      </c>
      <c r="G55" s="13">
        <v>40.252499999999998</v>
      </c>
    </row>
    <row r="56" spans="2:7" x14ac:dyDescent="0.25">
      <c r="F56" s="4" t="s">
        <v>51</v>
      </c>
      <c r="G56" s="13">
        <v>41.112699999999997</v>
      </c>
    </row>
    <row r="57" spans="2:7" x14ac:dyDescent="0.25">
      <c r="F57" s="4" t="s">
        <v>48</v>
      </c>
      <c r="G57" s="13">
        <v>43.779499999999999</v>
      </c>
    </row>
    <row r="58" spans="2:7" x14ac:dyDescent="0.25">
      <c r="F58" s="4" t="s">
        <v>49</v>
      </c>
      <c r="G58" s="13">
        <v>44.236600000000003</v>
      </c>
    </row>
    <row r="59" spans="2:7" x14ac:dyDescent="0.25">
      <c r="F59" s="4" t="s">
        <v>47</v>
      </c>
      <c r="G59" s="13">
        <v>50.321899999999999</v>
      </c>
    </row>
    <row r="60" spans="2:7" x14ac:dyDescent="0.25">
      <c r="F60" s="4" t="s">
        <v>50</v>
      </c>
      <c r="G60" s="13">
        <v>51.600700000000003</v>
      </c>
    </row>
    <row r="61" spans="2:7" x14ac:dyDescent="0.25">
      <c r="F61" s="4" t="s">
        <v>9</v>
      </c>
      <c r="G61" s="13">
        <v>45.2166</v>
      </c>
    </row>
  </sheetData>
  <mergeCells count="1">
    <mergeCell ref="O22:O3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9CBA2-4455-430A-A0A6-D8747ED54DB5}">
  <dimension ref="A1"/>
  <sheetViews>
    <sheetView showGridLines="0" showRowColHeaders="0" zoomScale="70" zoomScaleNormal="70" workbookViewId="0">
      <selection activeCell="AF32" sqref="AF3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  s t a n d a l o n e = " n o " ? > < D a t a M a s h u p   x m l n s = " h t t p : / / s c h e m a s . m i c r o s o f t . c o m / D a t a M a s h u p " > A A A A A L s 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0 i 4 + l a 0 A A A D 3 A A A A E g A A A E N v b m Z p Z y 9 Q Y W N r Y W d l L n h t b H q / e 7 + N f U V u j k J Z a l F x Z n 6 e r Z K h n o G S Q n F J Y l 5 K Y k 5 + X q q t U l 6 + k r 0 d L 5 d N Q G J y d m J 6 q g J Q d V 6 x V U V x i q 1 S R k l J g Z W + f n l 5 u V 6 5 s V 5 + U b q + k Y G B o X 6 E r 0 9 w c k Z q b q I S X H E m Y c W 6 m X k g a 5 N T l e x s w i C u s T P S M z Q x 1 z M 1 M N Y z s N G H C d r 4 Z u Y h F B g B H Q y S R R K 0 c S 7 N K S k t S r V L z d P 1 c 7 f R h 3 F t 9 K F + s A M A A A D / / w M A U E s D B B Q A A g A I A A A A I Q D r T l Y n y g I A A P g L A A A T A A A A R m 9 y b X V s Y X M v U 2 V j d G l v b j E u b d R W 3 2 / a M B B + R + r / Y G U v Q c r Q a F n 3 o + K h o p u G u m 4 V g U 1 T q S Y 3 u U J U Y y P b a U E V / / v O J C H g O K u 6 V a v G C + i 7 8 9 1 3 v r v P K I h 0 I j g J s + / 2 U a O h p l R C T F 5 4 J 1 R T E l I G i h z H S U y V R 7 q E g d 5 r E P y E I p U R I P J h E Q F r f R f y 5 k q I G / 9 j w q D V E 1 w D 1 8 r 3 e u / H I w V S j W 8 T H i E 0 P h F 3 n A k a q 3 E W l I x C Y j I p 0 K q 1 Y G r h N Q P C U 8 Y C o m U K z S B L 5 6 D z M 5 w C a E M q 4 3 J / 0 d c w 6 z p 4 B 6 c J j 7 t e 5 n + 5 u j A e l 5 v A v S n l E 6 x 4 u J y D i T a k V 1 j C U F K u r o W c 9 Q R L Z 9 w Y l V / P I r i / 9 z L P t o f M 0 Z t o W O h V Q A p 8 v 8 A p X 2 7 B B 2 6 4 U x P l d Q 1 + 6 A 7 z x g 2 / d c P v 3 H D 7 V Q 2 + W + q q 7 N U A Z u L W X K m Y k 4 G 4 U + W 1 h j f J 3 L f u P O i U J 8 + l m A m N l k 9 A Y 5 y b 8 m R u y X H f k S Q g F 7 n T M W N h R B m V q m u G 6 L L p b H b 7 w W 5 X 2 J g 2 D 0 B T H H J Z 6 U R h I P 0 T t P W 5 P u y 0 T K S 1 s c 9 v R Y I L g w M E x c k Y f 6 + N n 0 V E 1 3 t 4 C s t K W C Q R p 5 F 2 4 C b e H P O N e L I x 8 3 R 2 B X L t Y G C F y 8 H i K p 2 h 0 J R l g + w 4 + R W j I i E + I Z j 8 2 h m 8 d D m j c p J w h 0 u 2 J m e g p y K u m x S U C w 1 G b 6 w x A Y a K Z D D f 7 l l A g E Z T S x w G M G c 0 Q p 9 v l K V b W 5 z j a 9 S 3 s w X e F 7 g j P 1 C 5 X h Y / t j A v y A / L I s o Q u Q d W s + p K a d f U Y h F 1 F r N d 7 / 6 D M 2 q l N R N a m Y x e K i X w a F n X / 6 r d M Q G / c 9 r M w D l I I / N 0 A p n b q r n X S L i 7 s v K x 2 V z p 8 z 0 w B Y V M z y u P S m F + u r d k N + E j 3 g 8 L P 6 j B O 0 8 k z g f / m T h P 1 l 2 y r i T U W 7 J b X l S i q 3 J b 9 M W W 4 t W j 1 c b S r b 9 T m 0 x s t p f J Y l F u U / 5 g P O M y 5 Q x q d m n z o D 3 V K u 2 k e + w m r f 5 o v n d 3 5 N / M d t 0 f g f 4 M 5 Z a M J L P q q l P e t n f 0 C w A A / / 8 D A F B L A Q I t A B Q A B g A I A A A A I Q A q 3 a p A 0 g A A A D c B A A A T A A A A A A A A A A A A A A A A A A A A A A B b Q 2 9 u d G V u d F 9 U e X B l c 1 0 u e G 1 s U E s B A i 0 A F A A C A A g A A A A h A N I u P p W t A A A A 9 w A A A B I A A A A A A A A A A A A A A A A A C w M A A E N v b m Z p Z y 9 Q Y W N r Y W d l L n h t b F B L A Q I t A B Q A A g A I A A A A I Q D r T l Y n y g I A A P g L A A A T A A A A A A A A A A A A A A A A A O g D A A B G b 3 J t d W x h c y 9 T Z W N 0 a W 9 u M S 5 t U E s F B g A A A A A D A A M A w g A A A O M G 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J K A A A A A A A A O c n 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R G F 0 Y S U y M F N h b G V z J T I w Q W R p Z G F z P C 9 J d G V t U G F 0 a D 4 8 L 0 l 0 Z W 1 M b 2 N h d G l v b j 4 8 U 3 R h Y m x l R W 5 0 c m l l c z 4 8 R W 5 0 c n k g V H l w Z T 0 i Q W R k Z W R U b 0 R h d G F N b 2 R l b C I g V m F s d W U 9 I m w x I i 8 + P E V u d H J 5 I F R 5 c G U 9 I k J 1 Z m Z l c k 5 l e H R S Z W Z y Z X N o I i B W Y W x 1 Z T 0 i b D E i L z 4 8 R W 5 0 c n k g V H l w Z T 0 i R m l s b E N v d W 5 0 I i B W Y W x 1 Z T 0 i b D k 2 N D g i L z 4 8 R W 5 0 c n k g V H l w Z T 0 i R m l s b E V u Y W J s Z W Q i I F Z h b H V l P S J s M C I v P j x F b n R y e S B U e X B l P S J G a W x s R X J y b 3 J D b 2 R l I i B W Y W x 1 Z T 0 i c 1 V u a 2 5 v d 2 4 i L z 4 8 R W 5 0 c n k g V H l w Z T 0 i R m l s b E V y c m 9 y Q 2 9 1 b n Q i I F Z h b H V l P S J s M C I v P j x F b n R y e S B U e X B l P S J G a W x s T G F z d F V w Z G F 0 Z W Q i I F Z h b H V l P S J k M j A y N S 0 x M C 0 x N l Q x M T o y O D o y O S 4 3 N j A 0 O D U 0 W i I v P j x F b n R y e S B U e X B l P S J G a W x s Q 2 9 s d W 1 u V H l w Z X M i I F Z h b H V l P S J z Q m d N S k J n W V J B e E V S Q k F Z P S I v P j x F b n R y e S B U e X B l P S J G a W x s Q 2 9 s d W 1 u T m F t Z X M i I F Z h b H V l P S J z W y Z x d W 9 0 O 1 J l d G F p b G V y J n F 1 b 3 Q 7 L C Z x d W 9 0 O 1 J l d G F p b G V y I E l E J n F 1 b 3 Q 7 L C Z x d W 9 0 O 0 l u d m 9 p Y 2 U g R G F 0 Z S Z x d W 9 0 O y w m c X V v d D t M b 2 N h d G l v b i B L Z X k m c X V v d D s s J n F 1 b 3 Q 7 U H J v Z H V j d C Z x d W 9 0 O y w m c X V v d D t Q c m l j Z S B w Z X I g V W 5 p d C Z x d W 9 0 O y w m c X V v d D t V b m l 0 c y B T b 2 x k J n F 1 b 3 Q 7 L C Z x d W 9 0 O 1 R v d G F s I F N h b G V z J n F 1 b 3 Q 7 L C Z x d W 9 0 O 0 9 w Z X J h d G l u Z y B Q c m 9 m a X Q m c X V v d D s s J n F 1 b 3 Q 7 T 3 B l c m F 0 a W 5 n I E 1 h c m d p b i Z x d W 9 0 O y w m c X V v d D t T Y W x l c y B N Z X R o b 2 Q 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d l M D h l Z j c y L T k 5 M D M t N D N m Z i 0 4 O D l i L W M 1 Z G U x Y 2 U 5 Y m J j O C I v P j x F b n R y e S B U e X B l P S J S Z W x h d G l v b n N o a X B J b m Z v Q 2 9 u d G F p b m V y I i B W Y W x 1 Z T 0 i c 3 s m c X V v d D t j b 2 x 1 b W 5 D b 3 V u d C Z x d W 9 0 O z o x M S w m c X V v d D t r Z X l D b 2 x 1 b W 5 O Y W 1 l c y Z x d W 9 0 O z p b X S w m c X V v d D t x d W V y e V J l b G F 0 a W 9 u c 2 h p c H M m c X V v d D s 6 W 1 0 s J n F 1 b 3 Q 7 Y 2 9 s d W 1 u S W R l b n R p d G l l c y Z x d W 9 0 O z p b J n F 1 b 3 Q 7 U 2 V j d G l v b j E v R G F 0 Y S B T Y W x l c y B B Z G l k Y X M v Q 2 h h b m d l Z C B U e X B l M S 5 7 U m V 0 Y W l s Z X I s M H 0 m c X V v d D s s J n F 1 b 3 Q 7 U 2 V j d G l v b j E v R G F 0 Y S B T Y W x l c y B B Z G l k Y X M v Q 2 h h b m d l Z C B U e X B l M S 5 7 U m V 0 Y W l s Z X I g S U Q s M X 0 m c X V v d D s s J n F 1 b 3 Q 7 U 2 V j d G l v b j E v R G F 0 Y S B T Y W x l c y B B Z G l k Y X M v Q 2 h h b m d l Z C B U e X B l M S 5 7 S W 5 2 b 2 l j Z S B E Y X R l L D J 9 J n F 1 b 3 Q 7 L C Z x d W 9 0 O 1 N l Y 3 R p b 2 4 x L 0 R h d G E g U 2 F s Z X M g Q W R p Z G F z L 1 J l c G x h Y 2 V k I F Z h b H V l L n t M b 2 N h d G l v b i B L Z X k s M 3 0 m c X V v d D s s J n F 1 b 3 Q 7 U 2 V j d G l v b j E v R G F 0 Y S B T Y W x l c y B B Z G l k Y X M v Q 2 h h b m d l Z C B U e X B l M S 5 7 U H J v Z H V j d C w 0 f S Z x d W 9 0 O y w m c X V v d D t T Z W N 0 a W 9 u M S 9 E Y X R h I F N h b G V z I E F k a W R h c y 9 D a G F u Z 2 V k I F R 5 c G U y L n t Q c m l j Z S B w Z X I g V W 5 p d C w 1 f S Z x d W 9 0 O y w m c X V v d D t T Z W N 0 a W 9 u M S 9 E Y X R h I F N h b G V z I E F k a W R h c y 9 D a G F u Z 2 V k I F R 5 c G U x L n t V b m l 0 c y B T b 2 x k L D Z 9 J n F 1 b 3 Q 7 L C Z x d W 9 0 O 1 N l Y 3 R p b 2 4 x L 0 R h d G E g U 2 F s Z X M g Q W R p Z G F z L 0 N o Y W 5 n Z W Q g V H l w Z T I u e 1 R v d G F s I F N h b G V z L D d 9 J n F 1 b 3 Q 7 L C Z x d W 9 0 O 1 N l Y 3 R p b 2 4 x L 0 R h d G E g U 2 F s Z X M g Q W R p Z G F z L 0 N o Y W 5 n Z W Q g V H l w Z T I u e 0 9 w Z X J h d G l u Z y B Q c m 9 m a X Q s O H 0 m c X V v d D s s J n F 1 b 3 Q 7 U 2 V j d G l v b j E v R G F 0 Y S B T Y W x l c y B B Z G l k Y X M v Q 2 h h b m d l Z C B U e X B l M i 5 7 T 3 B l c m F 0 a W 5 n I E 1 h c m d p b i w 5 f S Z x d W 9 0 O y w m c X V v d D t T Z W N 0 a W 9 u M S 9 E Y X R h I F N h b G V z I E F k a W R h c y 9 D a G F u Z 2 V k I F R 5 c G U x L n t T Y W x l c y B N Z X R o b 2 Q s M T B 9 J n F 1 b 3 Q 7 X S w m c X V v d D t D b 2 x 1 b W 5 D b 3 V u d C Z x d W 9 0 O z o x M S w m c X V v d D t L Z X l D b 2 x 1 b W 5 O Y W 1 l c y Z x d W 9 0 O z p b X S w m c X V v d D t D b 2 x 1 b W 5 J Z G V u d G l 0 a W V z J n F 1 b 3 Q 7 O l s m c X V v d D t T Z W N 0 a W 9 u M S 9 E Y X R h I F N h b G V z I E F k a W R h c y 9 D a G F u Z 2 V k I F R 5 c G U x L n t S Z X R h a W x l c i w w f S Z x d W 9 0 O y w m c X V v d D t T Z W N 0 a W 9 u M S 9 E Y X R h I F N h b G V z I E F k a W R h c y 9 D a G F u Z 2 V k I F R 5 c G U x L n t S Z X R h a W x l c i B J R C w x f S Z x d W 9 0 O y w m c X V v d D t T Z W N 0 a W 9 u M S 9 E Y X R h I F N h b G V z I E F k a W R h c y 9 D a G F u Z 2 V k I F R 5 c G U x L n t J b n Z v a W N l I E R h d G U s M n 0 m c X V v d D s s J n F 1 b 3 Q 7 U 2 V j d G l v b j E v R G F 0 Y S B T Y W x l c y B B Z G l k Y X M v U m V w b G F j Z W Q g V m F s d W U u e 0 x v Y 2 F 0 a W 9 u I E t l e S w z f S Z x d W 9 0 O y w m c X V v d D t T Z W N 0 a W 9 u M S 9 E Y X R h I F N h b G V z I E F k a W R h c y 9 D a G F u Z 2 V k I F R 5 c G U x L n t Q c m 9 k d W N 0 L D R 9 J n F 1 b 3 Q 7 L C Z x d W 9 0 O 1 N l Y 3 R p b 2 4 x L 0 R h d G E g U 2 F s Z X M g Q W R p Z G F z L 0 N o Y W 5 n Z W Q g V H l w Z T I u e 1 B y a W N l I H B l c i B V b m l 0 L D V 9 J n F 1 b 3 Q 7 L C Z x d W 9 0 O 1 N l Y 3 R p b 2 4 x L 0 R h d G E g U 2 F s Z X M g Q W R p Z G F z L 0 N o Y W 5 n Z W Q g V H l w Z T E u e 1 V u a X R z I F N v b G Q s N n 0 m c X V v d D s s J n F 1 b 3 Q 7 U 2 V j d G l v b j E v R G F 0 Y S B T Y W x l c y B B Z G l k Y X M v Q 2 h h b m d l Z C B U e X B l M i 5 7 V G 9 0 Y W w g U 2 F s Z X M s N 3 0 m c X V v d D s s J n F 1 b 3 Q 7 U 2 V j d G l v b j E v R G F 0 Y S B T Y W x l c y B B Z G l k Y X M v Q 2 h h b m d l Z C B U e X B l M i 5 7 T 3 B l c m F 0 a W 5 n I F B y b 2 Z p d C w 4 f S Z x d W 9 0 O y w m c X V v d D t T Z W N 0 a W 9 u M S 9 E Y X R h I F N h b G V z I E F k a W R h c y 9 D a G F u Z 2 V k I F R 5 c G U y L n t P c G V y Y X R p b m c g T W F y Z 2 l u L D l 9 J n F 1 b 3 Q 7 L C Z x d W 9 0 O 1 N l Y 3 R p b 2 4 x L 0 R h d G E g U 2 F s Z X M g Q W R p Z G F z L 0 N o Y W 5 n Z W Q g V H l w Z T E u e 1 N h b G V z I E 1 l d G h v Z C w x 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U Y W J s Z X M h U G l 2 b 3 R U Y W J s Z T M i L z 4 8 L 1 N 0 Y W J s Z U V u d H J p Z X M + P C 9 J d G V t P j x J d G V t P j x J d G V t T G 9 j Y X R p b 2 4 + P E l 0 Z W 1 U e X B l P k Z v c m 1 1 b G E 8 L 0 l 0 Z W 1 U e X B l P j x J d G V t U G F 0 a D 5 T Z W N 0 a W 9 u M S 9 M b 2 N h d G l v b j w v S X R l b V B h d G g + P C 9 J d G V t T G 9 j Y X R p b 2 4 + P F N 0 Y W J s Z U V u d H J p Z X M + P E V u d H J 5 I F R 5 c G U 9 I k F k Z G V k V G 9 E Y X R h T W 9 k Z W w i I F Z h b H V l P S J s M S I v P j x F b n R y e S B U e X B l P S J C d W Z m Z X J O Z X h 0 U m V m c m V z a C I g V m F s d W U 9 I m w x I i 8 + P E V u d H J 5 I F R 5 c G U 9 I k Z p b G x D b 3 V u d C I g V m F s d W U 9 I m w 1 N C I v P j x F b n R y e S B U e X B l P S J G a W x s R W 5 h Y m x l Z C I g V m F s d W U 9 I m w w I i 8 + P E V u d H J 5 I F R 5 c G U 9 I k Z p b G x F c n J v c k N v Z G U i I F Z h b H V l P S J z V W 5 r b m 9 3 b i I v P j x F b n R y e S B U e X B l P S J G a W x s R X J y b 3 J D b 3 V u d C I g V m F s d W U 9 I m w w I i 8 + P E V u d H J 5 I F R 5 c G U 9 I k Z p b G x M Y X N 0 V X B k Y X R l Z C I g V m F s d W U 9 I m Q y M D I 1 L T E w L T E 2 V D E x O j I 4 O j I 5 L j c 2 O D U z N j R a I i 8 + P E V u d H J 5 I F R 5 c G U 9 I k Z p b G x D b 2 x 1 b W 5 U e X B l c y I g V m F s d W U 9 I n N C Z 1 l H Q m c 9 P S I v P j x F b n R y e S B U e X B l P S J G a W x s Q 2 9 s d W 1 u T m F t Z X M i I F Z h b H V l P S J z W y Z x d W 9 0 O 1 J l Z 2 l v b i Z x d W 9 0 O y w m c X V v d D t T d G F 0 Z S Z x d W 9 0 O y w m c X V v d D t D a X R 5 J n F 1 b 3 Q 7 L C Z x d W 9 0 O 0 x v Y 2 F 0 a W 9 u S 2 V 5 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k M m V m Z m N j M S 0 x Y j F i L T Q y M G E t Y j I w M y 1 l Y 2 Q 4 Z G N j M z g 4 N W Y i L z 4 8 R W 5 0 c n k g V H l w Z T 0 i U m V s Y X R p b 2 5 z a G l w S W 5 m b 0 N v b n R h a W 5 l c i I g V m F s d W U 9 I n N 7 J n F 1 b 3 Q 7 Y 2 9 s d W 1 u Q 2 9 1 b n Q m c X V v d D s 6 N C w m c X V v d D t r Z X l D b 2 x 1 b W 5 O Y W 1 l c y Z x d W 9 0 O z p b X S w m c X V v d D t x d W V y e V J l b G F 0 a W 9 u c 2 h p c H M m c X V v d D s 6 W 1 0 s J n F 1 b 3 Q 7 Y 2 9 s d W 1 u S W R l b n R p d G l l c y Z x d W 9 0 O z p b J n F 1 b 3 Q 7 U 2 V j d G l v b j E v T G 9 j Y X R p b 2 4 v Q 2 h h b m d l Z C B U e X B l M S 5 7 U m V n a W 9 u L D B 9 J n F 1 b 3 Q 7 L C Z x d W 9 0 O 1 N l Y 3 R p b 2 4 x L 0 x v Y 2 F 0 a W 9 u L 0 N o Y W 5 n Z W Q g V H l w Z T E u e 1 N 0 Y X R l L D F 9 J n F 1 b 3 Q 7 L C Z x d W 9 0 O 1 N l Y 3 R p b 2 4 x L 0 x v Y 2 F 0 a W 9 u L 0 N o Y W 5 n Z W Q g V H l w Z T E u e 0 N p d H k s M n 0 m c X V v d D s s J n F 1 b 3 Q 7 U 2 V j d G l v b j E v T G 9 j Y X R p b 2 4 v U m V w b G F j Z W Q g V m F s d W U u e 0 x v Y 2 F 0 a W 9 u S 2 V 5 L D N 9 J n F 1 b 3 Q 7 X S w m c X V v d D t D b 2 x 1 b W 5 D b 3 V u d C Z x d W 9 0 O z o 0 L C Z x d W 9 0 O 0 t l e U N v b H V t b k 5 h b W V z J n F 1 b 3 Q 7 O l t d L C Z x d W 9 0 O 0 N v b H V t b k l k Z W 5 0 a X R p Z X M m c X V v d D s 6 W y Z x d W 9 0 O 1 N l Y 3 R p b 2 4 x L 0 x v Y 2 F 0 a W 9 u L 0 N o Y W 5 n Z W Q g V H l w Z T E u e 1 J l Z 2 l v b i w w f S Z x d W 9 0 O y w m c X V v d D t T Z W N 0 a W 9 u M S 9 M b 2 N h d G l v b i 9 D a G F u Z 2 V k I F R 5 c G U x L n t T d G F 0 Z S w x f S Z x d W 9 0 O y w m c X V v d D t T Z W N 0 a W 9 u M S 9 M b 2 N h d G l v b i 9 D a G F u Z 2 V k I F R 5 c G U x L n t D a X R 5 L D J 9 J n F 1 b 3 Q 7 L C Z x d W 9 0 O 1 N l Y 3 R p b 2 4 x L 0 x v Y 2 F 0 a W 9 u L 1 J l c G x h Y 2 V k I F Z h b H V l L n t M b 2 N h d G l v b k t l e S w z 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R h Y m x l c y F Q a X Z v d F R h Y m x l M T M i L z 4 8 L 1 N 0 Y W J s Z U V u d H J p Z X M + P C 9 J d G V t P j x J d G V t P j x J d G V t T G 9 j Y X R p b 2 4 + P E l 0 Z W 1 U e X B l P k Z v c m 1 1 b G E 8 L 0 l 0 Z W 1 U e X B l P j x J d G V t U G F 0 a D 5 T Z W N 0 a W 9 u M S 9 Q c m 9 k d W N 0 P C 9 J d G V t U G F 0 a D 4 8 L 0 l 0 Z W 1 M b 2 N h d G l v b j 4 8 U 3 R h Y m x l R W 5 0 c m l l c z 4 8 R W 5 0 c n k g V H l w Z T 0 i Q W R k Z W R U b 0 R h d G F N b 2 R l b C I g V m F s d W U 9 I m w x 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S 0 x M C 0 x N l Q x M T o y O D o y O S 4 3 O D E 3 N j A z W i I v P j x F b n R y e S B U e X B l P S J G a W x s Q 2 9 s d W 1 u V H l w Z X M i I F Z h b H V l P S J z Q m d Z P S I v P j x F b n R y e S B U e X B l P S J G a W x s Q 2 9 s d W 1 u T m F t Z X M i I F Z h b H V l P S J z W y Z x d W 9 0 O 1 B y b 2 R 1 Y 3 Q m c X V v d D s s J n F 1 b 3 Q 7 S W 1 h Z 2 U g V X J s 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m Z j N m Z D c 5 M C 0 x O T N k L T R i Z j k t Y j F i M C 1 l O G F i M G I 1 O D A w Z T A i L z 4 8 R W 5 0 c n k g V H l w Z T 0 i U m V s Y X R p b 2 5 z a G l w S W 5 m b 0 N v b n R h a W 5 l c i I g V m F s d W U 9 I n N 7 J n F 1 b 3 Q 7 Y 2 9 s d W 1 u Q 2 9 1 b n Q m c X V v d D s 6 M i w m c X V v d D t r Z X l D b 2 x 1 b W 5 O Y W 1 l c y Z x d W 9 0 O z p b X S w m c X V v d D t x d W V y e V J l b G F 0 a W 9 u c 2 h p c H M m c X V v d D s 6 W 1 0 s J n F 1 b 3 Q 7 Y 2 9 s d W 1 u S W R l b n R p d G l l c y Z x d W 9 0 O z p b J n F 1 b 3 Q 7 U 2 V j d G l v b j E v U H J v Z H V j d C 9 D a G F u Z 2 V k I F R 5 c G U x L n t Q c m 9 k d W N 0 L D B 9 J n F 1 b 3 Q 7 L C Z x d W 9 0 O 1 N l Y 3 R p b 2 4 x L 1 B y b 2 R 1 Y 3 Q v Q 2 h h b m d l Z C B U e X B l M S 5 7 S W 1 h Z 2 U g V X J s L D F 9 J n F 1 b 3 Q 7 X S w m c X V v d D t D b 2 x 1 b W 5 D b 3 V u d C Z x d W 9 0 O z o y L C Z x d W 9 0 O 0 t l e U N v b H V t b k 5 h b W V z J n F 1 b 3 Q 7 O l t d L C Z x d W 9 0 O 0 N v b H V t b k l k Z W 5 0 a X R p Z X M m c X V v d D s 6 W y Z x d W 9 0 O 1 N l Y 3 R p b 2 4 x L 1 B y b 2 R 1 Y 3 Q v Q 2 h h b m d l Z C B U e X B l M S 5 7 U H J v Z H V j d C w w f S Z x d W 9 0 O y w m c X V v d D t T Z W N 0 a W 9 u M S 9 Q c m 9 k d W N 0 L 0 N o Y W 5 n Z W Q g V H l w Z T E u e 0 l t Y W d l I F V y b C w x 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R G F 0 Y S U y M F N h b G V z J T I w Q W R p Z G F z L 1 N v d X J j Z T w v S X R l b V B h d G g + P C 9 J d G V t T G 9 j Y X R p b 2 4 + P F N 0 Y W J s Z U V u d H J p Z X M v P j w v S X R l b T 4 8 S X R l b T 4 8 S X R l b U x v Y 2 F 0 a W 9 u P j x J d G V t V H l w Z T 5 G b 3 J t d W x h P C 9 J d G V t V H l w Z T 4 8 S X R l b V B h d G g + U 2 V j d G l v b j E v R G F 0 Y S U y M F N h b G V z J T I w Q W R p Z G F z L 0 R h d G E l M j B T Y W x l c y U y M E F k a W R h c 1 9 T a G V l d D w v S X R l b V B h d G g + P C 9 J d G V t T G 9 j Y X R p b 2 4 + P F N 0 Y W J s Z U V u d H J p Z X M v P j w v S X R l b T 4 8 S X R l b T 4 8 S X R l b U x v Y 2 F 0 a W 9 u P j x J d G V t V H l w Z T 5 G b 3 J t d W x h P C 9 J d G V t V H l w Z T 4 8 S X R l b V B h d G g + U 2 V j d G l v b j E v R G F 0 Y S U y M F N h b G V z J T I w Q W R p Z G F z L 0 N o Y W 5 n Z W Q l M j B U e X B l P C 9 J d G V t U G F 0 a D 4 8 L 0 l 0 Z W 1 M b 2 N h d G l v b j 4 8 U 3 R h Y m x l R W 5 0 c m l l c y 8 + P C 9 J d G V t P j x J d G V t P j x J d G V t T G 9 j Y X R p b 2 4 + P E l 0 Z W 1 U e X B l P k Z v c m 1 1 b G E 8 L 0 l 0 Z W 1 U e X B l P j x J d G V t U G F 0 a D 5 T Z W N 0 a W 9 u M S 9 M b 2 N h d G l v b i 9 T b 3 V y Y 2 U 8 L 0 l 0 Z W 1 Q Y X R o P j w v S X R l b U x v Y 2 F 0 a W 9 u P j x T d G F i b G V F b n R y a W V z L z 4 8 L 0 l 0 Z W 0 + P E l 0 Z W 0 + P E l 0 Z W 1 M b 2 N h d G l v b j 4 8 S X R l b V R 5 c G U + R m 9 y b X V s Y T w v S X R l b V R 5 c G U + P E l 0 Z W 1 Q Y X R o P l N l Y 3 R p b 2 4 x L 0 x v Y 2 F 0 a W 9 u L 0 x v Y 2 F 0 a W 9 u X 1 N o Z W V 0 P C 9 J d G V t U G F 0 a D 4 8 L 0 l 0 Z W 1 M b 2 N h d G l v b j 4 8 U 3 R h Y m x l R W 5 0 c m l l c y 8 + P C 9 J d G V t P j x J d G V t P j x J d G V t T G 9 j Y X R p b 2 4 + P E l 0 Z W 1 U e X B l P k Z v c m 1 1 b G E 8 L 0 l 0 Z W 1 U e X B l P j x J d G V t U G F 0 a D 5 T Z W N 0 a W 9 u M S 9 M b 2 N h d G l v b i 9 D a G F u Z 2 V k J T I w V H l w Z T w v S X R l b V B h d G g + P C 9 J d G V t T G 9 j Y X R p b 2 4 + P F N 0 Y W J s Z U V u d H J p Z X M v P j w v S X R l b T 4 8 S X R l b T 4 8 S X R l b U x v Y 2 F 0 a W 9 u P j x J d G V t V H l w Z T 5 G b 3 J t d W x h P C 9 J d G V t V H l w Z T 4 8 S X R l b V B h d G g + U 2 V j d G l v b j E v U H J v Z H V j d C 9 T b 3 V y Y 2 U 8 L 0 l 0 Z W 1 Q Y X R o P j w v S X R l b U x v Y 2 F 0 a W 9 u P j x T d G F i b G V F b n R y a W V z L z 4 8 L 0 l 0 Z W 0 + P E l 0 Z W 0 + P E l 0 Z W 1 M b 2 N h d G l v b j 4 8 S X R l b V R 5 c G U + R m 9 y b X V s Y T w v S X R l b V R 5 c G U + P E l 0 Z W 1 Q Y X R o P l N l Y 3 R p b 2 4 x L 1 B y b 2 R 1 Y 3 Q v U H J v Z H V j d F 9 T a G V l d D w v S X R l b V B h d G g + P C 9 J d G V t T G 9 j Y X R p b 2 4 + P F N 0 Y W J s Z U V u d H J p Z X M v P j w v S X R l b T 4 8 S X R l b T 4 8 S X R l b U x v Y 2 F 0 a W 9 u P j x J d G V t V H l w Z T 5 G b 3 J t d W x h P C 9 J d G V t V H l w Z T 4 8 S X R l b V B h d G g + U 2 V j d G l v b j E v U H J v Z H V j d C 9 D a G F u Z 2 V k J T I w V H l w Z T w v S X R l b V B h d G g + P C 9 J d G V t T G 9 j Y X R p b 2 4 + P F N 0 Y W J s Z U V u d H J p Z X M v P j w v S X R l b T 4 8 S X R l b T 4 8 S X R l b U x v Y 2 F 0 a W 9 u P j x J d G V t V H l w Z T 5 G b 3 J t d W x h P C 9 J d G V t V H l w Z T 4 8 S X R l b V B h d G g + U 2 V j d G l v b j E v R G F 0 Y S U y M F N h b G V z J T I w Q W R p Z G F z L 1 J l b W 9 2 Z W Q l M j B U b 3 A l M j B S b 3 d z P C 9 J d G V t U G F 0 a D 4 8 L 0 l 0 Z W 1 M b 2 N h d G l v b j 4 8 U 3 R h Y m x l R W 5 0 c m l l c y 8 + P C 9 J d G V t P j x J d G V t P j x J d G V t T G 9 j Y X R p b 2 4 + P E l 0 Z W 1 U e X B l P k Z v c m 1 1 b G E 8 L 0 l 0 Z W 1 U e X B l P j x J d G V t U G F 0 a D 5 T Z W N 0 a W 9 u M S 9 E Y X R h J T I w U 2 F s Z X M l M j B B Z G l k Y X M v U H J v b W 9 0 Z W Q l M j B I Z W F k Z X J z P C 9 J d G V t U G F 0 a D 4 8 L 0 l 0 Z W 1 M b 2 N h d G l v b j 4 8 U 3 R h Y m x l R W 5 0 c m l l c y 8 + P C 9 J d G V t P j x J d G V t P j x J d G V t T G 9 j Y X R p b 2 4 + P E l 0 Z W 1 U e X B l P k Z v c m 1 1 b G E 8 L 0 l 0 Z W 1 U e X B l P j x J d G V t U G F 0 a D 5 T Z W N 0 a W 9 u M S 9 E Y X R h J T I w U 2 F s Z X M l M j B B Z G l k Y X M v Q 2 h h b m d l Z C U y M F R 5 c G U x P C 9 J d G V t U G F 0 a D 4 8 L 0 l 0 Z W 1 M b 2 N h d G l v b j 4 8 U 3 R h Y m x l R W 5 0 c m l l c y 8 + P C 9 J d G V t P j x J d G V t P j x J d G V t T G 9 j Y X R p b 2 4 + P E l 0 Z W 1 U e X B l P k Z v c m 1 1 b G E 8 L 0 l 0 Z W 1 U e X B l P j x J d G V t U G F 0 a D 5 T Z W N 0 a W 9 u M S 9 E Y X R h J T I w U 2 F s Z X M l M j B B Z G l k Y X M v R m l s d G V y Z W Q l M j B S b 3 d z P C 9 J d G V t U G F 0 a D 4 8 L 0 l 0 Z W 1 M b 2 N h d G l v b j 4 8 U 3 R h Y m x l R W 5 0 c m l l c y 8 + P C 9 J d G V t P j x J d G V t P j x J d G V t T G 9 j Y X R p b 2 4 + P E l 0 Z W 1 U e X B l P k Z v c m 1 1 b G E 8 L 0 l 0 Z W 1 U e X B l P j x J d G V t U G F 0 a D 5 T Z W N 0 a W 9 u M S 9 E Y X R h J T I w U 2 F s Z X M l M j B B Z G l k Y X M v U m V w b G F j Z W Q l M j B W Y W x 1 Z T w v S X R l b V B h d G g + P C 9 J d G V t T G 9 j Y X R p b 2 4 + P F N 0 Y W J s Z U V u d H J p Z X M v P j w v S X R l b T 4 8 S X R l b T 4 8 S X R l b U x v Y 2 F 0 a W 9 u P j x J d G V t V H l w Z T 5 G b 3 J t d W x h P C 9 J d G V t V H l w Z T 4 8 S X R l b V B h d G g + U 2 V j d G l v b j E v R G F 0 Y S U y M F N h b G V z J T I w Q W R p Z G F z L 0 Z p b H R l c m V k J T I w U m 9 3 c z E 8 L 0 l 0 Z W 1 Q Y X R o P j w v S X R l b U x v Y 2 F 0 a W 9 u P j x T d G F i b G V F b n R y a W V z L z 4 8 L 0 l 0 Z W 0 + P E l 0 Z W 0 + P E l 0 Z W 1 M b 2 N h d G l v b j 4 8 S X R l b V R 5 c G U + R m 9 y b X V s Y T w v S X R l b V R 5 c G U + P E l 0 Z W 1 Q Y X R o P l N l Y 3 R p b 2 4 x L 0 R h d G E l M j B T Y W x l c y U y M E F k a W R h c y 9 D a G F u Z 2 V k J T I w V H l w Z T I 8 L 0 l 0 Z W 1 Q Y X R o P j w v S X R l b U x v Y 2 F 0 a W 9 u P j x T d G F i b G V F b n R y a W V z L z 4 8 L 0 l 0 Z W 0 + P E l 0 Z W 0 + P E l 0 Z W 1 M b 2 N h d G l v b j 4 8 S X R l b V R 5 c G U + R m 9 y b X V s Y T w v S X R l b V R 5 c G U + P E l 0 Z W 1 Q Y X R o P l N l Y 3 R p b 2 4 x L 0 x v Y 2 F 0 a W 9 u L 1 J l b W 9 2 Z W Q l M j B U b 3 A l M j B S b 3 d z P C 9 J d G V t U G F 0 a D 4 8 L 0 l 0 Z W 1 M b 2 N h d G l v b j 4 8 U 3 R h Y m x l R W 5 0 c m l l c y 8 + P C 9 J d G V t P j x J d G V t P j x J d G V t T G 9 j Y X R p b 2 4 + P E l 0 Z W 1 U e X B l P k Z v c m 1 1 b G E 8 L 0 l 0 Z W 1 U e X B l P j x J d G V t U G F 0 a D 5 T Z W N 0 a W 9 u M S 9 M b 2 N h d G l v b i 9 Q c m 9 t b 3 R l Z C U y M E h l Y W R l c n M 8 L 0 l 0 Z W 1 Q Y X R o P j w v S X R l b U x v Y 2 F 0 a W 9 u P j x T d G F i b G V F b n R y a W V z L z 4 8 L 0 l 0 Z W 0 + P E l 0 Z W 0 + P E l 0 Z W 1 M b 2 N h d G l v b j 4 8 S X R l b V R 5 c G U + R m 9 y b X V s Y T w v S X R l b V R 5 c G U + P E l 0 Z W 1 Q Y X R o P l N l Y 3 R p b 2 4 x L 0 x v Y 2 F 0 a W 9 u L 0 N o Y W 5 n Z W Q l M j B U e X B l M T w v S X R l b V B h d G g + P C 9 J d G V t T G 9 j Y X R p b 2 4 + P F N 0 Y W J s Z U V u d H J p Z X M v P j w v S X R l b T 4 8 S X R l b T 4 8 S X R l b U x v Y 2 F 0 a W 9 u P j x J d G V t V H l w Z T 5 G b 3 J t d W x h P C 9 J d G V t V H l w Z T 4 8 S X R l b V B h d G g + U 2 V j d G l v b j E v T G 9 j Y X R p b 2 4 v U m V w b G F j Z W Q l M j B W Y W x 1 Z T w v S X R l b V B h d G g + P C 9 J d G V t T G 9 j Y X R p b 2 4 + P F N 0 Y W J s Z U V u d H J p Z X M v P j w v S X R l b T 4 8 S X R l b T 4 8 S X R l b U x v Y 2 F 0 a W 9 u P j x J d G V t V H l w Z T 5 G b 3 J t d W x h P C 9 J d G V t V H l w Z T 4 8 S X R l b V B h d G g + U 2 V j d G l v b j E v U H J v Z H V j d C 9 Q c m 9 t b 3 R l Z C U y M E h l Y W R l c n M 8 L 0 l 0 Z W 1 Q Y X R o P j w v S X R l b U x v Y 2 F 0 a W 9 u P j x T d G F i b G V F b n R y a W V z L z 4 8 L 0 l 0 Z W 0 + P E l 0 Z W 0 + P E l 0 Z W 1 M b 2 N h d G l v b j 4 8 S X R l b V R 5 c G U + R m 9 y b X V s Y T w v S X R l b V R 5 c G U + P E l 0 Z W 1 Q Y X R o P l N l Y 3 R p b 2 4 x L 1 B y b 2 R 1 Y 3 Q v Q 2 h h b m d l Z C U y M F R 5 c G U x 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D A D d a T N F q S S K b 8 k i f 2 I 2 W 6 A A A A A A I A A A A A A B B m A A A A A Q A A I A A A A F 5 v 8 Y K L 8 Y g c Q l d M i t d M C L m Q r J H P o t B b r b w 0 I P W f b 5 H 4 A A A A A A 6 A A A A A A g A A I A A A A O l e P f w J v A h n n R j o Q U W N g 7 4 O m i h G o G 7 a Z P y r E G u f f N o Z U A A A A I T b q 4 V P H P b L r j L u P i Z 8 n + x R x r t o 3 a 3 A b L V q q V r n X N e + X D N O z R A 4 5 c H / 4 h C B n M o J / / R a 4 l p Q y n b N A 9 1 7 v 3 n r Y y s 8 j r Q M u M j Q V a E z g 5 / t b 9 b r Q A A A A G b / d Q v Q X 4 N X U k j R z e t C e h O B 0 s o h x n V K w Z x 6 Y B 6 8 z V W t 1 d l Z i P m h o L r D G o 4 Z 1 d R k D 7 k P K / L r G B 6 H c Q 8 J t T D r R z 4 = < / D a t a M a s h u p > 
</file>

<file path=customXml/item11.xml>��< ? x m l   v e r s i o n = " 1 . 0 "   e n c o d i n g = " U T F - 1 6 " ? > < G e m i n i   x m l n s = " h t t p : / / g e m i n i / p i v o t c u s t o m i z a t i o n / C l i e n t W i n d o w X M L " > < C u s t o m C o n t e n t > < ! [ C D A T A [ P r o d u c t _ 5 2 0 f f 1 7 1 - 3 8 b 3 - 4 0 9 2 - a a 5 c - 6 8 f f 9 8 b 5 1 9 c 7 ] ] > < / 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 L o c a t i o n 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 L o c a t i o n 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 C o l u m n s \ L o c a t i o n K e y 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  S a l e s   A d i d a s 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  S a l e s   A d i d a s 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 C o l u m n s \ R e t a i l e r < / K e y > < / a : K e y > < a : V a l u e   i : t y p e = " T a b l e W i d g e t B a s e V i e w S t a t e " / > < / a : K e y V a l u e O f D i a g r a m O b j e c t K e y a n y T y p e z b w N T n L X > < a : K e y V a l u e O f D i a g r a m O b j e c t K e y a n y T y p e z b w N T n L X > < a : K e y > < K e y > C o l u m n s \ R e t a i l e r   I D < / K e y > < / a : K e y > < a : V a l u e   i : t y p e = " T a b l e W i d g e t B a s e V i e w S t a t e " / > < / a : K e y V a l u e O f D i a g r a m O b j e c t K e y a n y T y p e z b w N T n L X > < a : K e y V a l u e O f D i a g r a m O b j e c t K e y a n y T y p e z b w N T n L X > < a : K e y > < K e y > C o l u m n s \ I n v o i c e   D a t e < / K e y > < / a : K e y > < a : V a l u e   i : t y p e = " T a b l e W i d g e t B a s e V i e w S t a t e " / > < / a : K e y V a l u e O f D i a g r a m O b j e c t K e y a n y T y p e z b w N T n L X > < a : K e y V a l u e O f D i a g r a m O b j e c t K e y a n y T y p e z b w N T n L X > < a : K e y > < K e y > C o l u m n s \ L o c a t i o n   K e y < / 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 C o l u m n s \ P r i c e   p e r   U n i t 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 C o l u m n s \ T o t a l   S a l e s < / K e y > < / a : K e y > < a : V a l u e   i : t y p e = " T a b l e W i d g e t B a s e V i e w S t a t e " / > < / a : K e y V a l u e O f D i a g r a m O b j e c t K e y a n y T y p e z b w N T n L X > < a : K e y V a l u e O f D i a g r a m O b j e c t K e y a n y T y p e z b w N T n L X > < a : K e y > < K e y > C o l u m n s \ O p e r a t i n g   P r o f i t < / K e y > < / a : K e y > < a : V a l u e   i : t y p e = " T a b l e W i d g e t B a s e V i e w S t a t e " / > < / a : K e y V a l u e O f D i a g r a m O b j e c t K e y a n y T y p e z b w N T n L X > < a : K e y V a l u e O f D i a g r a m O b j e c t K e y a n y T y p e z b w N T n L X > < a : K e y > < K e y > C o l u m n s \ O p e r a t i n g   M a r g i n < / K e y > < / a : K e y > < a : V a l u e   i : t y p e = " T a b l e W i d g e t B a s e V i e w S t a t e " / > < / a : K e y V a l u e O f D i a g r a m O b j e c t K e y a n y T y p e z b w N T n L X > < a : K e y V a l u e O f D i a g r a m O b j e c t K e y a n y T y p e z b w N T n L X > < a : K e y > < K e y > C o l u m n s \ S a l e s   M e t h o d < / K e y > < / a : K e y > < a : V a l u e   i : t y p e = " T a b l e W i d g e t B a s e V i e w S t a t e " / > < / a : K e y V a l u e O f D i a g r a m O b j e c t K e y a n y T y p e z b w N T n L X > < a : K e y V a l u e O f D i a g r a m O b j e c t K e y a n y T y p e z b w N T n L X > < a : K e y > < K e y > C o l u m n s \ I n v o i c e   D a t e   ( Y e a r ) < / K e y > < / a : K e y > < a : V a l u e   i : t y p e = " T a b l e W i d g e t B a s e V i e w S t a t e " / > < / a : K e y V a l u e O f D i a g r a m O b j e c t K e y a n y T y p e z b w N T n L X > < a : K e y V a l u e O f D i a g r a m O b j e c t K e y a n y T y p e z b w N T n L X > < a : K e y > < K e y > C o l u m n s \ I n v o i c e   D a t e   ( Q u a r t e r ) < / K e y > < / a : K e y > < a : V a l u e   i : t y p e = " T a b l e W i d g e t B a s e V i e w S t a t e " / > < / a : K e y V a l u e O f D i a g r a m O b j e c t K e y a n y T y p e z b w N T n L X > < a : K e y V a l u e O f D i a g r a m O b j e c t K e y a n y T y p e z b w N T n L X > < a : K e y > < K e y > C o l u m n s \ I n v o i c e   D a t e   ( M o n t h   I n d e x ) < / K e y > < / a : K e y > < a : V a l u e   i : t y p e = " T a b l e W i d g e t B a s e V i e w S t a t e " / > < / a : K e y V a l u e O f D i a g r a m O b j e c t K e y a n y T y p e z b w N T n L X > < a : K e y V a l u e O f D i a g r a m O b j e c t K e y a n y T y p e z b w N T n L X > < a : K e y > < K e y > C o l u m n s \ I n v o i c e 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 C o l u m n s \ I m a g e   U r l 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  S a l e s   A d i d a s _ c b 7 a 6 f c f - a 4 a 0 - 4 2 a 6 - b 1 f 5 - 3 6 d a 5 d 8 2 4 4 7 5 < / K e y > < V a l u e   x m l n s : a = " h t t p : / / s c h e m a s . d a t a c o n t r a c t . o r g / 2 0 0 4 / 0 7 / M i c r o s o f t . A n a l y s i s S e r v i c e s . C o m m o n " > < a : H a s F o c u s > t r u e < / a : H a s F o c u s > < a : S i z e A t D p i 9 6 > 1 1 3 < / a : S i z e A t D p i 9 6 > < a : V i s i b l e > t r u e < / a : V i s i b l e > < / V a l u e > < / K e y V a l u e O f s t r i n g S a n d b o x E d i t o r . M e a s u r e G r i d S t a t e S c d E 3 5 R y > < K e y V a l u e O f s t r i n g S a n d b o x E d i t o r . M e a s u r e G r i d S t a t e S c d E 3 5 R y > < K e y > L o c a t i o n _ 4 6 4 5 6 f e 8 - 2 9 7 c - 4 1 7 c - 8 9 a b - 9 d 9 b 3 a 2 3 4 d 5 f < / K e y > < V a l u e   x m l n s : a = " h t t p : / / s c h e m a s . d a t a c o n t r a c t . o r g / 2 0 0 4 / 0 7 / M i c r o s o f t . A n a l y s i s S e r v i c e s . C o m m o n " > < a : H a s F o c u s > t r u e < / a : H a s F o c u s > < a : S i z e A t D p i 9 6 > 1 1 3 < / a : S i z e A t D p i 9 6 > < a : V i s i b l e > t r u e < / a : V i s i b l e > < / V a l u e > < / K e y V a l u e O f s t r i n g S a n d b o x E d i t o r . M e a s u r e G r i d S t a t e S c d E 3 5 R y > < K e y V a l u e O f s t r i n g S a n d b o x E d i t o r . M e a s u r e G r i d S t a t e S c d E 3 5 R y > < K e y > P r o d u c t _ 5 2 0 f f 1 7 1 - 3 8 b 3 - 4 0 9 2 - a a 5 c - 6 8 f f 9 8 b 5 1 9 c 7 < / 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  S a l e s   A d i d a s 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  S a l e s   A d i d a s 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  S a l e s < / K e y > < / D i a g r a m O b j e c t K e y > < D i a g r a m O b j e c t K e y > < K e y > M e a s u r e s \ S u m   o f   T o t a l   S a l e s \ T a g I n f o \ F o r m u l a < / K e y > < / D i a g r a m O b j e c t K e y > < D i a g r a m O b j e c t K e y > < K e y > M e a s u r e s \ S u m   o f   T o t a l   S a l e s \ T a g I n f o \ V a l u e < / K e y > < / D i a g r a m O b j e c t K e y > < D i a g r a m O b j e c t K e y > < K e y > M e a s u r e s \ S u m   o f   U n i t s   S o l d < / K e y > < / D i a g r a m O b j e c t K e y > < D i a g r a m O b j e c t K e y > < K e y > M e a s u r e s \ S u m   o f   U n i t s   S o l d \ T a g I n f o \ F o r m u l a < / K e y > < / D i a g r a m O b j e c t K e y > < D i a g r a m O b j e c t K e y > < K e y > M e a s u r e s \ S u m   o f   U n i t s   S o l d \ T a g I n f o \ V a l u e < / K e y > < / D i a g r a m O b j e c t K e y > < D i a g r a m O b j e c t K e y > < K e y > M e a s u r e s \ S u m   o f   O p e r a t i n g   P r o f i t < / K e y > < / D i a g r a m O b j e c t K e y > < D i a g r a m O b j e c t K e y > < K e y > M e a s u r e s \ S u m   o f   O p e r a t i n g   P r o f i t \ T a g I n f o \ F o r m u l a < / K e y > < / D i a g r a m O b j e c t K e y > < D i a g r a m O b j e c t K e y > < K e y > M e a s u r e s \ S u m   o f   O p e r a t i n g   P r o f i t \ T a g I n f o \ V a l u e < / K e y > < / D i a g r a m O b j e c t K e y > < D i a g r a m O b j e c t K e y > < K e y > M e a s u r e s \ S u m   o f   R e t a i l e r   I D < / K e y > < / D i a g r a m O b j e c t K e y > < D i a g r a m O b j e c t K e y > < K e y > M e a s u r e s \ S u m   o f   R e t a i l e r   I D \ T a g I n f o \ F o r m u l a < / K e y > < / D i a g r a m O b j e c t K e y > < D i a g r a m O b j e c t K e y > < K e y > M e a s u r e s \ S u m   o f   R e t a i l e r   I D \ T a g I n f o \ V a l u e < / K e y > < / D i a g r a m O b j e c t K e y > < D i a g r a m O b j e c t K e y > < K e y > M e a s u r e s \ C o u n t   o f   R e t a i l e r   I D < / K e y > < / D i a g r a m O b j e c t K e y > < D i a g r a m O b j e c t K e y > < K e y > M e a s u r e s \ C o u n t   o f   R e t a i l e r   I D \ T a g I n f o \ F o r m u l a < / K e y > < / D i a g r a m O b j e c t K e y > < D i a g r a m O b j e c t K e y > < K e y > M e a s u r e s \ C o u n t   o f   R e t a i l e r   I D \ T a g I n f o \ V a l u e < / K e y > < / D i a g r a m O b j e c t K e y > < D i a g r a m O b j e c t K e y > < K e y > C o l u m n s \ R e t a i l e r < / K e y > < / D i a g r a m O b j e c t K e y > < D i a g r a m O b j e c t K e y > < K e y > C o l u m n s \ R e t a i l e r   I D < / K e y > < / D i a g r a m O b j e c t K e y > < D i a g r a m O b j e c t K e y > < K e y > C o l u m n s \ I n v o i c e   D a t e < / K e y > < / D i a g r a m O b j e c t K e y > < D i a g r a m O b j e c t K e y > < K e y > C o l u m n s \ L o c a t i o n   K e y < / K e y > < / D i a g r a m O b j e c t K e y > < D i a g r a m O b j e c t K e y > < K e y > C o l u m n s \ P r o d u c t < / K e y > < / D i a g r a m O b j e c t K e y > < D i a g r a m O b j e c t K e y > < K e y > C o l u m n s \ P r i c e   p e r   U n i t < / K e y > < / D i a g r a m O b j e c t K e y > < D i a g r a m O b j e c t K e y > < K e y > C o l u m n s \ U n i t s   S o l d < / K e y > < / D i a g r a m O b j e c t K e y > < D i a g r a m O b j e c t K e y > < K e y > C o l u m n s \ T o t a l   S a l e s < / K e y > < / D i a g r a m O b j e c t K e y > < D i a g r a m O b j e c t K e y > < K e y > C o l u m n s \ O p e r a t i n g   P r o f i t < / K e y > < / D i a g r a m O b j e c t K e y > < D i a g r a m O b j e c t K e y > < K e y > C o l u m n s \ O p e r a t i n g   M a r g i n < / K e y > < / D i a g r a m O b j e c t K e y > < D i a g r a m O b j e c t K e y > < K e y > C o l u m n s \ S a l e s   M e t h o d < / K e y > < / D i a g r a m O b j e c t K e y > < D i a g r a m O b j e c t K e y > < K e y > C o l u m n s \ I n v o i c e   D a t e   ( Y e a r ) < / K e y > < / D i a g r a m O b j e c t K e y > < D i a g r a m O b j e c t K e y > < K e y > C o l u m n s \ I n v o i c e   D a t e   ( Q u a r t e r ) < / K e y > < / D i a g r a m O b j e c t K e y > < D i a g r a m O b j e c t K e y > < K e y > C o l u m n s \ I n v o i c e   D a t e   ( M o n t h   I n d e x ) < / K e y > < / D i a g r a m O b j e c t K e y > < D i a g r a m O b j e c t K e y > < K e y > C o l u m n s \ I n v o i c e   D a t e   ( M o n t h ) < / K e y > < / D i a g r a m O b j e c t K e y > < D i a g r a m O b j e c t K e y > < K e y > L i n k s \ & l t ; C o l u m n s \ S u m   o f   T o t a l   S a l e s & g t ; - & l t ; M e a s u r e s \ T o t a l   S a l e s & g t ; < / K e y > < / D i a g r a m O b j e c t K e y > < D i a g r a m O b j e c t K e y > < K e y > L i n k s \ & l t ; C o l u m n s \ S u m   o f   T o t a l   S a l e s & g t ; - & l t ; M e a s u r e s \ T o t a l   S a l e s & g t ; \ C O L U M N < / K e y > < / D i a g r a m O b j e c t K e y > < D i a g r a m O b j e c t K e y > < K e y > L i n k s \ & l t ; C o l u m n s \ S u m   o f   T o t a l   S a l e s & g t ; - & l t ; M e a s u r e s \ T o t a l   S a l e s & g t ; \ M E A S U R E < / K e y > < / D i a g r a m O b j e c t K e y > < D i a g r a m O b j e c t K e y > < K e y > L i n k s \ & l t ; C o l u m n s \ S u m   o f   U n i t s   S o l d & g t ; - & l t ; M e a s u r e s \ U n i t s   S o l d & g t ; < / K e y > < / D i a g r a m O b j e c t K e y > < D i a g r a m O b j e c t K e y > < K e y > L i n k s \ & l t ; C o l u m n s \ S u m   o f   U n i t s   S o l d & g t ; - & l t ; M e a s u r e s \ U n i t s   S o l d & g t ; \ C O L U M N < / K e y > < / D i a g r a m O b j e c t K e y > < D i a g r a m O b j e c t K e y > < K e y > L i n k s \ & l t ; C o l u m n s \ S u m   o f   U n i t s   S o l d & g t ; - & l t ; M e a s u r e s \ U n i t s   S o l d & g t ; \ M E A S U R E < / K e y > < / D i a g r a m O b j e c t K e y > < D i a g r a m O b j e c t K e y > < K e y > L i n k s \ & l t ; C o l u m n s \ S u m   o f   O p e r a t i n g   P r o f i t & g t ; - & l t ; M e a s u r e s \ O p e r a t i n g   P r o f i t & g t ; < / K e y > < / D i a g r a m O b j e c t K e y > < D i a g r a m O b j e c t K e y > < K e y > L i n k s \ & l t ; C o l u m n s \ S u m   o f   O p e r a t i n g   P r o f i t & g t ; - & l t ; M e a s u r e s \ O p e r a t i n g   P r o f i t & g t ; \ C O L U M N < / K e y > < / D i a g r a m O b j e c t K e y > < D i a g r a m O b j e c t K e y > < K e y > L i n k s \ & l t ; C o l u m n s \ S u m   o f   O p e r a t i n g   P r o f i t & g t ; - & l t ; M e a s u r e s \ O p e r a t i n g   P r o f i t & g t ; \ M E A S U R E < / K e y > < / D i a g r a m O b j e c t K e y > < D i a g r a m O b j e c t K e y > < K e y > L i n k s \ & l t ; C o l u m n s \ S u m   o f   R e t a i l e r   I D & g t ; - & l t ; M e a s u r e s \ R e t a i l e r   I D & g t ; < / K e y > < / D i a g r a m O b j e c t K e y > < D i a g r a m O b j e c t K e y > < K e y > L i n k s \ & l t ; C o l u m n s \ S u m   o f   R e t a i l e r   I D & g t ; - & l t ; M e a s u r e s \ R e t a i l e r   I D & g t ; \ C O L U M N < / K e y > < / D i a g r a m O b j e c t K e y > < D i a g r a m O b j e c t K e y > < K e y > L i n k s \ & l t ; C o l u m n s \ S u m   o f   R e t a i l e r   I D & g t ; - & l t ; M e a s u r e s \ R e t a i l e r   I D & g t ; \ M E A S U R E < / K e y > < / D i a g r a m O b j e c t K e y > < D i a g r a m O b j e c t K e y > < K e y > L i n k s \ & l t ; C o l u m n s \ C o u n t   o f   R e t a i l e r   I D & g t ; - & l t ; M e a s u r e s \ R e t a i l e r   I D & g t ; < / K e y > < / D i a g r a m O b j e c t K e y > < D i a g r a m O b j e c t K e y > < K e y > L i n k s \ & l t ; C o l u m n s \ C o u n t   o f   R e t a i l e r   I D & g t ; - & l t ; M e a s u r e s \ R e t a i l e r   I D & g t ; \ C O L U M N < / K e y > < / D i a g r a m O b j e c t K e y > < D i a g r a m O b j e c t K e y > < K e y > L i n k s \ & l t ; C o l u m n s \ C o u n t   o f   R e t a i l e r   I D & g t ; - & l t ; M e a s u r e s \ R e t a i l e r 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  S a l e s < / K e y > < / a : K e y > < a : V a l u e   i : t y p e = " M e a s u r e G r i d N o d e V i e w S t a t e " > < C o l u m n > 7 < / C o l u m n > < L a y e d O u t > t r u e < / L a y e d O u t > < W a s U I I n v i s i b l e > t r u e < / W a s U I I n v i s i b l e > < / a : V a l u e > < / a : K e y V a l u e O f D i a g r a m O b j e c t K e y a n y T y p e z b w N T n L X > < a : K e y V a l u e O f D i a g r a m O b j e c t K e y a n y T y p e z b w N T n L X > < a : K e y > < K e y > M e a s u r e s \ S u m   o f   T o t a l   S a l e s \ T a g I n f o \ F o r m u l a < / K e y > < / a : K e y > < a : V a l u e   i : t y p e = " M e a s u r e G r i d V i e w S t a t e I D i a g r a m T a g A d d i t i o n a l I n f o " / > < / a : K e y V a l u e O f D i a g r a m O b j e c t K e y a n y T y p e z b w N T n L X > < a : K e y V a l u e O f D i a g r a m O b j e c t K e y a n y T y p e z b w N T n L X > < a : K e y > < K e y > M e a s u r e s \ S u m   o f   T o t a l   S a l e s \ T a g I n f o \ V a l u e < / K e y > < / a : K e y > < a : V a l u e   i : t y p e = " M e a s u r e G r i d V i e w S t a t e I D i a g r a m T a g A d d i t i o n a l I n f o " / > < / a : K e y V a l u e O f D i a g r a m O b j e c t K e y a n y T y p e z b w N T n L X > < a : K e y V a l u e O f D i a g r a m O b j e c t K e y a n y T y p e z b w N T n L X > < a : K e y > < K e y > M e a s u r e s \ S u m   o f   U n i t s   S o l d < / K e y > < / a : K e y > < a : V a l u e   i : t y p e = " M e a s u r e G r i d N o d e V i e w S t a t e " > < C o l u m n > 6 < / C o l u m n > < L a y e d O u t > t r u e < / L a y e d O u t > < W a s U I I n v i s i b l e > t r u e < / W a s U I I n v i s i b l e > < / a : V a l u e > < / a : K e y V a l u e O f D i a g r a m O b j e c t K e y a n y T y p e z b w N T n L X > < a : K e y V a l u e O f D i a g r a m O b j e c t K e y a n y T y p e z b w N T n L X > < a : K e y > < K e y > M e a s u r e s \ S u m   o f   U n i t s   S o l d \ T a g I n f o \ F o r m u l a < / K e y > < / a : K e y > < a : V a l u e   i : t y p e = " M e a s u r e G r i d V i e w S t a t e I D i a g r a m T a g A d d i t i o n a l I n f o " / > < / a : K e y V a l u e O f D i a g r a m O b j e c t K e y a n y T y p e z b w N T n L X > < a : K e y V a l u e O f D i a g r a m O b j e c t K e y a n y T y p e z b w N T n L X > < a : K e y > < K e y > M e a s u r e s \ S u m   o f   U n i t s   S o l d \ T a g I n f o \ V a l u e < / K e y > < / a : K e y > < a : V a l u e   i : t y p e = " M e a s u r e G r i d V i e w S t a t e I D i a g r a m T a g A d d i t i o n a l I n f o " / > < / a : K e y V a l u e O f D i a g r a m O b j e c t K e y a n y T y p e z b w N T n L X > < a : K e y V a l u e O f D i a g r a m O b j e c t K e y a n y T y p e z b w N T n L X > < a : K e y > < K e y > M e a s u r e s \ S u m   o f   O p e r a t i n g   P r o f i t < / K e y > < / a : K e y > < a : V a l u e   i : t y p e = " M e a s u r e G r i d N o d e V i e w S t a t e " > < C o l u m n > 8 < / C o l u m n > < L a y e d O u t > t r u e < / L a y e d O u t > < W a s U I I n v i s i b l e > t r u e < / W a s U I I n v i s i b l e > < / a : V a l u e > < / a : K e y V a l u e O f D i a g r a m O b j e c t K e y a n y T y p e z b w N T n L X > < a : K e y V a l u e O f D i a g r a m O b j e c t K e y a n y T y p e z b w N T n L X > < a : K e y > < K e y > M e a s u r e s \ S u m   o f   O p e r a t i n g   P r o f i t \ T a g I n f o \ F o r m u l a < / K e y > < / a : K e y > < a : V a l u e   i : t y p e = " M e a s u r e G r i d V i e w S t a t e I D i a g r a m T a g A d d i t i o n a l I n f o " / > < / a : K e y V a l u e O f D i a g r a m O b j e c t K e y a n y T y p e z b w N T n L X > < a : K e y V a l u e O f D i a g r a m O b j e c t K e y a n y T y p e z b w N T n L X > < a : K e y > < K e y > M e a s u r e s \ S u m   o f   O p e r a t i n g   P r o f i t \ T a g I n f o \ V a l u e < / K e y > < / a : K e y > < a : V a l u e   i : t y p e = " M e a s u r e G r i d V i e w S t a t e I D i a g r a m T a g A d d i t i o n a l I n f o " / > < / a : K e y V a l u e O f D i a g r a m O b j e c t K e y a n y T y p e z b w N T n L X > < a : K e y V a l u e O f D i a g r a m O b j e c t K e y a n y T y p e z b w N T n L X > < a : K e y > < K e y > M e a s u r e s \ S u m   o f   R e t a i l e r   I D < / K e y > < / a : K e y > < a : V a l u e   i : t y p e = " M e a s u r e G r i d N o d e V i e w S t a t e " > < C o l u m n > 1 < / C o l u m n > < L a y e d O u t > t r u e < / L a y e d O u t > < W a s U I I n v i s i b l e > t r u e < / W a s U I I n v i s i b l e > < / a : V a l u e > < / a : K e y V a l u e O f D i a g r a m O b j e c t K e y a n y T y p e z b w N T n L X > < a : K e y V a l u e O f D i a g r a m O b j e c t K e y a n y T y p e z b w N T n L X > < a : K e y > < K e y > M e a s u r e s \ S u m   o f   R e t a i l e r   I D \ T a g I n f o \ F o r m u l a < / K e y > < / a : K e y > < a : V a l u e   i : t y p e = " M e a s u r e G r i d V i e w S t a t e I D i a g r a m T a g A d d i t i o n a l I n f o " / > < / a : K e y V a l u e O f D i a g r a m O b j e c t K e y a n y T y p e z b w N T n L X > < a : K e y V a l u e O f D i a g r a m O b j e c t K e y a n y T y p e z b w N T n L X > < a : K e y > < K e y > M e a s u r e s \ S u m   o f   R e t a i l e r   I D \ T a g I n f o \ V a l u e < / K e y > < / a : K e y > < a : V a l u e   i : t y p e = " M e a s u r e G r i d V i e w S t a t e I D i a g r a m T a g A d d i t i o n a l I n f o " / > < / a : K e y V a l u e O f D i a g r a m O b j e c t K e y a n y T y p e z b w N T n L X > < a : K e y V a l u e O f D i a g r a m O b j e c t K e y a n y T y p e z b w N T n L X > < a : K e y > < K e y > M e a s u r e s \ C o u n t   o f   R e t a i l e r   I D < / K e y > < / a : K e y > < a : V a l u e   i : t y p e = " M e a s u r e G r i d N o d e V i e w S t a t e " > < C o l u m n > 1 < / C o l u m n > < L a y e d O u t > t r u e < / L a y e d O u t > < W a s U I I n v i s i b l e > t r u e < / W a s U I I n v i s i b l e > < / a : V a l u e > < / a : K e y V a l u e O f D i a g r a m O b j e c t K e y a n y T y p e z b w N T n L X > < a : K e y V a l u e O f D i a g r a m O b j e c t K e y a n y T y p e z b w N T n L X > < a : K e y > < K e y > M e a s u r e s \ C o u n t   o f   R e t a i l e r   I D \ T a g I n f o \ F o r m u l a < / K e y > < / a : K e y > < a : V a l u e   i : t y p e = " M e a s u r e G r i d V i e w S t a t e I D i a g r a m T a g A d d i t i o n a l I n f o " / > < / a : K e y V a l u e O f D i a g r a m O b j e c t K e y a n y T y p e z b w N T n L X > < a : K e y V a l u e O f D i a g r a m O b j e c t K e y a n y T y p e z b w N T n L X > < a : K e y > < K e y > M e a s u r e s \ C o u n t   o f   R e t a i l e r   I D \ T a g I n f o \ V a l u e < / K e y > < / a : K e y > < a : V a l u e   i : t y p e = " M e a s u r e G r i d V i e w S t a t e I D i a g r a m T a g A d d i t i o n a l I n f o " / > < / a : K e y V a l u e O f D i a g r a m O b j e c t K e y a n y T y p e z b w N T n L X > < a : K e y V a l u e O f D i a g r a m O b j e c t K e y a n y T y p e z b w N T n L X > < a : K e y > < K e y > C o l u m n s \ R e t a i l e r < / K e y > < / a : K e y > < a : V a l u e   i : t y p e = " M e a s u r e G r i d N o d e V i e w S t a t e " > < L a y e d O u t > t r u e < / L a y e d O u t > < / a : V a l u e > < / a : K e y V a l u e O f D i a g r a m O b j e c t K e y a n y T y p e z b w N T n L X > < a : K e y V a l u e O f D i a g r a m O b j e c t K e y a n y T y p e z b w N T n L X > < a : K e y > < K e y > C o l u m n s \ R e t a i l e r   I D < / K e y > < / a : K e y > < a : V a l u e   i : t y p e = " M e a s u r e G r i d N o d e V i e w S t a t e " > < C o l u m n > 1 < / C o l u m n > < L a y e d O u t > t r u e < / L a y e d O u t > < / a : V a l u e > < / a : K e y V a l u e O f D i a g r a m O b j e c t K e y a n y T y p e z b w N T n L X > < a : K e y V a l u e O f D i a g r a m O b j e c t K e y a n y T y p e z b w N T n L X > < a : K e y > < K e y > C o l u m n s \ I n v o i c e   D a t e < / K e y > < / a : K e y > < a : V a l u e   i : t y p e = " M e a s u r e G r i d N o d e V i e w S t a t e " > < C o l u m n > 2 < / C o l u m n > < L a y e d O u t > t r u e < / L a y e d O u t > < / a : V a l u e > < / a : K e y V a l u e O f D i a g r a m O b j e c t K e y a n y T y p e z b w N T n L X > < a : K e y V a l u e O f D i a g r a m O b j e c t K e y a n y T y p e z b w N T n L X > < a : K e y > < K e y > C o l u m n s \ L o c a t i o n   K e y < / K e y > < / a : K e y > < a : V a l u e   i : t y p e = " M e a s u r e G r i d N o d e V i e w S t a t e " > < C o l u m n > 3 < / C o l u m n > < L a y e d O u t > t r u e < / L a y e d O u t > < / a : V a l u e > < / a : K e y V a l u e O f D i a g r a m O b j e c t K e y a n y T y p e z b w N T n L X > < a : K e y V a l u e O f D i a g r a m O b j e c t K e y a n y T y p e z b w N T n L X > < a : K e y > < K e y > C o l u m n s \ P r o d u c t < / K e y > < / a : K e y > < a : V a l u e   i : t y p e = " M e a s u r e G r i d N o d e V i e w S t a t e " > < C o l u m n > 4 < / C o l u m n > < L a y e d O u t > t r u e < / L a y e d O u t > < / a : V a l u e > < / a : K e y V a l u e O f D i a g r a m O b j e c t K e y a n y T y p e z b w N T n L X > < a : K e y V a l u e O f D i a g r a m O b j e c t K e y a n y T y p e z b w N T n L X > < a : K e y > < K e y > C o l u m n s \ P r i c e   p e r   U n i t < / K e y > < / a : K e y > < a : V a l u e   i : t y p e = " M e a s u r e G r i d N o d e V i e w S t a t e " > < C o l u m n > 5 < / C o l u m n > < L a y e d O u t > t r u e < / L a y e d O u t > < / a : V a l u e > < / a : K e y V a l u e O f D i a g r a m O b j e c t K e y a n y T y p e z b w N T n L X > < a : K e y V a l u e O f D i a g r a m O b j e c t K e y a n y T y p e z b w N T n L X > < a : K e y > < K e y > C o l u m n s \ U n i t s   S o l d < / K e y > < / a : K e y > < a : V a l u e   i : t y p e = " M e a s u r e G r i d N o d e V i e w S t a t e " > < C o l u m n > 6 < / C o l u m n > < L a y e d O u t > t r u e < / L a y e d O u t > < / a : V a l u e > < / a : K e y V a l u e O f D i a g r a m O b j e c t K e y a n y T y p e z b w N T n L X > < a : K e y V a l u e O f D i a g r a m O b j e c t K e y a n y T y p e z b w N T n L X > < a : K e y > < K e y > C o l u m n s \ T o t a l   S a l e s < / K e y > < / a : K e y > < a : V a l u e   i : t y p e = " M e a s u r e G r i d N o d e V i e w S t a t e " > < C o l u m n > 7 < / C o l u m n > < L a y e d O u t > t r u e < / L a y e d O u t > < / a : V a l u e > < / a : K e y V a l u e O f D i a g r a m O b j e c t K e y a n y T y p e z b w N T n L X > < a : K e y V a l u e O f D i a g r a m O b j e c t K e y a n y T y p e z b w N T n L X > < a : K e y > < K e y > C o l u m n s \ O p e r a t i n g   P r o f i t < / K e y > < / a : K e y > < a : V a l u e   i : t y p e = " M e a s u r e G r i d N o d e V i e w S t a t e " > < C o l u m n > 8 < / C o l u m n > < L a y e d O u t > t r u e < / L a y e d O u t > < / a : V a l u e > < / a : K e y V a l u e O f D i a g r a m O b j e c t K e y a n y T y p e z b w N T n L X > < a : K e y V a l u e O f D i a g r a m O b j e c t K e y a n y T y p e z b w N T n L X > < a : K e y > < K e y > C o l u m n s \ O p e r a t i n g   M a r g i n < / K e y > < / a : K e y > < a : V a l u e   i : t y p e = " M e a s u r e G r i d N o d e V i e w S t a t e " > < C o l u m n > 9 < / C o l u m n > < L a y e d O u t > t r u e < / L a y e d O u t > < / a : V a l u e > < / a : K e y V a l u e O f D i a g r a m O b j e c t K e y a n y T y p e z b w N T n L X > < a : K e y V a l u e O f D i a g r a m O b j e c t K e y a n y T y p e z b w N T n L X > < a : K e y > < K e y > C o l u m n s \ S a l e s   M e t h o d < / K e y > < / a : K e y > < a : V a l u e   i : t y p e = " M e a s u r e G r i d N o d e V i e w S t a t e " > < C o l u m n > 1 0 < / C o l u m n > < L a y e d O u t > t r u e < / L a y e d O u t > < / a : V a l u e > < / a : K e y V a l u e O f D i a g r a m O b j e c t K e y a n y T y p e z b w N T n L X > < a : K e y V a l u e O f D i a g r a m O b j e c t K e y a n y T y p e z b w N T n L X > < a : K e y > < K e y > C o l u m n s \ I n v o i c e   D a t e   ( Y e a r ) < / K e y > < / a : K e y > < a : V a l u e   i : t y p e = " M e a s u r e G r i d N o d e V i e w S t a t e " > < C o l u m n > 1 1 < / C o l u m n > < L a y e d O u t > t r u e < / L a y e d O u t > < / a : V a l u e > < / a : K e y V a l u e O f D i a g r a m O b j e c t K e y a n y T y p e z b w N T n L X > < a : K e y V a l u e O f D i a g r a m O b j e c t K e y a n y T y p e z b w N T n L X > < a : K e y > < K e y > C o l u m n s \ I n v o i c e   D a t e   ( Q u a r t e r ) < / K e y > < / a : K e y > < a : V a l u e   i : t y p e = " M e a s u r e G r i d N o d e V i e w S t a t e " > < C o l u m n > 1 2 < / C o l u m n > < L a y e d O u t > t r u e < / L a y e d O u t > < / a : V a l u e > < / a : K e y V a l u e O f D i a g r a m O b j e c t K e y a n y T y p e z b w N T n L X > < a : K e y V a l u e O f D i a g r a m O b j e c t K e y a n y T y p e z b w N T n L X > < a : K e y > < K e y > C o l u m n s \ I n v o i c e   D a t e   ( M o n t h   I n d e x ) < / K e y > < / a : K e y > < a : V a l u e   i : t y p e = " M e a s u r e G r i d N o d e V i e w S t a t e " > < C o l u m n > 1 3 < / C o l u m n > < L a y e d O u t > t r u e < / L a y e d O u t > < / a : V a l u e > < / a : K e y V a l u e O f D i a g r a m O b j e c t K e y a n y T y p e z b w N T n L X > < a : K e y V a l u e O f D i a g r a m O b j e c t K e y a n y T y p e z b w N T n L X > < a : K e y > < K e y > C o l u m n s \ I n v o i c e   D a t e   ( M o n t h ) < / K e y > < / a : K e y > < a : V a l u e   i : t y p e = " M e a s u r e G r i d N o d e V i e w S t a t e " > < C o l u m n > 1 4 < / C o l u m n > < L a y e d O u t > t r u e < / L a y e d O u t > < / a : V a l u e > < / a : K e y V a l u e O f D i a g r a m O b j e c t K e y a n y T y p e z b w N T n L X > < a : K e y V a l u e O f D i a g r a m O b j e c t K e y a n y T y p e z b w N T n L X > < a : K e y > < K e y > L i n k s \ & l t ; C o l u m n s \ S u m   o f   T o t a l   S a l e s & g t ; - & l t ; M e a s u r e s \ T o t a l   S a l e s & g t ; < / K e y > < / a : K e y > < a : V a l u e   i : t y p e = " M e a s u r e G r i d V i e w S t a t e I D i a g r a m L i n k " / > < / a : K e y V a l u e O f D i a g r a m O b j e c t K e y a n y T y p e z b w N T n L X > < a : K e y V a l u e O f D i a g r a m O b j e c t K e y a n y T y p e z b w N T n L X > < a : K e y > < K e y > L i n k s \ & l t ; C o l u m n s \ S u m   o f   T o t a l   S a l e s & g t ; - & l t ; M e a s u r e s \ T o t a l   S a l e s & g t ; \ C O L U M N < / K e y > < / a : K e y > < a : V a l u e   i : t y p e = " M e a s u r e G r i d V i e w S t a t e I D i a g r a m L i n k E n d p o i n t " / > < / a : K e y V a l u e O f D i a g r a m O b j e c t K e y a n y T y p e z b w N T n L X > < a : K e y V a l u e O f D i a g r a m O b j e c t K e y a n y T y p e z b w N T n L X > < a : K e y > < K e y > L i n k s \ & l t ; C o l u m n s \ S u m   o f   T o t a l   S a l e s & g t ; - & l t ; M e a s u r e s \ T o t a l   S a l e s & g t ; \ M E A S U R E < / K e y > < / a : K e y > < a : V a l u e   i : t y p e = " M e a s u r e G r i d V i e w S t a t e I D i a g r a m L i n k E n d p o i n t " / > < / a : K e y V a l u e O f D i a g r a m O b j e c t K e y a n y T y p e z b w N T n L X > < a : K e y V a l u e O f D i a g r a m O b j e c t K e y a n y T y p e z b w N T n L X > < a : K e y > < K e y > L i n k s \ & l t ; C o l u m n s \ S u m   o f   U n i t s   S o l d & g t ; - & l t ; M e a s u r e s \ U n i t s   S o l d & g t ; < / K e y > < / a : K e y > < a : V a l u e   i : t y p e = " M e a s u r e G r i d V i e w S t a t e I D i a g r a m L i n k " / > < / a : K e y V a l u e O f D i a g r a m O b j e c t K e y a n y T y p e z b w N T n L X > < a : K e y V a l u e O f D i a g r a m O b j e c t K e y a n y T y p e z b w N T n L X > < a : K e y > < K e y > L i n k s \ & l t ; C o l u m n s \ S u m   o f   U n i t s   S o l d & g t ; - & l t ; M e a s u r e s \ U n i t s   S o l d & g t ; \ C O L U M N < / K e y > < / a : K e y > < a : V a l u e   i : t y p e = " M e a s u r e G r i d V i e w S t a t e I D i a g r a m L i n k E n d p o i n t " / > < / a : K e y V a l u e O f D i a g r a m O b j e c t K e y a n y T y p e z b w N T n L X > < a : K e y V a l u e O f D i a g r a m O b j e c t K e y a n y T y p e z b w N T n L X > < a : K e y > < K e y > L i n k s \ & l t ; C o l u m n s \ S u m   o f   U n i t s   S o l d & g t ; - & l t ; M e a s u r e s \ U n i t s   S o l d & g t ; \ M E A S U R E < / K e y > < / a : K e y > < a : V a l u e   i : t y p e = " M e a s u r e G r i d V i e w S t a t e I D i a g r a m L i n k E n d p o i n t " / > < / a : K e y V a l u e O f D i a g r a m O b j e c t K e y a n y T y p e z b w N T n L X > < a : K e y V a l u e O f D i a g r a m O b j e c t K e y a n y T y p e z b w N T n L X > < a : K e y > < K e y > L i n k s \ & l t ; C o l u m n s \ S u m   o f   O p e r a t i n g   P r o f i t & g t ; - & l t ; M e a s u r e s \ O p e r a t i n g   P r o f i t & g t ; < / K e y > < / a : K e y > < a : V a l u e   i : t y p e = " M e a s u r e G r i d V i e w S t a t e I D i a g r a m L i n k " / > < / a : K e y V a l u e O f D i a g r a m O b j e c t K e y a n y T y p e z b w N T n L X > < a : K e y V a l u e O f D i a g r a m O b j e c t K e y a n y T y p e z b w N T n L X > < a : K e y > < K e y > L i n k s \ & l t ; C o l u m n s \ S u m   o f   O p e r a t i n g   P r o f i t & g t ; - & l t ; M e a s u r e s \ O p e r a t i n g   P r o f i t & g t ; \ C O L U M N < / K e y > < / a : K e y > < a : V a l u e   i : t y p e = " M e a s u r e G r i d V i e w S t a t e I D i a g r a m L i n k E n d p o i n t " / > < / a : K e y V a l u e O f D i a g r a m O b j e c t K e y a n y T y p e z b w N T n L X > < a : K e y V a l u e O f D i a g r a m O b j e c t K e y a n y T y p e z b w N T n L X > < a : K e y > < K e y > L i n k s \ & l t ; C o l u m n s \ S u m   o f   O p e r a t i n g   P r o f i t & g t ; - & l t ; M e a s u r e s \ O p e r a t i n g   P r o f i t & g t ; \ M E A S U R E < / K e y > < / a : K e y > < a : V a l u e   i : t y p e = " M e a s u r e G r i d V i e w S t a t e I D i a g r a m L i n k E n d p o i n t " / > < / a : K e y V a l u e O f D i a g r a m O b j e c t K e y a n y T y p e z b w N T n L X > < a : K e y V a l u e O f D i a g r a m O b j e c t K e y a n y T y p e z b w N T n L X > < a : K e y > < K e y > L i n k s \ & l t ; C o l u m n s \ S u m   o f   R e t a i l e r   I D & g t ; - & l t ; M e a s u r e s \ R e t a i l e r   I D & g t ; < / K e y > < / a : K e y > < a : V a l u e   i : t y p e = " M e a s u r e G r i d V i e w S t a t e I D i a g r a m L i n k " / > < / a : K e y V a l u e O f D i a g r a m O b j e c t K e y a n y T y p e z b w N T n L X > < a : K e y V a l u e O f D i a g r a m O b j e c t K e y a n y T y p e z b w N T n L X > < a : K e y > < K e y > L i n k s \ & l t ; C o l u m n s \ S u m   o f   R e t a i l e r   I D & g t ; - & l t ; M e a s u r e s \ R e t a i l e r   I D & g t ; \ C O L U M N < / K e y > < / a : K e y > < a : V a l u e   i : t y p e = " M e a s u r e G r i d V i e w S t a t e I D i a g r a m L i n k E n d p o i n t " / > < / a : K e y V a l u e O f D i a g r a m O b j e c t K e y a n y T y p e z b w N T n L X > < a : K e y V a l u e O f D i a g r a m O b j e c t K e y a n y T y p e z b w N T n L X > < a : K e y > < K e y > L i n k s \ & l t ; C o l u m n s \ S u m   o f   R e t a i l e r   I D & g t ; - & l t ; M e a s u r e s \ R e t a i l e r   I D & g t ; \ M E A S U R E < / K e y > < / a : K e y > < a : V a l u e   i : t y p e = " M e a s u r e G r i d V i e w S t a t e I D i a g r a m L i n k E n d p o i n t " / > < / a : K e y V a l u e O f D i a g r a m O b j e c t K e y a n y T y p e z b w N T n L X > < a : K e y V a l u e O f D i a g r a m O b j e c t K e y a n y T y p e z b w N T n L X > < a : K e y > < K e y > L i n k s \ & l t ; C o l u m n s \ C o u n t   o f   R e t a i l e r   I D & g t ; - & l t ; M e a s u r e s \ R e t a i l e r   I D & g t ; < / K e y > < / a : K e y > < a : V a l u e   i : t y p e = " M e a s u r e G r i d V i e w S t a t e I D i a g r a m L i n k " / > < / a : K e y V a l u e O f D i a g r a m O b j e c t K e y a n y T y p e z b w N T n L X > < a : K e y V a l u e O f D i a g r a m O b j e c t K e y a n y T y p e z b w N T n L X > < a : K e y > < K e y > L i n k s \ & l t ; C o l u m n s \ C o u n t   o f   R e t a i l e r   I D & g t ; - & l t ; M e a s u r e s \ R e t a i l e r   I D & g t ; \ C O L U M N < / K e y > < / a : K e y > < a : V a l u e   i : t y p e = " M e a s u r e G r i d V i e w S t a t e I D i a g r a m L i n k E n d p o i n t " / > < / a : K e y V a l u e O f D i a g r a m O b j e c t K e y a n y T y p e z b w N T n L X > < a : K e y V a l u e O f D i a g r a m O b j e c t K e y a n y T y p e z b w N T n L X > < a : K e y > < K e y > L i n k s \ & l t ; C o l u m n s \ C o u n t   o f   R e t a i l e r   I D & g t ; - & l t ; M e a s u r e s \ R e t a i l e r   I D & g t ; \ M E A S U R E < / K e y > < / a : K e y > < a : V a l u e   i : t y p e = " M e a s u r e G r i d V i e w S t a t e I D i a g r a m L i n k E n d p o i n t " / > < / a : K e y V a l u e O f D i a g r a m O b j e c t K e y a n y T y p e z b w N T n L X > < / V i e w S t a t e s > < / D i a g r a m M a n a g e r . S e r i a l i z a b l e D i a g r a m > < D i a g r a m M a n a g e r . S e r i a l i z a b l e D i a g r a m > < A d a p t e r   i : t y p e = " M e a s u r e D i a g r a m S a n d b o x A d a p t e r " > < T a b l e N a m e > L o c a t i o n 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 L o c a t i o n 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 C o l u m n s \ S t a t e < / K e y > < / D i a g r a m O b j e c t K e y > < D i a g r a m O b j e c t K e y > < K e y > C o l u m n s \ C i t y < / K e y > < / D i a g r a m O b j e c t K e y > < D i a g r a m O b j e c t K e y > < K e y > C o l u m n s \ L o c a t i o n K e y 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 C o l u m n s \ S t a t e 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 C o l u m n s \ L o c a t i o n K e y < / K e y > < / a : K e y > < a : V a l u e   i : t y p e = " M e a s u r e G r i d N o d e V i e w S t a t e " > < C o l u m n > 3 < / C o l u m n > < L a y e d O u t > t r u e < / L a y e d O u t > < / a : V a l u e > < / 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D i a g r a m O b j e c t K e y > < D i a g r a m O b j e c t K e y > < K e y > C o l u m n s \ I m a g e   U r l 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a : K e y > < a : V a l u e   i : t y p e = " M e a s u r e G r i d N o d e V i e w S t a t e " > < L a y e d O u t > t r u e < / L a y e d O u t > < / a : V a l u e > < / a : K e y V a l u e O f D i a g r a m O b j e c t K e y a n y T y p e z b w N T n L X > < a : K e y V a l u e O f D i a g r a m O b j e c t K e y a n y T y p e z b w N T n L X > < a : K e y > < K e y > C o l u m n s \ I m a g e   U r l < / 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  S a l e s   A d i d a s & g t ; < / K e y > < / D i a g r a m O b j e c t K e y > < D i a g r a m O b j e c t K e y > < K e y > D y n a m i c   T a g s \ T a b l e s \ & l t ; T a b l e s \ L o c a t i o n & g t ; < / K e y > < / D i a g r a m O b j e c t K e y > < D i a g r a m O b j e c t K e y > < K e y > D y n a m i c   T a g s \ T a b l e s \ & l t ; T a b l e s \ P r o d u c t & g t ; < / K e y > < / D i a g r a m O b j e c t K e y > < D i a g r a m O b j e c t K e y > < K e y > T a b l e s \ D a t a   S a l e s   A d i d a s < / K e y > < / D i a g r a m O b j e c t K e y > < D i a g r a m O b j e c t K e y > < K e y > T a b l e s \ D a t a   S a l e s   A d i d a s \ C o l u m n s \ R e t a i l e r < / K e y > < / D i a g r a m O b j e c t K e y > < D i a g r a m O b j e c t K e y > < K e y > T a b l e s \ D a t a   S a l e s   A d i d a s \ C o l u m n s \ R e t a i l e r   I D < / K e y > < / D i a g r a m O b j e c t K e y > < D i a g r a m O b j e c t K e y > < K e y > T a b l e s \ D a t a   S a l e s   A d i d a s \ C o l u m n s \ I n v o i c e   D a t e < / K e y > < / D i a g r a m O b j e c t K e y > < D i a g r a m O b j e c t K e y > < K e y > T a b l e s \ D a t a   S a l e s   A d i d a s \ C o l u m n s \ L o c a t i o n   K e y < / K e y > < / D i a g r a m O b j e c t K e y > < D i a g r a m O b j e c t K e y > < K e y > T a b l e s \ D a t a   S a l e s   A d i d a s \ C o l u m n s \ P r o d u c t < / K e y > < / D i a g r a m O b j e c t K e y > < D i a g r a m O b j e c t K e y > < K e y > T a b l e s \ D a t a   S a l e s   A d i d a s \ C o l u m n s \ P r i c e   p e r   U n i t < / K e y > < / D i a g r a m O b j e c t K e y > < D i a g r a m O b j e c t K e y > < K e y > T a b l e s \ D a t a   S a l e s   A d i d a s \ C o l u m n s \ U n i t s   S o l d < / K e y > < / D i a g r a m O b j e c t K e y > < D i a g r a m O b j e c t K e y > < K e y > T a b l e s \ D a t a   S a l e s   A d i d a s \ C o l u m n s \ T o t a l   S a l e s < / K e y > < / D i a g r a m O b j e c t K e y > < D i a g r a m O b j e c t K e y > < K e y > T a b l e s \ D a t a   S a l e s   A d i d a s \ C o l u m n s \ O p e r a t i n g   P r o f i t < / K e y > < / D i a g r a m O b j e c t K e y > < D i a g r a m O b j e c t K e y > < K e y > T a b l e s \ D a t a   S a l e s   A d i d a s \ C o l u m n s \ O p e r a t i n g   M a r g i n < / K e y > < / D i a g r a m O b j e c t K e y > < D i a g r a m O b j e c t K e y > < K e y > T a b l e s \ D a t a   S a l e s   A d i d a s \ C o l u m n s \ S a l e s   M e t h o d < / K e y > < / D i a g r a m O b j e c t K e y > < D i a g r a m O b j e c t K e y > < K e y > T a b l e s \ D a t a   S a l e s   A d i d a s \ C o l u m n s \ I n v o i c e   D a t e   ( Y e a r ) < / K e y > < / D i a g r a m O b j e c t K e y > < D i a g r a m O b j e c t K e y > < K e y > T a b l e s \ D a t a   S a l e s   A d i d a s \ C o l u m n s \ I n v o i c e   D a t e   ( Q u a r t e r ) < / K e y > < / D i a g r a m O b j e c t K e y > < D i a g r a m O b j e c t K e y > < K e y > T a b l e s \ D a t a   S a l e s   A d i d a s \ C o l u m n s \ I n v o i c e   D a t e   ( M o n t h   I n d e x ) < / K e y > < / D i a g r a m O b j e c t K e y > < D i a g r a m O b j e c t K e y > < K e y > T a b l e s \ D a t a   S a l e s   A d i d a s \ C o l u m n s \ I n v o i c e   D a t e   ( M o n t h ) < / K e y > < / D i a g r a m O b j e c t K e y > < D i a g r a m O b j e c t K e y > < K e y > T a b l e s \ D a t a   S a l e s   A d i d a s \ M e a s u r e s \ S u m   o f   T o t a l   S a l e s < / K e y > < / D i a g r a m O b j e c t K e y > < D i a g r a m O b j e c t K e y > < K e y > T a b l e s \ D a t a   S a l e s   A d i d a s \ S u m   o f   T o t a l   S a l e s \ A d d i t i o n a l   I n f o \ I m p l i c i t   M e a s u r e < / K e y > < / D i a g r a m O b j e c t K e y > < D i a g r a m O b j e c t K e y > < K e y > T a b l e s \ D a t a   S a l e s   A d i d a s \ M e a s u r e s \ S u m   o f   U n i t s   S o l d < / K e y > < / D i a g r a m O b j e c t K e y > < D i a g r a m O b j e c t K e y > < K e y > T a b l e s \ D a t a   S a l e s   A d i d a s \ S u m   o f   U n i t s   S o l d \ A d d i t i o n a l   I n f o \ I m p l i c i t   M e a s u r e < / K e y > < / D i a g r a m O b j e c t K e y > < D i a g r a m O b j e c t K e y > < K e y > T a b l e s \ D a t a   S a l e s   A d i d a s \ M e a s u r e s \ S u m   o f   O p e r a t i n g   P r o f i t < / K e y > < / D i a g r a m O b j e c t K e y > < D i a g r a m O b j e c t K e y > < K e y > T a b l e s \ D a t a   S a l e s   A d i d a s \ S u m   o f   O p e r a t i n g   P r o f i t \ A d d i t i o n a l   I n f o \ I m p l i c i t   M e a s u r e < / K e y > < / D i a g r a m O b j e c t K e y > < D i a g r a m O b j e c t K e y > < K e y > T a b l e s \ D a t a   S a l e s   A d i d a s \ M e a s u r e s \ S u m   o f   R e t a i l e r   I D < / K e y > < / D i a g r a m O b j e c t K e y > < D i a g r a m O b j e c t K e y > < K e y > T a b l e s \ D a t a   S a l e s   A d i d a s \ S u m   o f   R e t a i l e r   I D \ A d d i t i o n a l   I n f o \ I m p l i c i t   M e a s u r e < / K e y > < / D i a g r a m O b j e c t K e y > < D i a g r a m O b j e c t K e y > < K e y > T a b l e s \ D a t a   S a l e s   A d i d a s \ M e a s u r e s \ C o u n t   o f   R e t a i l e r   I D < / K e y > < / D i a g r a m O b j e c t K e y > < D i a g r a m O b j e c t K e y > < K e y > T a b l e s \ D a t a   S a l e s   A d i d a s \ C o u n t   o f   R e t a i l e r   I D \ A d d i t i o n a l   I n f o \ I m p l i c i t   M e a s u r e < / K e y > < / D i a g r a m O b j e c t K e y > < D i a g r a m O b j e c t K e y > < K e y > T a b l e s \ D a t a   S a l e s   A d i d a s \ M e a s u r e s \ S u m   o f   P r i c e   p e r   U n i t < / K e y > < / D i a g r a m O b j e c t K e y > < D i a g r a m O b j e c t K e y > < K e y > T a b l e s \ D a t a   S a l e s   A d i d a s \ S u m   o f   P r i c e   p e r   U n i t \ A d d i t i o n a l   I n f o \ I m p l i c i t   M e a s u r e < / K e y > < / D i a g r a m O b j e c t K e y > < D i a g r a m O b j e c t K e y > < K e y > T a b l e s \ D a t a   S a l e s   A d i d a s \ M e a s u r e s \ A v e r a g e   o f   P r i c e   p e r   U n i t < / K e y > < / D i a g r a m O b j e c t K e y > < D i a g r a m O b j e c t K e y > < K e y > T a b l e s \ D a t a   S a l e s   A d i d a s \ A v e r a g e   o f   P r i c e   p e r   U n i t \ A d d i t i o n a l   I n f o \ I m p l i c i t   M e a s u r e < / K e y > < / D i a g r a m O b j e c t K e y > < D i a g r a m O b j e c t K e y > < K e y > T a b l e s \ D a t a   S a l e s   A d i d a s \ M e a s u r e s \ S u m   o f   O p e r a t i n g   M a r g i n < / K e y > < / D i a g r a m O b j e c t K e y > < D i a g r a m O b j e c t K e y > < K e y > T a b l e s \ D a t a   S a l e s   A d i d a s \ S u m   o f   O p e r a t i n g   M a r g i n \ A d d i t i o n a l   I n f o \ I m p l i c i t   M e a s u r e < / K e y > < / D i a g r a m O b j e c t K e y > < D i a g r a m O b j e c t K e y > < K e y > T a b l e s \ L o c a t i o n < / K e y > < / D i a g r a m O b j e c t K e y > < D i a g r a m O b j e c t K e y > < K e y > T a b l e s \ L o c a t i o n \ C o l u m n s \ R e g i o n < / K e y > < / D i a g r a m O b j e c t K e y > < D i a g r a m O b j e c t K e y > < K e y > T a b l e s \ L o c a t i o n \ C o l u m n s \ S t a t e < / K e y > < / D i a g r a m O b j e c t K e y > < D i a g r a m O b j e c t K e y > < K e y > T a b l e s \ L o c a t i o n \ C o l u m n s \ C i t y < / K e y > < / D i a g r a m O b j e c t K e y > < D i a g r a m O b j e c t K e y > < K e y > T a b l e s \ L o c a t i o n \ C o l u m n s \ L o c a t i o n K e y < / K e y > < / D i a g r a m O b j e c t K e y > < D i a g r a m O b j e c t K e y > < K e y > T a b l e s \ P r o d u c t < / K e y > < / D i a g r a m O b j e c t K e y > < D i a g r a m O b j e c t K e y > < K e y > T a b l e s \ P r o d u c t \ C o l u m n s \ P r o d u c t < / K e y > < / D i a g r a m O b j e c t K e y > < D i a g r a m O b j e c t K e y > < K e y > T a b l e s \ P r o d u c t \ C o l u m n s \ I m a g e   U r l < / K e y > < / D i a g r a m O b j e c t K e y > < D i a g r a m O b j e c t K e y > < K e y > R e l a t i o n s h i p s \ & l t ; T a b l e s \ D a t a   S a l e s   A d i d a s \ C o l u m n s \ L o c a t i o n   K e y & g t ; - & l t ; T a b l e s \ L o c a t i o n \ C o l u m n s \ L o c a t i o n K e y & g t ; < / K e y > < / D i a g r a m O b j e c t K e y > < D i a g r a m O b j e c t K e y > < K e y > R e l a t i o n s h i p s \ & l t ; T a b l e s \ D a t a   S a l e s   A d i d a s \ C o l u m n s \ L o c a t i o n   K e y & g t ; - & l t ; T a b l e s \ L o c a t i o n \ C o l u m n s \ L o c a t i o n K e y & g t ; \ F K < / K e y > < / D i a g r a m O b j e c t K e y > < D i a g r a m O b j e c t K e y > < K e y > R e l a t i o n s h i p s \ & l t ; T a b l e s \ D a t a   S a l e s   A d i d a s \ C o l u m n s \ L o c a t i o n   K e y & g t ; - & l t ; T a b l e s \ L o c a t i o n \ C o l u m n s \ L o c a t i o n K e y & g t ; \ P K < / K e y > < / D i a g r a m O b j e c t K e y > < D i a g r a m O b j e c t K e y > < K e y > R e l a t i o n s h i p s \ & l t ; T a b l e s \ D a t a   S a l e s   A d i d a s \ C o l u m n s \ L o c a t i o n   K e y & g t ; - & l t ; T a b l e s \ L o c a t i o n \ C o l u m n s \ L o c a t i o n K e y & g t ; \ C r o s s F i l t e r < / K e y > < / D i a g r a m O b j e c t K e y > < D i a g r a m O b j e c t K e y > < K e y > R e l a t i o n s h i p s \ & l t ; T a b l e s \ D a t a   S a l e s   A d i d a s \ C o l u m n s \ P r o d u c t & g t ; - & l t ; T a b l e s \ P r o d u c t \ C o l u m n s \ P r o d u c t & g t ; < / K e y > < / D i a g r a m O b j e c t K e y > < D i a g r a m O b j e c t K e y > < K e y > R e l a t i o n s h i p s \ & l t ; T a b l e s \ D a t a   S a l e s   A d i d a s \ C o l u m n s \ P r o d u c t & g t ; - & l t ; T a b l e s \ P r o d u c t \ C o l u m n s \ P r o d u c t & g t ; \ F K < / K e y > < / D i a g r a m O b j e c t K e y > < D i a g r a m O b j e c t K e y > < K e y > R e l a t i o n s h i p s \ & l t ; T a b l e s \ D a t a   S a l e s   A d i d a s \ C o l u m n s \ P r o d u c t & g t ; - & l t ; T a b l e s \ P r o d u c t \ C o l u m n s \ P r o d u c t & g t ; \ P K < / K e y > < / D i a g r a m O b j e c t K e y > < D i a g r a m O b j e c t K e y > < K e y > R e l a t i o n s h i p s \ & l t ; T a b l e s \ D a t a   S a l e s   A d i d a s \ C o l u m n s \ P r o d u c t & g t ; - & l t ; T a b l e s \ P r o d u c t \ C o l u m n s \ P r o d u c t & g t ; \ C r o s s F i l t e r < / K e y > < / D i a g r a m O b j e c t K e y > < / A l l K e y s > < S e l e c t e d K e y s > < D i a g r a m O b j e c t K e y > < K e y > R e l a t i o n s h i p s \ & l t ; T a b l e s \ D a t a   S a l e s   A d i d a s \ C o l u m n s \ P r o d u c t & g t ; - & l t ; T a b l e s \ P r o d u c t \ C o l u m n s \ P r o d u c t & g t ; \ C r o s s F i l t e r 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  S a l e s   A d i d a s & g t ; < / K e y > < / a : K e y > < a : V a l u e   i : t y p e = " D i a g r a m D i s p l a y T a g V i e w S t a t e " > < I s N o t F i l t e r e d O u t > t r u e < / I s N o t F i l t e r e d O u t > < / a : V a l u e > < / a : K e y V a l u e O f D i a g r a m O b j e c t K e y a n y T y p e z b w N T n L X > < a : K e y V a l u e O f D i a g r a m O b j e c t K e y a n y T y p e z b w N T n L X > < a : K e y > < K e y > D y n a m i c   T a g s \ T a b l e s \ & l t ; T a b l e s \ L o c a t i o n & g t ; 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 T a b l e s \ D a t a   S a l e s   A d i d a s < / K e y > < / a : K e y > < a : V a l u e   i : t y p e = " D i a g r a m D i s p l a y N o d e V i e w S t a t e " > < H e i g h t > 4 2 4 < / H e i g h t > < I s E x p a n d e d > t r u e < / I s E x p a n d e d > < L a y e d O u t > t r u e < / L a y e d O u t > < L e f t > 5 4 2 < / L e f t > < T a b I n d e x > 1 < / T a b I n d e x > < T o p > 1 1 4 < / T o p > < W i d t h > 2 0 0 < / W i d t h > < / a : V a l u e > < / a : K e y V a l u e O f D i a g r a m O b j e c t K e y a n y T y p e z b w N T n L X > < a : K e y V a l u e O f D i a g r a m O b j e c t K e y a n y T y p e z b w N T n L X > < a : K e y > < K e y > T a b l e s \ D a t a   S a l e s   A d i d a s \ C o l u m n s \ R e t a i l e r < / K e y > < / a : K e y > < a : V a l u e   i : t y p e = " D i a g r a m D i s p l a y N o d e V i e w S t a t e " > < H e i g h t > 1 5 0 < / H e i g h t > < I s E x p a n d e d > t r u e < / I s E x p a n d e d > < W i d t h > 2 0 0 < / W i d t h > < / a : V a l u e > < / a : K e y V a l u e O f D i a g r a m O b j e c t K e y a n y T y p e z b w N T n L X > < a : K e y V a l u e O f D i a g r a m O b j e c t K e y a n y T y p e z b w N T n L X > < a : K e y > < K e y > T a b l e s \ D a t a   S a l e s   A d i d a s \ C o l u m n s \ R e t a i l e r   I D < / K e y > < / a : K e y > < a : V a l u e   i : t y p e = " D i a g r a m D i s p l a y N o d e V i e w S t a t e " > < H e i g h t > 1 5 0 < / H e i g h t > < I s E x p a n d e d > t r u e < / I s E x p a n d e d > < W i d t h > 2 0 0 < / W i d t h > < / a : V a l u e > < / a : K e y V a l u e O f D i a g r a m O b j e c t K e y a n y T y p e z b w N T n L X > < a : K e y V a l u e O f D i a g r a m O b j e c t K e y a n y T y p e z b w N T n L X > < a : K e y > < K e y > T a b l e s \ D a t a   S a l e s   A d i d a s \ C o l u m n s \ I n v o i c e   D a t e < / K e y > < / a : K e y > < a : V a l u e   i : t y p e = " D i a g r a m D i s p l a y N o d e V i e w S t a t e " > < H e i g h t > 1 5 0 < / H e i g h t > < I s E x p a n d e d > t r u e < / I s E x p a n d e d > < W i d t h > 2 0 0 < / W i d t h > < / a : V a l u e > < / a : K e y V a l u e O f D i a g r a m O b j e c t K e y a n y T y p e z b w N T n L X > < a : K e y V a l u e O f D i a g r a m O b j e c t K e y a n y T y p e z b w N T n L X > < a : K e y > < K e y > T a b l e s \ D a t a   S a l e s   A d i d a s \ C o l u m n s \ L o c a t i o n   K e y < / K e y > < / a : K e y > < a : V a l u e   i : t y p e = " D i a g r a m D i s p l a y N o d e V i e w S t a t e " > < H e i g h t > 1 5 0 < / H e i g h t > < I s E x p a n d e d > t r u e < / I s E x p a n d e d > < W i d t h > 2 0 0 < / W i d t h > < / a : V a l u e > < / a : K e y V a l u e O f D i a g r a m O b j e c t K e y a n y T y p e z b w N T n L X > < a : K e y V a l u e O f D i a g r a m O b j e c t K e y a n y T y p e z b w N T n L X > < a : K e y > < K e y > T a b l e s \ D a t a   S a l e s   A d i d a s \ C o l u m n s \ P r o d u c t < / K e y > < / a : K e y > < a : V a l u e   i : t y p e = " D i a g r a m D i s p l a y N o d e V i e w S t a t e " > < H e i g h t > 1 5 0 < / H e i g h t > < I s E x p a n d e d > t r u e < / I s E x p a n d e d > < W i d t h > 2 0 0 < / W i d t h > < / a : V a l u e > < / a : K e y V a l u e O f D i a g r a m O b j e c t K e y a n y T y p e z b w N T n L X > < a : K e y V a l u e O f D i a g r a m O b j e c t K e y a n y T y p e z b w N T n L X > < a : K e y > < K e y > T a b l e s \ D a t a   S a l e s   A d i d a s \ C o l u m n s \ P r i c e   p e r   U n i t < / K e y > < / a : K e y > < a : V a l u e   i : t y p e = " D i a g r a m D i s p l a y N o d e V i e w S t a t e " > < H e i g h t > 1 5 0 < / H e i g h t > < I s E x p a n d e d > t r u e < / I s E x p a n d e d > < W i d t h > 2 0 0 < / W i d t h > < / a : V a l u e > < / a : K e y V a l u e O f D i a g r a m O b j e c t K e y a n y T y p e z b w N T n L X > < a : K e y V a l u e O f D i a g r a m O b j e c t K e y a n y T y p e z b w N T n L X > < a : K e y > < K e y > T a b l e s \ D a t a   S a l e s   A d i d a s \ C o l u m n s \ U n i t s   S o l d < / K e y > < / a : K e y > < a : V a l u e   i : t y p e = " D i a g r a m D i s p l a y N o d e V i e w S t a t e " > < H e i g h t > 1 5 0 < / H e i g h t > < I s E x p a n d e d > t r u e < / I s E x p a n d e d > < W i d t h > 2 0 0 < / W i d t h > < / a : V a l u e > < / a : K e y V a l u e O f D i a g r a m O b j e c t K e y a n y T y p e z b w N T n L X > < a : K e y V a l u e O f D i a g r a m O b j e c t K e y a n y T y p e z b w N T n L X > < a : K e y > < K e y > T a b l e s \ D a t a   S a l e s   A d i d a s \ C o l u m n s \ T o t a l   S a l e s < / K e y > < / a : K e y > < a : V a l u e   i : t y p e = " D i a g r a m D i s p l a y N o d e V i e w S t a t e " > < H e i g h t > 1 5 0 < / H e i g h t > < I s E x p a n d e d > t r u e < / I s E x p a n d e d > < W i d t h > 2 0 0 < / W i d t h > < / a : V a l u e > < / a : K e y V a l u e O f D i a g r a m O b j e c t K e y a n y T y p e z b w N T n L X > < a : K e y V a l u e O f D i a g r a m O b j e c t K e y a n y T y p e z b w N T n L X > < a : K e y > < K e y > T a b l e s \ D a t a   S a l e s   A d i d a s \ C o l u m n s \ O p e r a t i n g   P r o f i t < / K e y > < / a : K e y > < a : V a l u e   i : t y p e = " D i a g r a m D i s p l a y N o d e V i e w S t a t e " > < H e i g h t > 1 5 0 < / H e i g h t > < I s E x p a n d e d > t r u e < / I s E x p a n d e d > < W i d t h > 2 0 0 < / W i d t h > < / a : V a l u e > < / a : K e y V a l u e O f D i a g r a m O b j e c t K e y a n y T y p e z b w N T n L X > < a : K e y V a l u e O f D i a g r a m O b j e c t K e y a n y T y p e z b w N T n L X > < a : K e y > < K e y > T a b l e s \ D a t a   S a l e s   A d i d a s \ C o l u m n s \ O p e r a t i n g   M a r g i n < / K e y > < / a : K e y > < a : V a l u e   i : t y p e = " D i a g r a m D i s p l a y N o d e V i e w S t a t e " > < H e i g h t > 1 5 0 < / H e i g h t > < I s E x p a n d e d > t r u e < / I s E x p a n d e d > < W i d t h > 2 0 0 < / W i d t h > < / a : V a l u e > < / a : K e y V a l u e O f D i a g r a m O b j e c t K e y a n y T y p e z b w N T n L X > < a : K e y V a l u e O f D i a g r a m O b j e c t K e y a n y T y p e z b w N T n L X > < a : K e y > < K e y > T a b l e s \ D a t a   S a l e s   A d i d a s \ C o l u m n s \ S a l e s   M e t h o d < / K e y > < / a : K e y > < a : V a l u e   i : t y p e = " D i a g r a m D i s p l a y N o d e V i e w S t a t e " > < H e i g h t > 1 5 0 < / H e i g h t > < I s E x p a n d e d > t r u e < / I s E x p a n d e d > < W i d t h > 2 0 0 < / W i d t h > < / a : V a l u e > < / a : K e y V a l u e O f D i a g r a m O b j e c t K e y a n y T y p e z b w N T n L X > < a : K e y V a l u e O f D i a g r a m O b j e c t K e y a n y T y p e z b w N T n L X > < a : K e y > < K e y > T a b l e s \ D a t a   S a l e s   A d i d a s \ C o l u m n s \ I n v o i c e   D a t e   ( Y e a r ) < / K e y > < / a : K e y > < a : V a l u e   i : t y p e = " D i a g r a m D i s p l a y N o d e V i e w S t a t e " > < H e i g h t > 1 5 0 < / H e i g h t > < I s E x p a n d e d > t r u e < / I s E x p a n d e d > < W i d t h > 2 0 0 < / W i d t h > < / a : V a l u e > < / a : K e y V a l u e O f D i a g r a m O b j e c t K e y a n y T y p e z b w N T n L X > < a : K e y V a l u e O f D i a g r a m O b j e c t K e y a n y T y p e z b w N T n L X > < a : K e y > < K e y > T a b l e s \ D a t a   S a l e s   A d i d a s \ C o l u m n s \ I n v o i c e   D a t e   ( Q u a r t e r ) < / K e y > < / a : K e y > < a : V a l u e   i : t y p e = " D i a g r a m D i s p l a y N o d e V i e w S t a t e " > < H e i g h t > 1 5 0 < / H e i g h t > < I s E x p a n d e d > t r u e < / I s E x p a n d e d > < W i d t h > 2 0 0 < / W i d t h > < / a : V a l u e > < / a : K e y V a l u e O f D i a g r a m O b j e c t K e y a n y T y p e z b w N T n L X > < a : K e y V a l u e O f D i a g r a m O b j e c t K e y a n y T y p e z b w N T n L X > < a : K e y > < K e y > T a b l e s \ D a t a   S a l e s   A d i d a s \ C o l u m n s \ I n v o i c e   D a t e   ( M o n t h   I n d e x ) < / K e y > < / a : K e y > < a : V a l u e   i : t y p e = " D i a g r a m D i s p l a y N o d e V i e w S t a t e " > < H e i g h t > 1 5 0 < / H e i g h t > < I s E x p a n d e d > t r u e < / I s E x p a n d e d > < W i d t h > 2 0 0 < / W i d t h > < / a : V a l u e > < / a : K e y V a l u e O f D i a g r a m O b j e c t K e y a n y T y p e z b w N T n L X > < a : K e y V a l u e O f D i a g r a m O b j e c t K e y a n y T y p e z b w N T n L X > < a : K e y > < K e y > T a b l e s \ D a t a   S a l e s   A d i d a s \ C o l u m n s \ I n v o i c e   D a t e   ( M o n t h ) < / K e y > < / a : K e y > < a : V a l u e   i : t y p e = " D i a g r a m D i s p l a y N o d e V i e w S t a t e " > < H e i g h t > 1 5 0 < / H e i g h t > < I s E x p a n d e d > t r u e < / I s E x p a n d e d > < W i d t h > 2 0 0 < / W i d t h > < / a : V a l u e > < / a : K e y V a l u e O f D i a g r a m O b j e c t K e y a n y T y p e z b w N T n L X > < a : K e y V a l u e O f D i a g r a m O b j e c t K e y a n y T y p e z b w N T n L X > < a : K e y > < K e y > T a b l e s \ D a t a   S a l e s   A d i d a s \ M e a s u r e s \ S u m   o f   T o t a l   S a l e s < / K e y > < / a : K e y > < a : V a l u e   i : t y p e = " D i a g r a m D i s p l a y N o d e V i e w S t a t e " > < H e i g h t > 1 5 0 < / H e i g h t > < I s E x p a n d e d > t r u e < / I s E x p a n d e d > < W i d t h > 2 0 0 < / W i d t h > < / a : V a l u e > < / a : K e y V a l u e O f D i a g r a m O b j e c t K e y a n y T y p e z b w N T n L X > < a : K e y V a l u e O f D i a g r a m O b j e c t K e y a n y T y p e z b w N T n L X > < a : K e y > < K e y > T a b l e s \ D a t a   S a l e s   A d i d a s \ S u m   o f   T o t a l   S a l e s \ A d d i t i o n a l   I n f o \ I m p l i c i t   M e a s u r e < / K e y > < / a : K e y > < a : V a l u e   i : t y p e = " D i a g r a m D i s p l a y V i e w S t a t e I D i a g r a m T a g A d d i t i o n a l I n f o " / > < / a : K e y V a l u e O f D i a g r a m O b j e c t K e y a n y T y p e z b w N T n L X > < a : K e y V a l u e O f D i a g r a m O b j e c t K e y a n y T y p e z b w N T n L X > < a : K e y > < K e y > T a b l e s \ D a t a   S a l e s   A d i d a s \ M e a s u r e s \ S u m   o f   U n i t s   S o l d < / K e y > < / a : K e y > < a : V a l u e   i : t y p e = " D i a g r a m D i s p l a y N o d e V i e w S t a t e " > < H e i g h t > 1 5 0 < / H e i g h t > < I s E x p a n d e d > t r u e < / I s E x p a n d e d > < W i d t h > 2 0 0 < / W i d t h > < / a : V a l u e > < / a : K e y V a l u e O f D i a g r a m O b j e c t K e y a n y T y p e z b w N T n L X > < a : K e y V a l u e O f D i a g r a m O b j e c t K e y a n y T y p e z b w N T n L X > < a : K e y > < K e y > T a b l e s \ D a t a   S a l e s   A d i d a s \ S u m   o f   U n i t s   S o l d \ A d d i t i o n a l   I n f o \ I m p l i c i t   M e a s u r e < / K e y > < / a : K e y > < a : V a l u e   i : t y p e = " D i a g r a m D i s p l a y V i e w S t a t e I D i a g r a m T a g A d d i t i o n a l I n f o " / > < / a : K e y V a l u e O f D i a g r a m O b j e c t K e y a n y T y p e z b w N T n L X > < a : K e y V a l u e O f D i a g r a m O b j e c t K e y a n y T y p e z b w N T n L X > < a : K e y > < K e y > T a b l e s \ D a t a   S a l e s   A d i d a s \ M e a s u r e s \ S u m   o f   O p e r a t i n g   P r o f i t < / K e y > < / a : K e y > < a : V a l u e   i : t y p e = " D i a g r a m D i s p l a y N o d e V i e w S t a t e " > < H e i g h t > 1 5 0 < / H e i g h t > < I s E x p a n d e d > t r u e < / I s E x p a n d e d > < W i d t h > 2 0 0 < / W i d t h > < / a : V a l u e > < / a : K e y V a l u e O f D i a g r a m O b j e c t K e y a n y T y p e z b w N T n L X > < a : K e y V a l u e O f D i a g r a m O b j e c t K e y a n y T y p e z b w N T n L X > < a : K e y > < K e y > T a b l e s \ D a t a   S a l e s   A d i d a s \ S u m   o f   O p e r a t i n g   P r o f i t \ A d d i t i o n a l   I n f o \ I m p l i c i t   M e a s u r e < / K e y > < / a : K e y > < a : V a l u e   i : t y p e = " D i a g r a m D i s p l a y V i e w S t a t e I D i a g r a m T a g A d d i t i o n a l I n f o " / > < / a : K e y V a l u e O f D i a g r a m O b j e c t K e y a n y T y p e z b w N T n L X > < a : K e y V a l u e O f D i a g r a m O b j e c t K e y a n y T y p e z b w N T n L X > < a : K e y > < K e y > T a b l e s \ D a t a   S a l e s   A d i d a s \ M e a s u r e s \ S u m   o f   R e t a i l e r   I D < / K e y > < / a : K e y > < a : V a l u e   i : t y p e = " D i a g r a m D i s p l a y N o d e V i e w S t a t e " > < H e i g h t > 1 5 0 < / H e i g h t > < I s E x p a n d e d > t r u e < / I s E x p a n d e d > < W i d t h > 2 0 0 < / W i d t h > < / a : V a l u e > < / a : K e y V a l u e O f D i a g r a m O b j e c t K e y a n y T y p e z b w N T n L X > < a : K e y V a l u e O f D i a g r a m O b j e c t K e y a n y T y p e z b w N T n L X > < a : K e y > < K e y > T a b l e s \ D a t a   S a l e s   A d i d a s \ S u m   o f   R e t a i l e r   I D \ A d d i t i o n a l   I n f o \ I m p l i c i t   M e a s u r e < / K e y > < / a : K e y > < a : V a l u e   i : t y p e = " D i a g r a m D i s p l a y V i e w S t a t e I D i a g r a m T a g A d d i t i o n a l I n f o " / > < / a : K e y V a l u e O f D i a g r a m O b j e c t K e y a n y T y p e z b w N T n L X > < a : K e y V a l u e O f D i a g r a m O b j e c t K e y a n y T y p e z b w N T n L X > < a : K e y > < K e y > T a b l e s \ D a t a   S a l e s   A d i d a s \ M e a s u r e s \ C o u n t   o f   R e t a i l e r   I D < / K e y > < / a : K e y > < a : V a l u e   i : t y p e = " D i a g r a m D i s p l a y N o d e V i e w S t a t e " > < H e i g h t > 1 5 0 < / H e i g h t > < I s E x p a n d e d > t r u e < / I s E x p a n d e d > < W i d t h > 2 0 0 < / W i d t h > < / a : V a l u e > < / a : K e y V a l u e O f D i a g r a m O b j e c t K e y a n y T y p e z b w N T n L X > < a : K e y V a l u e O f D i a g r a m O b j e c t K e y a n y T y p e z b w N T n L X > < a : K e y > < K e y > T a b l e s \ D a t a   S a l e s   A d i d a s \ C o u n t   o f   R e t a i l e r   I D \ A d d i t i o n a l   I n f o \ I m p l i c i t   M e a s u r e < / K e y > < / a : K e y > < a : V a l u e   i : t y p e = " D i a g r a m D i s p l a y V i e w S t a t e I D i a g r a m T a g A d d i t i o n a l I n f o " / > < / a : K e y V a l u e O f D i a g r a m O b j e c t K e y a n y T y p e z b w N T n L X > < a : K e y V a l u e O f D i a g r a m O b j e c t K e y a n y T y p e z b w N T n L X > < a : K e y > < K e y > T a b l e s \ D a t a   S a l e s   A d i d a s \ M e a s u r e s \ S u m   o f   P r i c e   p e r   U n i t < / K e y > < / a : K e y > < a : V a l u e   i : t y p e = " D i a g r a m D i s p l a y N o d e V i e w S t a t e " > < H e i g h t > 1 5 0 < / H e i g h t > < I s E x p a n d e d > t r u e < / I s E x p a n d e d > < W i d t h > 2 0 0 < / W i d t h > < / a : V a l u e > < / a : K e y V a l u e O f D i a g r a m O b j e c t K e y a n y T y p e z b w N T n L X > < a : K e y V a l u e O f D i a g r a m O b j e c t K e y a n y T y p e z b w N T n L X > < a : K e y > < K e y > T a b l e s \ D a t a   S a l e s   A d i d a s \ S u m   o f   P r i c e   p e r   U n i t \ A d d i t i o n a l   I n f o \ I m p l i c i t   M e a s u r e < / K e y > < / a : K e y > < a : V a l u e   i : t y p e = " D i a g r a m D i s p l a y V i e w S t a t e I D i a g r a m T a g A d d i t i o n a l I n f o " / > < / a : K e y V a l u e O f D i a g r a m O b j e c t K e y a n y T y p e z b w N T n L X > < a : K e y V a l u e O f D i a g r a m O b j e c t K e y a n y T y p e z b w N T n L X > < a : K e y > < K e y > T a b l e s \ D a t a   S a l e s   A d i d a s \ M e a s u r e s \ A v e r a g e   o f   P r i c e   p e r   U n i t < / K e y > < / a : K e y > < a : V a l u e   i : t y p e = " D i a g r a m D i s p l a y N o d e V i e w S t a t e " > < H e i g h t > 1 5 0 < / H e i g h t > < I s E x p a n d e d > t r u e < / I s E x p a n d e d > < W i d t h > 2 0 0 < / W i d t h > < / a : V a l u e > < / a : K e y V a l u e O f D i a g r a m O b j e c t K e y a n y T y p e z b w N T n L X > < a : K e y V a l u e O f D i a g r a m O b j e c t K e y a n y T y p e z b w N T n L X > < a : K e y > < K e y > T a b l e s \ D a t a   S a l e s   A d i d a s \ A v e r a g e   o f   P r i c e   p e r   U n i t \ A d d i t i o n a l   I n f o \ I m p l i c i t   M e a s u r e < / K e y > < / a : K e y > < a : V a l u e   i : t y p e = " D i a g r a m D i s p l a y V i e w S t a t e I D i a g r a m T a g A d d i t i o n a l I n f o " / > < / a : K e y V a l u e O f D i a g r a m O b j e c t K e y a n y T y p e z b w N T n L X > < a : K e y V a l u e O f D i a g r a m O b j e c t K e y a n y T y p e z b w N T n L X > < a : K e y > < K e y > T a b l e s \ D a t a   S a l e s   A d i d a s \ M e a s u r e s \ S u m   o f   O p e r a t i n g   M a r g i n < / K e y > < / a : K e y > < a : V a l u e   i : t y p e = " D i a g r a m D i s p l a y N o d e V i e w S t a t e " > < H e i g h t > 1 5 0 < / H e i g h t > < I s E x p a n d e d > t r u e < / I s E x p a n d e d > < W i d t h > 2 0 0 < / W i d t h > < / a : V a l u e > < / a : K e y V a l u e O f D i a g r a m O b j e c t K e y a n y T y p e z b w N T n L X > < a : K e y V a l u e O f D i a g r a m O b j e c t K e y a n y T y p e z b w N T n L X > < a : K e y > < K e y > T a b l e s \ D a t a   S a l e s   A d i d a s \ S u m   o f   O p e r a t i n g   M a r g i n \ A d d i t i o n a l   I n f o \ I m p l i c i t   M e a s u r e < / K e y > < / a : K e y > < a : V a l u e   i : t y p e = " D i a g r a m D i s p l a y V i e w S t a t e I D i a g r a m T a g A d d i t i o n a l I n f o " / > < / a : K e y V a l u e O f D i a g r a m O b j e c t K e y a n y T y p e z b w N T n L X > < a : K e y V a l u e O f D i a g r a m O b j e c t K e y a n y T y p e z b w N T n L X > < a : K e y > < K e y > T a b l e s \ L o c a t i o n < / K e y > < / a : K e y > < a : V a l u e   i : t y p e = " D i a g r a m D i s p l a y N o d e V i e w S t a t e " > < H e i g h t > 1 5 0 < / H e i g h t > < I s E x p a n d e d > t r u e < / I s E x p a n d e d > < L a y e d O u t > t r u e < / L a y e d O u t > < L e f t > 2 0 . 9 0 3 8 1 0 5 6 7 6 6 5 8 < / L e f t > < T o p > 1 2 3 < / T o p > < W i d t h > 2 0 0 < / W i d t h > < / a : V a l u e > < / a : K e y V a l u e O f D i a g r a m O b j e c t K e y a n y T y p e z b w N T n L X > < a : K e y V a l u e O f D i a g r a m O b j e c t K e y a n y T y p e z b w N T n L X > < a : K e y > < K e y > T a b l e s \ L o c a t i o n \ C o l u m n s \ R e g i o n < / K e y > < / a : K e y > < a : V a l u e   i : t y p e = " D i a g r a m D i s p l a y N o d e V i e w S t a t e " > < H e i g h t > 1 5 0 < / H e i g h t > < I s E x p a n d e d > t r u e < / I s E x p a n d e d > < W i d t h > 2 0 0 < / W i d t h > < / a : V a l u e > < / a : K e y V a l u e O f D i a g r a m O b j e c t K e y a n y T y p e z b w N T n L X > < a : K e y V a l u e O f D i a g r a m O b j e c t K e y a n y T y p e z b w N T n L X > < a : K e y > < K e y > T a b l e s \ L o c a t i o n \ C o l u m n s \ S t a t e < / K e y > < / a : K e y > < a : V a l u e   i : t y p e = " D i a g r a m D i s p l a y N o d e V i e w S t a t e " > < H e i g h t > 1 5 0 < / H e i g h t > < I s E x p a n d e d > t r u e < / I s E x p a n d e d > < W i d t h > 2 0 0 < / W i d t h > < / a : V a l u e > < / a : K e y V a l u e O f D i a g r a m O b j e c t K e y a n y T y p e z b w N T n L X > < a : K e y V a l u e O f D i a g r a m O b j e c t K e y a n y T y p e z b w N T n L X > < a : K e y > < K e y > T a b l e s \ L o c a t i o n \ C o l u m n s \ C i t y < / K e y > < / a : K e y > < a : V a l u e   i : t y p e = " D i a g r a m D i s p l a y N o d e V i e w S t a t e " > < H e i g h t > 1 5 0 < / H e i g h t > < I s E x p a n d e d > t r u e < / I s E x p a n d e d > < W i d t h > 2 0 0 < / W i d t h > < / a : V a l u e > < / a : K e y V a l u e O f D i a g r a m O b j e c t K e y a n y T y p e z b w N T n L X > < a : K e y V a l u e O f D i a g r a m O b j e c t K e y a n y T y p e z b w N T n L X > < a : K e y > < K e y > T a b l e s \ L o c a t i o n \ C o l u m n s \ L o c a t i o n K e y < / K e y > < / a : K e y > < a : V a l u e   i : t y p e = " D i a g r a m D i s p l a y N o d e V i e w S t a t e " > < H e i g h t > 1 5 0 < / H e i g h t > < I s E x p a n d e d > t r u e < / I s E x p a n d e d > < W i d t h > 2 0 0 < / W i d t h > < / a : V a l u e > < / a : K e y V a l u e O f D i a g r a m O b j e c t K e y a n y T y p e z b w N T n L X > < a : K e y V a l u e O f D i a g r a m O b j e c t K e y a n y T y p e z b w N T n L X > < a : K e y > < K e y > T a b l e s \ P r o d u c t < / K e y > < / a : K e y > < a : V a l u e   i : t y p e = " D i a g r a m D i s p l a y N o d e V i e w S t a t e " > < H e i g h t > 1 5 0 < / H e i g h t > < I s E x p a n d e d > t r u e < / I s E x p a n d e d > < L a y e d O u t > t r u e < / L a y e d O u t > < L e f t > 1 0 2 0 . 8 0 7 6 2 1 1 3 5 3 3 1 6 < / L e f t > < T a b I n d e x > 2 < / T a b I n d e x > < T o p > 1 0 2 < / T o p > < W i d t h > 2 0 0 < / W i d t h > < / a : V a l u e > < / a : K e y V a l u e O f D i a g r a m O b j e c t K e y a n y T y p e z b w N T n L X > < a : K e y V a l u e O f D i a g r a m O b j e c t K e y a n y T y p e z b w N T n L X > < a : K e y > < K e y > T a b l e s \ P r o d u c t \ C o l u m n s \ P r o d u c t < / K e y > < / a : K e y > < a : V a l u e   i : t y p e = " D i a g r a m D i s p l a y N o d e V i e w S t a t e " > < H e i g h t > 1 5 0 < / H e i g h t > < I s E x p a n d e d > t r u e < / I s E x p a n d e d > < W i d t h > 2 0 0 < / W i d t h > < / a : V a l u e > < / a : K e y V a l u e O f D i a g r a m O b j e c t K e y a n y T y p e z b w N T n L X > < a : K e y V a l u e O f D i a g r a m O b j e c t K e y a n y T y p e z b w N T n L X > < a : K e y > < K e y > T a b l e s \ P r o d u c t \ C o l u m n s \ I m a g e   U r l < / K e y > < / a : K e y > < a : V a l u e   i : t y p e = " D i a g r a m D i s p l a y N o d e V i e w S t a t e " > < H e i g h t > 1 5 0 < / H e i g h t > < I s E x p a n d e d > t r u e < / I s E x p a n d e d > < W i d t h > 2 0 0 < / W i d t h > < / a : V a l u e > < / a : K e y V a l u e O f D i a g r a m O b j e c t K e y a n y T y p e z b w N T n L X > < a : K e y V a l u e O f D i a g r a m O b j e c t K e y a n y T y p e z b w N T n L X > < a : K e y > < K e y > R e l a t i o n s h i p s \ & l t ; T a b l e s \ D a t a   S a l e s   A d i d a s \ C o l u m n s \ L o c a t i o n   K e y & g t ; - & l t ; T a b l e s \ L o c a t i o n \ C o l u m n s \ L o c a t i o n K e y & g t ; < / K e y > < / a : K e y > < a : V a l u e   i : t y p e = " D i a g r a m D i s p l a y L i n k V i e w S t a t e " > < A u t o m a t i o n P r o p e r t y H e l p e r T e x t > E n d   p o i n t   1 :   ( 5 2 6 , 3 2 6 ) .   E n d   p o i n t   2 :   ( 2 3 6 . 9 0 3 8 1 0 5 6 7 6 6 6 , 1 9 8 )   < / A u t o m a t i o n P r o p e r t y H e l p e r T e x t > < L a y e d O u t > t r u e < / L a y e d O u t > < P o i n t s   x m l n s : b = " h t t p : / / s c h e m a s . d a t a c o n t r a c t . o r g / 2 0 0 4 / 0 7 / S y s t e m . W i n d o w s " > < b : P o i n t > < b : _ x > 5 2 6 < / b : _ x > < b : _ y > 3 2 6 < / b : _ y > < / b : P o i n t > < b : P o i n t > < b : _ x > 3 8 3 . 4 5 1 9 0 5 5 < / b : _ x > < b : _ y > 3 2 6 < / b : _ y > < / b : P o i n t > < b : P o i n t > < b : _ x > 3 8 1 . 4 5 1 9 0 5 5 < / b : _ x > < b : _ y > 3 2 4 < / b : _ y > < / b : P o i n t > < b : P o i n t > < b : _ x > 3 8 1 . 4 5 1 9 0 5 5 < / b : _ x > < b : _ y > 2 0 0 < / b : _ y > < / b : P o i n t > < b : P o i n t > < b : _ x > 3 7 9 . 4 5 1 9 0 5 5 < / b : _ x > < b : _ y > 1 9 8 < / b : _ y > < / b : P o i n t > < b : P o i n t > < b : _ x > 2 3 6 . 9 0 3 8 1 0 5 6 7 6 6 5 8 < / b : _ x > < b : _ y > 1 9 8 < / b : _ y > < / b : P o i n t > < / P o i n t s > < / a : V a l u e > < / a : K e y V a l u e O f D i a g r a m O b j e c t K e y a n y T y p e z b w N T n L X > < a : K e y V a l u e O f D i a g r a m O b j e c t K e y a n y T y p e z b w N T n L X > < a : K e y > < K e y > R e l a t i o n s h i p s \ & l t ; T a b l e s \ D a t a   S a l e s   A d i d a s \ C o l u m n s \ L o c a t i o n   K e y & g t ; - & l t ; T a b l e s \ L o c a t i o n \ C o l u m n s \ L o c a t i o n K e y & g t ; \ F K < / K e y > < / a : K e y > < a : V a l u e   i : t y p e = " D i a g r a m D i s p l a y L i n k E n d p o i n t V i e w S t a t e " > < H e i g h t > 1 6 < / H e i g h t > < L a b e l L o c a t i o n   x m l n s : b = " h t t p : / / s c h e m a s . d a t a c o n t r a c t . o r g / 2 0 0 4 / 0 7 / S y s t e m . W i n d o w s " > < b : _ x > 5 2 6 < / b : _ x > < b : _ y > 3 1 8 < / b : _ y > < / L a b e l L o c a t i o n > < L o c a t i o n   x m l n s : b = " h t t p : / / s c h e m a s . d a t a c o n t r a c t . o r g / 2 0 0 4 / 0 7 / S y s t e m . W i n d o w s " > < b : _ x > 5 4 2 < / b : _ x > < b : _ y > 3 2 6 < / b : _ y > < / L o c a t i o n > < S h a p e R o t a t e A n g l e > 1 8 0 < / S h a p e R o t a t e A n g l e > < W i d t h > 1 6 < / W i d t h > < / a : V a l u e > < / a : K e y V a l u e O f D i a g r a m O b j e c t K e y a n y T y p e z b w N T n L X > < a : K e y V a l u e O f D i a g r a m O b j e c t K e y a n y T y p e z b w N T n L X > < a : K e y > < K e y > R e l a t i o n s h i p s \ & l t ; T a b l e s \ D a t a   S a l e s   A d i d a s \ C o l u m n s \ L o c a t i o n   K e y & g t ; - & l t ; T a b l e s \ L o c a t i o n \ C o l u m n s \ L o c a t i o n K e y & g t ; \ P K < / K e y > < / a : K e y > < a : V a l u e   i : t y p e = " D i a g r a m D i s p l a y L i n k E n d p o i n t V i e w S t a t e " > < H e i g h t > 1 6 < / H e i g h t > < L a b e l L o c a t i o n   x m l n s : b = " h t t p : / / s c h e m a s . d a t a c o n t r a c t . o r g / 2 0 0 4 / 0 7 / S y s t e m . W i n d o w s " > < b : _ x > 2 2 0 . 9 0 3 8 1 0 5 6 7 6 6 5 8 < / b : _ x > < b : _ y > 1 9 0 < / b : _ y > < / L a b e l L o c a t i o n > < L o c a t i o n   x m l n s : b = " h t t p : / / s c h e m a s . d a t a c o n t r a c t . o r g / 2 0 0 4 / 0 7 / S y s t e m . W i n d o w s " > < b : _ x > 2 2 0 . 9 0 3 8 1 0 5 6 7 6 6 5 7 4 < / b : _ x > < b : _ y > 1 9 8 < / b : _ y > < / L o c a t i o n > < S h a p e R o t a t e A n g l e > 3 6 0 < / S h a p e R o t a t e A n g l e > < W i d t h > 1 6 < / W i d t h > < / a : V a l u e > < / a : K e y V a l u e O f D i a g r a m O b j e c t K e y a n y T y p e z b w N T n L X > < a : K e y V a l u e O f D i a g r a m O b j e c t K e y a n y T y p e z b w N T n L X > < a : K e y > < K e y > R e l a t i o n s h i p s \ & l t ; T a b l e s \ D a t a   S a l e s   A d i d a s \ C o l u m n s \ L o c a t i o n   K e y & g t ; - & l t ; T a b l e s \ L o c a t i o n \ C o l u m n s \ L o c a t i o n K e y & g t ; \ C r o s s F i l t e r < / K e y > < / a : K e y > < a : V a l u e   i : t y p e = " D i a g r a m D i s p l a y L i n k C r o s s F i l t e r V i e w S t a t e " > < P o i n t s   x m l n s : b = " h t t p : / / s c h e m a s . d a t a c o n t r a c t . o r g / 2 0 0 4 / 0 7 / S y s t e m . W i n d o w s " > < b : P o i n t > < b : _ x > 5 2 6 < / b : _ x > < b : _ y > 3 2 6 < / b : _ y > < / b : P o i n t > < b : P o i n t > < b : _ x > 3 8 3 . 4 5 1 9 0 5 5 < / b : _ x > < b : _ y > 3 2 6 < / b : _ y > < / b : P o i n t > < b : P o i n t > < b : _ x > 3 8 1 . 4 5 1 9 0 5 5 < / b : _ x > < b : _ y > 3 2 4 < / b : _ y > < / b : P o i n t > < b : P o i n t > < b : _ x > 3 8 1 . 4 5 1 9 0 5 5 < / b : _ x > < b : _ y > 2 0 0 < / b : _ y > < / b : P o i n t > < b : P o i n t > < b : _ x > 3 7 9 . 4 5 1 9 0 5 5 < / b : _ x > < b : _ y > 1 9 8 < / b : _ y > < / b : P o i n t > < b : P o i n t > < b : _ x > 2 3 6 . 9 0 3 8 1 0 5 6 7 6 6 5 8 < / b : _ x > < b : _ y > 1 9 8 < / b : _ y > < / b : P o i n t > < / P o i n t s > < / a : V a l u e > < / a : K e y V a l u e O f D i a g r a m O b j e c t K e y a n y T y p e z b w N T n L X > < a : K e y V a l u e O f D i a g r a m O b j e c t K e y a n y T y p e z b w N T n L X > < a : K e y > < K e y > R e l a t i o n s h i p s \ & l t ; T a b l e s \ D a t a   S a l e s   A d i d a s \ C o l u m n s \ P r o d u c t & g t ; - & l t ; T a b l e s \ P r o d u c t \ C o l u m n s \ P r o d u c t & g t ; < / K e y > < / a : K e y > < a : V a l u e   i : t y p e = " D i a g r a m D i s p l a y L i n k V i e w S t a t e " > < A u t o m a t i o n P r o p e r t y H e l p e r T e x t > E n d   p o i n t   1 :   ( 7 5 8 , 3 2 6 ) .   E n d   p o i n t   2 :   ( 1 0 0 4 . 8 0 7 6 2 1 1 3 5 3 3 , 1 7 7 )   < / A u t o m a t i o n P r o p e r t y H e l p e r T e x t > < L a y e d O u t > t r u e < / L a y e d O u t > < P o i n t s   x m l n s : b = " h t t p : / / s c h e m a s . d a t a c o n t r a c t . o r g / 2 0 0 4 / 0 7 / S y s t e m . W i n d o w s " > < b : P o i n t > < b : _ x > 7 5 8 < / b : _ x > < b : _ y > 3 2 6 . 0 0 0 0 0 0 0 0 0 0 0 0 0 6 < / b : _ y > < / b : P o i n t > < b : P o i n t > < b : _ x > 8 7 9 . 4 0 3 8 1 0 5 < / b : _ x > < b : _ y > 3 2 6 < / b : _ y > < / b : P o i n t > < b : P o i n t > < b : _ x > 8 8 1 . 4 0 3 8 1 0 5 < / b : _ x > < b : _ y > 3 2 4 < / b : _ y > < / b : P o i n t > < b : P o i n t > < b : _ x > 8 8 1 . 4 0 3 8 1 0 5 < / b : _ x > < b : _ y > 1 7 9 < / b : _ y > < / b : P o i n t > < b : P o i n t > < b : _ x > 8 8 3 . 4 0 3 8 1 0 5 < / b : _ x > < b : _ y > 1 7 7 < / b : _ y > < / b : P o i n t > < b : P o i n t > < b : _ x > 1 0 0 4 . 8 0 7 6 2 1 1 3 5 3 3 1 5 < / b : _ x > < b : _ y > 1 7 7 < / b : _ y > < / b : P o i n t > < / P o i n t s > < / a : V a l u e > < / a : K e y V a l u e O f D i a g r a m O b j e c t K e y a n y T y p e z b w N T n L X > < a : K e y V a l u e O f D i a g r a m O b j e c t K e y a n y T y p e z b w N T n L X > < a : K e y > < K e y > R e l a t i o n s h i p s \ & l t ; T a b l e s \ D a t a   S a l e s   A d i d a s \ C o l u m n s \ P r o d u c t & g t ; - & l t ; T a b l e s \ P r o d u c t \ C o l u m n s \ P r o d u c t & g t ; \ F K < / K e y > < / a : K e y > < a : V a l u e   i : t y p e = " D i a g r a m D i s p l a y L i n k E n d p o i n t V i e w S t a t e " > < H e i g h t > 1 6 < / H e i g h t > < L a b e l L o c a t i o n   x m l n s : b = " h t t p : / / s c h e m a s . d a t a c o n t r a c t . o r g / 2 0 0 4 / 0 7 / S y s t e m . W i n d o w s " > < b : _ x > 7 4 2 < / b : _ x > < b : _ y > 3 1 8 . 0 0 0 0 0 0 0 0 0 0 0 0 0 6 < / b : _ y > < / L a b e l L o c a t i o n > < L o c a t i o n   x m l n s : b = " h t t p : / / s c h e m a s . d a t a c o n t r a c t . o r g / 2 0 0 4 / 0 7 / S y s t e m . W i n d o w s " > < b : _ x > 7 4 2 < / b : _ x > < b : _ y > 3 2 6 < / b : _ y > < / L o c a t i o n > < S h a p e R o t a t e A n g l e > 1 . 9 8 9 5 1 9 6 6 0 1 2 8 2 8 0 5 E - 1 3 < / S h a p e R o t a t e A n g l e > < W i d t h > 1 6 < / W i d t h > < / a : V a l u e > < / a : K e y V a l u e O f D i a g r a m O b j e c t K e y a n y T y p e z b w N T n L X > < a : K e y V a l u e O f D i a g r a m O b j e c t K e y a n y T y p e z b w N T n L X > < a : K e y > < K e y > R e l a t i o n s h i p s \ & l t ; T a b l e s \ D a t a   S a l e s   A d i d a s \ C o l u m n s \ P r o d u c t & g t ; - & l t ; T a b l e s \ P r o d u c t \ C o l u m n s \ P r o d u c t & g t ; \ P K < / K e y > < / a : K e y > < a : V a l u e   i : t y p e = " D i a g r a m D i s p l a y L i n k E n d p o i n t V i e w S t a t e " > < H e i g h t > 1 6 < / H e i g h t > < L a b e l L o c a t i o n   x m l n s : b = " h t t p : / / s c h e m a s . d a t a c o n t r a c t . o r g / 2 0 0 4 / 0 7 / S y s t e m . W i n d o w s " > < b : _ x > 1 0 0 4 . 8 0 7 6 2 1 1 3 5 3 3 1 5 < / b : _ x > < b : _ y > 1 6 9 < / b : _ y > < / L a b e l L o c a t i o n > < L o c a t i o n   x m l n s : b = " h t t p : / / s c h e m a s . d a t a c o n t r a c t . o r g / 2 0 0 4 / 0 7 / S y s t e m . W i n d o w s " > < b : _ x > 1 0 2 0 . 8 0 7 6 2 1 1 3 5 3 3 1 6 < / b : _ x > < b : _ y > 1 7 7 < / b : _ y > < / L o c a t i o n > < S h a p e R o t a t e A n g l e > 1 8 0 < / S h a p e R o t a t e A n g l e > < W i d t h > 1 6 < / W i d t h > < / a : V a l u e > < / a : K e y V a l u e O f D i a g r a m O b j e c t K e y a n y T y p e z b w N T n L X > < a : K e y V a l u e O f D i a g r a m O b j e c t K e y a n y T y p e z b w N T n L X > < a : K e y > < K e y > R e l a t i o n s h i p s \ & l t ; T a b l e s \ D a t a   S a l e s   A d i d a s \ C o l u m n s \ P r o d u c t & g t ; - & l t ; T a b l e s \ P r o d u c t \ C o l u m n s \ P r o d u c t & g t ; \ C r o s s F i l t e r < / K e y > < / a : K e y > < a : V a l u e   i : t y p e = " D i a g r a m D i s p l a y L i n k C r o s s F i l t e r V i e w S t a t e " > < P o i n t s   x m l n s : b = " h t t p : / / s c h e m a s . d a t a c o n t r a c t . o r g / 2 0 0 4 / 0 7 / S y s t e m . W i n d o w s " > < b : P o i n t > < b : _ x > 7 5 8 < / b : _ x > < b : _ y > 3 2 6 . 0 0 0 0 0 0 0 0 0 0 0 0 0 6 < / b : _ y > < / b : P o i n t > < b : P o i n t > < b : _ x > 8 7 9 . 4 0 3 8 1 0 5 < / b : _ x > < b : _ y > 3 2 6 < / b : _ y > < / b : P o i n t > < b : P o i n t > < b : _ x > 8 8 1 . 4 0 3 8 1 0 5 < / b : _ x > < b : _ y > 3 2 4 < / b : _ y > < / b : P o i n t > < b : P o i n t > < b : _ x > 8 8 1 . 4 0 3 8 1 0 5 < / b : _ x > < b : _ y > 1 7 9 < / b : _ y > < / b : P o i n t > < b : P o i n t > < b : _ x > 8 8 3 . 4 0 3 8 1 0 5 < / b : _ x > < b : _ y > 1 7 7 < / b : _ y > < / b : P o i n t > < b : P o i n t > < b : _ x > 1 0 0 4 . 8 0 7 6 2 1 1 3 5 3 3 1 5 < / b : _ x > < b : _ y > 1 7 7 < / b : _ y > < / b : P o i n t > < / P o i n t s > < / a : V a l u e > < / a : K e y V a l u e O f D i a g r a m O b j e c t K e y a n y T y p e z b w N T n L X > < / V i e w S t a t e s > < / D i a g r a m M a n a g e r . S e r i a l i z a b l e D i a g r a m > < / A r r a y O f D i a g r a m M a n a g e r . S e r i a l i z a b l e D i a g r a m > ] ] > < / 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6 . 4 6 ] ] > < / 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 2 0 2 5 - 1 0 - 1 7 T 1 0 : 4 6 : 3 4 . 7 4 6 3 2 3 2 + 0 1 : 0 0 < / L a s t P r o c e s s e d T i m e > < / D a t a M o d e l i n g S a n d b o x . S e r i a l i z e d S a n d b o x E r r o r C a c h 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3.xml>��< ? x m l   v e r s i o n = " 1 . 0 "   e n c o d i n g = " U T F - 1 6 " ? > < G e m i n i   x m l n s = " h t t p : / / g e m i n i / p i v o t c u s t o m i z a t i o n / S h o w H i d d e n " > < C u s t o m C o n t e n t > < ! [ C D A T A [ T r u e ] ] > < / C u s t o m C o n t e n t > < / G e m i n i > 
</file>

<file path=customXml/item4.xml>��< ? x m l   v e r s i o n = " 1 . 0 "   e n c o d i n g = " U T F - 1 6 " ? > < G e m i n i   x m l n s = " h t t p : / / g e m i n i / p i v o t c u s t o m i z a t i o n / T a b l e X M L _ P r o d u c t _ 5 2 0 f f 1 7 1 - 3 8 b 3 - 4 0 9 2 - a a 5 c - 6 8 f f 9 8 b 5 1 9 c 7 " > < C u s t o m C o n t e n t > < ! [ C D A T A [ < T a b l e W i d g e t G r i d S e r i a l i z a t i o n   x m l n s : x s d = " h t t p : / / w w w . w 3 . o r g / 2 0 0 1 / X M L S c h e m a "   x m l n s : x s i = " h t t p : / / w w w . w 3 . o r g / 2 0 0 1 / X M L S c h e m a - i n s t a n c e " > < C o l u m n S u g g e s t e d T y p e   / > < C o l u m n F o r m a t   / > < C o l u m n A c c u r a c y   / > < C o l u m n C u r r e n c y S y m b o l   / > < C o l u m n P o s i t i v e P a t t e r n   / > < C o l u m n N e g a t i v e P a t t e r n   / > < C o l u m n W i d t h s > < i t e m > < k e y > < s t r i n g > P r o d u c t < / s t r i n g > < / k e y > < v a l u e > < i n t > 8 7 < / i n t > < / v a l u e > < / i t e m > < i t e m > < k e y > < s t r i n g > I m a g e   U r l < / s t r i n g > < / k e y > < v a l u e > < i n t > 9 8 < / i n t > < / v a l u e > < / i t e m > < / C o l u m n W i d t h s > < C o l u m n D i s p l a y I n d e x > < i t e m > < k e y > < s t r i n g > P r o d u c t < / s t r i n g > < / k e y > < v a l u e > < i n t > 0 < / i n t > < / v a l u e > < / i t e m > < i t e m > < k e y > < s t r i n g > I m a g e   U r l < / 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a n u a l C a l c M o d e " > < C u s t o m C o n t e n t > < ! [ C D A T A [ F a l s e ] ] > < / C u s t o m C o n t e n t > < / G e m i n i > 
</file>

<file path=customXml/item6.xml>��< ? x m l   v e r s i o n = " 1 . 0 "   e n c o d i n g = " U T F - 1 6 " ? > < G e m i n i   x m l n s = " h t t p : / / g e m i n i / p i v o t c u s t o m i z a t i o n / T a b l e O r d e r " > < C u s t o m C o n t e n t > < ! [ C D A T A [ D a t a   S a l e s   A d i d a s _ c b 7 a 6 f c f - a 4 a 0 - 4 2 a 6 - b 1 f 5 - 3 6 d a 5 d 8 2 4 4 7 5 , L o c a t i o n _ 4 6 4 5 6 f e 8 - 2 9 7 c - 4 1 7 c - 8 9 a b - 9 d 9 b 3 a 2 3 4 d 5 f , P r o d u c t _ 5 2 0 f f 1 7 1 - 3 8 b 3 - 4 0 9 2 - a a 5 c - 6 8 f f 9 8 b 5 1 9 c 7 ] ] > < / 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L o c a t i o n _ 4 6 4 5 6 f e 8 - 2 9 7 c - 4 1 7 c - 8 9 a b - 9 d 9 b 3 a 2 3 4 d 5 f " > < 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 8 2 < / i n t > < / v a l u e > < / i t e m > < i t e m > < k e y > < s t r i n g > S t a t e < / s t r i n g > < / k e y > < v a l u e > < i n t > 6 9 < / i n t > < / v a l u e > < / i t e m > < i t e m > < k e y > < s t r i n g > C i t y < / s t r i n g > < / k e y > < v a l u e > < i n t > 6 0 < / i n t > < / v a l u e > < / i t e m > < i t e m > < k e y > < s t r i n g > L o c a t i o n K e y < / s t r i n g > < / k e y > < v a l u e > < i n t > 1 1 7 < / i n t > < / v a l u e > < / i t e m > < / C o l u m n W i d t h s > < C o l u m n D i s p l a y I n d e x > < i t e m > < k e y > < s t r i n g > R e g i o n < / s t r i n g > < / k e y > < v a l u e > < i n t > 0 < / i n t > < / v a l u e > < / i t e m > < i t e m > < k e y > < s t r i n g > S t a t e < / s t r i n g > < / k e y > < v a l u e > < i n t > 1 < / i n t > < / v a l u e > < / i t e m > < i t e m > < k e y > < s t r i n g > C i t y < / s t r i n g > < / k e y > < v a l u e > < i n t > 2 < / i n t > < / v a l u e > < / i t e m > < i t e m > < k e y > < s t r i n g > L o c a t i o n K e y < / s t r i n g > < / k e y > < v a l u e > < i n t > 3 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D a t a   S a l e s   A d i d a s _ c b 7 a 6 f c f - a 4 a 0 - 4 2 a 6 - b 1 f 5 - 3 6 d a 5 d 8 2 4 4 7 5 " > < C u s t o m C o n t e n t > < ! [ C D A T A [ < T a b l e W i d g e t G r i d S e r i a l i z a t i o n   x m l n s : x s d = " h t t p : / / w w w . w 3 . o r g / 2 0 0 1 / X M L S c h e m a "   x m l n s : x s i = " h t t p : / / w w w . w 3 . o r g / 2 0 0 1 / X M L S c h e m a - i n s t a n c e " > < C o l u m n S u g g e s t e d T y p e   / > < C o l u m n F o r m a t   / > < C o l u m n A c c u r a c y   / > < C o l u m n C u r r e n c y S y m b o l   / > < C o l u m n P o s i t i v e P a t t e r n   / > < C o l u m n N e g a t i v e P a t t e r n   / > < C o l u m n W i d t h s > < i t e m > < k e y > < s t r i n g > R e t a i l e r < / s t r i n g > < / k e y > < v a l u e > < i n t > 8 5 < / i n t > < / v a l u e > < / i t e m > < i t e m > < k e y > < s t r i n g > R e t a i l e r   I D < / s t r i n g > < / k e y > < v a l u e > < i n t > 1 0 3 < / i n t > < / v a l u e > < / i t e m > < i t e m > < k e y > < s t r i n g > I n v o i c e   D a t e < / s t r i n g > < / k e y > < v a l u e > < i n t > 1 1 6 < / i n t > < / v a l u e > < / i t e m > < i t e m > < k e y > < s t r i n g > L o c a t i o n   K e y < / s t r i n g > < / k e y > < v a l u e > < i n t > 1 2 1 < / i n t > < / v a l u e > < / i t e m > < i t e m > < k e y > < s t r i n g > P r o d u c t < / s t r i n g > < / k e y > < v a l u e > < i n t > 8 7 < / i n t > < / v a l u e > < / i t e m > < i t e m > < k e y > < s t r i n g > P r i c e   p e r   U n i t < / s t r i n g > < / k e y > < v a l u e > < i n t > 1 2 4 < / i n t > < / v a l u e > < / i t e m > < i t e m > < k e y > < s t r i n g > U n i t s   S o l d < / s t r i n g > < / k e y > < v a l u e > < i n t > 1 0 3 < / i n t > < / v a l u e > < / i t e m > < i t e m > < k e y > < s t r i n g > T o t a l   S a l e s < / s t r i n g > < / k e y > < v a l u e > < i n t > 1 0 9 < / i n t > < / v a l u e > < / i t e m > < i t e m > < k e y > < s t r i n g > O p e r a t i n g   P r o f i t < / s t r i n g > < / k e y > < v a l u e > < i n t > 1 3 8 < / i n t > < / v a l u e > < / i t e m > < i t e m > < k e y > < s t r i n g > O p e r a t i n g   M a r g i n < / s t r i n g > < / k e y > < v a l u e > < i n t > 1 4 8 < / i n t > < / v a l u e > < / i t e m > < i t e m > < k e y > < s t r i n g > S a l e s   M e t h o d < / s t r i n g > < / k e y > < v a l u e > < i n t > 1 2 6 < / i n t > < / v a l u e > < / i t e m > < i t e m > < k e y > < s t r i n g > I n v o i c e   D a t e   ( Y e a r ) < / s t r i n g > < / k e y > < v a l u e > < i n t > 1 6 0 < / i n t > < / v a l u e > < / i t e m > < i t e m > < k e y > < s t r i n g > I n v o i c e   D a t e   ( Q u a r t e r ) < / s t r i n g > < / k e y > < v a l u e > < i n t > 1 8 0 < / i n t > < / v a l u e > < / i t e m > < i t e m > < k e y > < s t r i n g > I n v o i c e   D a t e   ( M o n t h   I n d e x ) < / s t r i n g > < / k e y > < v a l u e > < i n t > 2 1 0 < / i n t > < / v a l u e > < / i t e m > < i t e m > < k e y > < s t r i n g > I n v o i c e   D a t e   ( M o n t h ) < / s t r i n g > < / k e y > < v a l u e > < i n t > 1 7 2 < / i n t > < / v a l u e > < / i t e m > < / C o l u m n W i d t h s > < C o l u m n D i s p l a y I n d e x > < i t e m > < k e y > < s t r i n g > R e t a i l e r < / s t r i n g > < / k e y > < v a l u e > < i n t > 0 < / i n t > < / v a l u e > < / i t e m > < i t e m > < k e y > < s t r i n g > R e t a i l e r   I D < / s t r i n g > < / k e y > < v a l u e > < i n t > 1 < / i n t > < / v a l u e > < / i t e m > < i t e m > < k e y > < s t r i n g > I n v o i c e   D a t e < / s t r i n g > < / k e y > < v a l u e > < i n t > 2 < / i n t > < / v a l u e > < / i t e m > < i t e m > < k e y > < s t r i n g > L o c a t i o n   K e y < / s t r i n g > < / k e y > < v a l u e > < i n t > 3 < / i n t > < / v a l u e > < / i t e m > < i t e m > < k e y > < s t r i n g > P r o d u c t < / s t r i n g > < / k e y > < v a l u e > < i n t > 4 < / i n t > < / v a l u e > < / i t e m > < i t e m > < k e y > < s t r i n g > P r i c e   p e r   U n i t < / s t r i n g > < / k e y > < v a l u e > < i n t > 5 < / i n t > < / v a l u e > < / i t e m > < i t e m > < k e y > < s t r i n g > U n i t s   S o l d < / s t r i n g > < / k e y > < v a l u e > < i n t > 6 < / i n t > < / v a l u e > < / i t e m > < i t e m > < k e y > < s t r i n g > T o t a l   S a l e s < / s t r i n g > < / k e y > < v a l u e > < i n t > 7 < / i n t > < / v a l u e > < / i t e m > < i t e m > < k e y > < s t r i n g > O p e r a t i n g   P r o f i t < / s t r i n g > < / k e y > < v a l u e > < i n t > 8 < / i n t > < / v a l u e > < / i t e m > < i t e m > < k e y > < s t r i n g > O p e r a t i n g   M a r g i n < / s t r i n g > < / k e y > < v a l u e > < i n t > 9 < / i n t > < / v a l u e > < / i t e m > < i t e m > < k e y > < s t r i n g > S a l e s   M e t h o d < / s t r i n g > < / k e y > < v a l u e > < i n t > 1 0 < / i n t > < / v a l u e > < / i t e m > < i t e m > < k e y > < s t r i n g > I n v o i c e   D a t e   ( Y e a r ) < / s t r i n g > < / k e y > < v a l u e > < i n t > 1 1 < / i n t > < / v a l u e > < / i t e m > < i t e m > < k e y > < s t r i n g > I n v o i c e   D a t e   ( Q u a r t e r ) < / s t r i n g > < / k e y > < v a l u e > < i n t > 1 2 < / i n t > < / v a l u e > < / i t e m > < i t e m > < k e y > < s t r i n g > I n v o i c e   D a t e   ( M o n t h   I n d e x ) < / s t r i n g > < / k e y > < v a l u e > < i n t > 1 3 < / i n t > < / v a l u e > < / i t e m > < i t e m > < k e y > < s t r i n g > I n v o i c e   D a t e   ( M o n t h ) < / s t r i n g > < / k e y > < v a l u e > < i n t > 1 4 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47E8E6E-1316-4DEE-83C6-020BD6AA3B4C}">
  <ds:schemaRefs/>
</ds:datastoreItem>
</file>

<file path=customXml/itemProps10.xml><?xml version="1.0" encoding="utf-8"?>
<ds:datastoreItem xmlns:ds="http://schemas.openxmlformats.org/officeDocument/2006/customXml" ds:itemID="{A5AAE72A-5FBD-420F-8829-ED2562FEF06A}">
  <ds:schemaRefs>
    <ds:schemaRef ds:uri="http://schemas.microsoft.com/DataMashup"/>
  </ds:schemaRefs>
</ds:datastoreItem>
</file>

<file path=customXml/itemProps11.xml><?xml version="1.0" encoding="utf-8"?>
<ds:datastoreItem xmlns:ds="http://schemas.openxmlformats.org/officeDocument/2006/customXml" ds:itemID="{7B78EC06-9768-44F4-908F-D116F52C1E62}">
  <ds:schemaRefs/>
</ds:datastoreItem>
</file>

<file path=customXml/itemProps12.xml><?xml version="1.0" encoding="utf-8"?>
<ds:datastoreItem xmlns:ds="http://schemas.openxmlformats.org/officeDocument/2006/customXml" ds:itemID="{459CD1BF-C261-4503-AFD9-F7FAF72E0DA2}">
  <ds:schemaRefs/>
</ds:datastoreItem>
</file>

<file path=customXml/itemProps13.xml><?xml version="1.0" encoding="utf-8"?>
<ds:datastoreItem xmlns:ds="http://schemas.openxmlformats.org/officeDocument/2006/customXml" ds:itemID="{B6EEB3AC-DF9D-4746-B656-0DA81A920715}">
  <ds:schemaRefs/>
</ds:datastoreItem>
</file>

<file path=customXml/itemProps14.xml><?xml version="1.0" encoding="utf-8"?>
<ds:datastoreItem xmlns:ds="http://schemas.openxmlformats.org/officeDocument/2006/customXml" ds:itemID="{591EFC87-ABAA-40D2-B1F4-6F36EAA4BDC8}">
  <ds:schemaRefs/>
</ds:datastoreItem>
</file>

<file path=customXml/itemProps15.xml><?xml version="1.0" encoding="utf-8"?>
<ds:datastoreItem xmlns:ds="http://schemas.openxmlformats.org/officeDocument/2006/customXml" ds:itemID="{DAC68346-768E-44C6-B214-EC06DE3671C0}">
  <ds:schemaRefs/>
</ds:datastoreItem>
</file>

<file path=customXml/itemProps16.xml><?xml version="1.0" encoding="utf-8"?>
<ds:datastoreItem xmlns:ds="http://schemas.openxmlformats.org/officeDocument/2006/customXml" ds:itemID="{041E37F9-EA69-4880-A852-D32B4B796313}">
  <ds:schemaRefs/>
</ds:datastoreItem>
</file>

<file path=customXml/itemProps17.xml><?xml version="1.0" encoding="utf-8"?>
<ds:datastoreItem xmlns:ds="http://schemas.openxmlformats.org/officeDocument/2006/customXml" ds:itemID="{1DE05153-50AC-4139-8FD9-AD8B1A597F35}">
  <ds:schemaRefs/>
</ds:datastoreItem>
</file>

<file path=customXml/itemProps18.xml><?xml version="1.0" encoding="utf-8"?>
<ds:datastoreItem xmlns:ds="http://schemas.openxmlformats.org/officeDocument/2006/customXml" ds:itemID="{DE5E959D-65D7-4E53-ABD4-AB1FE0CAB7E4}">
  <ds:schemaRefs/>
</ds:datastoreItem>
</file>

<file path=customXml/itemProps19.xml><?xml version="1.0" encoding="utf-8"?>
<ds:datastoreItem xmlns:ds="http://schemas.openxmlformats.org/officeDocument/2006/customXml" ds:itemID="{85965703-38BB-414B-A921-B076AE7599DF}">
  <ds:schemaRefs/>
</ds:datastoreItem>
</file>

<file path=customXml/itemProps2.xml><?xml version="1.0" encoding="utf-8"?>
<ds:datastoreItem xmlns:ds="http://schemas.openxmlformats.org/officeDocument/2006/customXml" ds:itemID="{749207C7-4AE4-4D39-B33F-67068915B1CB}">
  <ds:schemaRefs/>
</ds:datastoreItem>
</file>

<file path=customXml/itemProps3.xml><?xml version="1.0" encoding="utf-8"?>
<ds:datastoreItem xmlns:ds="http://schemas.openxmlformats.org/officeDocument/2006/customXml" ds:itemID="{6C56C79C-6AFD-43FB-9E15-5BF9335E2CE7}">
  <ds:schemaRefs/>
</ds:datastoreItem>
</file>

<file path=customXml/itemProps4.xml><?xml version="1.0" encoding="utf-8"?>
<ds:datastoreItem xmlns:ds="http://schemas.openxmlformats.org/officeDocument/2006/customXml" ds:itemID="{BD7B587A-C600-46E4-A585-9B0193438E1B}">
  <ds:schemaRefs/>
</ds:datastoreItem>
</file>

<file path=customXml/itemProps5.xml><?xml version="1.0" encoding="utf-8"?>
<ds:datastoreItem xmlns:ds="http://schemas.openxmlformats.org/officeDocument/2006/customXml" ds:itemID="{DC72CC8B-0ADE-4059-A353-68714BF2732C}">
  <ds:schemaRefs/>
</ds:datastoreItem>
</file>

<file path=customXml/itemProps6.xml><?xml version="1.0" encoding="utf-8"?>
<ds:datastoreItem xmlns:ds="http://schemas.openxmlformats.org/officeDocument/2006/customXml" ds:itemID="{8DE7E125-B52E-4DB9-8BB1-B913FBA54525}">
  <ds:schemaRefs/>
</ds:datastoreItem>
</file>

<file path=customXml/itemProps7.xml><?xml version="1.0" encoding="utf-8"?>
<ds:datastoreItem xmlns:ds="http://schemas.openxmlformats.org/officeDocument/2006/customXml" ds:itemID="{35C50424-028A-4858-B8F0-0509B78F1D20}">
  <ds:schemaRefs/>
</ds:datastoreItem>
</file>

<file path=customXml/itemProps8.xml><?xml version="1.0" encoding="utf-8"?>
<ds:datastoreItem xmlns:ds="http://schemas.openxmlformats.org/officeDocument/2006/customXml" ds:itemID="{E8EB038A-3092-448E-9BB4-B2E32502C048}">
  <ds:schemaRefs/>
</ds:datastoreItem>
</file>

<file path=customXml/itemProps9.xml><?xml version="1.0" encoding="utf-8"?>
<ds:datastoreItem xmlns:ds="http://schemas.openxmlformats.org/officeDocument/2006/customXml" ds:itemID="{E476572D-BE1E-42B4-99B3-88E138C446E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Product Analysis</vt:lpstr>
      <vt:lpstr>Pivot Tables</vt:lpstr>
      <vt:lpstr>Sales Analysis</vt:lpstr>
      <vt:lpstr>image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Odey Divine</dc:creator>
  <cp:lastModifiedBy>Odey Divine</cp:lastModifiedBy>
  <dcterms:created xsi:type="dcterms:W3CDTF">2025-10-16T11:06:04Z</dcterms:created>
  <dcterms:modified xsi:type="dcterms:W3CDTF">2025-10-17T09:46:35Z</dcterms:modified>
</cp:coreProperties>
</file>