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ITATS\SMTR 7\"/>
    </mc:Choice>
  </mc:AlternateContent>
  <xr:revisionPtr revIDLastSave="0" documentId="8_{55648CC5-50F7-4CF4-B9D2-3ED6920BDA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22" i="1"/>
  <c r="B37" i="1" s="1"/>
  <c r="E21" i="1"/>
  <c r="E20" i="1"/>
  <c r="B35" i="1" s="1"/>
  <c r="E19" i="1"/>
  <c r="B34" i="1" s="1"/>
  <c r="E18" i="1"/>
  <c r="B33" i="1" s="1"/>
  <c r="E17" i="1"/>
  <c r="B32" i="1" s="1"/>
  <c r="E16" i="1"/>
  <c r="B31" i="1" s="1"/>
  <c r="E15" i="1"/>
  <c r="B30" i="1" s="1"/>
  <c r="E14" i="1"/>
  <c r="B29" i="1" s="1"/>
  <c r="E13" i="1"/>
  <c r="B28" i="1" s="1"/>
  <c r="E12" i="1"/>
  <c r="B42" i="1" s="1"/>
  <c r="B43" i="1" l="1"/>
  <c r="J42" i="1"/>
  <c r="K42" i="1" s="1"/>
  <c r="B27" i="1"/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B38" i="1"/>
  <c r="B44" i="1"/>
  <c r="J43" i="1"/>
  <c r="K43" i="1" s="1"/>
  <c r="J44" i="1" l="1"/>
  <c r="K44" i="1" s="1"/>
  <c r="B45" i="1"/>
  <c r="D45" i="1" s="1"/>
  <c r="E45" i="1" s="1"/>
  <c r="D43" i="1"/>
  <c r="E43" i="1" s="1"/>
  <c r="G42" i="1"/>
  <c r="H42" i="1" s="1"/>
  <c r="I42" i="1" s="1"/>
  <c r="L42" i="1" s="1"/>
  <c r="D42" i="1"/>
  <c r="E42" i="1" s="1"/>
  <c r="G44" i="1"/>
  <c r="H44" i="1" s="1"/>
  <c r="I44" i="1" s="1"/>
  <c r="D44" i="1"/>
  <c r="E44" i="1" s="1"/>
  <c r="G43" i="1"/>
  <c r="H43" i="1" s="1"/>
  <c r="I43" i="1" s="1"/>
  <c r="L43" i="1" s="1"/>
  <c r="G45" i="1" l="1"/>
  <c r="H45" i="1" s="1"/>
  <c r="I45" i="1" s="1"/>
  <c r="L44" i="1"/>
  <c r="B46" i="1"/>
  <c r="J45" i="1"/>
  <c r="K45" i="1" s="1"/>
  <c r="L45" i="1" l="1"/>
  <c r="B47" i="1"/>
  <c r="J46" i="1"/>
  <c r="K46" i="1" s="1"/>
  <c r="D46" i="1"/>
  <c r="E46" i="1" s="1"/>
  <c r="G46" i="1"/>
  <c r="H46" i="1" s="1"/>
  <c r="I46" i="1" s="1"/>
  <c r="L46" i="1" s="1"/>
  <c r="B48" i="1" l="1"/>
  <c r="J47" i="1"/>
  <c r="K47" i="1" s="1"/>
  <c r="D47" i="1"/>
  <c r="E47" i="1" s="1"/>
  <c r="G47" i="1"/>
  <c r="H47" i="1" s="1"/>
  <c r="I47" i="1" s="1"/>
  <c r="L47" i="1" l="1"/>
  <c r="J48" i="1"/>
  <c r="K48" i="1" s="1"/>
  <c r="B49" i="1"/>
  <c r="D48" i="1"/>
  <c r="E48" i="1" s="1"/>
  <c r="G48" i="1"/>
  <c r="H48" i="1" s="1"/>
  <c r="I48" i="1" s="1"/>
  <c r="L48" i="1" l="1"/>
  <c r="B50" i="1"/>
  <c r="J49" i="1"/>
  <c r="K49" i="1" s="1"/>
  <c r="G49" i="1"/>
  <c r="H49" i="1" s="1"/>
  <c r="I49" i="1" s="1"/>
  <c r="L49" i="1" s="1"/>
  <c r="D49" i="1"/>
  <c r="E49" i="1" s="1"/>
  <c r="B51" i="1" l="1"/>
  <c r="J50" i="1"/>
  <c r="K50" i="1" s="1"/>
  <c r="D50" i="1"/>
  <c r="E50" i="1" s="1"/>
  <c r="G50" i="1"/>
  <c r="H50" i="1" s="1"/>
  <c r="I50" i="1" s="1"/>
  <c r="L50" i="1" l="1"/>
  <c r="B52" i="1"/>
  <c r="J51" i="1"/>
  <c r="K51" i="1" s="1"/>
  <c r="G51" i="1"/>
  <c r="H51" i="1" s="1"/>
  <c r="I51" i="1" s="1"/>
  <c r="D51" i="1"/>
  <c r="E51" i="1" s="1"/>
  <c r="L51" i="1" l="1"/>
  <c r="J52" i="1"/>
  <c r="K52" i="1" s="1"/>
  <c r="G52" i="1"/>
  <c r="H52" i="1" s="1"/>
  <c r="I52" i="1" s="1"/>
  <c r="L52" i="1" l="1"/>
</calcChain>
</file>

<file path=xl/sharedStrings.xml><?xml version="1.0" encoding="utf-8"?>
<sst xmlns="http://schemas.openxmlformats.org/spreadsheetml/2006/main" count="36" uniqueCount="33">
  <si>
    <t>proses otsu</t>
  </si>
  <si>
    <t>matrik citra 4x3</t>
  </si>
  <si>
    <t>ukuran citra</t>
  </si>
  <si>
    <t>lebar</t>
  </si>
  <si>
    <t>panjang</t>
  </si>
  <si>
    <t>cari histogram citra</t>
  </si>
  <si>
    <t>nilai pixel</t>
  </si>
  <si>
    <t>F</t>
  </si>
  <si>
    <t>cari probabilitas tiap pixel</t>
  </si>
  <si>
    <t>piksel</t>
  </si>
  <si>
    <t>Pi</t>
  </si>
  <si>
    <t>cari nilai rata-rata pixel</t>
  </si>
  <si>
    <t>pixel</t>
  </si>
  <si>
    <t>tMean</t>
  </si>
  <si>
    <t>L = 255</t>
  </si>
  <si>
    <t>cari nilai threshold</t>
  </si>
  <si>
    <t>zerothCM</t>
  </si>
  <si>
    <t>firstCM</t>
  </si>
  <si>
    <t xml:space="preserve">variance </t>
  </si>
  <si>
    <t>maxVariance</t>
  </si>
  <si>
    <t>T</t>
  </si>
  <si>
    <t>ut*wk</t>
  </si>
  <si>
    <t>uk</t>
  </si>
  <si>
    <t>kuadrat</t>
  </si>
  <si>
    <t>1-wk</t>
  </si>
  <si>
    <t>wk*1-wk</t>
  </si>
  <si>
    <t>galo</t>
  </si>
  <si>
    <t>probabilitas untuk pixel i</t>
  </si>
  <si>
    <t>jumlah pixel dengan tingkat keabuan i</t>
  </si>
  <si>
    <t>banyaknya pixel pada citra</t>
  </si>
  <si>
    <t xml:space="preserve">Pi  = </t>
  </si>
  <si>
    <t>ni  =</t>
  </si>
  <si>
    <t>N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</si>
</sst>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</font>
    <font>
      <sz val="11"/>
      <name val="Times New Roman"/>
      <family val="1"/>
    </font>
    <font>
      <sz val="14"/>
      <name val="Times New Roman"/>
      <family val="1"/>
    </font>
    <font>
      <sz val="11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79998168889431442"/>
        <bgColor rgb="FF00B0F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rgb="FF00B0F0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5" borderId="2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/>
    <xf numFmtId="0" fontId="1" fillId="17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2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78280</xdr:colOff>
      <xdr:row>10</xdr:row>
      <xdr:rowOff>108608</xdr:rowOff>
    </xdr:from>
    <xdr:ext cx="84772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88970" y="1947918"/>
          <a:ext cx="84772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319768</xdr:colOff>
      <xdr:row>25</xdr:row>
      <xdr:rowOff>31232</xdr:rowOff>
    </xdr:from>
    <xdr:ext cx="733425" cy="4572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09666" y="4735416"/>
          <a:ext cx="733425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480137</xdr:colOff>
      <xdr:row>25</xdr:row>
      <xdr:rowOff>54493</xdr:rowOff>
    </xdr:from>
    <xdr:ext cx="628650" cy="4667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29015" y="4758677"/>
          <a:ext cx="628650" cy="4667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461413</xdr:colOff>
      <xdr:row>25</xdr:row>
      <xdr:rowOff>47625</xdr:rowOff>
    </xdr:from>
    <xdr:ext cx="771525" cy="4381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98862" y="4751809"/>
          <a:ext cx="771525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222964</xdr:colOff>
      <xdr:row>28</xdr:row>
      <xdr:rowOff>171126</xdr:rowOff>
    </xdr:from>
    <xdr:ext cx="1381125" cy="266700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12862" y="5458473"/>
          <a:ext cx="1381125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309206</xdr:colOff>
      <xdr:row>28</xdr:row>
      <xdr:rowOff>100239</xdr:rowOff>
    </xdr:from>
    <xdr:ext cx="1676400" cy="4476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19002" y="5387586"/>
          <a:ext cx="1676400" cy="447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topLeftCell="A21" zoomScale="49" workbookViewId="0">
      <selection activeCell="L29" sqref="L29"/>
    </sheetView>
  </sheetViews>
  <sheetFormatPr defaultColWidth="14.4140625" defaultRowHeight="15" customHeight="1" x14ac:dyDescent="0.3"/>
  <cols>
    <col min="1" max="1" width="8.6640625" style="2" customWidth="1"/>
    <col min="2" max="2" width="8.58203125" style="2" customWidth="1"/>
    <col min="3" max="3" width="8.6640625" style="2" customWidth="1"/>
    <col min="4" max="4" width="12" style="2" customWidth="1"/>
    <col min="5" max="5" width="12.6640625" style="2" customWidth="1"/>
    <col min="6" max="6" width="8.6640625" style="2" customWidth="1"/>
    <col min="7" max="7" width="5.6640625" style="2" customWidth="1"/>
    <col min="8" max="12" width="8.6640625" style="2" customWidth="1"/>
    <col min="13" max="16384" width="14.4140625" style="2"/>
  </cols>
  <sheetData>
    <row r="1" spans="1:8" ht="18" x14ac:dyDescent="0.4">
      <c r="A1" s="1" t="s">
        <v>0</v>
      </c>
      <c r="B1" s="1"/>
      <c r="C1" s="1"/>
      <c r="D1" s="1"/>
      <c r="E1" s="1"/>
      <c r="F1" s="1"/>
      <c r="G1" s="1"/>
      <c r="H1" s="1"/>
    </row>
    <row r="3" spans="1:8" ht="14" x14ac:dyDescent="0.3">
      <c r="A3" s="3" t="s">
        <v>1</v>
      </c>
      <c r="B3" s="3"/>
    </row>
    <row r="5" spans="1:8" ht="14" x14ac:dyDescent="0.3">
      <c r="A5" s="4">
        <v>56</v>
      </c>
      <c r="B5" s="4">
        <v>70</v>
      </c>
      <c r="C5" s="4">
        <v>96</v>
      </c>
      <c r="D5" s="4">
        <v>106</v>
      </c>
      <c r="F5" s="5" t="s">
        <v>2</v>
      </c>
      <c r="G5" s="5"/>
    </row>
    <row r="6" spans="1:8" ht="14" x14ac:dyDescent="0.3">
      <c r="A6" s="4">
        <v>61</v>
      </c>
      <c r="B6" s="4">
        <v>37</v>
      </c>
      <c r="C6" s="4">
        <v>75</v>
      </c>
      <c r="D6" s="4">
        <v>71</v>
      </c>
      <c r="F6" s="6" t="s">
        <v>3</v>
      </c>
      <c r="G6" s="6">
        <v>3</v>
      </c>
    </row>
    <row r="7" spans="1:8" ht="14" x14ac:dyDescent="0.3">
      <c r="A7" s="4">
        <v>34</v>
      </c>
      <c r="B7" s="4">
        <v>26</v>
      </c>
      <c r="C7" s="4">
        <v>26</v>
      </c>
      <c r="D7" s="4">
        <v>60</v>
      </c>
      <c r="F7" s="6" t="s">
        <v>4</v>
      </c>
      <c r="G7" s="6">
        <v>4</v>
      </c>
    </row>
    <row r="9" spans="1:8" ht="14" x14ac:dyDescent="0.3"/>
    <row r="10" spans="1:8" ht="14" x14ac:dyDescent="0.3">
      <c r="A10" s="7" t="s">
        <v>5</v>
      </c>
      <c r="B10" s="7"/>
      <c r="D10" s="11" t="s">
        <v>8</v>
      </c>
      <c r="E10" s="11"/>
    </row>
    <row r="11" spans="1:8" ht="14" x14ac:dyDescent="0.3">
      <c r="A11" s="8" t="s">
        <v>6</v>
      </c>
      <c r="B11" s="8" t="s">
        <v>7</v>
      </c>
      <c r="D11" s="13" t="s">
        <v>9</v>
      </c>
      <c r="E11" s="13" t="s">
        <v>10</v>
      </c>
    </row>
    <row r="12" spans="1:8" ht="15" customHeight="1" x14ac:dyDescent="0.3">
      <c r="A12" s="9">
        <v>26</v>
      </c>
      <c r="B12" s="9">
        <v>2</v>
      </c>
      <c r="D12" s="12">
        <v>26</v>
      </c>
      <c r="E12" s="12">
        <f>B12/(G6*G7)</f>
        <v>0.16666666666666666</v>
      </c>
    </row>
    <row r="13" spans="1:8" ht="14" x14ac:dyDescent="0.3">
      <c r="A13" s="9">
        <v>34</v>
      </c>
      <c r="B13" s="9">
        <v>1</v>
      </c>
      <c r="D13" s="12">
        <v>34</v>
      </c>
      <c r="E13" s="12">
        <f>B13/(G6*G7)</f>
        <v>8.3333333333333329E-2</v>
      </c>
    </row>
    <row r="14" spans="1:8" ht="14" x14ac:dyDescent="0.3">
      <c r="A14" s="9">
        <v>37</v>
      </c>
      <c r="B14" s="9">
        <v>1</v>
      </c>
      <c r="D14" s="12">
        <v>37</v>
      </c>
      <c r="E14" s="12">
        <f>B14/(G6*G7)</f>
        <v>8.3333333333333329E-2</v>
      </c>
    </row>
    <row r="15" spans="1:8" ht="14" x14ac:dyDescent="0.3">
      <c r="A15" s="9">
        <v>56</v>
      </c>
      <c r="B15" s="9">
        <v>1</v>
      </c>
      <c r="D15" s="12">
        <v>56</v>
      </c>
      <c r="E15" s="12">
        <f>B15/(G6*G7)</f>
        <v>8.3333333333333329E-2</v>
      </c>
    </row>
    <row r="16" spans="1:8" ht="14" x14ac:dyDescent="0.3">
      <c r="A16" s="9">
        <v>60</v>
      </c>
      <c r="B16" s="9">
        <v>1</v>
      </c>
      <c r="D16" s="12">
        <v>60</v>
      </c>
      <c r="E16" s="12">
        <f>B16/(G6*G7)</f>
        <v>8.3333333333333329E-2</v>
      </c>
    </row>
    <row r="17" spans="1:11" ht="14" x14ac:dyDescent="0.3">
      <c r="A17" s="9">
        <v>61</v>
      </c>
      <c r="B17" s="9">
        <v>1</v>
      </c>
      <c r="D17" s="12">
        <v>61</v>
      </c>
      <c r="E17" s="12">
        <f>B17/(G6*G7)</f>
        <v>8.3333333333333329E-2</v>
      </c>
    </row>
    <row r="18" spans="1:11" ht="14" x14ac:dyDescent="0.3">
      <c r="A18" s="9">
        <v>70</v>
      </c>
      <c r="B18" s="9">
        <v>1</v>
      </c>
      <c r="D18" s="12">
        <v>70</v>
      </c>
      <c r="E18" s="12">
        <f>B18/(G6*G7)</f>
        <v>8.3333333333333329E-2</v>
      </c>
      <c r="G18" s="2" t="s">
        <v>30</v>
      </c>
      <c r="H18" s="14" t="s">
        <v>27</v>
      </c>
      <c r="I18" s="14"/>
      <c r="J18" s="14"/>
      <c r="K18" s="14"/>
    </row>
    <row r="19" spans="1:11" ht="14" x14ac:dyDescent="0.3">
      <c r="A19" s="9">
        <v>71</v>
      </c>
      <c r="B19" s="9">
        <v>1</v>
      </c>
      <c r="D19" s="12">
        <v>71</v>
      </c>
      <c r="E19" s="12">
        <f>B19/(G6*G7)</f>
        <v>8.3333333333333329E-2</v>
      </c>
      <c r="G19" s="2" t="s">
        <v>31</v>
      </c>
      <c r="H19" s="14" t="s">
        <v>28</v>
      </c>
      <c r="I19" s="14"/>
      <c r="J19" s="14"/>
      <c r="K19" s="14"/>
    </row>
    <row r="20" spans="1:11" ht="14" x14ac:dyDescent="0.3">
      <c r="A20" s="9">
        <v>75</v>
      </c>
      <c r="B20" s="9">
        <v>1</v>
      </c>
      <c r="D20" s="12">
        <v>75</v>
      </c>
      <c r="E20" s="12">
        <f>B20/(G6*G7)</f>
        <v>8.3333333333333329E-2</v>
      </c>
      <c r="G20" s="2" t="s">
        <v>32</v>
      </c>
      <c r="H20" s="14" t="s">
        <v>29</v>
      </c>
      <c r="I20" s="14"/>
      <c r="J20" s="14"/>
      <c r="K20" s="14"/>
    </row>
    <row r="21" spans="1:11" ht="15.75" customHeight="1" x14ac:dyDescent="0.3">
      <c r="A21" s="9">
        <v>96</v>
      </c>
      <c r="B21" s="9">
        <v>1</v>
      </c>
      <c r="D21" s="12">
        <v>96</v>
      </c>
      <c r="E21" s="12">
        <f>B21/(G6*G7)</f>
        <v>8.3333333333333329E-2</v>
      </c>
    </row>
    <row r="22" spans="1:11" ht="15.75" customHeight="1" x14ac:dyDescent="0.3">
      <c r="A22" s="9">
        <v>106</v>
      </c>
      <c r="B22" s="9">
        <v>1</v>
      </c>
      <c r="D22" s="12">
        <v>106</v>
      </c>
      <c r="E22" s="12">
        <f>B22/(G6*G7)</f>
        <v>8.3333333333333329E-2</v>
      </c>
    </row>
    <row r="23" spans="1:11" ht="15.75" customHeight="1" x14ac:dyDescent="0.3"/>
    <row r="24" spans="1:11" ht="15.75" customHeight="1" x14ac:dyDescent="0.3"/>
    <row r="25" spans="1:11" ht="15.75" customHeight="1" x14ac:dyDescent="0.3">
      <c r="A25" s="10" t="s">
        <v>11</v>
      </c>
      <c r="B25" s="10"/>
      <c r="C25" s="10"/>
    </row>
    <row r="26" spans="1:11" ht="15.75" customHeight="1" x14ac:dyDescent="0.3">
      <c r="A26" s="16" t="s">
        <v>12</v>
      </c>
      <c r="B26" s="17" t="s">
        <v>13</v>
      </c>
      <c r="C26" s="17"/>
    </row>
    <row r="27" spans="1:11" ht="15.75" customHeight="1" x14ac:dyDescent="0.3">
      <c r="A27" s="15">
        <v>26</v>
      </c>
      <c r="B27" s="18">
        <f>D12*E12</f>
        <v>4.333333333333333</v>
      </c>
      <c r="C27" s="18"/>
    </row>
    <row r="28" spans="1:11" ht="15.75" customHeight="1" x14ac:dyDescent="0.3">
      <c r="A28" s="15">
        <v>34</v>
      </c>
      <c r="B28" s="18">
        <f>D13*E13</f>
        <v>2.833333333333333</v>
      </c>
      <c r="C28" s="18"/>
    </row>
    <row r="29" spans="1:11" ht="15.75" customHeight="1" x14ac:dyDescent="0.3">
      <c r="A29" s="15">
        <v>37</v>
      </c>
      <c r="B29" s="18">
        <f>D14*E14</f>
        <v>3.083333333333333</v>
      </c>
      <c r="C29" s="18"/>
    </row>
    <row r="30" spans="1:11" ht="15.75" customHeight="1" x14ac:dyDescent="0.3">
      <c r="A30" s="15">
        <v>56</v>
      </c>
      <c r="B30" s="18">
        <f>D15*E15</f>
        <v>4.6666666666666661</v>
      </c>
      <c r="C30" s="18"/>
      <c r="D30" s="2" t="s">
        <v>14</v>
      </c>
    </row>
    <row r="31" spans="1:11" ht="15.75" customHeight="1" x14ac:dyDescent="0.3">
      <c r="A31" s="15">
        <v>60</v>
      </c>
      <c r="B31" s="18">
        <f>D16*E16</f>
        <v>5</v>
      </c>
      <c r="C31" s="18"/>
    </row>
    <row r="32" spans="1:11" ht="15.75" customHeight="1" x14ac:dyDescent="0.3">
      <c r="A32" s="15">
        <v>61</v>
      </c>
      <c r="B32" s="18">
        <f>D17*E17</f>
        <v>5.083333333333333</v>
      </c>
      <c r="C32" s="18"/>
    </row>
    <row r="33" spans="1:12" ht="15.75" customHeight="1" x14ac:dyDescent="0.3">
      <c r="A33" s="15">
        <v>70</v>
      </c>
      <c r="B33" s="18">
        <f>D18*E18</f>
        <v>5.833333333333333</v>
      </c>
      <c r="C33" s="18"/>
    </row>
    <row r="34" spans="1:12" ht="15.75" customHeight="1" x14ac:dyDescent="0.3">
      <c r="A34" s="15">
        <v>71</v>
      </c>
      <c r="B34" s="18">
        <f>D19*E19</f>
        <v>5.9166666666666661</v>
      </c>
      <c r="C34" s="18"/>
    </row>
    <row r="35" spans="1:12" ht="15.75" customHeight="1" x14ac:dyDescent="0.3">
      <c r="A35" s="15">
        <v>75</v>
      </c>
      <c r="B35" s="18">
        <f>D20*E20</f>
        <v>6.25</v>
      </c>
      <c r="C35" s="18"/>
    </row>
    <row r="36" spans="1:12" ht="15.75" customHeight="1" x14ac:dyDescent="0.3">
      <c r="A36" s="15">
        <v>96</v>
      </c>
      <c r="B36" s="18">
        <v>7.968</v>
      </c>
      <c r="C36" s="18"/>
    </row>
    <row r="37" spans="1:12" ht="15.75" customHeight="1" x14ac:dyDescent="0.3">
      <c r="A37" s="15">
        <v>106</v>
      </c>
      <c r="B37" s="18">
        <f>D22*E22</f>
        <v>8.8333333333333321</v>
      </c>
      <c r="C37" s="18"/>
    </row>
    <row r="38" spans="1:12" ht="15.75" customHeight="1" x14ac:dyDescent="0.3">
      <c r="A38" s="15" t="s">
        <v>13</v>
      </c>
      <c r="B38" s="18">
        <f>SUM(B27:B37)</f>
        <v>59.801333333333318</v>
      </c>
      <c r="C38" s="18"/>
    </row>
    <row r="39" spans="1:12" ht="15.75" customHeight="1" x14ac:dyDescent="0.3"/>
    <row r="40" spans="1:12" ht="15.75" customHeight="1" x14ac:dyDescent="0.3">
      <c r="A40" s="19" t="s">
        <v>15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 ht="15.75" customHeight="1" x14ac:dyDescent="0.3">
      <c r="A41" s="20" t="s">
        <v>12</v>
      </c>
      <c r="B41" s="20" t="s">
        <v>16</v>
      </c>
      <c r="C41" s="20" t="s">
        <v>17</v>
      </c>
      <c r="D41" s="20" t="s">
        <v>18</v>
      </c>
      <c r="E41" s="20" t="s">
        <v>19</v>
      </c>
      <c r="F41" s="20" t="s">
        <v>20</v>
      </c>
      <c r="G41" s="20" t="s">
        <v>21</v>
      </c>
      <c r="H41" s="21" t="s">
        <v>22</v>
      </c>
      <c r="I41" s="20" t="s">
        <v>23</v>
      </c>
      <c r="J41" s="20" t="s">
        <v>24</v>
      </c>
      <c r="K41" s="20" t="s">
        <v>25</v>
      </c>
      <c r="L41" s="20" t="s">
        <v>26</v>
      </c>
    </row>
    <row r="42" spans="1:12" ht="15.75" customHeight="1" x14ac:dyDescent="0.3">
      <c r="A42" s="22">
        <v>26</v>
      </c>
      <c r="B42" s="22">
        <f>E12</f>
        <v>0.16666666666666666</v>
      </c>
      <c r="C42" s="22">
        <f>B27</f>
        <v>4.333333333333333</v>
      </c>
      <c r="D42" s="22">
        <f>POWER($B$38*B42-C42,2)/(B42*(1-B42))</f>
        <v>228.50602702222193</v>
      </c>
      <c r="E42" s="22">
        <f t="shared" ref="E42:E52" si="0">D42</f>
        <v>228.50602702222193</v>
      </c>
      <c r="F42" s="22"/>
      <c r="G42" s="25">
        <f>$B$38*B42</f>
        <v>9.9668888888888851</v>
      </c>
      <c r="H42" s="25">
        <f t="shared" ref="H42:H52" si="1">G42-C42</f>
        <v>5.6335555555555521</v>
      </c>
      <c r="I42" s="25">
        <f t="shared" ref="I42:I52" si="2">H42*H42</f>
        <v>31.736948197530825</v>
      </c>
      <c r="J42" s="25">
        <f t="shared" ref="J42:J52" si="3">1-B42</f>
        <v>0.83333333333333337</v>
      </c>
      <c r="K42" s="25">
        <f t="shared" ref="K42:K52" si="4">J42*B42</f>
        <v>0.1388888888888889</v>
      </c>
      <c r="L42" s="25">
        <f t="shared" ref="L42:L52" si="5">I42/K42</f>
        <v>228.50602702222193</v>
      </c>
    </row>
    <row r="43" spans="1:12" ht="15.75" customHeight="1" x14ac:dyDescent="0.3">
      <c r="A43" s="22">
        <v>34</v>
      </c>
      <c r="B43" s="22">
        <f>B42+E13</f>
        <v>0.25</v>
      </c>
      <c r="C43" s="22">
        <f t="shared" ref="C43:C52" si="6">C42+B28</f>
        <v>7.1666666666666661</v>
      </c>
      <c r="D43" s="22">
        <f>POWER($B$38*B43-C43,2)/(B43*(1-B43))</f>
        <v>323.12248948148118</v>
      </c>
      <c r="E43" s="22">
        <f t="shared" si="0"/>
        <v>323.12248948148118</v>
      </c>
      <c r="F43" s="22"/>
      <c r="G43" s="25">
        <f>$B$38*B43</f>
        <v>14.950333333333329</v>
      </c>
      <c r="H43" s="25">
        <f t="shared" si="1"/>
        <v>7.7836666666666634</v>
      </c>
      <c r="I43" s="25">
        <f t="shared" si="2"/>
        <v>60.585466777777725</v>
      </c>
      <c r="J43" s="25">
        <f t="shared" si="3"/>
        <v>0.75</v>
      </c>
      <c r="K43" s="25">
        <f t="shared" si="4"/>
        <v>0.1875</v>
      </c>
      <c r="L43" s="25">
        <f t="shared" si="5"/>
        <v>323.12248948148118</v>
      </c>
    </row>
    <row r="44" spans="1:12" ht="15.75" customHeight="1" x14ac:dyDescent="0.3">
      <c r="A44" s="23">
        <v>37</v>
      </c>
      <c r="B44" s="24">
        <f>B43+E14</f>
        <v>0.33333333333333331</v>
      </c>
      <c r="C44" s="24">
        <f>C43+B29</f>
        <v>10.25</v>
      </c>
      <c r="D44" s="24">
        <f>POWER($B$38*B44-C44,2)/(B44*(1-B44))</f>
        <v>421.98998422222155</v>
      </c>
      <c r="E44" s="24">
        <f t="shared" si="0"/>
        <v>421.98998422222155</v>
      </c>
      <c r="F44" s="24" t="s">
        <v>20</v>
      </c>
      <c r="G44" s="25">
        <f>$B$38*B44</f>
        <v>19.93377777777777</v>
      </c>
      <c r="H44" s="25">
        <f t="shared" si="1"/>
        <v>9.6837777777777703</v>
      </c>
      <c r="I44" s="25">
        <f t="shared" si="2"/>
        <v>93.775552049382568</v>
      </c>
      <c r="J44" s="25">
        <f t="shared" si="3"/>
        <v>0.66666666666666674</v>
      </c>
      <c r="K44" s="25">
        <f t="shared" si="4"/>
        <v>0.22222222222222224</v>
      </c>
      <c r="L44" s="25">
        <f t="shared" si="5"/>
        <v>421.98998422222155</v>
      </c>
    </row>
    <row r="45" spans="1:12" ht="15.75" customHeight="1" x14ac:dyDescent="0.3">
      <c r="A45" s="22">
        <v>56</v>
      </c>
      <c r="B45" s="22">
        <f>B44+E15</f>
        <v>0.41666666666666663</v>
      </c>
      <c r="C45" s="22">
        <f t="shared" si="6"/>
        <v>14.916666666666666</v>
      </c>
      <c r="D45" s="22">
        <f>POWER($B$38*B45-C45,2)/(B45*(1-B45))</f>
        <v>411.47428698412642</v>
      </c>
      <c r="E45" s="22">
        <f t="shared" si="0"/>
        <v>411.47428698412642</v>
      </c>
      <c r="F45" s="22"/>
      <c r="G45" s="25">
        <f>$B$38*B45</f>
        <v>24.917222222222215</v>
      </c>
      <c r="H45" s="25">
        <f t="shared" si="1"/>
        <v>10.000555555555549</v>
      </c>
      <c r="I45" s="25">
        <f t="shared" si="2"/>
        <v>100.01111141975295</v>
      </c>
      <c r="J45" s="25">
        <f t="shared" si="3"/>
        <v>0.58333333333333337</v>
      </c>
      <c r="K45" s="25">
        <f t="shared" si="4"/>
        <v>0.24305555555555555</v>
      </c>
      <c r="L45" s="25">
        <f t="shared" si="5"/>
        <v>411.47428698412642</v>
      </c>
    </row>
    <row r="46" spans="1:12" ht="15.75" customHeight="1" x14ac:dyDescent="0.3">
      <c r="A46" s="22">
        <v>60</v>
      </c>
      <c r="B46" s="22">
        <f>B45+E16</f>
        <v>0.49999999999999994</v>
      </c>
      <c r="C46" s="22">
        <f t="shared" si="6"/>
        <v>19.916666666666664</v>
      </c>
      <c r="D46" s="22">
        <f>POWER($B$38*B46-C46,2)/(B46*(1-B46))</f>
        <v>398.72102399999937</v>
      </c>
      <c r="E46" s="22">
        <f t="shared" si="0"/>
        <v>398.72102399999937</v>
      </c>
      <c r="F46" s="22"/>
      <c r="G46" s="25">
        <f>$B$38*B46</f>
        <v>29.900666666666655</v>
      </c>
      <c r="H46" s="25">
        <f t="shared" si="1"/>
        <v>9.9839999999999911</v>
      </c>
      <c r="I46" s="25">
        <f t="shared" si="2"/>
        <v>99.680255999999829</v>
      </c>
      <c r="J46" s="25">
        <f t="shared" si="3"/>
        <v>0.5</v>
      </c>
      <c r="K46" s="25">
        <f t="shared" si="4"/>
        <v>0.24999999999999997</v>
      </c>
      <c r="L46" s="25">
        <f t="shared" si="5"/>
        <v>398.72102399999937</v>
      </c>
    </row>
    <row r="47" spans="1:12" ht="15.75" customHeight="1" x14ac:dyDescent="0.3">
      <c r="A47" s="22">
        <v>61</v>
      </c>
      <c r="B47" s="22">
        <f>B46+E17</f>
        <v>0.58333333333333326</v>
      </c>
      <c r="C47" s="22">
        <f t="shared" si="6"/>
        <v>24.999999999999996</v>
      </c>
      <c r="D47" s="22">
        <f>POWER($B$38*B47-C47,2)/(B47*(1-B47))</f>
        <v>401.94782725079267</v>
      </c>
      <c r="E47" s="22">
        <f t="shared" si="0"/>
        <v>401.94782725079267</v>
      </c>
      <c r="F47" s="22"/>
      <c r="G47" s="25">
        <f>$B$38*B47</f>
        <v>34.884111111111096</v>
      </c>
      <c r="H47" s="25">
        <f t="shared" si="1"/>
        <v>9.8841111111110997</v>
      </c>
      <c r="I47" s="25">
        <f t="shared" si="2"/>
        <v>97.695652456789901</v>
      </c>
      <c r="J47" s="25">
        <f t="shared" si="3"/>
        <v>0.41666666666666674</v>
      </c>
      <c r="K47" s="25">
        <f t="shared" si="4"/>
        <v>0.24305555555555558</v>
      </c>
      <c r="L47" s="25">
        <f t="shared" si="5"/>
        <v>401.94782725079267</v>
      </c>
    </row>
    <row r="48" spans="1:12" ht="15.75" customHeight="1" x14ac:dyDescent="0.3">
      <c r="A48" s="22">
        <v>70</v>
      </c>
      <c r="B48" s="22">
        <f>B47+E18</f>
        <v>0.66666666666666663</v>
      </c>
      <c r="C48" s="22">
        <f t="shared" si="6"/>
        <v>30.833333333333329</v>
      </c>
      <c r="D48" s="22">
        <f>POWER($B$38*B48-C48,2)/(B48*(1-B48))</f>
        <v>367.27727022222138</v>
      </c>
      <c r="E48" s="22">
        <f t="shared" si="0"/>
        <v>367.27727022222138</v>
      </c>
      <c r="F48" s="22"/>
      <c r="G48" s="25">
        <f>$B$38*B48</f>
        <v>39.867555555555541</v>
      </c>
      <c r="H48" s="25">
        <f t="shared" si="1"/>
        <v>9.0342222222222119</v>
      </c>
      <c r="I48" s="25">
        <f t="shared" si="2"/>
        <v>81.617171160493641</v>
      </c>
      <c r="J48" s="25">
        <f t="shared" si="3"/>
        <v>0.33333333333333337</v>
      </c>
      <c r="K48" s="25">
        <f t="shared" si="4"/>
        <v>0.22222222222222224</v>
      </c>
      <c r="L48" s="25">
        <f t="shared" si="5"/>
        <v>367.27727022222138</v>
      </c>
    </row>
    <row r="49" spans="1:12" ht="15.75" customHeight="1" x14ac:dyDescent="0.3">
      <c r="A49" s="22">
        <v>71</v>
      </c>
      <c r="B49" s="22">
        <f>B48+E19</f>
        <v>0.75</v>
      </c>
      <c r="C49" s="22">
        <f t="shared" si="6"/>
        <v>36.749999999999993</v>
      </c>
      <c r="D49" s="22">
        <f>POWER($B$38*B49-C49,2)/(B49*(1-B49))</f>
        <v>350.00640533333262</v>
      </c>
      <c r="E49" s="22">
        <f t="shared" si="0"/>
        <v>350.00640533333262</v>
      </c>
      <c r="F49" s="22"/>
      <c r="G49" s="25">
        <f>$B$38*B49</f>
        <v>44.850999999999985</v>
      </c>
      <c r="H49" s="25">
        <f t="shared" si="1"/>
        <v>8.100999999999992</v>
      </c>
      <c r="I49" s="25">
        <f t="shared" si="2"/>
        <v>65.626200999999867</v>
      </c>
      <c r="J49" s="25">
        <f t="shared" si="3"/>
        <v>0.25</v>
      </c>
      <c r="K49" s="25">
        <f t="shared" si="4"/>
        <v>0.1875</v>
      </c>
      <c r="L49" s="25">
        <f t="shared" si="5"/>
        <v>350.00640533333262</v>
      </c>
    </row>
    <row r="50" spans="1:12" ht="15.75" customHeight="1" x14ac:dyDescent="0.3">
      <c r="A50" s="22">
        <v>75</v>
      </c>
      <c r="B50" s="22">
        <f>B49+E20</f>
        <v>0.83333333333333337</v>
      </c>
      <c r="C50" s="22">
        <f t="shared" si="6"/>
        <v>42.999999999999993</v>
      </c>
      <c r="D50" s="22">
        <f>POWER($B$38*B50-C50,2)/(B50*(1-B50))</f>
        <v>336.30934222222214</v>
      </c>
      <c r="E50" s="22">
        <f t="shared" si="0"/>
        <v>336.30934222222214</v>
      </c>
      <c r="F50" s="22"/>
      <c r="G50" s="25">
        <f>$B$38*B50</f>
        <v>49.834444444444436</v>
      </c>
      <c r="H50" s="25">
        <f t="shared" si="1"/>
        <v>6.8344444444444434</v>
      </c>
      <c r="I50" s="25">
        <f t="shared" si="2"/>
        <v>46.709630864197514</v>
      </c>
      <c r="J50" s="25">
        <f t="shared" si="3"/>
        <v>0.16666666666666663</v>
      </c>
      <c r="K50" s="25">
        <f t="shared" si="4"/>
        <v>0.13888888888888887</v>
      </c>
      <c r="L50" s="25">
        <f t="shared" si="5"/>
        <v>336.30934222222214</v>
      </c>
    </row>
    <row r="51" spans="1:12" ht="15.75" customHeight="1" x14ac:dyDescent="0.3">
      <c r="A51" s="22">
        <v>96</v>
      </c>
      <c r="B51" s="22">
        <f>B50+E21</f>
        <v>0.91666666666666674</v>
      </c>
      <c r="C51" s="22">
        <f t="shared" si="6"/>
        <v>50.967999999999989</v>
      </c>
      <c r="D51" s="22">
        <f>POWER($B$38*B51-C51,2)/(B51*(1-B51))</f>
        <v>194.02880016161657</v>
      </c>
      <c r="E51" s="22">
        <f t="shared" si="0"/>
        <v>194.02880016161657</v>
      </c>
      <c r="F51" s="22"/>
      <c r="G51" s="25">
        <f>$B$38*B51</f>
        <v>54.817888888888881</v>
      </c>
      <c r="H51" s="25">
        <f t="shared" si="1"/>
        <v>3.8498888888888914</v>
      </c>
      <c r="I51" s="25">
        <f t="shared" si="2"/>
        <v>14.821644456790143</v>
      </c>
      <c r="J51" s="25">
        <f t="shared" si="3"/>
        <v>8.3333333333333259E-2</v>
      </c>
      <c r="K51" s="25">
        <f t="shared" si="4"/>
        <v>7.6388888888888826E-2</v>
      </c>
      <c r="L51" s="25">
        <f t="shared" si="5"/>
        <v>194.02880016161657</v>
      </c>
    </row>
    <row r="52" spans="1:12" ht="15.75" customHeight="1" x14ac:dyDescent="0.3">
      <c r="A52" s="22">
        <v>106</v>
      </c>
      <c r="B52" s="22">
        <f>B51+E22</f>
        <v>1</v>
      </c>
      <c r="C52" s="22">
        <f t="shared" si="6"/>
        <v>59.801333333333318</v>
      </c>
      <c r="D52" s="22">
        <v>0</v>
      </c>
      <c r="E52" s="22">
        <f t="shared" si="0"/>
        <v>0</v>
      </c>
      <c r="F52" s="22"/>
      <c r="G52" s="25">
        <f>$B$38*B52</f>
        <v>59.801333333333318</v>
      </c>
      <c r="H52" s="25">
        <f t="shared" si="1"/>
        <v>0</v>
      </c>
      <c r="I52" s="25">
        <f t="shared" si="2"/>
        <v>0</v>
      </c>
      <c r="J52" s="25">
        <f t="shared" si="3"/>
        <v>0</v>
      </c>
      <c r="K52" s="25">
        <f t="shared" si="4"/>
        <v>0</v>
      </c>
      <c r="L52" s="25" t="e">
        <f t="shared" si="5"/>
        <v>#DIV/0!</v>
      </c>
    </row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</sheetData>
  <mergeCells count="22">
    <mergeCell ref="A40:L40"/>
    <mergeCell ref="B38:C38"/>
    <mergeCell ref="B30:C30"/>
    <mergeCell ref="B31:C31"/>
    <mergeCell ref="B32:C32"/>
    <mergeCell ref="B33:C33"/>
    <mergeCell ref="B34:C34"/>
    <mergeCell ref="B35:C35"/>
    <mergeCell ref="B36:C36"/>
    <mergeCell ref="B37:C37"/>
    <mergeCell ref="H20:K20"/>
    <mergeCell ref="A25:C25"/>
    <mergeCell ref="B26:C26"/>
    <mergeCell ref="B27:C27"/>
    <mergeCell ref="B28:C28"/>
    <mergeCell ref="B29:C29"/>
    <mergeCell ref="A1:H1"/>
    <mergeCell ref="A3:B3"/>
    <mergeCell ref="A10:B10"/>
    <mergeCell ref="D10:E10"/>
    <mergeCell ref="H18:K18"/>
    <mergeCell ref="H19:K19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odila</dc:creator>
  <cp:lastModifiedBy>odila</cp:lastModifiedBy>
  <dcterms:created xsi:type="dcterms:W3CDTF">2006-09-16T00:00:00Z</dcterms:created>
  <dcterms:modified xsi:type="dcterms:W3CDTF">2021-12-21T02:12:02Z</dcterms:modified>
</cp:coreProperties>
</file>