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<sst xmlns="http://schemas.openxmlformats.org/spreadsheetml/2006/main" count="244" uniqueCount="85">
  <si>
    <t>Species</t>
  </si>
  <si>
    <t>Nest Internal Diameter (mm)</t>
  </si>
  <si>
    <t>Nest Inner Depth (mm)</t>
  </si>
  <si>
    <t>Nest External Diameter (mm)</t>
  </si>
  <si>
    <t>Nest External Heigh (mm)</t>
  </si>
  <si>
    <t>Nest Height Above Ground (cm)</t>
  </si>
  <si>
    <t>Egg Length (mm)</t>
  </si>
  <si>
    <t>Egg Width (mm)</t>
  </si>
  <si>
    <t>Egg Weight (g)</t>
  </si>
  <si>
    <t>Clutch Size</t>
  </si>
  <si>
    <t>Source</t>
  </si>
  <si>
    <t>Pittasoma michleri</t>
  </si>
  <si>
    <t>2 (1)</t>
  </si>
  <si>
    <t>Wetmore (1972)</t>
  </si>
  <si>
    <t>Greeney (2018)</t>
  </si>
  <si>
    <t>Conopophaga melanops</t>
  </si>
  <si>
    <t>von Ihering (1900)</t>
  </si>
  <si>
    <t>Schönwetter (1967)</t>
  </si>
  <si>
    <t>Straube (1989)</t>
  </si>
  <si>
    <r>
      <rPr>
        <rFont val="Arial"/>
        <color rgb="FF000000"/>
        <sz val="11.0"/>
      </rPr>
      <t xml:space="preserve">Alves </t>
    </r>
    <r>
      <rPr>
        <rFont val="Arial"/>
        <i/>
        <color rgb="FF000000"/>
        <sz val="11.0"/>
      </rPr>
      <t>et al</t>
    </r>
    <r>
      <rPr>
        <rFont val="Arial"/>
        <color rgb="FF000000"/>
        <sz val="11.0"/>
      </rPr>
      <t>. (2002)</t>
    </r>
  </si>
  <si>
    <r>
      <rPr>
        <rFont val="Arial"/>
        <color rgb="FF000000"/>
        <sz val="11.0"/>
      </rPr>
      <t xml:space="preserve">Alves </t>
    </r>
    <r>
      <rPr>
        <rFont val="Arial"/>
        <i/>
        <color rgb="FF000000"/>
        <sz val="11.0"/>
      </rPr>
      <t>et al</t>
    </r>
    <r>
      <rPr>
        <rFont val="Arial"/>
        <color rgb="FF000000"/>
        <sz val="11.0"/>
      </rPr>
      <t>. (2002)</t>
    </r>
  </si>
  <si>
    <t>Whitney (2003)</t>
  </si>
  <si>
    <t>2 (17)</t>
  </si>
  <si>
    <t>Lima &amp; Roper (2009)</t>
  </si>
  <si>
    <t>Stenzel &amp; Souza (2014)</t>
  </si>
  <si>
    <t>2 (114)</t>
  </si>
  <si>
    <r>
      <rPr>
        <rFont val="Arial"/>
        <color rgb="FF000000"/>
        <sz val="11.0"/>
      </rPr>
      <t xml:space="preserve">Studer </t>
    </r>
    <r>
      <rPr>
        <rFont val="Arial"/>
        <i/>
        <color rgb="FF000000"/>
        <sz val="11.0"/>
      </rPr>
      <t>et al.</t>
    </r>
    <r>
      <rPr>
        <rFont val="Arial"/>
        <color rgb="FF000000"/>
        <sz val="11.0"/>
      </rPr>
      <t xml:space="preserve"> (2019)</t>
    </r>
  </si>
  <si>
    <t>Conopophaga aurita</t>
  </si>
  <si>
    <t>1 (1)</t>
  </si>
  <si>
    <r>
      <rPr>
        <rFont val="Arial"/>
        <color rgb="FF000000"/>
        <sz val="11.0"/>
      </rPr>
      <t xml:space="preserve">Leite </t>
    </r>
    <r>
      <rPr>
        <rFont val="Arial"/>
        <i/>
        <color rgb="FF000000"/>
        <sz val="11.0"/>
      </rPr>
      <t>et al</t>
    </r>
    <r>
      <rPr>
        <rFont val="Arial"/>
        <color rgb="FF000000"/>
        <sz val="11.0"/>
      </rPr>
      <t>. (2012)</t>
    </r>
  </si>
  <si>
    <t>Conopophaga peruviana</t>
  </si>
  <si>
    <t>Begazo &amp; Valqui (1998)</t>
  </si>
  <si>
    <t>Dreyer (2002)</t>
  </si>
  <si>
    <t>Hillman &amp; Hogan (2002)</t>
  </si>
  <si>
    <t>2 (12)</t>
  </si>
  <si>
    <t>Conopophaga cearae</t>
  </si>
  <si>
    <r>
      <rPr>
        <rFont val="Arial"/>
        <color theme="1"/>
      </rPr>
      <t xml:space="preserve">Vieira </t>
    </r>
    <r>
      <rPr>
        <rFont val="Arial"/>
        <i/>
        <color theme="1"/>
      </rPr>
      <t>et al</t>
    </r>
    <r>
      <rPr>
        <rFont val="Arial"/>
        <color theme="1"/>
      </rPr>
      <t>.</t>
    </r>
  </si>
  <si>
    <r>
      <rPr>
        <rFont val="Arial"/>
        <color theme="1"/>
      </rPr>
      <t xml:space="preserve">Vieira </t>
    </r>
    <r>
      <rPr>
        <rFont val="Arial"/>
        <i/>
        <color theme="1"/>
      </rPr>
      <t>et al</t>
    </r>
    <r>
      <rPr>
        <rFont val="Arial"/>
        <color theme="1"/>
      </rPr>
      <t>.</t>
    </r>
  </si>
  <si>
    <r>
      <rPr>
        <rFont val="Arial"/>
        <color theme="1"/>
      </rPr>
      <t xml:space="preserve">Vieira </t>
    </r>
    <r>
      <rPr>
        <rFont val="Arial"/>
        <i/>
        <color theme="1"/>
      </rPr>
      <t>et al</t>
    </r>
    <r>
      <rPr>
        <rFont val="Arial"/>
        <color theme="1"/>
      </rPr>
      <t>.</t>
    </r>
  </si>
  <si>
    <r>
      <rPr>
        <rFont val="Arial"/>
        <color theme="1"/>
      </rPr>
      <t xml:space="preserve">Vieira </t>
    </r>
    <r>
      <rPr>
        <rFont val="Arial"/>
        <i/>
        <color theme="1"/>
      </rPr>
      <t>et al</t>
    </r>
    <r>
      <rPr>
        <rFont val="Arial"/>
        <color theme="1"/>
      </rPr>
      <t>.</t>
    </r>
  </si>
  <si>
    <t xml:space="preserve"> </t>
  </si>
  <si>
    <r>
      <rPr>
        <rFont val="Arial"/>
        <color theme="1"/>
      </rPr>
      <t xml:space="preserve">Vieira </t>
    </r>
    <r>
      <rPr>
        <rFont val="Arial"/>
        <i/>
        <color theme="1"/>
      </rPr>
      <t>et al</t>
    </r>
    <r>
      <rPr>
        <rFont val="Arial"/>
        <color theme="1"/>
      </rPr>
      <t>.</t>
    </r>
  </si>
  <si>
    <r>
      <rPr>
        <rFont val="Arial"/>
        <color theme="1"/>
      </rPr>
      <t xml:space="preserve">Vieira </t>
    </r>
    <r>
      <rPr>
        <rFont val="Arial"/>
        <i/>
        <color theme="1"/>
      </rPr>
      <t>et al</t>
    </r>
    <r>
      <rPr>
        <rFont val="Arial"/>
        <color theme="1"/>
      </rPr>
      <t>.</t>
    </r>
  </si>
  <si>
    <r>
      <rPr>
        <rFont val="Arial"/>
        <color theme="1"/>
      </rPr>
      <t xml:space="preserve">Vieira </t>
    </r>
    <r>
      <rPr>
        <rFont val="Arial"/>
        <i/>
        <color theme="1"/>
      </rPr>
      <t>et al</t>
    </r>
    <r>
      <rPr>
        <rFont val="Arial"/>
        <color theme="1"/>
      </rPr>
      <t>.</t>
    </r>
  </si>
  <si>
    <r>
      <rPr>
        <rFont val="Arial"/>
        <color theme="1"/>
      </rPr>
      <t xml:space="preserve">Vieira </t>
    </r>
    <r>
      <rPr>
        <rFont val="Arial"/>
        <i/>
        <color theme="1"/>
      </rPr>
      <t>et al</t>
    </r>
    <r>
      <rPr>
        <rFont val="Arial"/>
        <color theme="1"/>
      </rPr>
      <t>.</t>
    </r>
  </si>
  <si>
    <r>
      <rPr>
        <rFont val="Arial"/>
        <color theme="1"/>
      </rPr>
      <t xml:space="preserve">Vieira </t>
    </r>
    <r>
      <rPr>
        <rFont val="Arial"/>
        <i/>
        <color theme="1"/>
      </rPr>
      <t>et al</t>
    </r>
    <r>
      <rPr>
        <rFont val="Arial"/>
        <color theme="1"/>
      </rPr>
      <t>.</t>
    </r>
  </si>
  <si>
    <t>Conopophaga roberti</t>
  </si>
  <si>
    <t>Velho (1932)</t>
  </si>
  <si>
    <r>
      <rPr>
        <rFont val="Arial"/>
        <color theme="1"/>
      </rPr>
      <t xml:space="preserve">Pereira </t>
    </r>
    <r>
      <rPr>
        <rFont val="Arial"/>
        <i/>
        <color theme="1"/>
      </rPr>
      <t>et al</t>
    </r>
    <r>
      <rPr>
        <rFont val="Arial"/>
        <color theme="1"/>
      </rPr>
      <t>. (2022)</t>
    </r>
  </si>
  <si>
    <r>
      <rPr>
        <rFont val="Arial"/>
        <color theme="1"/>
      </rPr>
      <t xml:space="preserve">Pereira </t>
    </r>
    <r>
      <rPr>
        <rFont val="Arial"/>
        <i/>
        <color theme="1"/>
      </rPr>
      <t>et al</t>
    </r>
    <r>
      <rPr>
        <rFont val="Arial"/>
        <color theme="1"/>
      </rPr>
      <t>. (2022)</t>
    </r>
  </si>
  <si>
    <r>
      <rPr>
        <rFont val="Arial"/>
        <color theme="1"/>
      </rPr>
      <t xml:space="preserve">Pereira </t>
    </r>
    <r>
      <rPr>
        <rFont val="Arial"/>
        <i/>
        <color theme="1"/>
      </rPr>
      <t>et al</t>
    </r>
    <r>
      <rPr>
        <rFont val="Arial"/>
        <color theme="1"/>
      </rPr>
      <t>. (2022)</t>
    </r>
  </si>
  <si>
    <r>
      <rPr>
        <rFont val="Arial"/>
        <color theme="1"/>
      </rPr>
      <t xml:space="preserve">Pereira </t>
    </r>
    <r>
      <rPr>
        <rFont val="Arial"/>
        <i/>
        <color theme="1"/>
      </rPr>
      <t>et al</t>
    </r>
    <r>
      <rPr>
        <rFont val="Arial"/>
        <color theme="1"/>
      </rPr>
      <t>. (2022)</t>
    </r>
  </si>
  <si>
    <t>Conopophaga lineata</t>
  </si>
  <si>
    <t>Nehrkorn (1899)</t>
  </si>
  <si>
    <t>2 (2)</t>
  </si>
  <si>
    <t>Oates &amp; Reid (1903)</t>
  </si>
  <si>
    <t>3 (1)</t>
  </si>
  <si>
    <t>Frisch &amp; Frisch (1964)</t>
  </si>
  <si>
    <t>4 (1)</t>
  </si>
  <si>
    <r>
      <rPr>
        <rFont val="Arial"/>
        <color theme="1"/>
      </rPr>
      <t xml:space="preserve">Kreuger (1968) </t>
    </r>
    <r>
      <rPr>
        <rFont val="Arial"/>
        <i/>
        <color theme="1"/>
      </rPr>
      <t xml:space="preserve">apud </t>
    </r>
    <r>
      <rPr>
        <rFont val="Arial"/>
        <color theme="1"/>
      </rPr>
      <t>Greeney (2018)</t>
    </r>
  </si>
  <si>
    <r>
      <rPr>
        <rFont val="Arial"/>
        <color theme="1"/>
      </rPr>
      <t xml:space="preserve">Kreuger (1968) </t>
    </r>
    <r>
      <rPr>
        <rFont val="Arial"/>
        <i/>
        <color theme="1"/>
      </rPr>
      <t xml:space="preserve">apud </t>
    </r>
    <r>
      <rPr>
        <rFont val="Arial"/>
        <color theme="1"/>
      </rPr>
      <t>Greeney (2018)</t>
    </r>
  </si>
  <si>
    <r>
      <rPr>
        <rFont val="Arial"/>
        <color theme="1"/>
      </rPr>
      <t xml:space="preserve">Kreuger (1968) </t>
    </r>
    <r>
      <rPr>
        <rFont val="Arial"/>
        <i/>
        <color theme="1"/>
      </rPr>
      <t xml:space="preserve">apud </t>
    </r>
    <r>
      <rPr>
        <rFont val="Arial"/>
        <color theme="1"/>
      </rPr>
      <t>Greeney (2018)</t>
    </r>
  </si>
  <si>
    <r>
      <rPr>
        <rFont val="Arial"/>
        <color theme="1"/>
      </rPr>
      <t xml:space="preserve">Kreuger (1968) </t>
    </r>
    <r>
      <rPr>
        <rFont val="Arial"/>
        <i/>
        <color theme="1"/>
      </rPr>
      <t xml:space="preserve">apud </t>
    </r>
    <r>
      <rPr>
        <rFont val="Arial"/>
        <color theme="1"/>
      </rPr>
      <t>Greeney (2018)</t>
    </r>
  </si>
  <si>
    <r>
      <rPr>
        <rFont val="Arial"/>
        <color theme="1"/>
      </rPr>
      <t xml:space="preserve">Kreuger (1968) </t>
    </r>
    <r>
      <rPr>
        <rFont val="Arial"/>
        <i/>
        <color theme="1"/>
      </rPr>
      <t xml:space="preserve">apud </t>
    </r>
    <r>
      <rPr>
        <rFont val="Arial"/>
        <color theme="1"/>
      </rPr>
      <t>Greeney (2018)</t>
    </r>
  </si>
  <si>
    <r>
      <rPr>
        <rFont val="Arial"/>
        <color theme="1"/>
      </rPr>
      <t xml:space="preserve">Willis </t>
    </r>
    <r>
      <rPr>
        <rFont val="Arial"/>
        <i/>
        <color theme="1"/>
      </rPr>
      <t>et al.</t>
    </r>
    <r>
      <rPr>
        <rFont val="Arial"/>
        <color theme="1"/>
      </rPr>
      <t xml:space="preserve"> (1983)</t>
    </r>
  </si>
  <si>
    <r>
      <rPr>
        <rFont val="Arial"/>
        <color theme="1"/>
      </rPr>
      <t xml:space="preserve">Willis </t>
    </r>
    <r>
      <rPr>
        <rFont val="Arial"/>
        <i/>
        <color theme="1"/>
      </rPr>
      <t>et al.</t>
    </r>
    <r>
      <rPr>
        <rFont val="Arial"/>
        <color theme="1"/>
      </rPr>
      <t xml:space="preserve"> (1983)</t>
    </r>
  </si>
  <si>
    <r>
      <rPr>
        <rFont val="Arial"/>
        <color theme="1"/>
      </rPr>
      <t xml:space="preserve">Willis </t>
    </r>
    <r>
      <rPr>
        <rFont val="Arial"/>
        <i/>
        <color theme="1"/>
      </rPr>
      <t>et al.</t>
    </r>
    <r>
      <rPr>
        <rFont val="Arial"/>
        <color theme="1"/>
      </rPr>
      <t xml:space="preserve"> (1983)</t>
    </r>
  </si>
  <si>
    <r>
      <rPr>
        <rFont val="Arial"/>
        <color theme="1"/>
      </rPr>
      <t xml:space="preserve">Willis </t>
    </r>
    <r>
      <rPr>
        <rFont val="Arial"/>
        <i/>
        <color theme="1"/>
      </rPr>
      <t>et al.</t>
    </r>
    <r>
      <rPr>
        <rFont val="Arial"/>
        <color theme="1"/>
      </rPr>
      <t xml:space="preserve"> (1983)</t>
    </r>
  </si>
  <si>
    <t>Fraga &amp; Narosky (1985)</t>
  </si>
  <si>
    <r>
      <rPr>
        <rFont val="Arial"/>
        <color theme="1"/>
      </rPr>
      <t xml:space="preserve">Lopes </t>
    </r>
    <r>
      <rPr>
        <rFont val="Arial"/>
        <i/>
        <color theme="1"/>
      </rPr>
      <t>et al</t>
    </r>
    <r>
      <rPr>
        <rFont val="Arial"/>
        <color theme="1"/>
      </rPr>
      <t>. (2003)</t>
    </r>
  </si>
  <si>
    <r>
      <rPr>
        <rFont val="Arial"/>
        <color theme="1"/>
      </rPr>
      <t xml:space="preserve">Lopes </t>
    </r>
    <r>
      <rPr>
        <rFont val="Arial"/>
        <i/>
        <color theme="1"/>
      </rPr>
      <t>et al</t>
    </r>
    <r>
      <rPr>
        <rFont val="Arial"/>
        <color theme="1"/>
      </rPr>
      <t>. (2003)</t>
    </r>
  </si>
  <si>
    <t>2 (10)</t>
  </si>
  <si>
    <r>
      <rPr>
        <rFont val="Arial"/>
        <color theme="1"/>
      </rPr>
      <t xml:space="preserve">Marini </t>
    </r>
    <r>
      <rPr>
        <rFont val="Arial"/>
        <i/>
        <color theme="1"/>
      </rPr>
      <t>et al</t>
    </r>
    <r>
      <rPr>
        <rFont val="Arial"/>
        <color theme="1"/>
      </rPr>
      <t>. (2007)</t>
    </r>
  </si>
  <si>
    <r>
      <rPr>
        <rFont val="Arial"/>
        <color theme="1"/>
      </rPr>
      <t xml:space="preserve">Marini </t>
    </r>
    <r>
      <rPr>
        <rFont val="Arial"/>
        <i/>
        <color theme="1"/>
      </rPr>
      <t>et al</t>
    </r>
    <r>
      <rPr>
        <rFont val="Arial"/>
        <color theme="1"/>
      </rPr>
      <t>. (2007)</t>
    </r>
  </si>
  <si>
    <r>
      <rPr>
        <rFont val="Arial"/>
        <color theme="1"/>
      </rPr>
      <t xml:space="preserve">Marini </t>
    </r>
    <r>
      <rPr>
        <rFont val="Arial"/>
        <i/>
        <color theme="1"/>
      </rPr>
      <t>et al</t>
    </r>
    <r>
      <rPr>
        <rFont val="Arial"/>
        <color theme="1"/>
      </rPr>
      <t>. (2007)</t>
    </r>
  </si>
  <si>
    <r>
      <rPr>
        <rFont val="Arial"/>
        <color theme="1"/>
      </rPr>
      <t xml:space="preserve">Maurício </t>
    </r>
    <r>
      <rPr>
        <rFont val="Arial"/>
        <i/>
        <color theme="1"/>
      </rPr>
      <t>et al.</t>
    </r>
    <r>
      <rPr>
        <rFont val="Arial"/>
        <color theme="1"/>
      </rPr>
      <t xml:space="preserve"> (2013)</t>
    </r>
  </si>
  <si>
    <r>
      <rPr>
        <rFont val="Arial"/>
        <color theme="1"/>
      </rPr>
      <t xml:space="preserve">Maurício </t>
    </r>
    <r>
      <rPr>
        <rFont val="Arial"/>
        <i/>
        <color theme="1"/>
      </rPr>
      <t>et al.</t>
    </r>
    <r>
      <rPr>
        <rFont val="Arial"/>
        <color theme="1"/>
      </rPr>
      <t xml:space="preserve"> (2013)</t>
    </r>
  </si>
  <si>
    <r>
      <rPr>
        <rFont val="Arial"/>
        <color theme="1"/>
      </rPr>
      <t xml:space="preserve">Maurício </t>
    </r>
    <r>
      <rPr>
        <rFont val="Arial"/>
        <i/>
        <color theme="1"/>
      </rPr>
      <t>et al.</t>
    </r>
    <r>
      <rPr>
        <rFont val="Arial"/>
        <color theme="1"/>
      </rPr>
      <t xml:space="preserve"> (2013)</t>
    </r>
  </si>
  <si>
    <t>Bodrati &amp; Di Sallo (2020)</t>
  </si>
  <si>
    <t>Conopophaga castaneiceps</t>
  </si>
  <si>
    <t>Hilty (1975)</t>
  </si>
  <si>
    <t>Lizarazo &amp; Londoño (2022)</t>
  </si>
  <si>
    <t>2 (3)</t>
  </si>
  <si>
    <t>Conopophaga ardesiaca</t>
  </si>
  <si>
    <t>Sánchez &amp; Aponte (2006)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</si>
</sst>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4" fontId="4" numFmtId="0" xfId="0" applyAlignment="1" applyFill="1" applyFont="1">
      <alignment horizontal="left" readingOrder="0"/>
    </xf>
    <xf borderId="0" fillId="5" fontId="3" numFmtId="0" xfId="0" applyAlignment="1" applyFill="1" applyFont="1">
      <alignment readingOrder="0" vertical="center"/>
    </xf>
    <xf borderId="0" fillId="6" fontId="3" numFmtId="0" xfId="0" applyAlignment="1" applyFill="1" applyFont="1">
      <alignment readingOrder="0" vertical="center"/>
    </xf>
    <xf borderId="0" fillId="7" fontId="3" numFmtId="0" xfId="0" applyAlignment="1" applyFill="1" applyFont="1">
      <alignment readingOrder="0" vertical="center"/>
    </xf>
    <xf borderId="0" fillId="8" fontId="3" numFmtId="0" xfId="0" applyAlignment="1" applyFill="1" applyFont="1">
      <alignment readingOrder="0" vertical="center"/>
    </xf>
    <xf borderId="0" fillId="9" fontId="3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0" fillId="10" fontId="3" numFmtId="0" xfId="0" applyAlignment="1" applyFill="1" applyFont="1">
      <alignment readingOrder="0" vertical="center"/>
    </xf>
    <xf borderId="0" fillId="11" fontId="3" numFmtId="0" xfId="0" applyAlignment="1" applyFill="1" applyFont="1">
      <alignment vertical="center"/>
    </xf>
    <xf borderId="0" fillId="12" fontId="3" numFmtId="0" xfId="0" applyAlignment="1" applyFill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75"/>
    <col customWidth="1" min="2" max="10" width="12.5"/>
    <col customWidth="1" min="11" max="11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11</v>
      </c>
      <c r="B2" s="5">
        <v>90.0</v>
      </c>
      <c r="E2" s="5"/>
      <c r="F2" s="5">
        <v>100.0</v>
      </c>
      <c r="G2" s="5">
        <v>31.3</v>
      </c>
      <c r="H2" s="5">
        <v>23.5</v>
      </c>
      <c r="I2" s="6"/>
      <c r="J2" s="5" t="s">
        <v>12</v>
      </c>
      <c r="K2" s="7" t="s">
        <v>13</v>
      </c>
    </row>
    <row r="3">
      <c r="A3" s="4" t="s">
        <v>11</v>
      </c>
      <c r="B3" s="5"/>
      <c r="C3" s="5"/>
      <c r="D3" s="5"/>
      <c r="E3" s="5"/>
      <c r="F3" s="5"/>
      <c r="G3" s="5">
        <v>32.2</v>
      </c>
      <c r="H3" s="5">
        <v>23.0</v>
      </c>
      <c r="I3" s="6"/>
      <c r="J3" s="5"/>
      <c r="K3" s="7" t="s">
        <v>13</v>
      </c>
    </row>
    <row r="4">
      <c r="A4" s="4" t="s">
        <v>11</v>
      </c>
      <c r="B4" s="5"/>
      <c r="C4" s="5">
        <v>60.0</v>
      </c>
      <c r="D4" s="5">
        <f>MEDIAN(20,24)</f>
        <v>22</v>
      </c>
      <c r="E4" s="5"/>
      <c r="F4" s="5"/>
      <c r="G4" s="5"/>
      <c r="H4" s="5"/>
      <c r="I4" s="6"/>
      <c r="J4" s="5"/>
      <c r="K4" s="8" t="s">
        <v>14</v>
      </c>
    </row>
    <row r="5">
      <c r="A5" s="9" t="s">
        <v>15</v>
      </c>
      <c r="B5" s="5"/>
      <c r="C5" s="5"/>
      <c r="D5" s="5"/>
      <c r="E5" s="5"/>
      <c r="F5" s="5"/>
      <c r="G5" s="5">
        <v>22.0</v>
      </c>
      <c r="H5" s="5">
        <v>17.0</v>
      </c>
      <c r="I5" s="6"/>
      <c r="J5" s="5" t="s">
        <v>12</v>
      </c>
      <c r="K5" s="7" t="s">
        <v>16</v>
      </c>
    </row>
    <row r="6">
      <c r="A6" s="9" t="s">
        <v>15</v>
      </c>
      <c r="B6" s="5"/>
      <c r="C6" s="5"/>
      <c r="D6" s="5"/>
      <c r="E6" s="5"/>
      <c r="F6" s="5"/>
      <c r="G6" s="5">
        <v>21.0</v>
      </c>
      <c r="H6" s="5">
        <v>17.0</v>
      </c>
      <c r="I6" s="6"/>
      <c r="J6" s="5"/>
      <c r="K6" s="7" t="s">
        <v>16</v>
      </c>
    </row>
    <row r="7">
      <c r="A7" s="9" t="s">
        <v>15</v>
      </c>
      <c r="B7" s="5"/>
      <c r="C7" s="5"/>
      <c r="D7" s="5"/>
      <c r="E7" s="5"/>
      <c r="F7" s="5"/>
      <c r="G7" s="5">
        <v>21.2</v>
      </c>
      <c r="H7" s="5">
        <v>17.2</v>
      </c>
      <c r="I7" s="5">
        <v>3.4</v>
      </c>
      <c r="J7" s="5" t="s">
        <v>12</v>
      </c>
      <c r="K7" s="7" t="s">
        <v>17</v>
      </c>
    </row>
    <row r="8">
      <c r="A8" s="9" t="s">
        <v>15</v>
      </c>
      <c r="B8" s="5">
        <v>57.0</v>
      </c>
      <c r="C8" s="5">
        <v>42.0</v>
      </c>
      <c r="D8" s="5"/>
      <c r="E8" s="5">
        <v>100.0</v>
      </c>
      <c r="F8" s="5">
        <v>57.0</v>
      </c>
      <c r="G8" s="5">
        <v>22.5</v>
      </c>
      <c r="H8" s="5">
        <v>17.5</v>
      </c>
      <c r="I8" s="6"/>
      <c r="J8" s="5" t="s">
        <v>12</v>
      </c>
      <c r="K8" s="7" t="s">
        <v>18</v>
      </c>
    </row>
    <row r="9">
      <c r="A9" s="9" t="s">
        <v>15</v>
      </c>
      <c r="B9" s="5"/>
      <c r="C9" s="5"/>
      <c r="D9" s="5"/>
      <c r="E9" s="5"/>
      <c r="F9" s="5"/>
      <c r="G9" s="5">
        <v>22.7</v>
      </c>
      <c r="H9" s="5">
        <v>17.0</v>
      </c>
      <c r="I9" s="6"/>
      <c r="J9" s="5"/>
      <c r="K9" s="7" t="s">
        <v>18</v>
      </c>
    </row>
    <row r="10">
      <c r="A10" s="9" t="s">
        <v>15</v>
      </c>
      <c r="B10" s="5">
        <f>MEDIAN(75,95)</f>
        <v>85</v>
      </c>
      <c r="C10" s="5">
        <v>43.0</v>
      </c>
      <c r="D10" s="5">
        <f>MEDIAN(100,120)</f>
        <v>110</v>
      </c>
      <c r="E10" s="5">
        <v>65.0</v>
      </c>
      <c r="F10" s="5">
        <v>87.0</v>
      </c>
      <c r="G10" s="5">
        <v>23.0</v>
      </c>
      <c r="H10" s="5">
        <v>16.8</v>
      </c>
      <c r="I10" s="5">
        <v>3.4</v>
      </c>
      <c r="J10" s="5" t="s">
        <v>12</v>
      </c>
      <c r="K10" s="7" t="s">
        <v>19</v>
      </c>
    </row>
    <row r="11">
      <c r="A11" s="9" t="s">
        <v>15</v>
      </c>
      <c r="B11" s="5"/>
      <c r="C11" s="5"/>
      <c r="D11" s="5"/>
      <c r="E11" s="5"/>
      <c r="F11" s="5"/>
      <c r="G11" s="5">
        <v>23.1</v>
      </c>
      <c r="H11" s="5">
        <v>16.9</v>
      </c>
      <c r="I11" s="5">
        <v>3.6</v>
      </c>
      <c r="J11" s="5"/>
      <c r="K11" s="7" t="s">
        <v>20</v>
      </c>
    </row>
    <row r="12">
      <c r="A12" s="9" t="s">
        <v>15</v>
      </c>
      <c r="B12" s="5"/>
      <c r="C12" s="5"/>
      <c r="D12" s="5"/>
      <c r="E12" s="5"/>
      <c r="F12" s="5">
        <v>80.0</v>
      </c>
      <c r="G12" s="5"/>
      <c r="H12" s="5"/>
      <c r="I12" s="6"/>
      <c r="J12" s="5"/>
      <c r="K12" s="7" t="s">
        <v>21</v>
      </c>
    </row>
    <row r="13">
      <c r="A13" s="9" t="s">
        <v>15</v>
      </c>
      <c r="B13" s="5"/>
      <c r="C13" s="5"/>
      <c r="D13" s="5"/>
      <c r="E13" s="5"/>
      <c r="F13" s="5">
        <v>60.0</v>
      </c>
      <c r="G13" s="5"/>
      <c r="H13" s="5"/>
      <c r="I13" s="6"/>
      <c r="J13" s="5"/>
      <c r="K13" s="7" t="s">
        <v>21</v>
      </c>
    </row>
    <row r="14">
      <c r="A14" s="9" t="s">
        <v>15</v>
      </c>
      <c r="B14" s="5"/>
      <c r="C14" s="5"/>
      <c r="D14" s="5"/>
      <c r="E14" s="5"/>
      <c r="F14" s="5"/>
      <c r="G14" s="5"/>
      <c r="H14" s="5"/>
      <c r="I14" s="6"/>
      <c r="J14" s="5" t="s">
        <v>22</v>
      </c>
      <c r="K14" s="7" t="s">
        <v>23</v>
      </c>
    </row>
    <row r="15">
      <c r="A15" s="9" t="s">
        <v>15</v>
      </c>
      <c r="B15" s="5">
        <v>55.0</v>
      </c>
      <c r="C15" s="5">
        <v>50.0</v>
      </c>
      <c r="D15" s="5"/>
      <c r="E15" s="5"/>
      <c r="F15" s="5">
        <f>MEDIAN(20,130)</f>
        <v>75</v>
      </c>
      <c r="G15" s="5"/>
      <c r="H15" s="5"/>
      <c r="I15" s="6"/>
      <c r="J15" s="5"/>
      <c r="K15" s="7" t="s">
        <v>24</v>
      </c>
    </row>
    <row r="16">
      <c r="A16" s="9" t="s">
        <v>15</v>
      </c>
      <c r="B16" s="5">
        <v>61.1</v>
      </c>
      <c r="C16" s="5">
        <v>37.8</v>
      </c>
      <c r="D16" s="5">
        <v>136.0</v>
      </c>
      <c r="E16" s="5">
        <v>86.0</v>
      </c>
      <c r="F16" s="5">
        <v>69.4</v>
      </c>
      <c r="G16" s="5">
        <v>22.41</v>
      </c>
      <c r="H16" s="5">
        <v>17.03</v>
      </c>
      <c r="I16" s="5">
        <v>3.21</v>
      </c>
      <c r="J16" s="5" t="s">
        <v>25</v>
      </c>
      <c r="K16" s="7" t="s">
        <v>26</v>
      </c>
    </row>
    <row r="17">
      <c r="A17" s="10" t="s">
        <v>27</v>
      </c>
      <c r="B17" s="5"/>
      <c r="C17" s="5">
        <v>28.0</v>
      </c>
      <c r="D17" s="5">
        <v>75.0</v>
      </c>
      <c r="E17" s="5"/>
      <c r="F17" s="5">
        <v>80.0</v>
      </c>
      <c r="G17" s="5">
        <v>22.2</v>
      </c>
      <c r="H17" s="5">
        <v>17.5</v>
      </c>
      <c r="I17" s="6"/>
      <c r="J17" s="5" t="s">
        <v>12</v>
      </c>
      <c r="K17" s="7" t="s">
        <v>21</v>
      </c>
    </row>
    <row r="18">
      <c r="A18" s="10" t="s">
        <v>27</v>
      </c>
      <c r="B18" s="5"/>
      <c r="C18" s="5"/>
      <c r="D18" s="5"/>
      <c r="E18" s="5"/>
      <c r="F18" s="5"/>
      <c r="G18" s="5">
        <v>22.9</v>
      </c>
      <c r="H18" s="5">
        <v>17.5</v>
      </c>
      <c r="I18" s="6"/>
      <c r="J18" s="5"/>
      <c r="K18" s="7" t="s">
        <v>21</v>
      </c>
    </row>
    <row r="19">
      <c r="A19" s="10" t="s">
        <v>27</v>
      </c>
      <c r="B19" s="5">
        <v>58.0</v>
      </c>
      <c r="C19" s="5">
        <v>32.0</v>
      </c>
      <c r="D19" s="5">
        <v>123.0</v>
      </c>
      <c r="E19" s="5">
        <v>96.0</v>
      </c>
      <c r="F19" s="5">
        <v>56.0</v>
      </c>
      <c r="G19" s="5"/>
      <c r="H19" s="5"/>
      <c r="I19" s="6"/>
      <c r="J19" s="5" t="s">
        <v>28</v>
      </c>
      <c r="K19" s="7" t="s">
        <v>29</v>
      </c>
    </row>
    <row r="20">
      <c r="A20" s="11" t="s">
        <v>30</v>
      </c>
      <c r="B20" s="5"/>
      <c r="C20" s="5"/>
      <c r="D20" s="5"/>
      <c r="E20" s="5"/>
      <c r="F20" s="5">
        <v>84.0</v>
      </c>
      <c r="G20" s="5"/>
      <c r="H20" s="5"/>
      <c r="I20" s="6"/>
      <c r="J20" s="5" t="s">
        <v>12</v>
      </c>
      <c r="K20" s="7" t="s">
        <v>31</v>
      </c>
    </row>
    <row r="21">
      <c r="A21" s="11" t="s">
        <v>30</v>
      </c>
      <c r="B21" s="5"/>
      <c r="C21" s="5"/>
      <c r="D21" s="5"/>
      <c r="E21" s="5"/>
      <c r="F21" s="5">
        <v>35.0</v>
      </c>
      <c r="G21" s="5"/>
      <c r="H21" s="5"/>
      <c r="I21" s="6"/>
      <c r="J21" s="5" t="s">
        <v>12</v>
      </c>
      <c r="K21" s="5" t="s">
        <v>32</v>
      </c>
    </row>
    <row r="22">
      <c r="A22" s="11" t="s">
        <v>30</v>
      </c>
      <c r="B22" s="5">
        <v>58.0</v>
      </c>
      <c r="C22" s="5">
        <v>37.0</v>
      </c>
      <c r="D22" s="5">
        <v>68.0</v>
      </c>
      <c r="E22" s="5"/>
      <c r="F22" s="5">
        <v>70.0</v>
      </c>
      <c r="G22" s="5"/>
      <c r="H22" s="5"/>
      <c r="I22" s="6"/>
      <c r="J22" s="5" t="s">
        <v>12</v>
      </c>
      <c r="K22" s="5" t="s">
        <v>33</v>
      </c>
    </row>
    <row r="23">
      <c r="A23" s="11" t="s">
        <v>30</v>
      </c>
      <c r="B23" s="5">
        <f>MEDIAN(50,75)</f>
        <v>62.5</v>
      </c>
      <c r="C23" s="5">
        <v>40.0</v>
      </c>
      <c r="D23" s="5">
        <f>MEDIAN(95, 110)</f>
        <v>102.5</v>
      </c>
      <c r="E23" s="5">
        <v>65.0</v>
      </c>
      <c r="F23" s="5">
        <v>45.0</v>
      </c>
      <c r="G23" s="5">
        <v>21.2</v>
      </c>
      <c r="H23" s="5">
        <v>16.3</v>
      </c>
      <c r="I23" s="5">
        <v>2.7</v>
      </c>
      <c r="J23" s="5" t="s">
        <v>12</v>
      </c>
      <c r="K23" s="5" t="s">
        <v>14</v>
      </c>
    </row>
    <row r="24">
      <c r="A24" s="11" t="s">
        <v>30</v>
      </c>
      <c r="B24" s="5"/>
      <c r="C24" s="5"/>
      <c r="D24" s="5"/>
      <c r="E24" s="5"/>
      <c r="F24" s="6"/>
      <c r="G24" s="5">
        <v>21.3</v>
      </c>
      <c r="H24" s="5">
        <v>16.2</v>
      </c>
      <c r="I24" s="5">
        <v>2.8</v>
      </c>
      <c r="J24" s="5"/>
      <c r="K24" s="5" t="s">
        <v>14</v>
      </c>
    </row>
    <row r="25">
      <c r="A25" s="11" t="s">
        <v>30</v>
      </c>
      <c r="B25" s="5">
        <v>55.0</v>
      </c>
      <c r="C25" s="5">
        <v>35.0</v>
      </c>
      <c r="D25" s="5">
        <v>100.0</v>
      </c>
      <c r="E25" s="5">
        <v>70.0</v>
      </c>
      <c r="F25" s="5">
        <v>30.0</v>
      </c>
      <c r="G25" s="5">
        <v>21.9</v>
      </c>
      <c r="H25" s="5">
        <v>16.7</v>
      </c>
      <c r="I25" s="5">
        <v>3.3</v>
      </c>
      <c r="J25" s="5" t="s">
        <v>12</v>
      </c>
      <c r="K25" s="5" t="s">
        <v>14</v>
      </c>
    </row>
    <row r="26">
      <c r="A26" s="11" t="s">
        <v>30</v>
      </c>
      <c r="B26" s="5">
        <v>62.0</v>
      </c>
      <c r="C26" s="5">
        <v>40.0</v>
      </c>
      <c r="D26" s="5">
        <v>86.0</v>
      </c>
      <c r="E26" s="5">
        <v>62.0</v>
      </c>
      <c r="F26" s="5">
        <v>51.0</v>
      </c>
      <c r="G26" s="5">
        <v>20.8</v>
      </c>
      <c r="H26" s="5">
        <v>16.2</v>
      </c>
      <c r="I26" s="6"/>
      <c r="J26" s="5" t="s">
        <v>12</v>
      </c>
      <c r="K26" s="5" t="s">
        <v>14</v>
      </c>
    </row>
    <row r="27">
      <c r="A27" s="11" t="s">
        <v>30</v>
      </c>
      <c r="B27" s="5"/>
      <c r="C27" s="5"/>
      <c r="D27" s="5"/>
      <c r="E27" s="5"/>
      <c r="F27" s="6"/>
      <c r="G27" s="5">
        <v>20.5</v>
      </c>
      <c r="H27" s="5">
        <v>16.1</v>
      </c>
      <c r="I27" s="6"/>
      <c r="J27" s="5"/>
      <c r="K27" s="5" t="s">
        <v>14</v>
      </c>
    </row>
    <row r="28">
      <c r="A28" s="11" t="s">
        <v>30</v>
      </c>
      <c r="B28" s="5"/>
      <c r="C28" s="5"/>
      <c r="D28" s="5"/>
      <c r="E28" s="5"/>
      <c r="F28" s="5"/>
      <c r="G28" s="5"/>
      <c r="H28" s="5"/>
      <c r="I28" s="6"/>
      <c r="J28" s="5" t="s">
        <v>34</v>
      </c>
      <c r="K28" s="5" t="s">
        <v>14</v>
      </c>
    </row>
    <row r="29">
      <c r="A29" s="12" t="s">
        <v>35</v>
      </c>
      <c r="B29" s="5"/>
      <c r="C29" s="5"/>
      <c r="D29" s="5">
        <v>111.6</v>
      </c>
      <c r="E29" s="5">
        <v>50.0</v>
      </c>
      <c r="F29" s="5">
        <v>40.0</v>
      </c>
      <c r="G29" s="5">
        <v>22.8</v>
      </c>
      <c r="H29" s="5">
        <v>18.0</v>
      </c>
      <c r="I29" s="6"/>
      <c r="J29" s="5" t="s">
        <v>12</v>
      </c>
      <c r="K29" s="5" t="s">
        <v>36</v>
      </c>
    </row>
    <row r="30">
      <c r="A30" s="12" t="s">
        <v>35</v>
      </c>
      <c r="B30" s="5"/>
      <c r="C30" s="5"/>
      <c r="D30" s="5"/>
      <c r="E30" s="5"/>
      <c r="F30" s="5"/>
      <c r="G30" s="5">
        <v>21.17</v>
      </c>
      <c r="H30" s="5">
        <v>18.0</v>
      </c>
      <c r="I30" s="6"/>
      <c r="J30" s="5"/>
      <c r="K30" s="5" t="s">
        <v>37</v>
      </c>
    </row>
    <row r="31">
      <c r="A31" s="12" t="s">
        <v>35</v>
      </c>
      <c r="B31" s="6"/>
      <c r="C31" s="5"/>
      <c r="D31" s="5"/>
      <c r="E31" s="5"/>
      <c r="F31" s="5"/>
      <c r="G31" s="5"/>
      <c r="H31" s="5"/>
      <c r="I31" s="6"/>
      <c r="J31" s="5" t="s">
        <v>28</v>
      </c>
      <c r="K31" s="5" t="s">
        <v>38</v>
      </c>
    </row>
    <row r="32">
      <c r="A32" s="12" t="s">
        <v>35</v>
      </c>
      <c r="B32" s="5">
        <v>60.0</v>
      </c>
      <c r="C32" s="5"/>
      <c r="D32" s="5"/>
      <c r="E32" s="5"/>
      <c r="F32" s="5"/>
      <c r="G32" s="5"/>
      <c r="H32" s="5"/>
      <c r="I32" s="6"/>
      <c r="J32" s="5" t="s">
        <v>12</v>
      </c>
      <c r="K32" s="5" t="s">
        <v>39</v>
      </c>
    </row>
    <row r="33">
      <c r="A33" s="12" t="s">
        <v>35</v>
      </c>
      <c r="B33" s="5">
        <f>MEDIAN(64.25,74.95)</f>
        <v>69.6</v>
      </c>
      <c r="C33" s="5">
        <v>43.65</v>
      </c>
      <c r="D33" s="5">
        <f>MEDIAN(85.9,124)</f>
        <v>104.95</v>
      </c>
      <c r="E33" s="5">
        <f>MEDIAN(65,110)</f>
        <v>87.5</v>
      </c>
      <c r="F33" s="5">
        <v>46.0</v>
      </c>
      <c r="G33" s="5">
        <v>22.64</v>
      </c>
      <c r="H33" s="5">
        <v>18.05</v>
      </c>
      <c r="I33" s="5" t="s">
        <v>40</v>
      </c>
      <c r="J33" s="5" t="s">
        <v>12</v>
      </c>
      <c r="K33" s="5" t="s">
        <v>41</v>
      </c>
    </row>
    <row r="34">
      <c r="A34" s="12" t="s">
        <v>35</v>
      </c>
      <c r="B34" s="5"/>
      <c r="C34" s="5"/>
      <c r="D34" s="5"/>
      <c r="E34" s="5"/>
      <c r="F34" s="5"/>
      <c r="G34" s="5">
        <v>21.75</v>
      </c>
      <c r="H34" s="5">
        <v>17.85</v>
      </c>
      <c r="I34" s="6"/>
      <c r="J34" s="5"/>
      <c r="K34" s="5" t="s">
        <v>42</v>
      </c>
    </row>
    <row r="35">
      <c r="A35" s="12" t="s">
        <v>35</v>
      </c>
      <c r="B35" s="5"/>
      <c r="C35" s="5"/>
      <c r="D35" s="5"/>
      <c r="E35" s="5"/>
      <c r="F35" s="5"/>
      <c r="G35" s="5"/>
      <c r="H35" s="5"/>
      <c r="I35" s="5" t="s">
        <v>40</v>
      </c>
      <c r="J35" s="5" t="s">
        <v>12</v>
      </c>
      <c r="K35" s="5" t="s">
        <v>43</v>
      </c>
    </row>
    <row r="36">
      <c r="A36" s="12" t="s">
        <v>35</v>
      </c>
      <c r="B36" s="5">
        <v>66.0</v>
      </c>
      <c r="C36" s="5">
        <v>45.0</v>
      </c>
      <c r="D36" s="5">
        <v>85.0</v>
      </c>
      <c r="E36" s="5">
        <v>86.0</v>
      </c>
      <c r="F36" s="5">
        <v>40.0</v>
      </c>
      <c r="G36" s="5">
        <v>20.0</v>
      </c>
      <c r="H36" s="5">
        <v>16.0</v>
      </c>
      <c r="I36" s="6"/>
      <c r="J36" s="5" t="s">
        <v>12</v>
      </c>
      <c r="K36" s="5" t="s">
        <v>44</v>
      </c>
    </row>
    <row r="37">
      <c r="A37" s="12" t="s">
        <v>35</v>
      </c>
      <c r="B37" s="5"/>
      <c r="C37" s="5"/>
      <c r="D37" s="5"/>
      <c r="E37" s="5"/>
      <c r="F37" s="5"/>
      <c r="G37" s="5">
        <v>21.0</v>
      </c>
      <c r="H37" s="5">
        <v>16.0</v>
      </c>
      <c r="I37" s="6"/>
      <c r="J37" s="5"/>
      <c r="K37" s="5" t="s">
        <v>45</v>
      </c>
    </row>
    <row r="38">
      <c r="A38" s="13" t="s">
        <v>46</v>
      </c>
      <c r="B38" s="5"/>
      <c r="C38" s="5"/>
      <c r="D38" s="5"/>
      <c r="E38" s="5"/>
      <c r="F38" s="5"/>
      <c r="G38" s="5">
        <v>20.0</v>
      </c>
      <c r="H38" s="5">
        <v>17.0</v>
      </c>
      <c r="I38" s="6"/>
      <c r="J38" s="5" t="s">
        <v>12</v>
      </c>
      <c r="K38" s="5" t="s">
        <v>47</v>
      </c>
    </row>
    <row r="39">
      <c r="A39" s="13" t="s">
        <v>46</v>
      </c>
      <c r="B39" s="5"/>
      <c r="C39" s="5"/>
      <c r="D39" s="5"/>
      <c r="E39" s="5"/>
      <c r="F39" s="5"/>
      <c r="G39" s="5">
        <v>20.0</v>
      </c>
      <c r="H39" s="5">
        <v>17.0</v>
      </c>
      <c r="I39" s="6"/>
      <c r="J39" s="5"/>
      <c r="K39" s="5" t="s">
        <v>47</v>
      </c>
    </row>
    <row r="40">
      <c r="A40" s="13" t="s">
        <v>46</v>
      </c>
      <c r="B40" s="5">
        <v>70.0</v>
      </c>
      <c r="C40" s="5">
        <v>45.0</v>
      </c>
      <c r="D40" s="5">
        <v>100.0</v>
      </c>
      <c r="E40" s="5">
        <v>105.0</v>
      </c>
      <c r="F40" s="5">
        <v>29.0</v>
      </c>
      <c r="G40" s="6"/>
      <c r="H40" s="6"/>
      <c r="I40" s="6"/>
      <c r="J40" s="5"/>
      <c r="K40" s="5" t="s">
        <v>21</v>
      </c>
    </row>
    <row r="41">
      <c r="A41" s="13" t="s">
        <v>46</v>
      </c>
      <c r="B41" s="5">
        <v>59.4</v>
      </c>
      <c r="C41" s="5">
        <v>40.6</v>
      </c>
      <c r="D41" s="5">
        <v>79.1</v>
      </c>
      <c r="E41" s="6"/>
      <c r="F41" s="5">
        <v>40.6</v>
      </c>
      <c r="G41" s="5"/>
      <c r="H41" s="5"/>
      <c r="I41" s="5"/>
      <c r="J41" s="5"/>
      <c r="K41" s="5" t="s">
        <v>48</v>
      </c>
    </row>
    <row r="42">
      <c r="A42" s="13" t="s">
        <v>46</v>
      </c>
      <c r="B42" s="14"/>
      <c r="C42" s="6"/>
      <c r="D42" s="6"/>
      <c r="E42" s="6"/>
      <c r="F42" s="5">
        <v>15.0</v>
      </c>
      <c r="G42" s="5"/>
      <c r="H42" s="5"/>
      <c r="I42" s="5"/>
      <c r="J42" s="5"/>
      <c r="K42" s="5" t="s">
        <v>49</v>
      </c>
    </row>
    <row r="43">
      <c r="A43" s="13" t="s">
        <v>46</v>
      </c>
      <c r="B43" s="14"/>
      <c r="C43" s="6"/>
      <c r="D43" s="6"/>
      <c r="E43" s="6"/>
      <c r="F43" s="5">
        <v>75.0</v>
      </c>
      <c r="G43" s="5"/>
      <c r="H43" s="5"/>
      <c r="I43" s="5"/>
      <c r="J43" s="5"/>
      <c r="K43" s="5" t="s">
        <v>50</v>
      </c>
    </row>
    <row r="44">
      <c r="A44" s="13" t="s">
        <v>46</v>
      </c>
      <c r="B44" s="14"/>
      <c r="C44" s="6"/>
      <c r="D44" s="6"/>
      <c r="E44" s="6"/>
      <c r="F44" s="14"/>
      <c r="G44" s="5">
        <v>21.3</v>
      </c>
      <c r="H44" s="5">
        <v>17.2</v>
      </c>
      <c r="I44" s="5">
        <v>3.1</v>
      </c>
      <c r="J44" s="5" t="s">
        <v>22</v>
      </c>
      <c r="K44" s="5" t="s">
        <v>51</v>
      </c>
    </row>
    <row r="45">
      <c r="A45" s="15" t="s">
        <v>52</v>
      </c>
      <c r="B45" s="14"/>
      <c r="C45" s="6"/>
      <c r="D45" s="6"/>
      <c r="E45" s="6"/>
      <c r="F45" s="14"/>
      <c r="G45" s="5">
        <v>20.5</v>
      </c>
      <c r="H45" s="5">
        <v>17.0</v>
      </c>
      <c r="I45" s="6"/>
      <c r="J45" s="5" t="s">
        <v>12</v>
      </c>
      <c r="K45" s="5" t="s">
        <v>53</v>
      </c>
    </row>
    <row r="46">
      <c r="A46" s="15" t="s">
        <v>52</v>
      </c>
      <c r="B46" s="14"/>
      <c r="C46" s="6"/>
      <c r="D46" s="6"/>
      <c r="E46" s="6"/>
      <c r="F46" s="5"/>
      <c r="G46" s="5">
        <v>21.0</v>
      </c>
      <c r="H46" s="5">
        <v>17.5</v>
      </c>
      <c r="I46" s="6"/>
      <c r="J46" s="5"/>
      <c r="K46" s="5" t="s">
        <v>53</v>
      </c>
    </row>
    <row r="47">
      <c r="A47" s="15" t="s">
        <v>52</v>
      </c>
      <c r="B47" s="5">
        <v>60.0</v>
      </c>
      <c r="C47" s="5">
        <v>35.0</v>
      </c>
      <c r="D47" s="5">
        <v>110.0</v>
      </c>
      <c r="E47" s="6"/>
      <c r="F47" s="5"/>
      <c r="G47" s="5">
        <v>22.0</v>
      </c>
      <c r="H47" s="5">
        <v>18.0</v>
      </c>
      <c r="I47" s="6"/>
      <c r="J47" s="5" t="s">
        <v>54</v>
      </c>
      <c r="K47" s="7" t="s">
        <v>16</v>
      </c>
    </row>
    <row r="48">
      <c r="A48" s="15" t="s">
        <v>52</v>
      </c>
      <c r="B48" s="14"/>
      <c r="C48" s="6"/>
      <c r="D48" s="6"/>
      <c r="E48" s="6"/>
      <c r="F48" s="5"/>
      <c r="G48" s="5">
        <v>23.0</v>
      </c>
      <c r="H48" s="5">
        <v>18.0</v>
      </c>
      <c r="I48" s="6"/>
      <c r="J48" s="5"/>
      <c r="K48" s="7" t="s">
        <v>16</v>
      </c>
    </row>
    <row r="49">
      <c r="A49" s="15" t="s">
        <v>52</v>
      </c>
      <c r="B49" s="14"/>
      <c r="C49" s="6"/>
      <c r="D49" s="6"/>
      <c r="E49" s="6"/>
      <c r="F49" s="5"/>
      <c r="G49" s="5">
        <v>23.0</v>
      </c>
      <c r="H49" s="5">
        <v>18.0</v>
      </c>
      <c r="I49" s="6"/>
      <c r="J49" s="5" t="s">
        <v>54</v>
      </c>
      <c r="K49" s="5" t="s">
        <v>55</v>
      </c>
    </row>
    <row r="50">
      <c r="A50" s="15" t="s">
        <v>52</v>
      </c>
      <c r="B50" s="14"/>
      <c r="C50" s="6"/>
      <c r="D50" s="6"/>
      <c r="E50" s="6"/>
      <c r="F50" s="5"/>
      <c r="G50" s="5">
        <v>24.0</v>
      </c>
      <c r="H50" s="5">
        <v>18.0</v>
      </c>
      <c r="I50" s="6"/>
      <c r="J50" s="5"/>
      <c r="K50" s="5" t="s">
        <v>55</v>
      </c>
    </row>
    <row r="51">
      <c r="A51" s="15" t="s">
        <v>52</v>
      </c>
      <c r="B51" s="14"/>
      <c r="C51" s="6"/>
      <c r="D51" s="6"/>
      <c r="E51" s="6"/>
      <c r="F51" s="5">
        <v>50.0</v>
      </c>
      <c r="G51" s="6"/>
      <c r="H51" s="6"/>
      <c r="I51" s="6"/>
      <c r="J51" s="5" t="s">
        <v>56</v>
      </c>
      <c r="K51" s="5" t="s">
        <v>57</v>
      </c>
    </row>
    <row r="52">
      <c r="A52" s="15" t="s">
        <v>52</v>
      </c>
      <c r="B52" s="14"/>
      <c r="C52" s="6"/>
      <c r="D52" s="6"/>
      <c r="E52" s="6"/>
      <c r="F52" s="5"/>
      <c r="G52" s="6"/>
      <c r="H52" s="6"/>
      <c r="I52" s="6"/>
      <c r="J52" s="5" t="s">
        <v>58</v>
      </c>
      <c r="K52" s="5" t="s">
        <v>57</v>
      </c>
    </row>
    <row r="53">
      <c r="A53" s="15" t="s">
        <v>52</v>
      </c>
      <c r="B53" s="14"/>
      <c r="C53" s="6"/>
      <c r="D53" s="6"/>
      <c r="E53" s="6"/>
      <c r="F53" s="5"/>
      <c r="G53" s="5">
        <v>22.7</v>
      </c>
      <c r="H53" s="5">
        <v>17.5</v>
      </c>
      <c r="I53" s="5">
        <v>3.7</v>
      </c>
      <c r="J53" s="5"/>
      <c r="K53" s="5" t="s">
        <v>17</v>
      </c>
    </row>
    <row r="54">
      <c r="A54" s="15" t="s">
        <v>52</v>
      </c>
      <c r="B54" s="14"/>
      <c r="C54" s="6"/>
      <c r="D54" s="6"/>
      <c r="E54" s="6"/>
      <c r="F54" s="5"/>
      <c r="G54" s="5">
        <v>22.6</v>
      </c>
      <c r="H54" s="5">
        <v>17.8</v>
      </c>
      <c r="I54" s="5">
        <v>3.9</v>
      </c>
      <c r="J54" s="5"/>
      <c r="K54" s="5" t="s">
        <v>17</v>
      </c>
    </row>
    <row r="55">
      <c r="A55" s="15" t="s">
        <v>52</v>
      </c>
      <c r="B55" s="14"/>
      <c r="C55" s="6"/>
      <c r="D55" s="6"/>
      <c r="E55" s="6"/>
      <c r="F55" s="5"/>
      <c r="G55" s="5">
        <v>22.9</v>
      </c>
      <c r="H55" s="5">
        <v>18.25</v>
      </c>
      <c r="I55" s="5"/>
      <c r="J55" s="5"/>
      <c r="K55" s="5" t="s">
        <v>59</v>
      </c>
    </row>
    <row r="56">
      <c r="A56" s="15" t="s">
        <v>52</v>
      </c>
      <c r="B56" s="14"/>
      <c r="C56" s="6"/>
      <c r="D56" s="6"/>
      <c r="E56" s="6"/>
      <c r="F56" s="5"/>
      <c r="G56" s="5">
        <v>23.0</v>
      </c>
      <c r="H56" s="5">
        <v>17.5</v>
      </c>
      <c r="I56" s="5"/>
      <c r="J56" s="5"/>
      <c r="K56" s="5" t="s">
        <v>60</v>
      </c>
    </row>
    <row r="57">
      <c r="A57" s="15" t="s">
        <v>52</v>
      </c>
      <c r="B57" s="14"/>
      <c r="C57" s="6"/>
      <c r="D57" s="6"/>
      <c r="E57" s="6"/>
      <c r="F57" s="5"/>
      <c r="G57" s="5">
        <v>22.65</v>
      </c>
      <c r="H57" s="5">
        <v>17.85</v>
      </c>
      <c r="I57" s="5"/>
      <c r="J57" s="5"/>
      <c r="K57" s="5" t="s">
        <v>61</v>
      </c>
    </row>
    <row r="58">
      <c r="A58" s="15" t="s">
        <v>52</v>
      </c>
      <c r="B58" s="14"/>
      <c r="C58" s="6"/>
      <c r="D58" s="6"/>
      <c r="E58" s="6"/>
      <c r="F58" s="5"/>
      <c r="G58" s="5">
        <v>22.15</v>
      </c>
      <c r="H58" s="5">
        <v>17.2</v>
      </c>
      <c r="I58" s="5"/>
      <c r="J58" s="5"/>
      <c r="K58" s="5" t="s">
        <v>62</v>
      </c>
    </row>
    <row r="59">
      <c r="A59" s="15" t="s">
        <v>52</v>
      </c>
      <c r="B59" s="14"/>
      <c r="C59" s="6"/>
      <c r="D59" s="6"/>
      <c r="E59" s="6"/>
      <c r="F59" s="5"/>
      <c r="G59" s="5">
        <v>21.4</v>
      </c>
      <c r="H59" s="5">
        <v>16.85</v>
      </c>
      <c r="I59" s="5"/>
      <c r="J59" s="5"/>
      <c r="K59" s="5" t="s">
        <v>63</v>
      </c>
    </row>
    <row r="60">
      <c r="A60" s="15" t="s">
        <v>52</v>
      </c>
      <c r="B60" s="14"/>
      <c r="C60" s="6"/>
      <c r="D60" s="6"/>
      <c r="E60" s="6"/>
      <c r="F60" s="5">
        <v>40.0</v>
      </c>
      <c r="G60" s="5">
        <v>21.0</v>
      </c>
      <c r="H60" s="5">
        <v>18.0</v>
      </c>
      <c r="I60" s="5">
        <v>2.9</v>
      </c>
      <c r="J60" s="5"/>
      <c r="K60" s="5" t="s">
        <v>64</v>
      </c>
    </row>
    <row r="61">
      <c r="A61" s="15" t="s">
        <v>52</v>
      </c>
      <c r="B61" s="14"/>
      <c r="C61" s="6"/>
      <c r="D61" s="6"/>
      <c r="E61" s="6"/>
      <c r="F61" s="5">
        <v>50.0</v>
      </c>
      <c r="G61" s="5">
        <v>20.0</v>
      </c>
      <c r="H61" s="5">
        <v>18.0</v>
      </c>
      <c r="I61" s="5">
        <v>2.8</v>
      </c>
      <c r="J61" s="5"/>
      <c r="K61" s="5" t="s">
        <v>65</v>
      </c>
    </row>
    <row r="62">
      <c r="A62" s="15" t="s">
        <v>52</v>
      </c>
      <c r="B62" s="14"/>
      <c r="C62" s="6"/>
      <c r="D62" s="6"/>
      <c r="E62" s="6"/>
      <c r="F62" s="5">
        <v>60.0</v>
      </c>
      <c r="G62" s="6"/>
      <c r="H62" s="6"/>
      <c r="I62" s="6"/>
      <c r="J62" s="5"/>
      <c r="K62" s="5" t="s">
        <v>66</v>
      </c>
    </row>
    <row r="63">
      <c r="A63" s="15" t="s">
        <v>52</v>
      </c>
      <c r="B63" s="14"/>
      <c r="C63" s="6"/>
      <c r="D63" s="6"/>
      <c r="E63" s="6"/>
      <c r="F63" s="5">
        <v>60.0</v>
      </c>
      <c r="G63" s="6"/>
      <c r="H63" s="6"/>
      <c r="I63" s="6"/>
      <c r="J63" s="5"/>
      <c r="K63" s="5" t="s">
        <v>67</v>
      </c>
    </row>
    <row r="64">
      <c r="A64" s="15" t="s">
        <v>52</v>
      </c>
      <c r="B64" s="5">
        <v>65.0</v>
      </c>
      <c r="C64" s="5">
        <v>35.0</v>
      </c>
      <c r="D64" s="5">
        <v>130.0</v>
      </c>
      <c r="E64" s="5">
        <v>70.0</v>
      </c>
      <c r="F64" s="5"/>
      <c r="G64" s="5">
        <v>22.5</v>
      </c>
      <c r="H64" s="5">
        <v>16.9</v>
      </c>
      <c r="I64" s="6"/>
      <c r="J64" s="5" t="s">
        <v>12</v>
      </c>
      <c r="K64" s="5" t="s">
        <v>68</v>
      </c>
    </row>
    <row r="65">
      <c r="A65" s="15" t="s">
        <v>52</v>
      </c>
      <c r="B65" s="5">
        <v>55.0</v>
      </c>
      <c r="C65" s="5">
        <v>30.0</v>
      </c>
      <c r="D65" s="5">
        <v>120.0</v>
      </c>
      <c r="E65" s="5">
        <v>50.0</v>
      </c>
      <c r="F65" s="5"/>
      <c r="G65" s="6"/>
      <c r="H65" s="6"/>
      <c r="I65" s="6"/>
      <c r="J65" s="5"/>
      <c r="K65" s="5" t="s">
        <v>68</v>
      </c>
    </row>
    <row r="66">
      <c r="A66" s="15" t="s">
        <v>52</v>
      </c>
      <c r="B66" s="5">
        <v>63.0</v>
      </c>
      <c r="C66" s="5">
        <v>55.0</v>
      </c>
      <c r="D66" s="5">
        <v>120.0</v>
      </c>
      <c r="E66" s="5">
        <v>100.0</v>
      </c>
      <c r="F66" s="5">
        <v>25.0</v>
      </c>
      <c r="G66" s="5">
        <v>22.3</v>
      </c>
      <c r="H66" s="5">
        <v>18.0</v>
      </c>
      <c r="I66" s="6"/>
      <c r="J66" s="5" t="s">
        <v>12</v>
      </c>
      <c r="K66" s="5" t="s">
        <v>69</v>
      </c>
    </row>
    <row r="67">
      <c r="A67" s="15" t="s">
        <v>52</v>
      </c>
      <c r="B67" s="14"/>
      <c r="C67" s="6"/>
      <c r="D67" s="6"/>
      <c r="E67" s="6"/>
      <c r="F67" s="5"/>
      <c r="G67" s="5">
        <v>22.1</v>
      </c>
      <c r="H67" s="5">
        <v>17.6</v>
      </c>
      <c r="I67" s="6"/>
      <c r="J67" s="5"/>
      <c r="K67" s="5" t="s">
        <v>70</v>
      </c>
    </row>
    <row r="68">
      <c r="A68" s="15" t="s">
        <v>52</v>
      </c>
      <c r="B68" s="5">
        <v>74.0</v>
      </c>
      <c r="C68" s="5">
        <v>51.0</v>
      </c>
      <c r="D68" s="5">
        <v>120.0</v>
      </c>
      <c r="E68" s="6"/>
      <c r="F68" s="5">
        <v>35.0</v>
      </c>
      <c r="G68" s="6"/>
      <c r="H68" s="6"/>
      <c r="I68" s="6"/>
      <c r="J68" s="5" t="s">
        <v>71</v>
      </c>
      <c r="K68" s="5" t="s">
        <v>72</v>
      </c>
    </row>
    <row r="69">
      <c r="A69" s="15" t="s">
        <v>52</v>
      </c>
      <c r="B69" s="14"/>
      <c r="C69" s="6"/>
      <c r="D69" s="6"/>
      <c r="E69" s="6"/>
      <c r="F69" s="5"/>
      <c r="G69" s="6"/>
      <c r="H69" s="6"/>
      <c r="I69" s="6"/>
      <c r="J69" s="5" t="s">
        <v>56</v>
      </c>
      <c r="K69" s="5" t="s">
        <v>73</v>
      </c>
    </row>
    <row r="70">
      <c r="A70" s="15" t="s">
        <v>52</v>
      </c>
      <c r="B70" s="14"/>
      <c r="C70" s="6"/>
      <c r="D70" s="6"/>
      <c r="E70" s="6"/>
      <c r="F70" s="5"/>
      <c r="G70" s="6"/>
      <c r="H70" s="6"/>
      <c r="I70" s="6"/>
      <c r="J70" s="5" t="s">
        <v>28</v>
      </c>
      <c r="K70" s="5" t="s">
        <v>74</v>
      </c>
    </row>
    <row r="71">
      <c r="A71" s="15" t="s">
        <v>52</v>
      </c>
      <c r="B71" s="14"/>
      <c r="C71" s="6"/>
      <c r="D71" s="6"/>
      <c r="E71" s="6"/>
      <c r="F71" s="5"/>
      <c r="G71" s="6"/>
      <c r="H71" s="6"/>
      <c r="I71" s="6"/>
      <c r="J71" s="5" t="s">
        <v>28</v>
      </c>
      <c r="K71" s="5" t="s">
        <v>75</v>
      </c>
    </row>
    <row r="72">
      <c r="A72" s="15" t="s">
        <v>52</v>
      </c>
      <c r="B72" s="14"/>
      <c r="C72" s="6"/>
      <c r="D72" s="6"/>
      <c r="E72" s="6"/>
      <c r="F72" s="5">
        <v>150.0</v>
      </c>
      <c r="G72" s="6"/>
      <c r="H72" s="6"/>
      <c r="I72" s="6"/>
      <c r="J72" s="5" t="s">
        <v>54</v>
      </c>
      <c r="K72" s="5" t="s">
        <v>76</v>
      </c>
    </row>
    <row r="73">
      <c r="A73" s="15" t="s">
        <v>52</v>
      </c>
      <c r="B73" s="14"/>
      <c r="C73" s="6"/>
      <c r="D73" s="6"/>
      <c r="E73" s="6"/>
      <c r="F73" s="5"/>
      <c r="G73" s="6"/>
      <c r="H73" s="6"/>
      <c r="I73" s="6"/>
      <c r="J73" s="5" t="s">
        <v>58</v>
      </c>
      <c r="K73" s="5" t="s">
        <v>77</v>
      </c>
    </row>
    <row r="74">
      <c r="A74" s="15" t="s">
        <v>52</v>
      </c>
      <c r="B74" s="14"/>
      <c r="C74" s="6"/>
      <c r="D74" s="6"/>
      <c r="E74" s="6"/>
      <c r="F74" s="5"/>
      <c r="G74" s="5">
        <v>22.5</v>
      </c>
      <c r="H74" s="5">
        <v>16.8</v>
      </c>
      <c r="I74" s="6"/>
      <c r="J74" s="5" t="s">
        <v>12</v>
      </c>
      <c r="K74" s="5" t="s">
        <v>78</v>
      </c>
    </row>
    <row r="75">
      <c r="A75" s="15" t="s">
        <v>52</v>
      </c>
      <c r="B75" s="14"/>
      <c r="C75" s="6"/>
      <c r="D75" s="6"/>
      <c r="E75" s="6"/>
      <c r="F75" s="5"/>
      <c r="G75" s="5">
        <v>22.6</v>
      </c>
      <c r="H75" s="5">
        <v>17.1</v>
      </c>
      <c r="I75" s="6"/>
      <c r="J75" s="5"/>
      <c r="K75" s="5" t="s">
        <v>78</v>
      </c>
    </row>
    <row r="76">
      <c r="A76" s="15" t="s">
        <v>52</v>
      </c>
      <c r="B76" s="14"/>
      <c r="C76" s="6"/>
      <c r="D76" s="6"/>
      <c r="E76" s="6"/>
      <c r="F76" s="5"/>
      <c r="G76" s="5"/>
      <c r="H76" s="5"/>
      <c r="I76" s="6"/>
      <c r="J76" s="5" t="s">
        <v>12</v>
      </c>
      <c r="K76" s="5" t="s">
        <v>78</v>
      </c>
    </row>
    <row r="77">
      <c r="A77" s="15" t="s">
        <v>52</v>
      </c>
      <c r="B77" s="14"/>
      <c r="C77" s="6"/>
      <c r="D77" s="6"/>
      <c r="E77" s="6"/>
      <c r="F77" s="5"/>
      <c r="G77" s="5">
        <v>22.1</v>
      </c>
      <c r="H77" s="5">
        <v>17.0</v>
      </c>
      <c r="I77" s="6"/>
      <c r="J77" s="5" t="s">
        <v>12</v>
      </c>
      <c r="K77" s="5" t="s">
        <v>78</v>
      </c>
    </row>
    <row r="78">
      <c r="A78" s="15" t="s">
        <v>52</v>
      </c>
      <c r="B78" s="14"/>
      <c r="C78" s="6"/>
      <c r="D78" s="6"/>
      <c r="E78" s="6"/>
      <c r="F78" s="5"/>
      <c r="G78" s="5">
        <v>22.8</v>
      </c>
      <c r="H78" s="5">
        <v>17.4</v>
      </c>
      <c r="I78" s="6"/>
      <c r="J78" s="5"/>
      <c r="K78" s="5" t="s">
        <v>78</v>
      </c>
    </row>
    <row r="79">
      <c r="A79" s="15" t="s">
        <v>52</v>
      </c>
      <c r="B79" s="14"/>
      <c r="C79" s="6"/>
      <c r="D79" s="6"/>
      <c r="E79" s="6"/>
      <c r="F79" s="5"/>
      <c r="G79" s="5">
        <v>22.5</v>
      </c>
      <c r="H79" s="5">
        <v>16.8</v>
      </c>
      <c r="I79" s="6"/>
      <c r="J79" s="5" t="s">
        <v>12</v>
      </c>
      <c r="K79" s="5" t="s">
        <v>78</v>
      </c>
    </row>
    <row r="80">
      <c r="A80" s="15" t="s">
        <v>52</v>
      </c>
      <c r="B80" s="14"/>
      <c r="C80" s="6"/>
      <c r="D80" s="6"/>
      <c r="E80" s="6"/>
      <c r="F80" s="5"/>
      <c r="G80" s="5">
        <v>22.4</v>
      </c>
      <c r="H80" s="5">
        <v>16.9</v>
      </c>
      <c r="I80" s="6"/>
      <c r="J80" s="5"/>
      <c r="K80" s="5" t="s">
        <v>78</v>
      </c>
    </row>
    <row r="81">
      <c r="A81" s="15" t="s">
        <v>52</v>
      </c>
      <c r="B81" s="14"/>
      <c r="C81" s="6"/>
      <c r="D81" s="6"/>
      <c r="E81" s="6"/>
      <c r="F81" s="5"/>
      <c r="G81" s="5">
        <v>22.7</v>
      </c>
      <c r="H81" s="5">
        <v>16.9</v>
      </c>
      <c r="I81" s="5">
        <v>3.4</v>
      </c>
      <c r="J81" s="5" t="s">
        <v>56</v>
      </c>
      <c r="K81" s="5" t="s">
        <v>78</v>
      </c>
    </row>
    <row r="82">
      <c r="A82" s="15" t="s">
        <v>52</v>
      </c>
      <c r="B82" s="14"/>
      <c r="C82" s="6"/>
      <c r="D82" s="6"/>
      <c r="E82" s="6"/>
      <c r="F82" s="5"/>
      <c r="G82" s="5">
        <v>22.9</v>
      </c>
      <c r="H82" s="5">
        <v>17.2</v>
      </c>
      <c r="I82" s="5">
        <v>3.7</v>
      </c>
      <c r="J82" s="5"/>
      <c r="K82" s="5" t="s">
        <v>78</v>
      </c>
    </row>
    <row r="83">
      <c r="A83" s="15" t="s">
        <v>52</v>
      </c>
      <c r="B83" s="5">
        <v>58.0</v>
      </c>
      <c r="C83" s="5">
        <v>29.0</v>
      </c>
      <c r="D83" s="5">
        <v>99.0</v>
      </c>
      <c r="E83" s="5">
        <v>58.0</v>
      </c>
      <c r="F83" s="5">
        <v>54.0</v>
      </c>
      <c r="G83" s="5">
        <v>22.8</v>
      </c>
      <c r="H83" s="5">
        <v>17.2</v>
      </c>
      <c r="I83" s="5">
        <v>3.6</v>
      </c>
      <c r="J83" s="5" t="s">
        <v>12</v>
      </c>
      <c r="K83" s="5" t="s">
        <v>78</v>
      </c>
    </row>
    <row r="84">
      <c r="A84" s="15" t="s">
        <v>52</v>
      </c>
      <c r="B84" s="14"/>
      <c r="C84" s="6"/>
      <c r="D84" s="6"/>
      <c r="E84" s="6"/>
      <c r="F84" s="5"/>
      <c r="G84" s="5">
        <v>22.9</v>
      </c>
      <c r="H84" s="5">
        <v>17.0</v>
      </c>
      <c r="I84" s="5">
        <v>3.5</v>
      </c>
      <c r="J84" s="6"/>
      <c r="K84" s="5" t="s">
        <v>78</v>
      </c>
    </row>
    <row r="85">
      <c r="A85" s="15" t="s">
        <v>52</v>
      </c>
      <c r="B85" s="5">
        <v>65.0</v>
      </c>
      <c r="C85" s="5">
        <v>35.0</v>
      </c>
      <c r="D85" s="5">
        <v>150.0</v>
      </c>
      <c r="E85" s="6"/>
      <c r="F85" s="5">
        <v>9.0</v>
      </c>
      <c r="G85" s="5">
        <v>21.2</v>
      </c>
      <c r="H85" s="5">
        <v>16.4</v>
      </c>
      <c r="I85" s="5">
        <v>3.0</v>
      </c>
      <c r="J85" s="5" t="s">
        <v>12</v>
      </c>
      <c r="K85" s="5" t="s">
        <v>78</v>
      </c>
    </row>
    <row r="86">
      <c r="A86" s="15" t="s">
        <v>52</v>
      </c>
      <c r="B86" s="14"/>
      <c r="C86" s="6"/>
      <c r="D86" s="6"/>
      <c r="E86" s="6"/>
      <c r="F86" s="5"/>
      <c r="G86" s="5">
        <v>22.3</v>
      </c>
      <c r="H86" s="5">
        <v>16.5</v>
      </c>
      <c r="I86" s="5">
        <v>3.1</v>
      </c>
      <c r="J86" s="5"/>
      <c r="K86" s="5" t="s">
        <v>78</v>
      </c>
    </row>
    <row r="87">
      <c r="A87" s="16" t="s">
        <v>79</v>
      </c>
      <c r="B87" s="14">
        <f>MEDIAN(60,40)</f>
        <v>50</v>
      </c>
      <c r="C87" s="6"/>
      <c r="D87" s="6"/>
      <c r="E87" s="6"/>
      <c r="F87" s="5">
        <v>65.0</v>
      </c>
      <c r="G87" s="6"/>
      <c r="H87" s="6"/>
      <c r="I87" s="6"/>
      <c r="J87" s="5" t="s">
        <v>12</v>
      </c>
      <c r="K87" s="14" t="s">
        <v>80</v>
      </c>
    </row>
    <row r="88">
      <c r="A88" s="16" t="s">
        <v>79</v>
      </c>
      <c r="B88" s="5">
        <v>70.6</v>
      </c>
      <c r="C88" s="14">
        <v>4.95</v>
      </c>
      <c r="D88" s="14">
        <f>MEDIAN(107.4,121.5)</f>
        <v>114.45</v>
      </c>
      <c r="E88" s="14">
        <v>131.0</v>
      </c>
      <c r="F88" s="5">
        <v>83.0</v>
      </c>
      <c r="G88" s="6"/>
      <c r="H88" s="6"/>
      <c r="I88" s="6"/>
      <c r="J88" s="6"/>
      <c r="K88" s="5" t="s">
        <v>81</v>
      </c>
    </row>
    <row r="89">
      <c r="A89" s="16" t="s">
        <v>79</v>
      </c>
      <c r="B89" s="14">
        <f>MEDIAN(70.7,65.8)</f>
        <v>68.25</v>
      </c>
      <c r="C89" s="14">
        <v>3.9</v>
      </c>
      <c r="D89" s="14">
        <f>MEDIAN(132,112.3)</f>
        <v>122.15</v>
      </c>
      <c r="E89" s="14">
        <v>51.2</v>
      </c>
      <c r="F89" s="5">
        <v>50.0</v>
      </c>
      <c r="G89" s="6"/>
      <c r="H89" s="6"/>
      <c r="I89" s="6"/>
      <c r="J89" s="6"/>
      <c r="K89" s="5" t="s">
        <v>81</v>
      </c>
    </row>
    <row r="90">
      <c r="A90" s="16" t="s">
        <v>79</v>
      </c>
      <c r="B90" s="14">
        <f>MEDIAN(64.7,74.5)</f>
        <v>69.6</v>
      </c>
      <c r="C90" s="14">
        <v>45.9</v>
      </c>
      <c r="D90" s="14">
        <f>MEDIAN(96,87.5)</f>
        <v>91.75</v>
      </c>
      <c r="E90" s="14">
        <v>70.9</v>
      </c>
      <c r="F90" s="14">
        <v>100.0</v>
      </c>
      <c r="G90" s="6"/>
      <c r="H90" s="6"/>
      <c r="I90" s="6"/>
      <c r="J90" s="6"/>
      <c r="K90" s="5" t="s">
        <v>81</v>
      </c>
    </row>
    <row r="91">
      <c r="A91" s="16" t="s">
        <v>79</v>
      </c>
      <c r="B91" s="6"/>
      <c r="C91" s="6"/>
      <c r="D91" s="6"/>
      <c r="E91" s="6"/>
      <c r="F91" s="6"/>
      <c r="G91" s="5">
        <v>22.5</v>
      </c>
      <c r="H91" s="5">
        <v>17.9</v>
      </c>
      <c r="I91" s="5">
        <v>3.9</v>
      </c>
      <c r="J91" s="5" t="s">
        <v>82</v>
      </c>
      <c r="K91" s="5" t="s">
        <v>81</v>
      </c>
    </row>
    <row r="92">
      <c r="A92" s="17" t="s">
        <v>83</v>
      </c>
      <c r="B92" s="5">
        <v>75.0</v>
      </c>
      <c r="C92" s="5">
        <v>60.0</v>
      </c>
      <c r="D92" s="5">
        <v>90.0</v>
      </c>
      <c r="E92" s="5">
        <v>85.0</v>
      </c>
      <c r="F92" s="5">
        <v>110.0</v>
      </c>
      <c r="G92" s="5">
        <v>22.9</v>
      </c>
      <c r="H92" s="5">
        <v>16.6</v>
      </c>
      <c r="I92" s="6"/>
      <c r="J92" s="5" t="s">
        <v>12</v>
      </c>
      <c r="K92" s="5" t="s">
        <v>84</v>
      </c>
    </row>
    <row r="93">
      <c r="A93" s="17" t="s">
        <v>83</v>
      </c>
      <c r="B93" s="6"/>
      <c r="C93" s="6"/>
      <c r="D93" s="6"/>
      <c r="E93" s="6"/>
      <c r="F93" s="6"/>
      <c r="G93" s="5">
        <v>21.3</v>
      </c>
      <c r="H93" s="5">
        <v>15.4</v>
      </c>
      <c r="I93" s="6"/>
      <c r="J93" s="6"/>
      <c r="K93" s="5" t="s">
        <v>84</v>
      </c>
    </row>
    <row r="94">
      <c r="A94" s="18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A95" s="18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A96" s="18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18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18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A99" s="18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A100" s="18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A101" s="18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A102" s="18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A103" s="18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18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18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A106" s="18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A107" s="18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A108" s="18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A109" s="18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A110" s="18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18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18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A113" s="18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A114" s="18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A115" s="18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A116" s="18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A117" s="18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18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18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A120" s="18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A121" s="18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A122" s="18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A123" s="18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A124" s="18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18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18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A127" s="18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A128" s="18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A129" s="18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A130" s="18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A131" s="18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18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18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A134" s="18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A135" s="18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A136" s="18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A137" s="18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A138" s="18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18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18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A141" s="18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A142" s="18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A143" s="18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A144" s="18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A145" s="18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18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18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A148" s="18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A149" s="18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A150" s="18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A151" s="18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A152" s="18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18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18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A155" s="18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A156" s="18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A157" s="18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A158" s="18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A159" s="18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18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18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A162" s="18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A163" s="18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A164" s="18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A165" s="18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A166" s="18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18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18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A169" s="18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A170" s="18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A171" s="18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A172" s="18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A173" s="18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18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18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A176" s="18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A177" s="18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A178" s="18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A179" s="18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A180" s="18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18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18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A183" s="18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A184" s="18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A185" s="18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A186" s="18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A187" s="18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18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18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A190" s="18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A191" s="18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A192" s="18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A193" s="18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A194" s="18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18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18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A197" s="18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A198" s="18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A199" s="18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A200" s="18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A201" s="18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18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18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A204" s="18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A205" s="18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A206" s="18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A207" s="18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A208" s="18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18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18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A211" s="18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A212" s="18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A213" s="18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A214" s="18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A215" s="18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18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18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A218" s="18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A219" s="18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A220" s="18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A221" s="18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A222" s="18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18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18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A225" s="18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A226" s="18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A227" s="18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A228" s="18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A229" s="18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18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18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A232" s="18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A233" s="18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A234" s="18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A235" s="18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A236" s="18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18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18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18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A240" s="18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A241" s="18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A242" s="18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A243" s="18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18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18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A246" s="18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A247" s="18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A248" s="18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A249" s="18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A250" s="18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18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18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A253" s="18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A254" s="18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A255" s="18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A256" s="18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A257" s="18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18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18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A260" s="18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A261" s="18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A262" s="18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A263" s="18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A264" s="18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18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18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A267" s="18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A268" s="18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A269" s="18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A270" s="18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A271" s="18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18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18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A274" s="18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A275" s="18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A276" s="18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A277" s="18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A278" s="18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18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18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A281" s="18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A282" s="18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A283" s="18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A284" s="18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A285" s="18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18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18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A288" s="18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A289" s="18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A290" s="18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A291" s="18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A292" s="18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18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18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A295" s="18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A296" s="18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A297" s="18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A298" s="18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A299" s="18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18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18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A302" s="18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A303" s="18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A304" s="18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A305" s="18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A306" s="18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18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18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A309" s="18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A310" s="18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A311" s="18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A312" s="18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A313" s="18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18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18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A316" s="18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A317" s="18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A318" s="18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A319" s="18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A320" s="18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18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18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A323" s="18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A324" s="18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A325" s="18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A326" s="18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A327" s="18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18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18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A330" s="18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A331" s="18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A332" s="18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A333" s="18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A334" s="18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18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18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A337" s="18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A338" s="18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A339" s="18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A340" s="18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A341" s="18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18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18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A344" s="18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A345" s="18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A346" s="18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A347" s="18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A348" s="18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18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18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A351" s="18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A352" s="18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A353" s="18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A354" s="18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A355" s="18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18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18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A358" s="18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A359" s="18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A360" s="18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A361" s="18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A362" s="18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18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18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A365" s="18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A366" s="18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A367" s="18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A368" s="18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A369" s="18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18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18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A372" s="18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A373" s="18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A374" s="18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A375" s="18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A376" s="18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18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18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A379" s="18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A380" s="18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A381" s="18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A382" s="18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A383" s="18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18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18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A386" s="18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A387" s="18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A388" s="18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A389" s="18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A390" s="18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18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18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A393" s="18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A394" s="18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A395" s="18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A396" s="18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A397" s="18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18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18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A400" s="18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A401" s="18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A402" s="18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A403" s="18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A404" s="18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18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18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A407" s="18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A408" s="18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A409" s="18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A410" s="18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A411" s="18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18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18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A414" s="18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A415" s="18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A416" s="18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A417" s="18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A418" s="18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18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18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A421" s="18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A422" s="18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A423" s="18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A424" s="18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A425" s="18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18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18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A428" s="18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A429" s="18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A430" s="18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A431" s="18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A432" s="18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18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18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A435" s="18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A436" s="18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A437" s="18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A438" s="18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A439" s="18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18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18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A442" s="18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A443" s="18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A444" s="18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A445" s="18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A446" s="18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18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18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A449" s="18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A450" s="18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A451" s="18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A452" s="18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A453" s="18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18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18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A456" s="18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A457" s="18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A458" s="18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A459" s="18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A460" s="18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18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18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A463" s="18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A464" s="18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A465" s="18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A466" s="18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A467" s="18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18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18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A470" s="18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A471" s="18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A472" s="18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A473" s="18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A474" s="18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18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18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A477" s="18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A478" s="18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A479" s="18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A480" s="18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A481" s="18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18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18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A484" s="18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A485" s="18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A486" s="18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A487" s="18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A488" s="18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18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18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A491" s="18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A492" s="18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A493" s="18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A494" s="18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A495" s="18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18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18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A498" s="18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A499" s="18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A500" s="18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A501" s="18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A502" s="18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18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18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A505" s="18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A506" s="18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A507" s="18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A508" s="18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A509" s="18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18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18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A512" s="18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A513" s="18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A514" s="18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A515" s="18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A516" s="18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18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18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A519" s="18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A520" s="18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A521" s="18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A522" s="18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A523" s="18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18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18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A526" s="18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A527" s="18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A528" s="18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A529" s="18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A530" s="18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18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18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A533" s="18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A534" s="18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A535" s="18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A536" s="18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A537" s="18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18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18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A540" s="18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A541" s="18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A542" s="18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A543" s="18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A544" s="18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18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18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A547" s="18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A548" s="18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A549" s="18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A550" s="18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A551" s="18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18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18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A554" s="18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A555" s="18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A556" s="18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A557" s="18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A558" s="18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18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18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A561" s="18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A562" s="18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A563" s="18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A564" s="18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A565" s="18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18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18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A568" s="18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A569" s="18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A570" s="18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A571" s="18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A572" s="18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18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18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A575" s="18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A576" s="18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A577" s="18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A578" s="18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A579" s="18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18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18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A582" s="18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A583" s="18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A584" s="18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A585" s="18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A586" s="18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18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18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A589" s="18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A590" s="18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A591" s="18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A592" s="18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A593" s="18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18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18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A596" s="18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A597" s="18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A598" s="18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A599" s="18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A600" s="18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18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18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A603" s="18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A604" s="18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A605" s="18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A606" s="18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A607" s="18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18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18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A610" s="18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A611" s="18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A612" s="18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A613" s="18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A614" s="18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18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18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A617" s="18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A618" s="18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A619" s="18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A620" s="18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A621" s="18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18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18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A624" s="18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A625" s="18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A626" s="18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A627" s="18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A628" s="18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18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18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A631" s="18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A632" s="18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A633" s="18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A634" s="18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A635" s="18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18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18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A638" s="18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A639" s="18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A640" s="18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A641" s="18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A642" s="18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18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18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A645" s="18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A646" s="18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A647" s="18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A648" s="18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A649" s="18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18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18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A652" s="18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A653" s="18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A654" s="18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A655" s="18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A656" s="18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18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18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A659" s="18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A660" s="18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A661" s="18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A662" s="18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A663" s="18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18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18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A666" s="18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A667" s="18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A668" s="18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A669" s="18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A670" s="18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18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18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A673" s="18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A674" s="18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A675" s="18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A676" s="18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A677" s="18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18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18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A680" s="18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A681" s="18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A682" s="18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A683" s="18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A684" s="18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18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18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A687" s="18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A688" s="18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A689" s="18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A690" s="18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A691" s="18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18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18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A694" s="18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A695" s="18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A696" s="18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A697" s="18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A698" s="18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18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18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A701" s="18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A702" s="18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A703" s="18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A704" s="18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A705" s="18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18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18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A708" s="18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A709" s="18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A710" s="18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A711" s="18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A712" s="18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18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18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A715" s="18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A716" s="18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A717" s="18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A718" s="18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A719" s="18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18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18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A722" s="18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A723" s="18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A724" s="18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A725" s="18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A726" s="18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18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18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A729" s="18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A730" s="18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A731" s="18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A732" s="18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A733" s="18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18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18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A736" s="18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A737" s="18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A738" s="18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A739" s="18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A740" s="18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18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18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A743" s="18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A744" s="18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A745" s="18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A746" s="18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A747" s="18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18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18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A750" s="18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A751" s="18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A752" s="18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A753" s="18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A754" s="18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18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18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A757" s="18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A758" s="18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A759" s="18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A760" s="18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A761" s="18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18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18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A764" s="18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A765" s="18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A766" s="18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A767" s="18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A768" s="18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18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18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A771" s="18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A772" s="18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A773" s="18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A774" s="18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A775" s="18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18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18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A778" s="18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A779" s="18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A780" s="18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A781" s="18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A782" s="18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18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18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A785" s="18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A786" s="18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A787" s="18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A788" s="18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A789" s="18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18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18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A792" s="18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A793" s="18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A794" s="18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A795" s="18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A796" s="18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18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18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A799" s="18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A800" s="18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A801" s="18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A802" s="18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A803" s="18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18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18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A806" s="18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A807" s="18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A808" s="18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A809" s="18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A810" s="18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18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18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A813" s="18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A814" s="18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A815" s="18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A816" s="18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A817" s="18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18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18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A820" s="18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A821" s="18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A822" s="18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A823" s="18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A824" s="18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18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18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A827" s="18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A828" s="18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A829" s="18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A830" s="18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A831" s="18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18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18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A834" s="18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A835" s="18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A836" s="18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A837" s="18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A838" s="18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18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18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A841" s="18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A842" s="18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A843" s="18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A844" s="18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A845" s="18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18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18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A848" s="18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A849" s="18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A850" s="18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A851" s="18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A852" s="18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18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18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A855" s="18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A856" s="18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A857" s="18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A858" s="18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A859" s="18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18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18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A862" s="18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A863" s="18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A864" s="18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A865" s="18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A866" s="18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18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18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A869" s="18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A870" s="18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A871" s="18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A872" s="18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A873" s="18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18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18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A876" s="18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A877" s="18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A878" s="18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A879" s="18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A880" s="18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18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18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A883" s="18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A884" s="18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A885" s="18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A886" s="18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A887" s="18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18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18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A890" s="18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A891" s="18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A892" s="18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A893" s="18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A894" s="18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18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18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A897" s="18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A898" s="18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A899" s="18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A900" s="18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A901" s="18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18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18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A904" s="18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A905" s="18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A906" s="18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A907" s="18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A908" s="18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18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18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A911" s="18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A912" s="18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A913" s="18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A914" s="18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A915" s="18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18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18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A918" s="18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A919" s="18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A920" s="18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A921" s="18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A922" s="18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18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18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A925" s="18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A926" s="18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A927" s="18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A928" s="18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A929" s="18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18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18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A932" s="18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A933" s="18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A934" s="18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A935" s="18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A936" s="18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18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18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A939" s="18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A940" s="18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A941" s="18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A942" s="18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A943" s="18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18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18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A946" s="18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A947" s="18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A948" s="18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A949" s="18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A950" s="18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18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18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A953" s="18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A954" s="18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A955" s="18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A956" s="18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A957" s="18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18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18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A960" s="18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A961" s="18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A962" s="18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A963" s="18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A964" s="18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18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18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A967" s="18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A968" s="18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A969" s="18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A970" s="18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A971" s="18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18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18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A974" s="18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A975" s="18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A976" s="18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A977" s="18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A978" s="18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18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18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A981" s="18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A982" s="18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A983" s="18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A984" s="18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A985" s="18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18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18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A988" s="18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A989" s="18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A990" s="18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A991" s="18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A992" s="18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18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18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A995" s="18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A996" s="18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A997" s="18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A998" s="18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A999" s="18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18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18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>
      <c r="A1002" s="18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>
      <c r="A1003" s="18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>
      <c r="A1004" s="18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>
      <c r="A1005" s="18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>
      <c r="A1006" s="18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18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18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>
      <c r="A1009" s="18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>
      <c r="A1010" s="18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>
      <c r="A1011" s="18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>
      <c r="A1012" s="18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>
      <c r="A1013" s="18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18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18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>
      <c r="A1016" s="18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>
      <c r="A1017" s="18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>
      <c r="A1018" s="18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>
      <c r="A1019" s="18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>
      <c r="A1020" s="18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18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18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>
      <c r="A1023" s="18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>
      <c r="A1024" s="18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>
      <c r="A1025" s="18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>
      <c r="A1026" s="18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>
      <c r="A1027" s="18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18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18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>
      <c r="A1030" s="18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>
      <c r="A1031" s="18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>
      <c r="A1032" s="18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>
      <c r="A1033" s="18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>
      <c r="A1034" s="18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18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18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</sheetData>
  <drawing r:id="rId1"/>
</worksheet>
</file>