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RF5_SDK_17.0.2_d674dde\examples\ble_central_and_peripheral\experimental\ble_app_cps_relay\contrib\"/>
    </mc:Choice>
  </mc:AlternateContent>
  <xr:revisionPtr revIDLastSave="0" documentId="8_{55AE9C13-9D25-4BBC-9C3C-C7BAB831AF99}" xr6:coauthVersionLast="46" xr6:coauthVersionMax="46" xr10:uidLastSave="{00000000-0000-0000-0000-000000000000}"/>
  <bookViews>
    <workbookView xWindow="-120" yWindow="-120" windowWidth="51840" windowHeight="21240" xr2:uid="{FF0B86E6-424A-48DA-B66E-03DD654360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7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D33" i="1"/>
  <c r="E33" i="1"/>
  <c r="F33" i="1"/>
  <c r="G33" i="1"/>
  <c r="H33" i="1"/>
  <c r="I33" i="1"/>
  <c r="J33" i="1"/>
  <c r="K33" i="1"/>
  <c r="L33" i="1"/>
  <c r="M33" i="1"/>
  <c r="N33" i="1"/>
  <c r="D34" i="1"/>
  <c r="E34" i="1"/>
  <c r="F34" i="1"/>
  <c r="G34" i="1"/>
  <c r="H34" i="1"/>
  <c r="I34" i="1"/>
  <c r="J34" i="1"/>
  <c r="K34" i="1"/>
  <c r="L34" i="1"/>
  <c r="M34" i="1"/>
  <c r="N34" i="1"/>
  <c r="D35" i="1"/>
  <c r="E35" i="1"/>
  <c r="F35" i="1"/>
  <c r="G35" i="1"/>
  <c r="H35" i="1"/>
  <c r="I35" i="1"/>
  <c r="J35" i="1"/>
  <c r="K35" i="1"/>
  <c r="L35" i="1"/>
  <c r="M35" i="1"/>
  <c r="N35" i="1"/>
  <c r="D36" i="1"/>
  <c r="E36" i="1"/>
  <c r="F36" i="1"/>
  <c r="G36" i="1"/>
  <c r="H36" i="1"/>
  <c r="I36" i="1"/>
  <c r="J36" i="1"/>
  <c r="K36" i="1"/>
  <c r="L36" i="1"/>
  <c r="M36" i="1"/>
  <c r="N36" i="1"/>
  <c r="D37" i="1"/>
  <c r="E37" i="1"/>
  <c r="F37" i="1"/>
  <c r="G37" i="1"/>
  <c r="H37" i="1"/>
  <c r="I37" i="1"/>
  <c r="J37" i="1"/>
  <c r="K37" i="1"/>
  <c r="L37" i="1"/>
  <c r="M37" i="1"/>
  <c r="N3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7" i="1"/>
  <c r="E7" i="1"/>
  <c r="F7" i="1"/>
  <c r="G7" i="1"/>
  <c r="H7" i="1"/>
  <c r="I7" i="1"/>
  <c r="J7" i="1"/>
  <c r="K7" i="1"/>
  <c r="L7" i="1"/>
  <c r="M7" i="1"/>
  <c r="N7" i="1"/>
  <c r="C37" i="1"/>
  <c r="C36" i="1"/>
  <c r="C35" i="1"/>
  <c r="C34" i="1"/>
  <c r="C33" i="1"/>
  <c r="C32" i="1"/>
  <c r="C31" i="1"/>
  <c r="C30" i="1"/>
  <c r="C29" i="1"/>
  <c r="C28" i="1"/>
  <c r="C26" i="1"/>
  <c r="C27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D6" i="1"/>
  <c r="E6" i="1"/>
  <c r="F6" i="1"/>
  <c r="G6" i="1"/>
  <c r="H6" i="1"/>
  <c r="I6" i="1"/>
  <c r="J6" i="1"/>
  <c r="K6" i="1"/>
  <c r="L6" i="1"/>
  <c r="M6" i="1"/>
  <c r="N6" i="1"/>
  <c r="C6" i="1"/>
</calcChain>
</file>

<file path=xl/sharedStrings.xml><?xml version="1.0" encoding="utf-8"?>
<sst xmlns="http://schemas.openxmlformats.org/spreadsheetml/2006/main" count="3" uniqueCount="3">
  <si>
    <t>Cadence/Power Calculator</t>
  </si>
  <si>
    <t>Resistance</t>
  </si>
  <si>
    <t>Cadence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</si>
</sst>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5.0518725481895406E-2"/>
          <c:y val="7.6636630047086735E-2"/>
          <c:w val="0.9494812745181046"/>
          <c:h val="0.84501204038580824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Sheet1!$C$6:$O$6</c:f>
              <c:numCache>
                <c:formatCode>General</c:formatCode>
                <c:ptCount val="13"/>
                <c:pt idx="0">
                  <c:v>-98</c:v>
                </c:pt>
                <c:pt idx="1">
                  <c:v>-78</c:v>
                </c:pt>
                <c:pt idx="2">
                  <c:v>-58</c:v>
                </c:pt>
                <c:pt idx="3">
                  <c:v>-38</c:v>
                </c:pt>
                <c:pt idx="4">
                  <c:v>-18</c:v>
                </c:pt>
                <c:pt idx="5">
                  <c:v>2</c:v>
                </c:pt>
                <c:pt idx="6">
                  <c:v>22</c:v>
                </c:pt>
                <c:pt idx="7">
                  <c:v>42</c:v>
                </c:pt>
                <c:pt idx="8">
                  <c:v>62</c:v>
                </c:pt>
                <c:pt idx="9">
                  <c:v>82</c:v>
                </c:pt>
                <c:pt idx="10">
                  <c:v>102</c:v>
                </c:pt>
                <c:pt idx="11">
                  <c:v>122</c:v>
                </c:pt>
                <c:pt idx="12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7-4B89-9F39-AF29F6AC7CF2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Sheet1!$C$7:$O$7</c:f>
              <c:numCache>
                <c:formatCode>General</c:formatCode>
                <c:ptCount val="13"/>
                <c:pt idx="0">
                  <c:v>-85</c:v>
                </c:pt>
                <c:pt idx="1">
                  <c:v>-65</c:v>
                </c:pt>
                <c:pt idx="2">
                  <c:v>-45</c:v>
                </c:pt>
                <c:pt idx="3">
                  <c:v>-25</c:v>
                </c:pt>
                <c:pt idx="4">
                  <c:v>-5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75</c:v>
                </c:pt>
                <c:pt idx="9">
                  <c:v>95</c:v>
                </c:pt>
                <c:pt idx="10">
                  <c:v>115</c:v>
                </c:pt>
                <c:pt idx="11">
                  <c:v>135</c:v>
                </c:pt>
                <c:pt idx="12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7-4B89-9F39-AF29F6AC7CF2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Sheet1!$C$8:$O$8</c:f>
              <c:numCache>
                <c:formatCode>General</c:formatCode>
                <c:ptCount val="13"/>
                <c:pt idx="0">
                  <c:v>-74</c:v>
                </c:pt>
                <c:pt idx="1">
                  <c:v>-54</c:v>
                </c:pt>
                <c:pt idx="2">
                  <c:v>-34</c:v>
                </c:pt>
                <c:pt idx="3">
                  <c:v>-14</c:v>
                </c:pt>
                <c:pt idx="4">
                  <c:v>6</c:v>
                </c:pt>
                <c:pt idx="5">
                  <c:v>26</c:v>
                </c:pt>
                <c:pt idx="6">
                  <c:v>46</c:v>
                </c:pt>
                <c:pt idx="7">
                  <c:v>66</c:v>
                </c:pt>
                <c:pt idx="8">
                  <c:v>86</c:v>
                </c:pt>
                <c:pt idx="9">
                  <c:v>106</c:v>
                </c:pt>
                <c:pt idx="10">
                  <c:v>126</c:v>
                </c:pt>
                <c:pt idx="11">
                  <c:v>146</c:v>
                </c:pt>
                <c:pt idx="1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7-4B89-9F39-AF29F6AC7CF2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Sheet1!$C$9:$O$9</c:f>
              <c:numCache>
                <c:formatCode>General</c:formatCode>
                <c:ptCount val="13"/>
                <c:pt idx="0">
                  <c:v>-58</c:v>
                </c:pt>
                <c:pt idx="1">
                  <c:v>-38</c:v>
                </c:pt>
                <c:pt idx="2">
                  <c:v>-18</c:v>
                </c:pt>
                <c:pt idx="3">
                  <c:v>2</c:v>
                </c:pt>
                <c:pt idx="4">
                  <c:v>22</c:v>
                </c:pt>
                <c:pt idx="5">
                  <c:v>42</c:v>
                </c:pt>
                <c:pt idx="6">
                  <c:v>62</c:v>
                </c:pt>
                <c:pt idx="7">
                  <c:v>82</c:v>
                </c:pt>
                <c:pt idx="8">
                  <c:v>102</c:v>
                </c:pt>
                <c:pt idx="9">
                  <c:v>122</c:v>
                </c:pt>
                <c:pt idx="10">
                  <c:v>142</c:v>
                </c:pt>
                <c:pt idx="11">
                  <c:v>162</c:v>
                </c:pt>
                <c:pt idx="12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7-4B89-9F39-AF29F6AC7CF2}"/>
            </c:ext>
          </c:extLst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Sheet1!$C$10:$O$10</c:f>
              <c:numCache>
                <c:formatCode>General</c:formatCode>
                <c:ptCount val="13"/>
                <c:pt idx="0">
                  <c:v>-44</c:v>
                </c:pt>
                <c:pt idx="1">
                  <c:v>-24</c:v>
                </c:pt>
                <c:pt idx="2">
                  <c:v>-4</c:v>
                </c:pt>
                <c:pt idx="3">
                  <c:v>16</c:v>
                </c:pt>
                <c:pt idx="4">
                  <c:v>36</c:v>
                </c:pt>
                <c:pt idx="5">
                  <c:v>56</c:v>
                </c:pt>
                <c:pt idx="6">
                  <c:v>76</c:v>
                </c:pt>
                <c:pt idx="7">
                  <c:v>96</c:v>
                </c:pt>
                <c:pt idx="8">
                  <c:v>116</c:v>
                </c:pt>
                <c:pt idx="9">
                  <c:v>136</c:v>
                </c:pt>
                <c:pt idx="10">
                  <c:v>156</c:v>
                </c:pt>
                <c:pt idx="11">
                  <c:v>176</c:v>
                </c:pt>
                <c:pt idx="1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87-4B89-9F39-AF29F6AC7CF2}"/>
            </c:ext>
          </c:extLst>
        </c:ser>
        <c:ser>
          <c:idx val="5"/>
          <c:order val="5"/>
          <c:tx>
            <c:strRef>
              <c:f>Sheet1!$B$11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Sheet1!$C$11:$O$11</c:f>
              <c:numCache>
                <c:formatCode>General</c:formatCode>
                <c:ptCount val="13"/>
                <c:pt idx="0">
                  <c:v>-32</c:v>
                </c:pt>
                <c:pt idx="1">
                  <c:v>-12</c:v>
                </c:pt>
                <c:pt idx="2">
                  <c:v>8</c:v>
                </c:pt>
                <c:pt idx="3">
                  <c:v>28</c:v>
                </c:pt>
                <c:pt idx="4">
                  <c:v>48</c:v>
                </c:pt>
                <c:pt idx="5">
                  <c:v>68</c:v>
                </c:pt>
                <c:pt idx="6">
                  <c:v>88</c:v>
                </c:pt>
                <c:pt idx="7">
                  <c:v>108</c:v>
                </c:pt>
                <c:pt idx="8">
                  <c:v>128</c:v>
                </c:pt>
                <c:pt idx="9">
                  <c:v>148</c:v>
                </c:pt>
                <c:pt idx="10">
                  <c:v>168</c:v>
                </c:pt>
                <c:pt idx="11">
                  <c:v>188</c:v>
                </c:pt>
                <c:pt idx="12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87-4B89-9F39-AF29F6AC7CF2}"/>
            </c:ext>
          </c:extLst>
        </c:ser>
        <c:ser>
          <c:idx val="6"/>
          <c:order val="6"/>
          <c:tx>
            <c:strRef>
              <c:f>Sheet1!$B$12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Sheet1!$C$12:$O$12</c:f>
              <c:numCache>
                <c:formatCode>General</c:formatCode>
                <c:ptCount val="13"/>
                <c:pt idx="0">
                  <c:v>-21</c:v>
                </c:pt>
                <c:pt idx="1">
                  <c:v>-1</c:v>
                </c:pt>
                <c:pt idx="2">
                  <c:v>19</c:v>
                </c:pt>
                <c:pt idx="3">
                  <c:v>39</c:v>
                </c:pt>
                <c:pt idx="4">
                  <c:v>59</c:v>
                </c:pt>
                <c:pt idx="5">
                  <c:v>79</c:v>
                </c:pt>
                <c:pt idx="6">
                  <c:v>99</c:v>
                </c:pt>
                <c:pt idx="7">
                  <c:v>119</c:v>
                </c:pt>
                <c:pt idx="8">
                  <c:v>139</c:v>
                </c:pt>
                <c:pt idx="9">
                  <c:v>159</c:v>
                </c:pt>
                <c:pt idx="10">
                  <c:v>179</c:v>
                </c:pt>
                <c:pt idx="11">
                  <c:v>199</c:v>
                </c:pt>
                <c:pt idx="1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87-4B89-9F39-AF29F6AC7CF2}"/>
            </c:ext>
          </c:extLst>
        </c:ser>
        <c:ser>
          <c:idx val="7"/>
          <c:order val="7"/>
          <c:tx>
            <c:strRef>
              <c:f>Sheet1!$B$13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Sheet1!$C$13:$O$13</c:f>
              <c:numCache>
                <c:formatCode>General</c:formatCode>
                <c:ptCount val="13"/>
                <c:pt idx="0">
                  <c:v>-89</c:v>
                </c:pt>
                <c:pt idx="1">
                  <c:v>-59</c:v>
                </c:pt>
                <c:pt idx="2">
                  <c:v>-29</c:v>
                </c:pt>
                <c:pt idx="3">
                  <c:v>1</c:v>
                </c:pt>
                <c:pt idx="4">
                  <c:v>31</c:v>
                </c:pt>
                <c:pt idx="5">
                  <c:v>61</c:v>
                </c:pt>
                <c:pt idx="6">
                  <c:v>91</c:v>
                </c:pt>
                <c:pt idx="7">
                  <c:v>121</c:v>
                </c:pt>
                <c:pt idx="8">
                  <c:v>151</c:v>
                </c:pt>
                <c:pt idx="9">
                  <c:v>181</c:v>
                </c:pt>
                <c:pt idx="10">
                  <c:v>211</c:v>
                </c:pt>
                <c:pt idx="11">
                  <c:v>241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87-4B89-9F39-AF29F6AC7CF2}"/>
            </c:ext>
          </c:extLst>
        </c:ser>
        <c:ser>
          <c:idx val="8"/>
          <c:order val="8"/>
          <c:tx>
            <c:strRef>
              <c:f>Sheet1!$B$14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Sheet1!$C$14:$O$14</c:f>
              <c:numCache>
                <c:formatCode>General</c:formatCode>
                <c:ptCount val="13"/>
                <c:pt idx="0">
                  <c:v>-72</c:v>
                </c:pt>
                <c:pt idx="1">
                  <c:v>-42</c:v>
                </c:pt>
                <c:pt idx="2">
                  <c:v>-12</c:v>
                </c:pt>
                <c:pt idx="3">
                  <c:v>18</c:v>
                </c:pt>
                <c:pt idx="4">
                  <c:v>48</c:v>
                </c:pt>
                <c:pt idx="5">
                  <c:v>78</c:v>
                </c:pt>
                <c:pt idx="6">
                  <c:v>108</c:v>
                </c:pt>
                <c:pt idx="7">
                  <c:v>138</c:v>
                </c:pt>
                <c:pt idx="8">
                  <c:v>168</c:v>
                </c:pt>
                <c:pt idx="9">
                  <c:v>198</c:v>
                </c:pt>
                <c:pt idx="10">
                  <c:v>228</c:v>
                </c:pt>
                <c:pt idx="11">
                  <c:v>258</c:v>
                </c:pt>
                <c:pt idx="12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87-4B89-9F39-AF29F6AC7CF2}"/>
            </c:ext>
          </c:extLst>
        </c:ser>
        <c:ser>
          <c:idx val="9"/>
          <c:order val="9"/>
          <c:tx>
            <c:strRef>
              <c:f>Sheet1!$B$15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Sheet1!$C$15:$O$15</c:f>
              <c:numCache>
                <c:formatCode>General</c:formatCode>
                <c:ptCount val="13"/>
                <c:pt idx="0">
                  <c:v>-62</c:v>
                </c:pt>
                <c:pt idx="1">
                  <c:v>-32</c:v>
                </c:pt>
                <c:pt idx="2">
                  <c:v>-2</c:v>
                </c:pt>
                <c:pt idx="3">
                  <c:v>28</c:v>
                </c:pt>
                <c:pt idx="4">
                  <c:v>58</c:v>
                </c:pt>
                <c:pt idx="5">
                  <c:v>88</c:v>
                </c:pt>
                <c:pt idx="6">
                  <c:v>118</c:v>
                </c:pt>
                <c:pt idx="7">
                  <c:v>148</c:v>
                </c:pt>
                <c:pt idx="8">
                  <c:v>178</c:v>
                </c:pt>
                <c:pt idx="9">
                  <c:v>208</c:v>
                </c:pt>
                <c:pt idx="10">
                  <c:v>238</c:v>
                </c:pt>
                <c:pt idx="11">
                  <c:v>268</c:v>
                </c:pt>
                <c:pt idx="12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87-4B89-9F39-AF29F6AC7CF2}"/>
            </c:ext>
          </c:extLst>
        </c:ser>
        <c:ser>
          <c:idx val="10"/>
          <c:order val="10"/>
          <c:tx>
            <c:strRef>
              <c:f>Sheet1!$B$16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Sheet1!$C$16:$O$16</c:f>
              <c:numCache>
                <c:formatCode>General</c:formatCode>
                <c:ptCount val="13"/>
                <c:pt idx="0">
                  <c:v>-50</c:v>
                </c:pt>
                <c:pt idx="1">
                  <c:v>-20</c:v>
                </c:pt>
                <c:pt idx="2">
                  <c:v>10</c:v>
                </c:pt>
                <c:pt idx="3">
                  <c:v>40</c:v>
                </c:pt>
                <c:pt idx="4">
                  <c:v>70</c:v>
                </c:pt>
                <c:pt idx="5">
                  <c:v>100</c:v>
                </c:pt>
                <c:pt idx="6">
                  <c:v>130</c:v>
                </c:pt>
                <c:pt idx="7">
                  <c:v>160</c:v>
                </c:pt>
                <c:pt idx="8">
                  <c:v>190</c:v>
                </c:pt>
                <c:pt idx="9">
                  <c:v>220</c:v>
                </c:pt>
                <c:pt idx="10">
                  <c:v>250</c:v>
                </c:pt>
                <c:pt idx="11">
                  <c:v>280</c:v>
                </c:pt>
                <c:pt idx="12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87-4B89-9F39-AF29F6AC7CF2}"/>
            </c:ext>
          </c:extLst>
        </c:ser>
        <c:ser>
          <c:idx val="11"/>
          <c:order val="11"/>
          <c:tx>
            <c:strRef>
              <c:f>Sheet1!$B$17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Sheet1!$C$17:$O$17</c:f>
              <c:numCache>
                <c:formatCode>General</c:formatCode>
                <c:ptCount val="13"/>
                <c:pt idx="0">
                  <c:v>-40</c:v>
                </c:pt>
                <c:pt idx="1">
                  <c:v>-10</c:v>
                </c:pt>
                <c:pt idx="2">
                  <c:v>20</c:v>
                </c:pt>
                <c:pt idx="3">
                  <c:v>50</c:v>
                </c:pt>
                <c:pt idx="4">
                  <c:v>80</c:v>
                </c:pt>
                <c:pt idx="5">
                  <c:v>110</c:v>
                </c:pt>
                <c:pt idx="6">
                  <c:v>140</c:v>
                </c:pt>
                <c:pt idx="7">
                  <c:v>170</c:v>
                </c:pt>
                <c:pt idx="8">
                  <c:v>200</c:v>
                </c:pt>
                <c:pt idx="9">
                  <c:v>230</c:v>
                </c:pt>
                <c:pt idx="10">
                  <c:v>260</c:v>
                </c:pt>
                <c:pt idx="11">
                  <c:v>290</c:v>
                </c:pt>
                <c:pt idx="1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87-4B89-9F39-AF29F6AC7CF2}"/>
            </c:ext>
          </c:extLst>
        </c:ser>
        <c:ser>
          <c:idx val="12"/>
          <c:order val="12"/>
          <c:tx>
            <c:strRef>
              <c:f>Sheet1!$B$18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Sheet1!$C$18:$O$18</c:f>
              <c:numCache>
                <c:formatCode>General</c:formatCode>
                <c:ptCount val="13"/>
                <c:pt idx="0">
                  <c:v>-30</c:v>
                </c:pt>
                <c:pt idx="1">
                  <c:v>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240</c:v>
                </c:pt>
                <c:pt idx="10">
                  <c:v>270</c:v>
                </c:pt>
                <c:pt idx="11">
                  <c:v>300</c:v>
                </c:pt>
                <c:pt idx="12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87-4B89-9F39-AF29F6AC7CF2}"/>
            </c:ext>
          </c:extLst>
        </c:ser>
        <c:ser>
          <c:idx val="13"/>
          <c:order val="13"/>
          <c:tx>
            <c:strRef>
              <c:f>Sheet1!$B$19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Sheet1!$C$19:$O$19</c:f>
              <c:numCache>
                <c:formatCode>General</c:formatCode>
                <c:ptCount val="13"/>
                <c:pt idx="0">
                  <c:v>-20</c:v>
                </c:pt>
                <c:pt idx="1">
                  <c:v>10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160</c:v>
                </c:pt>
                <c:pt idx="7">
                  <c:v>190</c:v>
                </c:pt>
                <c:pt idx="8">
                  <c:v>220</c:v>
                </c:pt>
                <c:pt idx="9">
                  <c:v>250</c:v>
                </c:pt>
                <c:pt idx="10">
                  <c:v>280</c:v>
                </c:pt>
                <c:pt idx="11">
                  <c:v>310</c:v>
                </c:pt>
                <c:pt idx="12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87-4B89-9F39-AF29F6AC7CF2}"/>
            </c:ext>
          </c:extLst>
        </c:ser>
        <c:ser>
          <c:idx val="14"/>
          <c:order val="14"/>
          <c:tx>
            <c:strRef>
              <c:f>Sheet1!$B$20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Sheet1!$C$20:$O$20</c:f>
              <c:numCache>
                <c:formatCode>General</c:formatCode>
                <c:ptCount val="13"/>
                <c:pt idx="0">
                  <c:v>-10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110</c:v>
                </c:pt>
                <c:pt idx="5">
                  <c:v>140</c:v>
                </c:pt>
                <c:pt idx="6">
                  <c:v>170</c:v>
                </c:pt>
                <c:pt idx="7">
                  <c:v>200</c:v>
                </c:pt>
                <c:pt idx="8">
                  <c:v>230</c:v>
                </c:pt>
                <c:pt idx="9">
                  <c:v>260</c:v>
                </c:pt>
                <c:pt idx="10">
                  <c:v>290</c:v>
                </c:pt>
                <c:pt idx="11">
                  <c:v>320</c:v>
                </c:pt>
                <c:pt idx="1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87-4B89-9F39-AF29F6AC7CF2}"/>
            </c:ext>
          </c:extLst>
        </c:ser>
        <c:ser>
          <c:idx val="15"/>
          <c:order val="15"/>
          <c:tx>
            <c:strRef>
              <c:f>Sheet1!$B$21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Sheet1!$C$21:$O$21</c:f>
              <c:numCache>
                <c:formatCode>General</c:formatCode>
                <c:ptCount val="13"/>
                <c:pt idx="0">
                  <c:v>-76</c:v>
                </c:pt>
                <c:pt idx="1">
                  <c:v>-36</c:v>
                </c:pt>
                <c:pt idx="2">
                  <c:v>4</c:v>
                </c:pt>
                <c:pt idx="3">
                  <c:v>44</c:v>
                </c:pt>
                <c:pt idx="4">
                  <c:v>84</c:v>
                </c:pt>
                <c:pt idx="5">
                  <c:v>124</c:v>
                </c:pt>
                <c:pt idx="6">
                  <c:v>164</c:v>
                </c:pt>
                <c:pt idx="7">
                  <c:v>204</c:v>
                </c:pt>
                <c:pt idx="8">
                  <c:v>244</c:v>
                </c:pt>
                <c:pt idx="9">
                  <c:v>284</c:v>
                </c:pt>
                <c:pt idx="10">
                  <c:v>324</c:v>
                </c:pt>
                <c:pt idx="11">
                  <c:v>364</c:v>
                </c:pt>
                <c:pt idx="12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087-4B89-9F39-AF29F6AC7CF2}"/>
            </c:ext>
          </c:extLst>
        </c:ser>
        <c:ser>
          <c:idx val="16"/>
          <c:order val="16"/>
          <c:tx>
            <c:strRef>
              <c:f>Sheet1!$B$22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Sheet1!$C$22:$O$22</c:f>
              <c:numCache>
                <c:formatCode>General</c:formatCode>
                <c:ptCount val="13"/>
                <c:pt idx="0">
                  <c:v>-64</c:v>
                </c:pt>
                <c:pt idx="1">
                  <c:v>-24</c:v>
                </c:pt>
                <c:pt idx="2">
                  <c:v>16</c:v>
                </c:pt>
                <c:pt idx="3">
                  <c:v>56</c:v>
                </c:pt>
                <c:pt idx="4">
                  <c:v>96</c:v>
                </c:pt>
                <c:pt idx="5">
                  <c:v>136</c:v>
                </c:pt>
                <c:pt idx="6">
                  <c:v>176</c:v>
                </c:pt>
                <c:pt idx="7">
                  <c:v>216</c:v>
                </c:pt>
                <c:pt idx="8">
                  <c:v>256</c:v>
                </c:pt>
                <c:pt idx="9">
                  <c:v>296</c:v>
                </c:pt>
                <c:pt idx="10">
                  <c:v>336</c:v>
                </c:pt>
                <c:pt idx="11">
                  <c:v>376</c:v>
                </c:pt>
                <c:pt idx="12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87-4B89-9F39-AF29F6AC7CF2}"/>
            </c:ext>
          </c:extLst>
        </c:ser>
        <c:ser>
          <c:idx val="17"/>
          <c:order val="17"/>
          <c:tx>
            <c:strRef>
              <c:f>Sheet1!$B$23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Sheet1!$C$23:$O$23</c:f>
              <c:numCache>
                <c:formatCode>General</c:formatCode>
                <c:ptCount val="13"/>
                <c:pt idx="0">
                  <c:v>-56</c:v>
                </c:pt>
                <c:pt idx="1">
                  <c:v>-16</c:v>
                </c:pt>
                <c:pt idx="2">
                  <c:v>24</c:v>
                </c:pt>
                <c:pt idx="3">
                  <c:v>64</c:v>
                </c:pt>
                <c:pt idx="4">
                  <c:v>104</c:v>
                </c:pt>
                <c:pt idx="5">
                  <c:v>144</c:v>
                </c:pt>
                <c:pt idx="6">
                  <c:v>184</c:v>
                </c:pt>
                <c:pt idx="7">
                  <c:v>224</c:v>
                </c:pt>
                <c:pt idx="8">
                  <c:v>264</c:v>
                </c:pt>
                <c:pt idx="9">
                  <c:v>304</c:v>
                </c:pt>
                <c:pt idx="10">
                  <c:v>344</c:v>
                </c:pt>
                <c:pt idx="11">
                  <c:v>384</c:v>
                </c:pt>
                <c:pt idx="12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087-4B89-9F39-AF29F6AC7CF2}"/>
            </c:ext>
          </c:extLst>
        </c:ser>
        <c:ser>
          <c:idx val="18"/>
          <c:order val="18"/>
          <c:tx>
            <c:strRef>
              <c:f>Sheet1!$B$24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Sheet1!$C$24:$O$24</c:f>
              <c:numCache>
                <c:formatCode>General</c:formatCode>
                <c:ptCount val="13"/>
                <c:pt idx="0">
                  <c:v>-42</c:v>
                </c:pt>
                <c:pt idx="1">
                  <c:v>-2</c:v>
                </c:pt>
                <c:pt idx="2">
                  <c:v>38</c:v>
                </c:pt>
                <c:pt idx="3">
                  <c:v>78</c:v>
                </c:pt>
                <c:pt idx="4">
                  <c:v>118</c:v>
                </c:pt>
                <c:pt idx="5">
                  <c:v>158</c:v>
                </c:pt>
                <c:pt idx="6">
                  <c:v>198</c:v>
                </c:pt>
                <c:pt idx="7">
                  <c:v>238</c:v>
                </c:pt>
                <c:pt idx="8">
                  <c:v>278</c:v>
                </c:pt>
                <c:pt idx="9">
                  <c:v>318</c:v>
                </c:pt>
                <c:pt idx="10">
                  <c:v>358</c:v>
                </c:pt>
                <c:pt idx="11">
                  <c:v>398</c:v>
                </c:pt>
                <c:pt idx="12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087-4B89-9F39-AF29F6AC7CF2}"/>
            </c:ext>
          </c:extLst>
        </c:ser>
        <c:ser>
          <c:idx val="19"/>
          <c:order val="19"/>
          <c:tx>
            <c:strRef>
              <c:f>Sheet1!$B$25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Sheet1!$C$25:$O$25</c:f>
              <c:numCache>
                <c:formatCode>General</c:formatCode>
                <c:ptCount val="13"/>
                <c:pt idx="0">
                  <c:v>-28</c:v>
                </c:pt>
                <c:pt idx="1">
                  <c:v>12</c:v>
                </c:pt>
                <c:pt idx="2">
                  <c:v>52</c:v>
                </c:pt>
                <c:pt idx="3">
                  <c:v>92</c:v>
                </c:pt>
                <c:pt idx="4">
                  <c:v>132</c:v>
                </c:pt>
                <c:pt idx="5">
                  <c:v>172</c:v>
                </c:pt>
                <c:pt idx="6">
                  <c:v>212</c:v>
                </c:pt>
                <c:pt idx="7">
                  <c:v>252</c:v>
                </c:pt>
                <c:pt idx="8">
                  <c:v>292</c:v>
                </c:pt>
                <c:pt idx="9">
                  <c:v>332</c:v>
                </c:pt>
                <c:pt idx="10">
                  <c:v>372</c:v>
                </c:pt>
                <c:pt idx="11">
                  <c:v>412</c:v>
                </c:pt>
                <c:pt idx="12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087-4B89-9F39-AF29F6AC7CF2}"/>
            </c:ext>
          </c:extLst>
        </c:ser>
        <c:ser>
          <c:idx val="20"/>
          <c:order val="20"/>
          <c:tx>
            <c:strRef>
              <c:f>Sheet1!$B$26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Sheet1!$C$26:$O$26</c:f>
              <c:numCache>
                <c:formatCode>General</c:formatCode>
                <c:ptCount val="13"/>
                <c:pt idx="0">
                  <c:v>-22</c:v>
                </c:pt>
                <c:pt idx="1">
                  <c:v>18</c:v>
                </c:pt>
                <c:pt idx="2">
                  <c:v>58</c:v>
                </c:pt>
                <c:pt idx="3">
                  <c:v>98</c:v>
                </c:pt>
                <c:pt idx="4">
                  <c:v>138</c:v>
                </c:pt>
                <c:pt idx="5">
                  <c:v>178</c:v>
                </c:pt>
                <c:pt idx="6">
                  <c:v>218</c:v>
                </c:pt>
                <c:pt idx="7">
                  <c:v>258</c:v>
                </c:pt>
                <c:pt idx="8">
                  <c:v>298</c:v>
                </c:pt>
                <c:pt idx="9">
                  <c:v>338</c:v>
                </c:pt>
                <c:pt idx="10">
                  <c:v>378</c:v>
                </c:pt>
                <c:pt idx="11">
                  <c:v>418</c:v>
                </c:pt>
                <c:pt idx="12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087-4B89-9F39-AF29F6AC7CF2}"/>
            </c:ext>
          </c:extLst>
        </c:ser>
        <c:ser>
          <c:idx val="21"/>
          <c:order val="21"/>
          <c:tx>
            <c:strRef>
              <c:f>Sheet1!$B$27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Sheet1!$C$27:$O$27</c:f>
              <c:numCache>
                <c:formatCode>General</c:formatCode>
                <c:ptCount val="13"/>
                <c:pt idx="0">
                  <c:v>-12</c:v>
                </c:pt>
                <c:pt idx="1">
                  <c:v>28</c:v>
                </c:pt>
                <c:pt idx="2">
                  <c:v>68</c:v>
                </c:pt>
                <c:pt idx="3">
                  <c:v>108</c:v>
                </c:pt>
                <c:pt idx="4">
                  <c:v>148</c:v>
                </c:pt>
                <c:pt idx="5">
                  <c:v>188</c:v>
                </c:pt>
                <c:pt idx="6">
                  <c:v>228</c:v>
                </c:pt>
                <c:pt idx="7">
                  <c:v>268</c:v>
                </c:pt>
                <c:pt idx="8">
                  <c:v>308</c:v>
                </c:pt>
                <c:pt idx="9">
                  <c:v>348</c:v>
                </c:pt>
                <c:pt idx="10">
                  <c:v>388</c:v>
                </c:pt>
                <c:pt idx="11">
                  <c:v>428</c:v>
                </c:pt>
                <c:pt idx="12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087-4B89-9F39-AF29F6AC7CF2}"/>
            </c:ext>
          </c:extLst>
        </c:ser>
        <c:ser>
          <c:idx val="22"/>
          <c:order val="22"/>
          <c:tx>
            <c:strRef>
              <c:f>Sheet1!$B$28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Sheet1!$C$28:$O$28</c:f>
              <c:numCache>
                <c:formatCode>General</c:formatCode>
                <c:ptCount val="13"/>
                <c:pt idx="0">
                  <c:v>-2</c:v>
                </c:pt>
                <c:pt idx="1">
                  <c:v>38</c:v>
                </c:pt>
                <c:pt idx="2">
                  <c:v>78</c:v>
                </c:pt>
                <c:pt idx="3">
                  <c:v>118</c:v>
                </c:pt>
                <c:pt idx="4">
                  <c:v>158</c:v>
                </c:pt>
                <c:pt idx="5">
                  <c:v>198</c:v>
                </c:pt>
                <c:pt idx="6">
                  <c:v>238</c:v>
                </c:pt>
                <c:pt idx="7">
                  <c:v>278</c:v>
                </c:pt>
                <c:pt idx="8">
                  <c:v>318</c:v>
                </c:pt>
                <c:pt idx="9">
                  <c:v>358</c:v>
                </c:pt>
                <c:pt idx="10">
                  <c:v>398</c:v>
                </c:pt>
                <c:pt idx="11">
                  <c:v>438</c:v>
                </c:pt>
                <c:pt idx="12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087-4B89-9F39-AF29F6AC7CF2}"/>
            </c:ext>
          </c:extLst>
        </c:ser>
        <c:ser>
          <c:idx val="23"/>
          <c:order val="23"/>
          <c:tx>
            <c:strRef>
              <c:f>Sheet1!$B$29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Sheet1!$C$29:$O$29</c:f>
              <c:numCache>
                <c:formatCode>General</c:formatCode>
                <c:ptCount val="13"/>
                <c:pt idx="0">
                  <c:v>8</c:v>
                </c:pt>
                <c:pt idx="1">
                  <c:v>48</c:v>
                </c:pt>
                <c:pt idx="2">
                  <c:v>88</c:v>
                </c:pt>
                <c:pt idx="3">
                  <c:v>128</c:v>
                </c:pt>
                <c:pt idx="4">
                  <c:v>168</c:v>
                </c:pt>
                <c:pt idx="5">
                  <c:v>208</c:v>
                </c:pt>
                <c:pt idx="6">
                  <c:v>248</c:v>
                </c:pt>
                <c:pt idx="7">
                  <c:v>288</c:v>
                </c:pt>
                <c:pt idx="8">
                  <c:v>328</c:v>
                </c:pt>
                <c:pt idx="9">
                  <c:v>368</c:v>
                </c:pt>
                <c:pt idx="10">
                  <c:v>408</c:v>
                </c:pt>
                <c:pt idx="11">
                  <c:v>448</c:v>
                </c:pt>
                <c:pt idx="12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087-4B89-9F39-AF29F6AC7CF2}"/>
            </c:ext>
          </c:extLst>
        </c:ser>
        <c:ser>
          <c:idx val="24"/>
          <c:order val="24"/>
          <c:tx>
            <c:strRef>
              <c:f>Sheet1!$B$30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Sheet1!$C$30:$O$30</c:f>
              <c:numCache>
                <c:formatCode>General</c:formatCode>
                <c:ptCount val="13"/>
                <c:pt idx="0">
                  <c:v>18</c:v>
                </c:pt>
                <c:pt idx="1">
                  <c:v>58</c:v>
                </c:pt>
                <c:pt idx="2">
                  <c:v>98</c:v>
                </c:pt>
                <c:pt idx="3">
                  <c:v>138</c:v>
                </c:pt>
                <c:pt idx="4">
                  <c:v>178</c:v>
                </c:pt>
                <c:pt idx="5">
                  <c:v>218</c:v>
                </c:pt>
                <c:pt idx="6">
                  <c:v>258</c:v>
                </c:pt>
                <c:pt idx="7">
                  <c:v>298</c:v>
                </c:pt>
                <c:pt idx="8">
                  <c:v>338</c:v>
                </c:pt>
                <c:pt idx="9">
                  <c:v>378</c:v>
                </c:pt>
                <c:pt idx="10">
                  <c:v>418</c:v>
                </c:pt>
                <c:pt idx="11">
                  <c:v>458</c:v>
                </c:pt>
                <c:pt idx="12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087-4B89-9F39-AF29F6AC7CF2}"/>
            </c:ext>
          </c:extLst>
        </c:ser>
        <c:ser>
          <c:idx val="25"/>
          <c:order val="25"/>
          <c:tx>
            <c:strRef>
              <c:f>Sheet1!$B$31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Sheet1!$C$31:$O$31</c:f>
              <c:numCache>
                <c:formatCode>General</c:formatCode>
                <c:ptCount val="13"/>
                <c:pt idx="0">
                  <c:v>28</c:v>
                </c:pt>
                <c:pt idx="1">
                  <c:v>68</c:v>
                </c:pt>
                <c:pt idx="2">
                  <c:v>108</c:v>
                </c:pt>
                <c:pt idx="3">
                  <c:v>148</c:v>
                </c:pt>
                <c:pt idx="4">
                  <c:v>188</c:v>
                </c:pt>
                <c:pt idx="5">
                  <c:v>228</c:v>
                </c:pt>
                <c:pt idx="6">
                  <c:v>268</c:v>
                </c:pt>
                <c:pt idx="7">
                  <c:v>308</c:v>
                </c:pt>
                <c:pt idx="8">
                  <c:v>348</c:v>
                </c:pt>
                <c:pt idx="9">
                  <c:v>388</c:v>
                </c:pt>
                <c:pt idx="10">
                  <c:v>428</c:v>
                </c:pt>
                <c:pt idx="11">
                  <c:v>468</c:v>
                </c:pt>
                <c:pt idx="12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087-4B89-9F39-AF29F6AC7CF2}"/>
            </c:ext>
          </c:extLst>
        </c:ser>
        <c:ser>
          <c:idx val="26"/>
          <c:order val="26"/>
          <c:tx>
            <c:strRef>
              <c:f>Sheet1!$B$32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Sheet1!$C$32:$O$32</c:f>
              <c:numCache>
                <c:formatCode>General</c:formatCode>
                <c:ptCount val="13"/>
                <c:pt idx="0">
                  <c:v>38</c:v>
                </c:pt>
                <c:pt idx="1">
                  <c:v>78</c:v>
                </c:pt>
                <c:pt idx="2">
                  <c:v>118</c:v>
                </c:pt>
                <c:pt idx="3">
                  <c:v>158</c:v>
                </c:pt>
                <c:pt idx="4">
                  <c:v>198</c:v>
                </c:pt>
                <c:pt idx="5">
                  <c:v>238</c:v>
                </c:pt>
                <c:pt idx="6">
                  <c:v>278</c:v>
                </c:pt>
                <c:pt idx="7">
                  <c:v>318</c:v>
                </c:pt>
                <c:pt idx="8">
                  <c:v>358</c:v>
                </c:pt>
                <c:pt idx="9">
                  <c:v>398</c:v>
                </c:pt>
                <c:pt idx="10">
                  <c:v>438</c:v>
                </c:pt>
                <c:pt idx="11">
                  <c:v>478</c:v>
                </c:pt>
                <c:pt idx="12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087-4B89-9F39-AF29F6AC7CF2}"/>
            </c:ext>
          </c:extLst>
        </c:ser>
        <c:ser>
          <c:idx val="27"/>
          <c:order val="27"/>
          <c:tx>
            <c:strRef>
              <c:f>Sheet1!$B$33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Sheet1!$C$33:$O$33</c:f>
              <c:numCache>
                <c:formatCode>General</c:formatCode>
                <c:ptCount val="13"/>
                <c:pt idx="0">
                  <c:v>48</c:v>
                </c:pt>
                <c:pt idx="1">
                  <c:v>88</c:v>
                </c:pt>
                <c:pt idx="2">
                  <c:v>128</c:v>
                </c:pt>
                <c:pt idx="3">
                  <c:v>168</c:v>
                </c:pt>
                <c:pt idx="4">
                  <c:v>208</c:v>
                </c:pt>
                <c:pt idx="5">
                  <c:v>248</c:v>
                </c:pt>
                <c:pt idx="6">
                  <c:v>288</c:v>
                </c:pt>
                <c:pt idx="7">
                  <c:v>328</c:v>
                </c:pt>
                <c:pt idx="8">
                  <c:v>368</c:v>
                </c:pt>
                <c:pt idx="9">
                  <c:v>408</c:v>
                </c:pt>
                <c:pt idx="10">
                  <c:v>448</c:v>
                </c:pt>
                <c:pt idx="11">
                  <c:v>488</c:v>
                </c:pt>
                <c:pt idx="12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087-4B89-9F39-AF29F6AC7CF2}"/>
            </c:ext>
          </c:extLst>
        </c:ser>
        <c:ser>
          <c:idx val="28"/>
          <c:order val="28"/>
          <c:tx>
            <c:strRef>
              <c:f>Sheet1!$B$34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Sheet1!$C$34:$O$34</c:f>
              <c:numCache>
                <c:formatCode>General</c:formatCode>
                <c:ptCount val="13"/>
                <c:pt idx="0">
                  <c:v>58</c:v>
                </c:pt>
                <c:pt idx="1">
                  <c:v>98</c:v>
                </c:pt>
                <c:pt idx="2">
                  <c:v>138</c:v>
                </c:pt>
                <c:pt idx="3">
                  <c:v>178</c:v>
                </c:pt>
                <c:pt idx="4">
                  <c:v>218</c:v>
                </c:pt>
                <c:pt idx="5">
                  <c:v>258</c:v>
                </c:pt>
                <c:pt idx="6">
                  <c:v>298</c:v>
                </c:pt>
                <c:pt idx="7">
                  <c:v>338</c:v>
                </c:pt>
                <c:pt idx="8">
                  <c:v>378</c:v>
                </c:pt>
                <c:pt idx="9">
                  <c:v>418</c:v>
                </c:pt>
                <c:pt idx="10">
                  <c:v>458</c:v>
                </c:pt>
                <c:pt idx="11">
                  <c:v>498</c:v>
                </c:pt>
                <c:pt idx="12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087-4B89-9F39-AF29F6AC7CF2}"/>
            </c:ext>
          </c:extLst>
        </c:ser>
        <c:ser>
          <c:idx val="29"/>
          <c:order val="29"/>
          <c:tx>
            <c:strRef>
              <c:f>Sheet1!$B$35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Sheet1!$C$35:$O$35</c:f>
              <c:numCache>
                <c:formatCode>General</c:formatCode>
                <c:ptCount val="13"/>
                <c:pt idx="0">
                  <c:v>68</c:v>
                </c:pt>
                <c:pt idx="1">
                  <c:v>108</c:v>
                </c:pt>
                <c:pt idx="2">
                  <c:v>148</c:v>
                </c:pt>
                <c:pt idx="3">
                  <c:v>188</c:v>
                </c:pt>
                <c:pt idx="4">
                  <c:v>228</c:v>
                </c:pt>
                <c:pt idx="5">
                  <c:v>268</c:v>
                </c:pt>
                <c:pt idx="6">
                  <c:v>308</c:v>
                </c:pt>
                <c:pt idx="7">
                  <c:v>348</c:v>
                </c:pt>
                <c:pt idx="8">
                  <c:v>388</c:v>
                </c:pt>
                <c:pt idx="9">
                  <c:v>428</c:v>
                </c:pt>
                <c:pt idx="10">
                  <c:v>468</c:v>
                </c:pt>
                <c:pt idx="11">
                  <c:v>508</c:v>
                </c:pt>
                <c:pt idx="12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087-4B89-9F39-AF29F6AC7CF2}"/>
            </c:ext>
          </c:extLst>
        </c:ser>
        <c:ser>
          <c:idx val="30"/>
          <c:order val="30"/>
          <c:tx>
            <c:strRef>
              <c:f>Sheet1!$B$36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Sheet1!$C$36:$O$36</c:f>
              <c:numCache>
                <c:formatCode>General</c:formatCode>
                <c:ptCount val="13"/>
                <c:pt idx="0">
                  <c:v>78</c:v>
                </c:pt>
                <c:pt idx="1">
                  <c:v>118</c:v>
                </c:pt>
                <c:pt idx="2">
                  <c:v>158</c:v>
                </c:pt>
                <c:pt idx="3">
                  <c:v>198</c:v>
                </c:pt>
                <c:pt idx="4">
                  <c:v>238</c:v>
                </c:pt>
                <c:pt idx="5">
                  <c:v>278</c:v>
                </c:pt>
                <c:pt idx="6">
                  <c:v>318</c:v>
                </c:pt>
                <c:pt idx="7">
                  <c:v>358</c:v>
                </c:pt>
                <c:pt idx="8">
                  <c:v>398</c:v>
                </c:pt>
                <c:pt idx="9">
                  <c:v>438</c:v>
                </c:pt>
                <c:pt idx="10">
                  <c:v>478</c:v>
                </c:pt>
                <c:pt idx="11">
                  <c:v>518</c:v>
                </c:pt>
                <c:pt idx="12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087-4B89-9F39-AF29F6AC7CF2}"/>
            </c:ext>
          </c:extLst>
        </c:ser>
        <c:ser>
          <c:idx val="31"/>
          <c:order val="31"/>
          <c:tx>
            <c:strRef>
              <c:f>Sheet1!$B$37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Sheet1!$C$5:$O$5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Sheet1!$C$37:$O$37</c:f>
              <c:numCache>
                <c:formatCode>General</c:formatCode>
                <c:ptCount val="13"/>
                <c:pt idx="0">
                  <c:v>88</c:v>
                </c:pt>
                <c:pt idx="1">
                  <c:v>128</c:v>
                </c:pt>
                <c:pt idx="2">
                  <c:v>168</c:v>
                </c:pt>
                <c:pt idx="3">
                  <c:v>208</c:v>
                </c:pt>
                <c:pt idx="4">
                  <c:v>248</c:v>
                </c:pt>
                <c:pt idx="5">
                  <c:v>288</c:v>
                </c:pt>
                <c:pt idx="6">
                  <c:v>328</c:v>
                </c:pt>
                <c:pt idx="7">
                  <c:v>368</c:v>
                </c:pt>
                <c:pt idx="8">
                  <c:v>408</c:v>
                </c:pt>
                <c:pt idx="9">
                  <c:v>448</c:v>
                </c:pt>
                <c:pt idx="10">
                  <c:v>488</c:v>
                </c:pt>
                <c:pt idx="11">
                  <c:v>528</c:v>
                </c:pt>
                <c:pt idx="12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087-4B89-9F39-AF29F6AC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04672"/>
        <c:axId val="617599096"/>
      </c:lineChart>
      <c:catAx>
        <c:axId val="6176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7599096"/>
        <c:crosses val="autoZero"/>
        <c:auto val="1"/>
        <c:lblAlgn val="ctr"/>
        <c:lblOffset val="100"/>
        <c:noMultiLvlLbl val="0"/>
      </c:catAx>
      <c:valAx>
        <c:axId val="61759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76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361949</xdr:colOff>
      <xdr:row>3</xdr:row>
      <xdr:rowOff>185736</xdr:rowOff>
    </xdr:from>
    <xdr:to>
      <xdr:col>43</xdr:col>
      <xdr:colOff>190500</xdr:colOff>
      <xdr:row>50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6964D-84B6-4FED-BD31-615F590A9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F04F-2D4B-4D41-AEBF-A38594643E62}">
  <dimension ref="A2:O37"/>
  <sheetViews>
    <sheetView tabSelected="1" workbookViewId="0">
      <selection activeCell="M45" sqref="M45"/>
    </sheetView>
  </sheetViews>
  <sheetFormatPr defaultRowHeight="15" x14ac:dyDescent="0.25"/>
  <sheetData>
    <row r="2" spans="1:15" x14ac:dyDescent="0.25">
      <c r="B2" t="s">
        <v>0</v>
      </c>
    </row>
    <row r="4" spans="1:15" x14ac:dyDescent="0.25">
      <c r="C4" s="1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 t="s">
        <v>1</v>
      </c>
      <c r="C5">
        <v>0</v>
      </c>
      <c r="D5">
        <v>10</v>
      </c>
      <c r="E5">
        <v>20</v>
      </c>
      <c r="F5">
        <v>30</v>
      </c>
      <c r="G5">
        <v>40</v>
      </c>
      <c r="H5">
        <v>50</v>
      </c>
      <c r="I5">
        <v>60</v>
      </c>
      <c r="J5">
        <v>70</v>
      </c>
      <c r="K5">
        <v>80</v>
      </c>
      <c r="L5">
        <v>90</v>
      </c>
      <c r="M5">
        <v>100</v>
      </c>
      <c r="N5">
        <v>110</v>
      </c>
      <c r="O5">
        <v>120</v>
      </c>
    </row>
    <row r="6" spans="1:15" x14ac:dyDescent="0.25">
      <c r="A6" s="1"/>
      <c r="B6">
        <v>1</v>
      </c>
      <c r="C6">
        <f>62+(C5-80)*2</f>
        <v>-98</v>
      </c>
      <c r="D6">
        <f t="shared" ref="D6:O6" si="0">62+(D5-80)*2</f>
        <v>-78</v>
      </c>
      <c r="E6">
        <f t="shared" si="0"/>
        <v>-58</v>
      </c>
      <c r="F6">
        <f t="shared" si="0"/>
        <v>-38</v>
      </c>
      <c r="G6">
        <f t="shared" si="0"/>
        <v>-18</v>
      </c>
      <c r="H6">
        <f t="shared" si="0"/>
        <v>2</v>
      </c>
      <c r="I6">
        <f t="shared" si="0"/>
        <v>22</v>
      </c>
      <c r="J6">
        <f t="shared" si="0"/>
        <v>42</v>
      </c>
      <c r="K6">
        <f t="shared" si="0"/>
        <v>62</v>
      </c>
      <c r="L6">
        <f t="shared" si="0"/>
        <v>82</v>
      </c>
      <c r="M6">
        <f t="shared" si="0"/>
        <v>102</v>
      </c>
      <c r="N6">
        <f t="shared" si="0"/>
        <v>122</v>
      </c>
      <c r="O6">
        <f t="shared" si="0"/>
        <v>142</v>
      </c>
    </row>
    <row r="7" spans="1:15" x14ac:dyDescent="0.25">
      <c r="A7" s="1"/>
      <c r="B7">
        <v>2</v>
      </c>
      <c r="C7">
        <f>75+(C5-80)*2</f>
        <v>-85</v>
      </c>
      <c r="D7">
        <f t="shared" ref="D7:N7" si="1">75+(D5-80)*2</f>
        <v>-65</v>
      </c>
      <c r="E7">
        <f t="shared" si="1"/>
        <v>-45</v>
      </c>
      <c r="F7">
        <f t="shared" si="1"/>
        <v>-25</v>
      </c>
      <c r="G7">
        <f t="shared" si="1"/>
        <v>-5</v>
      </c>
      <c r="H7">
        <f t="shared" si="1"/>
        <v>15</v>
      </c>
      <c r="I7">
        <f t="shared" si="1"/>
        <v>35</v>
      </c>
      <c r="J7">
        <f t="shared" si="1"/>
        <v>55</v>
      </c>
      <c r="K7">
        <f t="shared" si="1"/>
        <v>75</v>
      </c>
      <c r="L7">
        <f t="shared" si="1"/>
        <v>95</v>
      </c>
      <c r="M7">
        <f t="shared" si="1"/>
        <v>115</v>
      </c>
      <c r="N7">
        <f t="shared" si="1"/>
        <v>135</v>
      </c>
      <c r="O7">
        <f t="shared" ref="O7" si="2">75+(O5-80)*2</f>
        <v>155</v>
      </c>
    </row>
    <row r="8" spans="1:15" x14ac:dyDescent="0.25">
      <c r="A8" s="1"/>
      <c r="B8">
        <v>3</v>
      </c>
      <c r="C8">
        <f>86+(C5-80)*2</f>
        <v>-74</v>
      </c>
      <c r="D8">
        <f t="shared" ref="D8:N8" si="3">86+(D5-80)*2</f>
        <v>-54</v>
      </c>
      <c r="E8">
        <f t="shared" si="3"/>
        <v>-34</v>
      </c>
      <c r="F8">
        <f t="shared" si="3"/>
        <v>-14</v>
      </c>
      <c r="G8">
        <f t="shared" si="3"/>
        <v>6</v>
      </c>
      <c r="H8">
        <f t="shared" si="3"/>
        <v>26</v>
      </c>
      <c r="I8">
        <f t="shared" si="3"/>
        <v>46</v>
      </c>
      <c r="J8">
        <f t="shared" si="3"/>
        <v>66</v>
      </c>
      <c r="K8">
        <f t="shared" si="3"/>
        <v>86</v>
      </c>
      <c r="L8">
        <f t="shared" si="3"/>
        <v>106</v>
      </c>
      <c r="M8">
        <f t="shared" si="3"/>
        <v>126</v>
      </c>
      <c r="N8">
        <f t="shared" si="3"/>
        <v>146</v>
      </c>
      <c r="O8">
        <f t="shared" ref="O8" si="4">86+(O5-80)*2</f>
        <v>166</v>
      </c>
    </row>
    <row r="9" spans="1:15" x14ac:dyDescent="0.25">
      <c r="A9" s="1"/>
      <c r="B9">
        <v>4</v>
      </c>
      <c r="C9">
        <f>102+(C5-80)*2</f>
        <v>-58</v>
      </c>
      <c r="D9">
        <f t="shared" ref="D9:N9" si="5">102+(D5-80)*2</f>
        <v>-38</v>
      </c>
      <c r="E9">
        <f t="shared" si="5"/>
        <v>-18</v>
      </c>
      <c r="F9">
        <f t="shared" si="5"/>
        <v>2</v>
      </c>
      <c r="G9">
        <f t="shared" si="5"/>
        <v>22</v>
      </c>
      <c r="H9">
        <f t="shared" si="5"/>
        <v>42</v>
      </c>
      <c r="I9">
        <f t="shared" si="5"/>
        <v>62</v>
      </c>
      <c r="J9">
        <f t="shared" si="5"/>
        <v>82</v>
      </c>
      <c r="K9">
        <f t="shared" si="5"/>
        <v>102</v>
      </c>
      <c r="L9">
        <f t="shared" si="5"/>
        <v>122</v>
      </c>
      <c r="M9">
        <f t="shared" si="5"/>
        <v>142</v>
      </c>
      <c r="N9">
        <f t="shared" si="5"/>
        <v>162</v>
      </c>
      <c r="O9">
        <f t="shared" ref="O9" si="6">102+(O5-80)*2</f>
        <v>182</v>
      </c>
    </row>
    <row r="10" spans="1:15" x14ac:dyDescent="0.25">
      <c r="A10" s="1"/>
      <c r="B10">
        <v>5</v>
      </c>
      <c r="C10">
        <f>116+(C5-80)*2</f>
        <v>-44</v>
      </c>
      <c r="D10">
        <f t="shared" ref="D10:N10" si="7">116+(D5-80)*2</f>
        <v>-24</v>
      </c>
      <c r="E10">
        <f t="shared" si="7"/>
        <v>-4</v>
      </c>
      <c r="F10">
        <f t="shared" si="7"/>
        <v>16</v>
      </c>
      <c r="G10">
        <f t="shared" si="7"/>
        <v>36</v>
      </c>
      <c r="H10">
        <f t="shared" si="7"/>
        <v>56</v>
      </c>
      <c r="I10">
        <f t="shared" si="7"/>
        <v>76</v>
      </c>
      <c r="J10">
        <f t="shared" si="7"/>
        <v>96</v>
      </c>
      <c r="K10">
        <f t="shared" si="7"/>
        <v>116</v>
      </c>
      <c r="L10">
        <f t="shared" si="7"/>
        <v>136</v>
      </c>
      <c r="M10">
        <f t="shared" si="7"/>
        <v>156</v>
      </c>
      <c r="N10">
        <f t="shared" si="7"/>
        <v>176</v>
      </c>
      <c r="O10">
        <f t="shared" ref="O10" si="8">116+(O5-80)*2</f>
        <v>196</v>
      </c>
    </row>
    <row r="11" spans="1:15" x14ac:dyDescent="0.25">
      <c r="A11" s="1"/>
      <c r="B11">
        <v>6</v>
      </c>
      <c r="C11">
        <f>128+(C5-80)*2</f>
        <v>-32</v>
      </c>
      <c r="D11">
        <f t="shared" ref="D11:N11" si="9">128+(D5-80)*2</f>
        <v>-12</v>
      </c>
      <c r="E11">
        <f t="shared" si="9"/>
        <v>8</v>
      </c>
      <c r="F11">
        <f t="shared" si="9"/>
        <v>28</v>
      </c>
      <c r="G11">
        <f t="shared" si="9"/>
        <v>48</v>
      </c>
      <c r="H11">
        <f t="shared" si="9"/>
        <v>68</v>
      </c>
      <c r="I11">
        <f t="shared" si="9"/>
        <v>88</v>
      </c>
      <c r="J11">
        <f t="shared" si="9"/>
        <v>108</v>
      </c>
      <c r="K11">
        <f t="shared" si="9"/>
        <v>128</v>
      </c>
      <c r="L11">
        <f t="shared" si="9"/>
        <v>148</v>
      </c>
      <c r="M11">
        <f t="shared" si="9"/>
        <v>168</v>
      </c>
      <c r="N11">
        <f t="shared" si="9"/>
        <v>188</v>
      </c>
      <c r="O11">
        <f t="shared" ref="O11" si="10">128+(O5-80)*2</f>
        <v>208</v>
      </c>
    </row>
    <row r="12" spans="1:15" x14ac:dyDescent="0.25">
      <c r="A12" s="1"/>
      <c r="B12">
        <v>7</v>
      </c>
      <c r="C12">
        <f>139+(C5-80)*2</f>
        <v>-21</v>
      </c>
      <c r="D12">
        <f t="shared" ref="D12:N12" si="11">139+(D5-80)*2</f>
        <v>-1</v>
      </c>
      <c r="E12">
        <f t="shared" si="11"/>
        <v>19</v>
      </c>
      <c r="F12">
        <f t="shared" si="11"/>
        <v>39</v>
      </c>
      <c r="G12">
        <f t="shared" si="11"/>
        <v>59</v>
      </c>
      <c r="H12">
        <f t="shared" si="11"/>
        <v>79</v>
      </c>
      <c r="I12">
        <f t="shared" si="11"/>
        <v>99</v>
      </c>
      <c r="J12">
        <f t="shared" si="11"/>
        <v>119</v>
      </c>
      <c r="K12">
        <f t="shared" si="11"/>
        <v>139</v>
      </c>
      <c r="L12">
        <f t="shared" si="11"/>
        <v>159</v>
      </c>
      <c r="M12">
        <f t="shared" si="11"/>
        <v>179</v>
      </c>
      <c r="N12">
        <f t="shared" si="11"/>
        <v>199</v>
      </c>
      <c r="O12">
        <f t="shared" ref="O12" si="12">139+(O5-80)*2</f>
        <v>219</v>
      </c>
    </row>
    <row r="13" spans="1:15" x14ac:dyDescent="0.25">
      <c r="A13" s="1"/>
      <c r="B13">
        <v>8</v>
      </c>
      <c r="C13">
        <f>151+(C5-80)*3</f>
        <v>-89</v>
      </c>
      <c r="D13">
        <f t="shared" ref="D13:N13" si="13">151+(D5-80)*3</f>
        <v>-59</v>
      </c>
      <c r="E13">
        <f t="shared" si="13"/>
        <v>-29</v>
      </c>
      <c r="F13">
        <f t="shared" si="13"/>
        <v>1</v>
      </c>
      <c r="G13">
        <f t="shared" si="13"/>
        <v>31</v>
      </c>
      <c r="H13">
        <f t="shared" si="13"/>
        <v>61</v>
      </c>
      <c r="I13">
        <f t="shared" si="13"/>
        <v>91</v>
      </c>
      <c r="J13">
        <f t="shared" si="13"/>
        <v>121</v>
      </c>
      <c r="K13">
        <f t="shared" si="13"/>
        <v>151</v>
      </c>
      <c r="L13">
        <f t="shared" si="13"/>
        <v>181</v>
      </c>
      <c r="M13">
        <f t="shared" si="13"/>
        <v>211</v>
      </c>
      <c r="N13">
        <f t="shared" si="13"/>
        <v>241</v>
      </c>
      <c r="O13">
        <f t="shared" ref="O13" si="14">151+(O5-80)*3</f>
        <v>271</v>
      </c>
    </row>
    <row r="14" spans="1:15" x14ac:dyDescent="0.25">
      <c r="A14" s="1"/>
      <c r="B14">
        <v>9</v>
      </c>
      <c r="C14">
        <f>168+(C5-80)*3</f>
        <v>-72</v>
      </c>
      <c r="D14">
        <f t="shared" ref="D14:N14" si="15">168+(D5-80)*3</f>
        <v>-42</v>
      </c>
      <c r="E14">
        <f t="shared" si="15"/>
        <v>-12</v>
      </c>
      <c r="F14">
        <f t="shared" si="15"/>
        <v>18</v>
      </c>
      <c r="G14">
        <f t="shared" si="15"/>
        <v>48</v>
      </c>
      <c r="H14">
        <f t="shared" si="15"/>
        <v>78</v>
      </c>
      <c r="I14">
        <f t="shared" si="15"/>
        <v>108</v>
      </c>
      <c r="J14">
        <f t="shared" si="15"/>
        <v>138</v>
      </c>
      <c r="K14">
        <f t="shared" si="15"/>
        <v>168</v>
      </c>
      <c r="L14">
        <f t="shared" si="15"/>
        <v>198</v>
      </c>
      <c r="M14">
        <f t="shared" si="15"/>
        <v>228</v>
      </c>
      <c r="N14">
        <f t="shared" si="15"/>
        <v>258</v>
      </c>
      <c r="O14">
        <f t="shared" ref="O14" si="16">168+(O5-80)*3</f>
        <v>288</v>
      </c>
    </row>
    <row r="15" spans="1:15" x14ac:dyDescent="0.25">
      <c r="A15" s="1"/>
      <c r="B15">
        <v>10</v>
      </c>
      <c r="C15">
        <f>178+(C5-80)*3</f>
        <v>-62</v>
      </c>
      <c r="D15">
        <f t="shared" ref="D15:N15" si="17">178+(D5-80)*3</f>
        <v>-32</v>
      </c>
      <c r="E15">
        <f t="shared" si="17"/>
        <v>-2</v>
      </c>
      <c r="F15">
        <f t="shared" si="17"/>
        <v>28</v>
      </c>
      <c r="G15">
        <f t="shared" si="17"/>
        <v>58</v>
      </c>
      <c r="H15">
        <f t="shared" si="17"/>
        <v>88</v>
      </c>
      <c r="I15">
        <f t="shared" si="17"/>
        <v>118</v>
      </c>
      <c r="J15">
        <f t="shared" si="17"/>
        <v>148</v>
      </c>
      <c r="K15">
        <f t="shared" si="17"/>
        <v>178</v>
      </c>
      <c r="L15">
        <f t="shared" si="17"/>
        <v>208</v>
      </c>
      <c r="M15">
        <f t="shared" si="17"/>
        <v>238</v>
      </c>
      <c r="N15">
        <f t="shared" si="17"/>
        <v>268</v>
      </c>
      <c r="O15">
        <f t="shared" ref="O15" si="18">178+(O5-80)*3</f>
        <v>298</v>
      </c>
    </row>
    <row r="16" spans="1:15" x14ac:dyDescent="0.25">
      <c r="A16" s="1"/>
      <c r="B16">
        <v>11</v>
      </c>
      <c r="C16">
        <f>190+(C5-80)*3</f>
        <v>-50</v>
      </c>
      <c r="D16">
        <f t="shared" ref="D16:N16" si="19">190+(D5-80)*3</f>
        <v>-20</v>
      </c>
      <c r="E16">
        <f t="shared" si="19"/>
        <v>10</v>
      </c>
      <c r="F16">
        <f t="shared" si="19"/>
        <v>40</v>
      </c>
      <c r="G16">
        <f t="shared" si="19"/>
        <v>70</v>
      </c>
      <c r="H16">
        <f t="shared" si="19"/>
        <v>100</v>
      </c>
      <c r="I16">
        <f t="shared" si="19"/>
        <v>130</v>
      </c>
      <c r="J16">
        <f t="shared" si="19"/>
        <v>160</v>
      </c>
      <c r="K16">
        <f t="shared" si="19"/>
        <v>190</v>
      </c>
      <c r="L16">
        <f t="shared" si="19"/>
        <v>220</v>
      </c>
      <c r="M16">
        <f t="shared" si="19"/>
        <v>250</v>
      </c>
      <c r="N16">
        <f t="shared" si="19"/>
        <v>280</v>
      </c>
      <c r="O16">
        <f t="shared" ref="O16" si="20">190+(O5-80)*3</f>
        <v>310</v>
      </c>
    </row>
    <row r="17" spans="1:15" x14ac:dyDescent="0.25">
      <c r="A17" s="1"/>
      <c r="B17">
        <v>12</v>
      </c>
      <c r="C17">
        <f>200+(C5-80)*3</f>
        <v>-40</v>
      </c>
      <c r="D17">
        <f t="shared" ref="D17:N17" si="21">200+(D5-80)*3</f>
        <v>-10</v>
      </c>
      <c r="E17">
        <f t="shared" si="21"/>
        <v>20</v>
      </c>
      <c r="F17">
        <f t="shared" si="21"/>
        <v>50</v>
      </c>
      <c r="G17">
        <f t="shared" si="21"/>
        <v>80</v>
      </c>
      <c r="H17">
        <f t="shared" si="21"/>
        <v>110</v>
      </c>
      <c r="I17">
        <f t="shared" si="21"/>
        <v>140</v>
      </c>
      <c r="J17">
        <f t="shared" si="21"/>
        <v>170</v>
      </c>
      <c r="K17">
        <f t="shared" si="21"/>
        <v>200</v>
      </c>
      <c r="L17">
        <f t="shared" si="21"/>
        <v>230</v>
      </c>
      <c r="M17">
        <f t="shared" si="21"/>
        <v>260</v>
      </c>
      <c r="N17">
        <f t="shared" si="21"/>
        <v>290</v>
      </c>
      <c r="O17">
        <f t="shared" ref="O17" si="22">200+(O5-80)*3</f>
        <v>320</v>
      </c>
    </row>
    <row r="18" spans="1:15" x14ac:dyDescent="0.25">
      <c r="A18" s="1"/>
      <c r="B18">
        <v>13</v>
      </c>
      <c r="C18">
        <f>210+(C5-80)*3</f>
        <v>-30</v>
      </c>
      <c r="D18">
        <f t="shared" ref="D18:N18" si="23">210+(D5-80)*3</f>
        <v>0</v>
      </c>
      <c r="E18">
        <f t="shared" si="23"/>
        <v>30</v>
      </c>
      <c r="F18">
        <f t="shared" si="23"/>
        <v>60</v>
      </c>
      <c r="G18">
        <f t="shared" si="23"/>
        <v>90</v>
      </c>
      <c r="H18">
        <f t="shared" si="23"/>
        <v>120</v>
      </c>
      <c r="I18">
        <f t="shared" si="23"/>
        <v>150</v>
      </c>
      <c r="J18">
        <f t="shared" si="23"/>
        <v>180</v>
      </c>
      <c r="K18">
        <f t="shared" si="23"/>
        <v>210</v>
      </c>
      <c r="L18">
        <f t="shared" si="23"/>
        <v>240</v>
      </c>
      <c r="M18">
        <f t="shared" si="23"/>
        <v>270</v>
      </c>
      <c r="N18">
        <f t="shared" si="23"/>
        <v>300</v>
      </c>
      <c r="O18">
        <f t="shared" ref="O18" si="24">210+(O5-80)*3</f>
        <v>330</v>
      </c>
    </row>
    <row r="19" spans="1:15" x14ac:dyDescent="0.25">
      <c r="A19" s="1"/>
      <c r="B19">
        <v>14</v>
      </c>
      <c r="C19">
        <f>220+(C5-80)*3</f>
        <v>-20</v>
      </c>
      <c r="D19">
        <f t="shared" ref="D19:N19" si="25">220+(D5-80)*3</f>
        <v>10</v>
      </c>
      <c r="E19">
        <f t="shared" si="25"/>
        <v>40</v>
      </c>
      <c r="F19">
        <f t="shared" si="25"/>
        <v>70</v>
      </c>
      <c r="G19">
        <f t="shared" si="25"/>
        <v>100</v>
      </c>
      <c r="H19">
        <f t="shared" si="25"/>
        <v>130</v>
      </c>
      <c r="I19">
        <f t="shared" si="25"/>
        <v>160</v>
      </c>
      <c r="J19">
        <f t="shared" si="25"/>
        <v>190</v>
      </c>
      <c r="K19">
        <f t="shared" si="25"/>
        <v>220</v>
      </c>
      <c r="L19">
        <f t="shared" si="25"/>
        <v>250</v>
      </c>
      <c r="M19">
        <f t="shared" si="25"/>
        <v>280</v>
      </c>
      <c r="N19">
        <f t="shared" si="25"/>
        <v>310</v>
      </c>
      <c r="O19">
        <f t="shared" ref="O19" si="26">220+(O5-80)*3</f>
        <v>340</v>
      </c>
    </row>
    <row r="20" spans="1:15" x14ac:dyDescent="0.25">
      <c r="A20" s="1"/>
      <c r="B20">
        <v>15</v>
      </c>
      <c r="C20">
        <f>230+(C5-80)*3</f>
        <v>-10</v>
      </c>
      <c r="D20">
        <f t="shared" ref="D20:N20" si="27">230+(D5-80)*3</f>
        <v>20</v>
      </c>
      <c r="E20">
        <f t="shared" si="27"/>
        <v>50</v>
      </c>
      <c r="F20">
        <f t="shared" si="27"/>
        <v>80</v>
      </c>
      <c r="G20">
        <f t="shared" si="27"/>
        <v>110</v>
      </c>
      <c r="H20">
        <f t="shared" si="27"/>
        <v>140</v>
      </c>
      <c r="I20">
        <f t="shared" si="27"/>
        <v>170</v>
      </c>
      <c r="J20">
        <f t="shared" si="27"/>
        <v>200</v>
      </c>
      <c r="K20">
        <f t="shared" si="27"/>
        <v>230</v>
      </c>
      <c r="L20">
        <f t="shared" si="27"/>
        <v>260</v>
      </c>
      <c r="M20">
        <f t="shared" si="27"/>
        <v>290</v>
      </c>
      <c r="N20">
        <f t="shared" si="27"/>
        <v>320</v>
      </c>
      <c r="O20">
        <f t="shared" ref="O20" si="28">230+(O5-80)*3</f>
        <v>350</v>
      </c>
    </row>
    <row r="21" spans="1:15" x14ac:dyDescent="0.25">
      <c r="A21" s="1"/>
      <c r="B21">
        <v>16</v>
      </c>
      <c r="C21">
        <f>236+(C5-78)*4</f>
        <v>-76</v>
      </c>
      <c r="D21">
        <f t="shared" ref="D21:N21" si="29">236+(D5-78)*4</f>
        <v>-36</v>
      </c>
      <c r="E21">
        <f t="shared" si="29"/>
        <v>4</v>
      </c>
      <c r="F21">
        <f t="shared" si="29"/>
        <v>44</v>
      </c>
      <c r="G21">
        <f t="shared" si="29"/>
        <v>84</v>
      </c>
      <c r="H21">
        <f t="shared" si="29"/>
        <v>124</v>
      </c>
      <c r="I21">
        <f t="shared" si="29"/>
        <v>164</v>
      </c>
      <c r="J21">
        <f t="shared" si="29"/>
        <v>204</v>
      </c>
      <c r="K21">
        <f t="shared" si="29"/>
        <v>244</v>
      </c>
      <c r="L21">
        <f t="shared" si="29"/>
        <v>284</v>
      </c>
      <c r="M21">
        <f t="shared" si="29"/>
        <v>324</v>
      </c>
      <c r="N21">
        <f t="shared" si="29"/>
        <v>364</v>
      </c>
      <c r="O21">
        <f t="shared" ref="O21" si="30">236+(O5-78)*4</f>
        <v>404</v>
      </c>
    </row>
    <row r="22" spans="1:15" x14ac:dyDescent="0.25">
      <c r="A22" s="1"/>
      <c r="B22">
        <v>17</v>
      </c>
      <c r="C22">
        <f>240+(C5-76)*4</f>
        <v>-64</v>
      </c>
      <c r="D22">
        <f t="shared" ref="D22:N22" si="31">240+(D5-76)*4</f>
        <v>-24</v>
      </c>
      <c r="E22">
        <f t="shared" si="31"/>
        <v>16</v>
      </c>
      <c r="F22">
        <f t="shared" si="31"/>
        <v>56</v>
      </c>
      <c r="G22">
        <f t="shared" si="31"/>
        <v>96</v>
      </c>
      <c r="H22">
        <f t="shared" si="31"/>
        <v>136</v>
      </c>
      <c r="I22">
        <f t="shared" si="31"/>
        <v>176</v>
      </c>
      <c r="J22">
        <f t="shared" si="31"/>
        <v>216</v>
      </c>
      <c r="K22">
        <f t="shared" si="31"/>
        <v>256</v>
      </c>
      <c r="L22">
        <f t="shared" si="31"/>
        <v>296</v>
      </c>
      <c r="M22">
        <f t="shared" si="31"/>
        <v>336</v>
      </c>
      <c r="N22">
        <f t="shared" si="31"/>
        <v>376</v>
      </c>
      <c r="O22">
        <f t="shared" ref="O22" si="32">240+(O5-76)*4</f>
        <v>416</v>
      </c>
    </row>
    <row r="23" spans="1:15" x14ac:dyDescent="0.25">
      <c r="A23" s="1"/>
      <c r="B23">
        <v>18</v>
      </c>
      <c r="C23">
        <f>248+(C5-76)*4</f>
        <v>-56</v>
      </c>
      <c r="D23">
        <f t="shared" ref="D23:N23" si="33">248+(D5-76)*4</f>
        <v>-16</v>
      </c>
      <c r="E23">
        <f t="shared" si="33"/>
        <v>24</v>
      </c>
      <c r="F23">
        <f t="shared" si="33"/>
        <v>64</v>
      </c>
      <c r="G23">
        <f t="shared" si="33"/>
        <v>104</v>
      </c>
      <c r="H23">
        <f t="shared" si="33"/>
        <v>144</v>
      </c>
      <c r="I23">
        <f t="shared" si="33"/>
        <v>184</v>
      </c>
      <c r="J23">
        <f t="shared" si="33"/>
        <v>224</v>
      </c>
      <c r="K23">
        <f t="shared" si="33"/>
        <v>264</v>
      </c>
      <c r="L23">
        <f t="shared" si="33"/>
        <v>304</v>
      </c>
      <c r="M23">
        <f t="shared" si="33"/>
        <v>344</v>
      </c>
      <c r="N23">
        <f t="shared" si="33"/>
        <v>384</v>
      </c>
      <c r="O23">
        <f t="shared" ref="O23" si="34">248+(O5-76)*4</f>
        <v>424</v>
      </c>
    </row>
    <row r="24" spans="1:15" x14ac:dyDescent="0.25">
      <c r="A24" s="1"/>
      <c r="B24">
        <v>19</v>
      </c>
      <c r="C24">
        <f>258+(C5-75)*4</f>
        <v>-42</v>
      </c>
      <c r="D24">
        <f t="shared" ref="D24:N24" si="35">258+(D5-75)*4</f>
        <v>-2</v>
      </c>
      <c r="E24">
        <f t="shared" si="35"/>
        <v>38</v>
      </c>
      <c r="F24">
        <f t="shared" si="35"/>
        <v>78</v>
      </c>
      <c r="G24">
        <f t="shared" si="35"/>
        <v>118</v>
      </c>
      <c r="H24">
        <f t="shared" si="35"/>
        <v>158</v>
      </c>
      <c r="I24">
        <f t="shared" si="35"/>
        <v>198</v>
      </c>
      <c r="J24">
        <f t="shared" si="35"/>
        <v>238</v>
      </c>
      <c r="K24">
        <f t="shared" si="35"/>
        <v>278</v>
      </c>
      <c r="L24">
        <f t="shared" si="35"/>
        <v>318</v>
      </c>
      <c r="M24">
        <f t="shared" si="35"/>
        <v>358</v>
      </c>
      <c r="N24">
        <f t="shared" si="35"/>
        <v>398</v>
      </c>
      <c r="O24">
        <f t="shared" ref="O24" si="36">258+(O5-75)*4</f>
        <v>438</v>
      </c>
    </row>
    <row r="25" spans="1:15" x14ac:dyDescent="0.25">
      <c r="A25" s="1"/>
      <c r="B25">
        <v>20</v>
      </c>
      <c r="C25">
        <f>268+(C5-74)*4</f>
        <v>-28</v>
      </c>
      <c r="D25">
        <f t="shared" ref="D25:N25" si="37">268+(D5-74)*4</f>
        <v>12</v>
      </c>
      <c r="E25">
        <f t="shared" si="37"/>
        <v>52</v>
      </c>
      <c r="F25">
        <f t="shared" si="37"/>
        <v>92</v>
      </c>
      <c r="G25">
        <f t="shared" si="37"/>
        <v>132</v>
      </c>
      <c r="H25">
        <f t="shared" si="37"/>
        <v>172</v>
      </c>
      <c r="I25">
        <f t="shared" si="37"/>
        <v>212</v>
      </c>
      <c r="J25">
        <f t="shared" si="37"/>
        <v>252</v>
      </c>
      <c r="K25">
        <f t="shared" si="37"/>
        <v>292</v>
      </c>
      <c r="L25">
        <f t="shared" si="37"/>
        <v>332</v>
      </c>
      <c r="M25">
        <f t="shared" si="37"/>
        <v>372</v>
      </c>
      <c r="N25">
        <f t="shared" si="37"/>
        <v>412</v>
      </c>
      <c r="O25">
        <f t="shared" ref="O25" si="38">268+(O5-74)*4</f>
        <v>452</v>
      </c>
    </row>
    <row r="26" spans="1:15" x14ac:dyDescent="0.25">
      <c r="A26" s="1"/>
      <c r="B26">
        <v>21</v>
      </c>
      <c r="C26">
        <f>278+(C5-75)*4</f>
        <v>-22</v>
      </c>
      <c r="D26">
        <f t="shared" ref="D26:N26" si="39">278+(D5-75)*4</f>
        <v>18</v>
      </c>
      <c r="E26">
        <f t="shared" si="39"/>
        <v>58</v>
      </c>
      <c r="F26">
        <f t="shared" si="39"/>
        <v>98</v>
      </c>
      <c r="G26">
        <f t="shared" si="39"/>
        <v>138</v>
      </c>
      <c r="H26">
        <f t="shared" si="39"/>
        <v>178</v>
      </c>
      <c r="I26">
        <f t="shared" si="39"/>
        <v>218</v>
      </c>
      <c r="J26">
        <f t="shared" si="39"/>
        <v>258</v>
      </c>
      <c r="K26">
        <f t="shared" si="39"/>
        <v>298</v>
      </c>
      <c r="L26">
        <f t="shared" si="39"/>
        <v>338</v>
      </c>
      <c r="M26">
        <f t="shared" si="39"/>
        <v>378</v>
      </c>
      <c r="N26">
        <f t="shared" si="39"/>
        <v>418</v>
      </c>
      <c r="O26">
        <f t="shared" ref="O26" si="40">278+(O5-75)*4</f>
        <v>458</v>
      </c>
    </row>
    <row r="27" spans="1:15" x14ac:dyDescent="0.25">
      <c r="A27" s="1"/>
      <c r="B27">
        <v>22</v>
      </c>
      <c r="C27">
        <f>288+(C5-75)*4</f>
        <v>-12</v>
      </c>
      <c r="D27">
        <f t="shared" ref="D27:N27" si="41">288+(D5-75)*4</f>
        <v>28</v>
      </c>
      <c r="E27">
        <f t="shared" si="41"/>
        <v>68</v>
      </c>
      <c r="F27">
        <f t="shared" si="41"/>
        <v>108</v>
      </c>
      <c r="G27">
        <f t="shared" si="41"/>
        <v>148</v>
      </c>
      <c r="H27">
        <f t="shared" si="41"/>
        <v>188</v>
      </c>
      <c r="I27">
        <f t="shared" si="41"/>
        <v>228</v>
      </c>
      <c r="J27">
        <f t="shared" si="41"/>
        <v>268</v>
      </c>
      <c r="K27">
        <f t="shared" si="41"/>
        <v>308</v>
      </c>
      <c r="L27">
        <f t="shared" si="41"/>
        <v>348</v>
      </c>
      <c r="M27">
        <f t="shared" si="41"/>
        <v>388</v>
      </c>
      <c r="N27">
        <f t="shared" si="41"/>
        <v>428</v>
      </c>
      <c r="O27">
        <f t="shared" ref="O27" si="42">288+(O5-75)*4</f>
        <v>468</v>
      </c>
    </row>
    <row r="28" spans="1:15" x14ac:dyDescent="0.25">
      <c r="A28" s="1"/>
      <c r="B28">
        <v>23</v>
      </c>
      <c r="C28">
        <f>298+(C5-75)*4</f>
        <v>-2</v>
      </c>
      <c r="D28">
        <f t="shared" ref="D28:N28" si="43">298+(D5-75)*4</f>
        <v>38</v>
      </c>
      <c r="E28">
        <f t="shared" si="43"/>
        <v>78</v>
      </c>
      <c r="F28">
        <f t="shared" si="43"/>
        <v>118</v>
      </c>
      <c r="G28">
        <f t="shared" si="43"/>
        <v>158</v>
      </c>
      <c r="H28">
        <f t="shared" si="43"/>
        <v>198</v>
      </c>
      <c r="I28">
        <f t="shared" si="43"/>
        <v>238</v>
      </c>
      <c r="J28">
        <f t="shared" si="43"/>
        <v>278</v>
      </c>
      <c r="K28">
        <f t="shared" si="43"/>
        <v>318</v>
      </c>
      <c r="L28">
        <f t="shared" si="43"/>
        <v>358</v>
      </c>
      <c r="M28">
        <f t="shared" si="43"/>
        <v>398</v>
      </c>
      <c r="N28">
        <f t="shared" si="43"/>
        <v>438</v>
      </c>
      <c r="O28">
        <f t="shared" ref="O28" si="44">298+(O5-75)*4</f>
        <v>478</v>
      </c>
    </row>
    <row r="29" spans="1:15" x14ac:dyDescent="0.25">
      <c r="A29" s="1"/>
      <c r="B29">
        <v>24</v>
      </c>
      <c r="C29">
        <f>308+(C5-75)*4</f>
        <v>8</v>
      </c>
      <c r="D29">
        <f t="shared" ref="D29:N29" si="45">308+(D5-75)*4</f>
        <v>48</v>
      </c>
      <c r="E29">
        <f t="shared" si="45"/>
        <v>88</v>
      </c>
      <c r="F29">
        <f t="shared" si="45"/>
        <v>128</v>
      </c>
      <c r="G29">
        <f t="shared" si="45"/>
        <v>168</v>
      </c>
      <c r="H29">
        <f t="shared" si="45"/>
        <v>208</v>
      </c>
      <c r="I29">
        <f t="shared" si="45"/>
        <v>248</v>
      </c>
      <c r="J29">
        <f t="shared" si="45"/>
        <v>288</v>
      </c>
      <c r="K29">
        <f t="shared" si="45"/>
        <v>328</v>
      </c>
      <c r="L29">
        <f t="shared" si="45"/>
        <v>368</v>
      </c>
      <c r="M29">
        <f t="shared" si="45"/>
        <v>408</v>
      </c>
      <c r="N29">
        <f t="shared" si="45"/>
        <v>448</v>
      </c>
      <c r="O29">
        <f t="shared" ref="O29" si="46">308+(O5-75)*4</f>
        <v>488</v>
      </c>
    </row>
    <row r="30" spans="1:15" x14ac:dyDescent="0.25">
      <c r="A30" s="1"/>
      <c r="B30">
        <v>25</v>
      </c>
      <c r="C30">
        <f>318+(C5-75)*4</f>
        <v>18</v>
      </c>
      <c r="D30">
        <f t="shared" ref="D30:N30" si="47">318+(D5-75)*4</f>
        <v>58</v>
      </c>
      <c r="E30">
        <f t="shared" si="47"/>
        <v>98</v>
      </c>
      <c r="F30">
        <f t="shared" si="47"/>
        <v>138</v>
      </c>
      <c r="G30">
        <f t="shared" si="47"/>
        <v>178</v>
      </c>
      <c r="H30">
        <f t="shared" si="47"/>
        <v>218</v>
      </c>
      <c r="I30">
        <f t="shared" si="47"/>
        <v>258</v>
      </c>
      <c r="J30">
        <f t="shared" si="47"/>
        <v>298</v>
      </c>
      <c r="K30">
        <f t="shared" si="47"/>
        <v>338</v>
      </c>
      <c r="L30">
        <f t="shared" si="47"/>
        <v>378</v>
      </c>
      <c r="M30">
        <f t="shared" si="47"/>
        <v>418</v>
      </c>
      <c r="N30">
        <f t="shared" si="47"/>
        <v>458</v>
      </c>
      <c r="O30">
        <f t="shared" ref="O30" si="48">318+(O5-75)*4</f>
        <v>498</v>
      </c>
    </row>
    <row r="31" spans="1:15" x14ac:dyDescent="0.25">
      <c r="A31" s="1"/>
      <c r="B31">
        <v>26</v>
      </c>
      <c r="C31">
        <f>328+(C5-75)*4</f>
        <v>28</v>
      </c>
      <c r="D31">
        <f t="shared" ref="D31:N31" si="49">328+(D5-75)*4</f>
        <v>68</v>
      </c>
      <c r="E31">
        <f t="shared" si="49"/>
        <v>108</v>
      </c>
      <c r="F31">
        <f t="shared" si="49"/>
        <v>148</v>
      </c>
      <c r="G31">
        <f t="shared" si="49"/>
        <v>188</v>
      </c>
      <c r="H31">
        <f t="shared" si="49"/>
        <v>228</v>
      </c>
      <c r="I31">
        <f t="shared" si="49"/>
        <v>268</v>
      </c>
      <c r="J31">
        <f t="shared" si="49"/>
        <v>308</v>
      </c>
      <c r="K31">
        <f t="shared" si="49"/>
        <v>348</v>
      </c>
      <c r="L31">
        <f t="shared" si="49"/>
        <v>388</v>
      </c>
      <c r="M31">
        <f t="shared" si="49"/>
        <v>428</v>
      </c>
      <c r="N31">
        <f t="shared" si="49"/>
        <v>468</v>
      </c>
      <c r="O31">
        <f t="shared" ref="O31" si="50">328+(O5-75)*4</f>
        <v>508</v>
      </c>
    </row>
    <row r="32" spans="1:15" x14ac:dyDescent="0.25">
      <c r="A32" s="1"/>
      <c r="B32">
        <v>27</v>
      </c>
      <c r="C32">
        <f>338+(C5-75)*4</f>
        <v>38</v>
      </c>
      <c r="D32">
        <f t="shared" ref="D32:N32" si="51">338+(D5-75)*4</f>
        <v>78</v>
      </c>
      <c r="E32">
        <f t="shared" si="51"/>
        <v>118</v>
      </c>
      <c r="F32">
        <f t="shared" si="51"/>
        <v>158</v>
      </c>
      <c r="G32">
        <f t="shared" si="51"/>
        <v>198</v>
      </c>
      <c r="H32">
        <f t="shared" si="51"/>
        <v>238</v>
      </c>
      <c r="I32">
        <f t="shared" si="51"/>
        <v>278</v>
      </c>
      <c r="J32">
        <f t="shared" si="51"/>
        <v>318</v>
      </c>
      <c r="K32">
        <f t="shared" si="51"/>
        <v>358</v>
      </c>
      <c r="L32">
        <f t="shared" si="51"/>
        <v>398</v>
      </c>
      <c r="M32">
        <f t="shared" si="51"/>
        <v>438</v>
      </c>
      <c r="N32">
        <f t="shared" si="51"/>
        <v>478</v>
      </c>
      <c r="O32">
        <f t="shared" ref="O32" si="52">338+(O5-75)*4</f>
        <v>518</v>
      </c>
    </row>
    <row r="33" spans="1:15" x14ac:dyDescent="0.25">
      <c r="A33" s="1"/>
      <c r="B33">
        <v>28</v>
      </c>
      <c r="C33">
        <f>348+(C5-75)*4</f>
        <v>48</v>
      </c>
      <c r="D33">
        <f t="shared" ref="D33:N33" si="53">348+(D5-75)*4</f>
        <v>88</v>
      </c>
      <c r="E33">
        <f t="shared" si="53"/>
        <v>128</v>
      </c>
      <c r="F33">
        <f t="shared" si="53"/>
        <v>168</v>
      </c>
      <c r="G33">
        <f t="shared" si="53"/>
        <v>208</v>
      </c>
      <c r="H33">
        <f t="shared" si="53"/>
        <v>248</v>
      </c>
      <c r="I33">
        <f t="shared" si="53"/>
        <v>288</v>
      </c>
      <c r="J33">
        <f t="shared" si="53"/>
        <v>328</v>
      </c>
      <c r="K33">
        <f t="shared" si="53"/>
        <v>368</v>
      </c>
      <c r="L33">
        <f t="shared" si="53"/>
        <v>408</v>
      </c>
      <c r="M33">
        <f t="shared" si="53"/>
        <v>448</v>
      </c>
      <c r="N33">
        <f t="shared" si="53"/>
        <v>488</v>
      </c>
      <c r="O33">
        <f t="shared" ref="O33" si="54">348+(O5-75)*4</f>
        <v>528</v>
      </c>
    </row>
    <row r="34" spans="1:15" x14ac:dyDescent="0.25">
      <c r="A34" s="1"/>
      <c r="B34">
        <v>29</v>
      </c>
      <c r="C34">
        <f>358+(C5-75)*4</f>
        <v>58</v>
      </c>
      <c r="D34">
        <f t="shared" ref="D34:N34" si="55">358+(D5-75)*4</f>
        <v>98</v>
      </c>
      <c r="E34">
        <f t="shared" si="55"/>
        <v>138</v>
      </c>
      <c r="F34">
        <f t="shared" si="55"/>
        <v>178</v>
      </c>
      <c r="G34">
        <f t="shared" si="55"/>
        <v>218</v>
      </c>
      <c r="H34">
        <f t="shared" si="55"/>
        <v>258</v>
      </c>
      <c r="I34">
        <f t="shared" si="55"/>
        <v>298</v>
      </c>
      <c r="J34">
        <f t="shared" si="55"/>
        <v>338</v>
      </c>
      <c r="K34">
        <f t="shared" si="55"/>
        <v>378</v>
      </c>
      <c r="L34">
        <f t="shared" si="55"/>
        <v>418</v>
      </c>
      <c r="M34">
        <f t="shared" si="55"/>
        <v>458</v>
      </c>
      <c r="N34">
        <f t="shared" si="55"/>
        <v>498</v>
      </c>
      <c r="O34">
        <f t="shared" ref="O34" si="56">358+(O5-75)*4</f>
        <v>538</v>
      </c>
    </row>
    <row r="35" spans="1:15" x14ac:dyDescent="0.25">
      <c r="A35" s="1"/>
      <c r="B35">
        <v>30</v>
      </c>
      <c r="C35">
        <f>368+(C5-75)*4</f>
        <v>68</v>
      </c>
      <c r="D35">
        <f t="shared" ref="D35:N35" si="57">368+(D5-75)*4</f>
        <v>108</v>
      </c>
      <c r="E35">
        <f t="shared" si="57"/>
        <v>148</v>
      </c>
      <c r="F35">
        <f t="shared" si="57"/>
        <v>188</v>
      </c>
      <c r="G35">
        <f t="shared" si="57"/>
        <v>228</v>
      </c>
      <c r="H35">
        <f t="shared" si="57"/>
        <v>268</v>
      </c>
      <c r="I35">
        <f t="shared" si="57"/>
        <v>308</v>
      </c>
      <c r="J35">
        <f t="shared" si="57"/>
        <v>348</v>
      </c>
      <c r="K35">
        <f t="shared" si="57"/>
        <v>388</v>
      </c>
      <c r="L35">
        <f t="shared" si="57"/>
        <v>428</v>
      </c>
      <c r="M35">
        <f t="shared" si="57"/>
        <v>468</v>
      </c>
      <c r="N35">
        <f t="shared" si="57"/>
        <v>508</v>
      </c>
      <c r="O35">
        <f t="shared" ref="O35" si="58">368+(O5-75)*4</f>
        <v>548</v>
      </c>
    </row>
    <row r="36" spans="1:15" x14ac:dyDescent="0.25">
      <c r="A36" s="1"/>
      <c r="B36">
        <v>31</v>
      </c>
      <c r="C36">
        <f>378+(C5-75)*4</f>
        <v>78</v>
      </c>
      <c r="D36">
        <f t="shared" ref="D36:N36" si="59">378+(D5-75)*4</f>
        <v>118</v>
      </c>
      <c r="E36">
        <f t="shared" si="59"/>
        <v>158</v>
      </c>
      <c r="F36">
        <f t="shared" si="59"/>
        <v>198</v>
      </c>
      <c r="G36">
        <f t="shared" si="59"/>
        <v>238</v>
      </c>
      <c r="H36">
        <f t="shared" si="59"/>
        <v>278</v>
      </c>
      <c r="I36">
        <f t="shared" si="59"/>
        <v>318</v>
      </c>
      <c r="J36">
        <f t="shared" si="59"/>
        <v>358</v>
      </c>
      <c r="K36">
        <f t="shared" si="59"/>
        <v>398</v>
      </c>
      <c r="L36">
        <f t="shared" si="59"/>
        <v>438</v>
      </c>
      <c r="M36">
        <f t="shared" si="59"/>
        <v>478</v>
      </c>
      <c r="N36">
        <f t="shared" si="59"/>
        <v>518</v>
      </c>
      <c r="O36">
        <f t="shared" ref="O36" si="60">378+(O5-75)*4</f>
        <v>558</v>
      </c>
    </row>
    <row r="37" spans="1:15" x14ac:dyDescent="0.25">
      <c r="A37" s="1"/>
      <c r="B37">
        <v>32</v>
      </c>
      <c r="C37">
        <f>388+(C5-75)*4</f>
        <v>88</v>
      </c>
      <c r="D37">
        <f t="shared" ref="D37:N37" si="61">388+(D5-75)*4</f>
        <v>128</v>
      </c>
      <c r="E37">
        <f t="shared" si="61"/>
        <v>168</v>
      </c>
      <c r="F37">
        <f t="shared" si="61"/>
        <v>208</v>
      </c>
      <c r="G37">
        <f t="shared" si="61"/>
        <v>248</v>
      </c>
      <c r="H37">
        <f t="shared" si="61"/>
        <v>288</v>
      </c>
      <c r="I37">
        <f t="shared" si="61"/>
        <v>328</v>
      </c>
      <c r="J37">
        <f t="shared" si="61"/>
        <v>368</v>
      </c>
      <c r="K37">
        <f t="shared" si="61"/>
        <v>408</v>
      </c>
      <c r="L37">
        <f t="shared" si="61"/>
        <v>448</v>
      </c>
      <c r="M37">
        <f t="shared" si="61"/>
        <v>488</v>
      </c>
      <c r="N37">
        <f t="shared" si="61"/>
        <v>528</v>
      </c>
      <c r="O37">
        <f t="shared" ref="O37" si="62">388+(O5-75)*4</f>
        <v>568</v>
      </c>
    </row>
  </sheetData>
  <mergeCells count="2">
    <mergeCell ref="C4:O4"/>
    <mergeCell ref="A5:A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Dauberschmidt</dc:creator>
  <cp:lastModifiedBy>Markus Dauberschmidt</cp:lastModifiedBy>
  <dcterms:created xsi:type="dcterms:W3CDTF">2021-04-11T11:49:01Z</dcterms:created>
  <dcterms:modified xsi:type="dcterms:W3CDTF">2021-04-11T12:08:18Z</dcterms:modified>
</cp:coreProperties>
</file>