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mac/Desktop/Master thesis/MLhetrogeneouseffects/Survey analysis/"/>
    </mc:Choice>
  </mc:AlternateContent>
  <xr:revisionPtr revIDLastSave="0" documentId="13_ncr:1_{E36FE445-0C39-564C-88B5-A1624D9FECB5}" xr6:coauthVersionLast="36" xr6:coauthVersionMax="36" xr10:uidLastSave="{00000000-0000-0000-0000-000000000000}"/>
  <bookViews>
    <workbookView xWindow="0" yWindow="500" windowWidth="28800" windowHeight="17500" xr2:uid="{00000000-000D-0000-FFFF-FFFF00000000}"/>
  </bookViews>
  <sheets>
    <sheet name="Raw Data" sheetId="3" r:id="rId1"/>
    <sheet name="Sheet1" sheetId="8" r:id="rId2"/>
    <sheet name="Sheet2" sheetId="9" r:id="rId3"/>
    <sheet name="Q1 - Q9" sheetId="4" r:id="rId4"/>
    <sheet name="Q10" sheetId="5" r:id="rId5"/>
    <sheet name="Q11" sheetId="6" r:id="rId6"/>
    <sheet name="Q12" sheetId="7" r:id="rId7"/>
  </sheets>
  <calcPr calcId="181029"/>
</workbook>
</file>

<file path=xl/calcChain.xml><?xml version="1.0" encoding="utf-8"?>
<calcChain xmlns="http://schemas.openxmlformats.org/spreadsheetml/2006/main">
  <c r="B17" i="8" l="1"/>
  <c r="B18" i="8"/>
  <c r="L2" i="9" l="1"/>
  <c r="M2" i="9"/>
  <c r="N2" i="9"/>
  <c r="O2" i="9"/>
  <c r="P2" i="9"/>
  <c r="Q2" i="9"/>
  <c r="R2" i="9"/>
  <c r="S2" i="9"/>
  <c r="T2" i="9"/>
  <c r="U2" i="9"/>
  <c r="V2" i="9"/>
  <c r="W2" i="9"/>
  <c r="X2" i="9"/>
  <c r="Y2" i="9"/>
  <c r="Z2" i="9"/>
  <c r="AA2" i="9"/>
  <c r="AB2" i="9"/>
  <c r="AC2" i="9"/>
  <c r="AD2" i="9"/>
  <c r="AE2" i="9"/>
  <c r="L3" i="9"/>
  <c r="M3" i="9"/>
  <c r="N3" i="9"/>
  <c r="O3" i="9"/>
  <c r="P3" i="9"/>
  <c r="Q3" i="9"/>
  <c r="R3" i="9"/>
  <c r="S3" i="9"/>
  <c r="T3" i="9"/>
  <c r="U3" i="9"/>
  <c r="V3" i="9"/>
  <c r="W3" i="9"/>
  <c r="X3" i="9"/>
  <c r="Y3" i="9"/>
  <c r="Z3" i="9"/>
  <c r="AA3" i="9"/>
  <c r="AB3" i="9"/>
  <c r="AC3" i="9"/>
  <c r="AD3" i="9"/>
  <c r="AE3" i="9"/>
  <c r="L4" i="9"/>
  <c r="M4" i="9"/>
  <c r="N4" i="9"/>
  <c r="O4" i="9"/>
  <c r="P4" i="9"/>
  <c r="Q4" i="9"/>
  <c r="R4" i="9"/>
  <c r="S4" i="9"/>
  <c r="T4" i="9"/>
  <c r="U4" i="9"/>
  <c r="V4" i="9"/>
  <c r="W4" i="9"/>
  <c r="X4" i="9"/>
  <c r="Y4" i="9"/>
  <c r="Z4" i="9"/>
  <c r="AA4" i="9"/>
  <c r="AB4" i="9"/>
  <c r="AC4" i="9"/>
  <c r="AD4" i="9"/>
  <c r="AE4" i="9"/>
  <c r="L5" i="9"/>
  <c r="M5" i="9"/>
  <c r="N5" i="9"/>
  <c r="O5" i="9"/>
  <c r="P5" i="9"/>
  <c r="Q5" i="9"/>
  <c r="R5" i="9"/>
  <c r="S5" i="9"/>
  <c r="T5" i="9"/>
  <c r="U5" i="9"/>
  <c r="V5" i="9"/>
  <c r="W5" i="9"/>
  <c r="X5" i="9"/>
  <c r="Y5" i="9"/>
  <c r="Z5" i="9"/>
  <c r="AA5" i="9"/>
  <c r="AB5" i="9"/>
  <c r="AC5" i="9"/>
  <c r="AD5" i="9"/>
  <c r="AE5" i="9"/>
  <c r="C2" i="9"/>
  <c r="D2" i="9"/>
  <c r="E2" i="9"/>
  <c r="F2" i="9"/>
  <c r="G2" i="9"/>
  <c r="H2" i="9"/>
  <c r="I2" i="9"/>
  <c r="J2" i="9"/>
  <c r="K2" i="9"/>
  <c r="C3" i="9"/>
  <c r="D3" i="9"/>
  <c r="E3" i="9"/>
  <c r="F3" i="9"/>
  <c r="G3" i="9"/>
  <c r="H3" i="9"/>
  <c r="I3" i="9"/>
  <c r="J3" i="9"/>
  <c r="K3" i="9"/>
  <c r="C4" i="9"/>
  <c r="D4" i="9"/>
  <c r="E4" i="9"/>
  <c r="F4" i="9"/>
  <c r="G4" i="9"/>
  <c r="H4" i="9"/>
  <c r="I4" i="9"/>
  <c r="J4" i="9"/>
  <c r="K4" i="9"/>
  <c r="C5" i="9"/>
  <c r="D5" i="9"/>
  <c r="E5" i="9"/>
  <c r="F5" i="9"/>
  <c r="G5" i="9"/>
  <c r="H5" i="9"/>
  <c r="I5" i="9"/>
  <c r="J5" i="9"/>
  <c r="K5" i="9"/>
  <c r="B5" i="9"/>
  <c r="B4" i="9"/>
  <c r="B3" i="9"/>
  <c r="B2" i="9"/>
  <c r="C17" i="8"/>
  <c r="D17" i="8"/>
  <c r="E17" i="8"/>
  <c r="F17" i="8"/>
  <c r="G17" i="8"/>
  <c r="H17" i="8"/>
  <c r="C27" i="8"/>
  <c r="L17" i="8"/>
  <c r="M17" i="8"/>
  <c r="N17" i="8"/>
  <c r="O17" i="8"/>
  <c r="P17" i="8"/>
  <c r="Q17" i="8"/>
  <c r="R17" i="8"/>
  <c r="S17" i="8"/>
  <c r="T17" i="8"/>
  <c r="U17" i="8"/>
  <c r="V17" i="8"/>
  <c r="W17" i="8"/>
  <c r="X17" i="8"/>
  <c r="Y17" i="8"/>
  <c r="Z17" i="8"/>
  <c r="AA17" i="8"/>
  <c r="AB17" i="8"/>
  <c r="AC17" i="8"/>
  <c r="AD17" i="8"/>
  <c r="AE17" i="8"/>
  <c r="L18" i="8"/>
  <c r="M18" i="8"/>
  <c r="N18" i="8"/>
  <c r="O18" i="8"/>
  <c r="P18" i="8"/>
  <c r="Q18" i="8"/>
  <c r="R18" i="8"/>
  <c r="S18" i="8"/>
  <c r="T18" i="8"/>
  <c r="U18" i="8"/>
  <c r="V18" i="8"/>
  <c r="W18" i="8"/>
  <c r="X18" i="8"/>
  <c r="Y18" i="8"/>
  <c r="Z18" i="8"/>
  <c r="AA18" i="8"/>
  <c r="AB18" i="8"/>
  <c r="AC18" i="8"/>
  <c r="AD18" i="8"/>
  <c r="AE18" i="8"/>
  <c r="L19" i="8"/>
  <c r="M19" i="8"/>
  <c r="N19" i="8"/>
  <c r="O19" i="8"/>
  <c r="P19" i="8"/>
  <c r="Q19" i="8"/>
  <c r="R19" i="8"/>
  <c r="S19" i="8"/>
  <c r="T19" i="8"/>
  <c r="U19" i="8"/>
  <c r="V19" i="8"/>
  <c r="W19" i="8"/>
  <c r="X19" i="8"/>
  <c r="Y19" i="8"/>
  <c r="Z19" i="8"/>
  <c r="AA19" i="8"/>
  <c r="AB19" i="8"/>
  <c r="AC19" i="8"/>
  <c r="AD19" i="8"/>
  <c r="AE19" i="8"/>
  <c r="L20" i="8"/>
  <c r="M20" i="8"/>
  <c r="N20" i="8"/>
  <c r="O20" i="8"/>
  <c r="P20" i="8"/>
  <c r="Q20" i="8"/>
  <c r="R20" i="8"/>
  <c r="S20" i="8"/>
  <c r="T20" i="8"/>
  <c r="U20" i="8"/>
  <c r="V20" i="8"/>
  <c r="W20" i="8"/>
  <c r="X20" i="8"/>
  <c r="Y20" i="8"/>
  <c r="Z20" i="8"/>
  <c r="AA20" i="8"/>
  <c r="AB20" i="8"/>
  <c r="AC20" i="8"/>
  <c r="AD20" i="8"/>
  <c r="AE20" i="8"/>
  <c r="K20" i="8"/>
  <c r="J20" i="8"/>
  <c r="I20" i="8"/>
  <c r="H20" i="8"/>
  <c r="G20" i="8"/>
  <c r="F20" i="8"/>
  <c r="E20" i="8"/>
  <c r="D20" i="8"/>
  <c r="C20" i="8"/>
  <c r="K19" i="8"/>
  <c r="J19" i="8"/>
  <c r="I19" i="8"/>
  <c r="H19" i="8"/>
  <c r="G19" i="8"/>
  <c r="F19" i="8"/>
  <c r="E19" i="8"/>
  <c r="D19" i="8"/>
  <c r="C19" i="8"/>
  <c r="K18" i="8"/>
  <c r="J18" i="8"/>
  <c r="I18" i="8"/>
  <c r="H18" i="8"/>
  <c r="G18" i="8"/>
  <c r="F18" i="8"/>
  <c r="E18" i="8"/>
  <c r="D18" i="8"/>
  <c r="C18" i="8"/>
  <c r="K17" i="8"/>
  <c r="J17" i="8"/>
  <c r="I17" i="8"/>
  <c r="B20" i="8"/>
  <c r="B19" i="8"/>
</calcChain>
</file>

<file path=xl/sharedStrings.xml><?xml version="1.0" encoding="utf-8"?>
<sst xmlns="http://schemas.openxmlformats.org/spreadsheetml/2006/main" count="705" uniqueCount="213">
  <si>
    <t>Completed</t>
  </si>
  <si>
    <t>Response ID</t>
  </si>
  <si>
    <t>Response Status</t>
  </si>
  <si>
    <t>IP Address</t>
  </si>
  <si>
    <t>Timestamp (mm/dd/yyyy)</t>
  </si>
  <si>
    <t>Duplicate</t>
  </si>
  <si>
    <t>Time Taken to Complete (Seconds)</t>
  </si>
  <si>
    <t>Seq. Number</t>
  </si>
  <si>
    <t>Country Code</t>
  </si>
  <si>
    <t>Region</t>
  </si>
  <si>
    <t>Dear Expert,You are invited to participate in this survey aimed at gaining your insights on how you would estimate which adolescent girls are likely to benefit from an after-school club program to improve their vocational and life skills. Specifically, you will be asked to estimate which profiles of adolescent girls are more likely to be receptive to a vocational and life skills program. The outcomes of this survey will be used to compare experts' predictions with machine learning predictions, with the goal of improving policymakers' capacity to allocate such programs in an informed manner. The research aims to improve the capacity of policymakers to target skill programs.It will take 5 minutes to complete the questionnaire. Your participation in this study is completely voluntary and there are no foreseeable risks associated with this project. However, if you feel uncomfortable answering any questions, you can withdraw from the survey at any point. Your personal information will not be published and data from this research will be reported only in the aggregate and according to the General Data and Protection Regulation (GDPR). If you have questions at any time about the survey or the procedures of our Master Thesis at the Hertie School, please don't hesitate to contact Ofer Dotan at o.dotan@mpp.hertie-school.org or Mariana Saldarriaga at m.saldarriaga@mpp.hertie-school.org.  Thank you very much for your time and support. Please start the survey by clicking on the Continue button below.</t>
  </si>
  <si>
    <t>Please read the description of the program and answer the following questions based on this information.</t>
  </si>
  <si>
    <t>The program is implemented mostly in East Africa in after-school youth clubs. It aims to combat low labour force participation and high fertility by promoting human capital accumulation focusing on two dimensions:  i) Vocational skills to enable adolescent girls to start small-scale income-generating activities; The program focuses on helping the adolescent girls to set up their own small-scale enterprise. Additionally, it teaches the participants a range of income-generating skills, such as hair-dressing, tailoring, computing, agriculture, poultry rearing and small trades operation ii) Life skills to build knowledge enabling girls to make informed choices about sex, reproduction and marriageTraining sessions covered topics such as sexual and reproductive health, menstruation and menstrual disorders,  pregnancy,  sexually transmitted infections,  HIV/AIDS awareness, family planning and rape. Next to that, other sessions focused on negotiations and conflict resolution, as well as leadership and management skills and legal information relating women’s issues (e.g. child marriage, violence against women and bride prices).Descriptions modified from source 1 (listed at the end of the survey) </t>
  </si>
  <si>
    <t>The program measures impact on three main outcomes:1. Economic empowermentMeasured by the acquisition of the business and entrepreneurial skills, engagement in income-generating activities, scores on gender empowerment index2. Control over bodyMeasured by marriage behaviour, childbearing, sexual violence, knowledge on contraception 3. Aspirations related to marriage and child-bearingAttitudes toward family planning, e.g. appropriate age for marriage, childbearing</t>
  </si>
  <si>
    <t xml:space="preserve">On a scale from 1-Strongly disagree to 100-Strongly agree (50-Undecided), how fair is it to prioritize those who are likely to benefit most from a skill program compared to those who are most in need? </t>
  </si>
  <si>
    <t>Personal Information</t>
  </si>
  <si>
    <t>What is your name?</t>
  </si>
  <si>
    <t>What is your profession? </t>
  </si>
  <si>
    <t>What organization/s are you affiliated with?</t>
  </si>
  <si>
    <t>What is your job position?</t>
  </si>
  <si>
    <t>You have answered all the questions. Do you have any additional comments? If not, please press submit</t>
  </si>
  <si>
    <t/>
  </si>
  <si>
    <t>Married or cohabitating</t>
  </si>
  <si>
    <t>Has one or more children</t>
  </si>
  <si>
    <t>Lives in a rural area</t>
  </si>
  <si>
    <t>Enrolled in school</t>
  </si>
  <si>
    <t>Subjectively satisfied with her earnings </t>
  </si>
  <si>
    <t>Older than 16 when program starts</t>
  </si>
  <si>
    <t>Attends school regularly</t>
  </si>
  <si>
    <t>Rarely attends school</t>
  </si>
  <si>
    <t>Has more traditional gender roles attitudes</t>
  </si>
  <si>
    <t>Relatively rich</t>
  </si>
  <si>
    <t>Subjectively satisfaction with her earnings</t>
  </si>
  <si>
    <t>Subjectively satisfied with her earnings</t>
  </si>
  <si>
    <t>131.111.5.181</t>
  </si>
  <si>
    <t>GB</t>
  </si>
  <si>
    <t>C3</t>
  </si>
  <si>
    <t>tess</t>
  </si>
  <si>
    <t>student</t>
  </si>
  <si>
    <t>uni of cambridge</t>
  </si>
  <si>
    <t>186.84.6.214</t>
  </si>
  <si>
    <t>CO</t>
  </si>
  <si>
    <t>34</t>
  </si>
  <si>
    <t>David Katz</t>
  </si>
  <si>
    <t>Public Server</t>
  </si>
  <si>
    <t>none</t>
  </si>
  <si>
    <t>190.157.140.135</t>
  </si>
  <si>
    <t>Roberto Hinestrosa</t>
  </si>
  <si>
    <t>Postraduate in Philosophy</t>
  </si>
  <si>
    <t>Colombia's Presidential Council for the Youth</t>
  </si>
  <si>
    <t>186.84.90.167</t>
  </si>
  <si>
    <t>Juliana Robles</t>
  </si>
  <si>
    <t>Sociologist</t>
  </si>
  <si>
    <t>Jurisdicción especial para la paz - Colombia</t>
  </si>
  <si>
    <t>84.18.130.66</t>
  </si>
  <si>
    <t>IT</t>
  </si>
  <si>
    <t>17</t>
  </si>
  <si>
    <t>Franz Ferdinand</t>
  </si>
  <si>
    <t>Student</t>
  </si>
  <si>
    <t>GIZ</t>
  </si>
  <si>
    <t>89.12.67.255</t>
  </si>
  <si>
    <t>DE</t>
  </si>
  <si>
    <t>16</t>
  </si>
  <si>
    <t>Adina Spertus-Melhus</t>
  </si>
  <si>
    <t>Hertie school</t>
  </si>
  <si>
    <t>Started</t>
  </si>
  <si>
    <t>80.110.125.14</t>
  </si>
  <si>
    <t>AT</t>
  </si>
  <si>
    <t>09</t>
  </si>
  <si>
    <t>Leonardo Iacovone</t>
  </si>
  <si>
    <t xml:space="preserve">Economist </t>
  </si>
  <si>
    <t>World Bank and Hertie School</t>
  </si>
  <si>
    <t>91.59.239.148</t>
  </si>
  <si>
    <t>02</t>
  </si>
  <si>
    <t>Noah Schöppl</t>
  </si>
  <si>
    <t>Strategic Program Lead</t>
  </si>
  <si>
    <t>ProjectTogether</t>
  </si>
  <si>
    <t>41.112.174.127</t>
  </si>
  <si>
    <t>ZA</t>
  </si>
  <si>
    <t>Thomas Ferreira</t>
  </si>
  <si>
    <t>Development Economist</t>
  </si>
  <si>
    <t>J-PAL Africa</t>
  </si>
  <si>
    <t xml:space="preserve">World Bank Lead Economist and Hertie School Adjunct Professor </t>
  </si>
  <si>
    <t>FR</t>
  </si>
  <si>
    <t>A8</t>
  </si>
  <si>
    <t>mso</t>
  </si>
  <si>
    <t>j</t>
  </si>
  <si>
    <t>n</t>
  </si>
  <si>
    <t>149.233.48.156</t>
  </si>
  <si>
    <t xml:space="preserve">Kindye Atnafu Adugna </t>
  </si>
  <si>
    <t>Economist</t>
  </si>
  <si>
    <t>88.130.49.57</t>
  </si>
  <si>
    <t>Daniel Peña Ortiz</t>
  </si>
  <si>
    <t>Advisor</t>
  </si>
  <si>
    <t>The Idea of Justice - Amartya Sen</t>
  </si>
  <si>
    <t>07</t>
  </si>
  <si>
    <t>Sangeeth</t>
  </si>
  <si>
    <t>IL</t>
  </si>
  <si>
    <t>05</t>
  </si>
  <si>
    <t>176.12.181.228</t>
  </si>
  <si>
    <t>Shahat Vittenberg</t>
  </si>
  <si>
    <t>Occupational therapist</t>
  </si>
  <si>
    <t>Hebrew university jerusalem</t>
  </si>
  <si>
    <t>Key variables that affects the effectiveness of life and vocational skills development programs are participants motivation and the type of program - that is, whether it is a program based on cognitive versus behavioral models, whether problem-solving tools are provided and whether the program has follow-up.</t>
  </si>
  <si>
    <t>79.183.97.67</t>
  </si>
  <si>
    <t>Ofir Reich</t>
  </si>
  <si>
    <t>Data Scientist</t>
  </si>
  <si>
    <t>Google</t>
  </si>
  <si>
    <t>1) It would be good to reiterate the definitions when asking for the effects. Just copy-paste your definitions there, it would help. :)
2) Not sure all respondents would understand you're asking about an interaction effect.
3) Responding 'no effect' depends on the sample size. I predict some of these things have effects, but unless you have a very large sample I don't think you'll be able to find them.
4) It's worth explaining your sample population a bit. Some are rural, some are urban? Median age? Etc.
But quite possibly I'm overthinking this. Good luck!</t>
  </si>
  <si>
    <t>78.134.46.67</t>
  </si>
  <si>
    <t>Alessia Mortara</t>
  </si>
  <si>
    <t>Policy Manager</t>
  </si>
  <si>
    <t>109.186.36.51</t>
  </si>
  <si>
    <t>Rebecca Ross</t>
  </si>
  <si>
    <t xml:space="preserve">Professional Basketball player and coach </t>
  </si>
  <si>
    <t xml:space="preserve">Peaceplayers International </t>
  </si>
  <si>
    <t>Ivan</t>
  </si>
  <si>
    <t>I probably haven't understood the exercise. Also being familiar with the study and heterogenous effects this might not be a 'fair comparison'. However I do want to say that since this programme is 'opt in' - some of the criteria you mentioned (like having children) will not necessarily lead to more or less positive effects from the programme, but it may lead girls not to opt in. For example, it's likely that a girl, after the age of 16 who is married is unlikely to attend, due to competing family duties and sense of appropriateness in certain contexts. I also suspect that many  of these factors will depend on how the programme is designed. In the case of ELA, vocational skills might be relevant to girls across income and educationlevels, so economic efects are likely to be heterogenous, however depending on the type of RH skills that are taught it may be more or less relevant to certain girls, affecting attendance rather than outcomes.</t>
  </si>
  <si>
    <t>196.189.89.244</t>
  </si>
  <si>
    <t>ET</t>
  </si>
  <si>
    <t>Sophia</t>
  </si>
  <si>
    <t>project management</t>
  </si>
  <si>
    <t>Head of Programme</t>
  </si>
  <si>
    <t>213.39.19.38</t>
  </si>
  <si>
    <t>Ivan Postel-Vinay</t>
  </si>
  <si>
    <t>Program manager</t>
  </si>
  <si>
    <t>AFD</t>
  </si>
  <si>
    <t>Task team leader</t>
  </si>
  <si>
    <t>Concerning the last question, my opinion is that although targeting those who will benefit most from the program is very important, one should nevertheless take vulnerability into account in targeting, so as to avoid both excessive social homogeneity in groups and exclusion of vulnerable people from the program.</t>
  </si>
  <si>
    <t>92.132.192.20</t>
  </si>
  <si>
    <t>Lea Rouanet</t>
  </si>
  <si>
    <t>World Bank</t>
  </si>
  <si>
    <t>2.51.30.65</t>
  </si>
  <si>
    <t>AE</t>
  </si>
  <si>
    <t>03</t>
  </si>
  <si>
    <t xml:space="preserve">tara </t>
  </si>
  <si>
    <t xml:space="preserve">researcher </t>
  </si>
  <si>
    <t xml:space="preserve">government organization </t>
  </si>
  <si>
    <t>research manager</t>
  </si>
  <si>
    <t xml:space="preserve">I would like to say that all women of any age should be given equal opportunity to learn and be independent. Of course the younger they are the earlier they can learn to stand on their own two feet, it because more difficult at 16, being married, and having children - you don't have the same mental capacity and freedom. Especially for young married woman who their husbands are old school and not encourage them. </t>
  </si>
  <si>
    <t>203.171.112.86</t>
  </si>
  <si>
    <t>AU</t>
  </si>
  <si>
    <t>Najeebullah Yalghoz</t>
  </si>
  <si>
    <t>Lawyer</t>
  </si>
  <si>
    <t>GIZ Promotion of the Rule of Law Project</t>
  </si>
  <si>
    <t>Program Officer</t>
  </si>
  <si>
    <t>94.134.93.12</t>
  </si>
  <si>
    <t>01</t>
  </si>
  <si>
    <t>Inge</t>
  </si>
  <si>
    <t>political science</t>
  </si>
  <si>
    <t>project manager</t>
  </si>
  <si>
    <t>78.35.96.207</t>
  </si>
  <si>
    <t>182.188.171.184</t>
  </si>
  <si>
    <t>PK</t>
  </si>
  <si>
    <t>Q18</t>
  </si>
  <si>
    <t>How do you anticipate each baseline characteristic would influence the effectiveness of the skills program on a treated adolescent girl&amp;#39;s (1) economic empowerment? ((1) Measured by the acquisition of the business and entrepreneurial skills, engagement in income-generating activities, scores on gender empowerment index)</t>
  </si>
  <si>
    <t>Negative effect</t>
  </si>
  <si>
    <t>No effect</t>
  </si>
  <si>
    <t>Positive effect</t>
  </si>
  <si>
    <t>Not sure</t>
  </si>
  <si>
    <t>Total</t>
  </si>
  <si>
    <t>Mean</t>
  </si>
  <si>
    <t>Standard Dev.</t>
  </si>
  <si>
    <t>Variance</t>
  </si>
  <si>
    <t>Average</t>
  </si>
  <si>
    <t>Q19</t>
  </si>
  <si>
    <t>How do you anticipate each baseline characteristic would influence the effectiveness of the skills program on a treated adolescent girl&amp;#39;s (2) Aspirations Related to Marriage and Child-Bearing? ((2) Measured by marriage behaviour, childbearing, sexual violence, knowledge on contraception)</t>
  </si>
  <si>
    <t>Q20</t>
  </si>
  <si>
    <t>How do you anticipate each baseline characteristic would influence the effectiveness of the skills program on a treated adolescent girl&amp;#39;s (3) control over their bodies? ((3) Attitudes toward family planning, e.g. appropriate age for marriage, childbearing)</t>
  </si>
  <si>
    <t>Q12</t>
  </si>
  <si>
    <t>On a scale from 1-Strongly disagree to 100-Strongly agree (50-Undecided), how fair is it to prioritize those who are likely to benefit most from a skill program compared to those who are most in need?</t>
  </si>
  <si>
    <t>Open Ended Text Data</t>
  </si>
  <si>
    <t>Q3</t>
  </si>
  <si>
    <t>No.</t>
  </si>
  <si>
    <t>Data</t>
  </si>
  <si>
    <t>Q4</t>
  </si>
  <si>
    <t>-</t>
  </si>
  <si>
    <t>Q22</t>
  </si>
  <si>
    <t>Econ.Married or cohabitating</t>
  </si>
  <si>
    <t>Econ.Has one or more children</t>
  </si>
  <si>
    <t>Econ.Lives in a rural area</t>
  </si>
  <si>
    <t>Econ.Enrolled in school</t>
  </si>
  <si>
    <t>Econ.Subjectively satisfied with her earnings </t>
  </si>
  <si>
    <t>Econ.Older than 16 when program starts</t>
  </si>
  <si>
    <t>Econ.Attends school regularly</t>
  </si>
  <si>
    <t>Econ.Rarely attends school</t>
  </si>
  <si>
    <t>Econ.Has more traditional gender roles attitudes</t>
  </si>
  <si>
    <t>Econ.Relatively rich</t>
  </si>
  <si>
    <t>Aspir.Married or cohabitating</t>
  </si>
  <si>
    <t>Aspir.Has one or more children</t>
  </si>
  <si>
    <t>Aspir.Lives in a rural area</t>
  </si>
  <si>
    <t>Aspir.Enrolled in school</t>
  </si>
  <si>
    <t>Aspir.Subjectively satisfaction with her earnings</t>
  </si>
  <si>
    <t>Aspir.Older than 16 when program starts</t>
  </si>
  <si>
    <t>Aspir.Attends school regularly</t>
  </si>
  <si>
    <t>Aspir.Rarely attends school</t>
  </si>
  <si>
    <t>Aspir.Has more traditional gender roles attitudes</t>
  </si>
  <si>
    <t>Aspir.Relatively rich</t>
  </si>
  <si>
    <t>COB.Married or cohabitating</t>
  </si>
  <si>
    <t>COB.Has one or more children</t>
  </si>
  <si>
    <t>COB.Lives in a rural area</t>
  </si>
  <si>
    <t>COB.Enrolled in school</t>
  </si>
  <si>
    <t>COB.Subjectively satisfied with her earnings</t>
  </si>
  <si>
    <t>COB.Older than 16 when program starts</t>
  </si>
  <si>
    <t>COB.Attends school regularly</t>
  </si>
  <si>
    <t>COB.Rarely attends school</t>
  </si>
  <si>
    <t>COB.Has more traditional gender roles attitudes</t>
  </si>
  <si>
    <t>COB.Relatively rich</t>
  </si>
  <si>
    <t>Estimation</t>
  </si>
  <si>
    <t xml:space="preserve">World Bank </t>
  </si>
  <si>
    <t xml:space="preserve">Government organization </t>
  </si>
  <si>
    <t xml:space="preserve"> Promotion of the Rule of Law Project Program Officer</t>
  </si>
  <si>
    <t>University of Cambridge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</si>
</sst>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5" x14ac:knownFonts="1">
    <font>
      <sz val="11"/>
      <color indexed="8"/>
      <name val="Calibri"/>
      <family val="2"/>
      <scheme val="minor"/>
    </font>
    <font>
      <b/>
      <sz val="11"/>
      <color indexed="9"/>
      <name val="Calibri"/>
      <family val="2"/>
    </font>
    <font>
      <sz val="8"/>
      <name val="Calibri"/>
      <family val="2"/>
    </font>
    <font>
      <b/>
      <sz val="8"/>
      <name val="Calibri"/>
      <family val="2"/>
    </font>
    <font>
      <sz val="11"/>
      <name val="Calibri"/>
      <family val="2"/>
    </font>
  </fonts>
  <fills count="4">
    <fill>
      <patternFill patternType="none"/>
    </fill>
    <fill>
      <patternFill patternType="gray125"/>
    </fill>
    <fill>
      <patternFill patternType="solid">
        <fgColor rgb="FF1B3380"/>
      </patternFill>
    </fill>
    <fill>
      <patternFill patternType="solid">
        <fgColor rgb="FF1B87E6"/>
      </patternFill>
    </fill>
  </fills>
  <borders count="9">
    <border>
      <left/>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25">
    <xf numFmtId="0" fontId="0" fillId="0" borderId="0" xfId="0"/>
    <xf numFmtId="0" fontId="2" fillId="0" borderId="0" xfId="0" applyFont="1"/>
    <xf numFmtId="0" fontId="3" fillId="0" borderId="0" xfId="0" applyFont="1"/>
    <xf numFmtId="164" fontId="2" fillId="0" borderId="0" xfId="0" applyNumberFormat="1" applyFont="1"/>
    <xf numFmtId="0" fontId="2" fillId="0" borderId="0" xfId="0" applyFont="1" applyAlignment="1">
      <alignment wrapText="1"/>
    </xf>
    <xf numFmtId="0" fontId="2" fillId="0" borderId="0" xfId="0" applyFont="1" applyAlignment="1">
      <alignment indent="2"/>
    </xf>
    <xf numFmtId="10" fontId="2" fillId="0" borderId="0" xfId="0" applyNumberFormat="1" applyFont="1"/>
    <xf numFmtId="2" fontId="2" fillId="0" borderId="0" xfId="0" applyNumberFormat="1" applyFont="1"/>
    <xf numFmtId="0" fontId="1" fillId="2" borderId="0" xfId="0" applyFont="1" applyFill="1"/>
    <xf numFmtId="10" fontId="4" fillId="0" borderId="0" xfId="0" applyNumberFormat="1" applyFont="1"/>
    <xf numFmtId="0" fontId="4" fillId="0" borderId="0" xfId="0" applyFont="1"/>
    <xf numFmtId="0" fontId="1" fillId="3" borderId="0" xfId="0" applyFont="1" applyFill="1"/>
    <xf numFmtId="0" fontId="1" fillId="2" borderId="0" xfId="0" applyFont="1" applyFill="1"/>
    <xf numFmtId="0" fontId="1" fillId="3" borderId="0" xfId="0" applyFont="1" applyFill="1"/>
    <xf numFmtId="0" fontId="3" fillId="0" borderId="1" xfId="0" applyFont="1" applyBorder="1"/>
    <xf numFmtId="0" fontId="0" fillId="0" borderId="1" xfId="0" applyBorder="1"/>
    <xf numFmtId="0" fontId="2" fillId="0" borderId="1" xfId="0" applyFont="1" applyBorder="1" applyAlignment="1">
      <alignment wrapText="1"/>
    </xf>
    <xf numFmtId="0" fontId="3" fillId="0" borderId="2" xfId="0" applyFont="1" applyBorder="1"/>
    <xf numFmtId="0" fontId="3" fillId="0" borderId="3" xfId="0" applyFont="1" applyBorder="1"/>
    <xf numFmtId="0" fontId="3" fillId="0" borderId="4" xfId="0" applyFont="1" applyBorder="1"/>
    <xf numFmtId="0" fontId="2" fillId="0" borderId="0" xfId="0" applyFont="1" applyBorder="1" applyAlignment="1">
      <alignment wrapText="1"/>
    </xf>
    <xf numFmtId="0" fontId="2" fillId="0" borderId="5" xfId="0" applyFont="1" applyBorder="1" applyAlignment="1">
      <alignment wrapText="1"/>
    </xf>
    <xf numFmtId="0" fontId="2" fillId="0" borderId="6" xfId="0" applyFont="1" applyBorder="1" applyAlignment="1">
      <alignment wrapText="1"/>
    </xf>
    <xf numFmtId="0" fontId="2" fillId="0" borderId="7" xfId="0" applyFont="1" applyBorder="1" applyAlignment="1">
      <alignment wrapText="1"/>
    </xf>
    <xf numFmtId="0" fontId="2" fillId="0" borderId="8"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W27"/>
  <sheetViews>
    <sheetView tabSelected="1" topLeftCell="AH1" workbookViewId="0">
      <selection activeCell="AV3" sqref="AV3"/>
    </sheetView>
  </sheetViews>
  <sheetFormatPr baseColWidth="10" defaultColWidth="8.83203125" defaultRowHeight="15" x14ac:dyDescent="0.2"/>
  <cols>
    <col min="2" max="2" width="9.83203125" customWidth="1"/>
    <col min="3" max="3" width="13.6640625" customWidth="1"/>
    <col min="47" max="47" width="9" customWidth="1"/>
  </cols>
  <sheetData>
    <row r="1" spans="1:49" x14ac:dyDescent="0.2">
      <c r="A1" s="2" t="s">
        <v>1</v>
      </c>
      <c r="B1" s="2" t="s">
        <v>2</v>
      </c>
      <c r="C1" s="2" t="s">
        <v>3</v>
      </c>
      <c r="D1" s="2" t="s">
        <v>4</v>
      </c>
      <c r="E1" s="2" t="s">
        <v>5</v>
      </c>
      <c r="F1" s="2" t="s">
        <v>6</v>
      </c>
      <c r="G1" s="2" t="s">
        <v>7</v>
      </c>
      <c r="H1" s="2" t="s">
        <v>8</v>
      </c>
      <c r="I1" s="2" t="s">
        <v>9</v>
      </c>
      <c r="J1" s="2" t="s">
        <v>10</v>
      </c>
      <c r="K1" s="2" t="s">
        <v>11</v>
      </c>
      <c r="L1" s="2" t="s">
        <v>12</v>
      </c>
      <c r="M1" s="2" t="s">
        <v>13</v>
      </c>
      <c r="N1" s="2" t="s">
        <v>178</v>
      </c>
      <c r="O1" s="2" t="s">
        <v>179</v>
      </c>
      <c r="P1" s="2" t="s">
        <v>180</v>
      </c>
      <c r="Q1" s="2" t="s">
        <v>181</v>
      </c>
      <c r="R1" s="2" t="s">
        <v>182</v>
      </c>
      <c r="S1" s="2" t="s">
        <v>183</v>
      </c>
      <c r="T1" s="2" t="s">
        <v>184</v>
      </c>
      <c r="U1" s="2" t="s">
        <v>185</v>
      </c>
      <c r="V1" s="2" t="s">
        <v>186</v>
      </c>
      <c r="W1" s="2" t="s">
        <v>187</v>
      </c>
      <c r="X1" s="2" t="s">
        <v>188</v>
      </c>
      <c r="Y1" s="2" t="s">
        <v>189</v>
      </c>
      <c r="Z1" s="2" t="s">
        <v>190</v>
      </c>
      <c r="AA1" s="2" t="s">
        <v>191</v>
      </c>
      <c r="AB1" s="2" t="s">
        <v>192</v>
      </c>
      <c r="AC1" s="2" t="s">
        <v>193</v>
      </c>
      <c r="AD1" s="2" t="s">
        <v>194</v>
      </c>
      <c r="AE1" s="2" t="s">
        <v>195</v>
      </c>
      <c r="AF1" s="2" t="s">
        <v>196</v>
      </c>
      <c r="AG1" s="2" t="s">
        <v>197</v>
      </c>
      <c r="AH1" s="2" t="s">
        <v>198</v>
      </c>
      <c r="AI1" s="2" t="s">
        <v>199</v>
      </c>
      <c r="AJ1" s="2" t="s">
        <v>200</v>
      </c>
      <c r="AK1" s="2" t="s">
        <v>201</v>
      </c>
      <c r="AL1" s="2" t="s">
        <v>202</v>
      </c>
      <c r="AM1" s="2" t="s">
        <v>203</v>
      </c>
      <c r="AN1" s="2" t="s">
        <v>204</v>
      </c>
      <c r="AO1" s="2" t="s">
        <v>205</v>
      </c>
      <c r="AP1" s="2" t="s">
        <v>206</v>
      </c>
      <c r="AQ1" s="2" t="s">
        <v>207</v>
      </c>
      <c r="AR1" s="2" t="s">
        <v>14</v>
      </c>
      <c r="AS1" s="2" t="s">
        <v>15</v>
      </c>
      <c r="AT1" s="2" t="s">
        <v>16</v>
      </c>
      <c r="AU1" s="2" t="s">
        <v>17</v>
      </c>
      <c r="AV1" s="2" t="s">
        <v>18</v>
      </c>
      <c r="AW1" s="2" t="s">
        <v>19</v>
      </c>
    </row>
    <row r="2" spans="1:49" ht="25" x14ac:dyDescent="0.2">
      <c r="A2" s="1">
        <v>665664</v>
      </c>
      <c r="B2" s="1" t="s">
        <v>0</v>
      </c>
      <c r="C2" s="1" t="s">
        <v>34</v>
      </c>
      <c r="D2" s="3">
        <v>44210.873831018522</v>
      </c>
      <c r="E2" s="1" t="b">
        <v>0</v>
      </c>
      <c r="F2" s="1">
        <v>742</v>
      </c>
      <c r="G2" s="1">
        <v>1</v>
      </c>
      <c r="H2" s="1" t="s">
        <v>35</v>
      </c>
      <c r="I2" s="1" t="s">
        <v>36</v>
      </c>
      <c r="N2" s="4">
        <v>2</v>
      </c>
      <c r="O2" s="4">
        <v>2</v>
      </c>
      <c r="P2" s="4">
        <v>2</v>
      </c>
      <c r="Q2" s="4">
        <v>4</v>
      </c>
      <c r="R2" s="4">
        <v>3</v>
      </c>
      <c r="S2" s="4">
        <v>1</v>
      </c>
      <c r="U2" s="4">
        <v>2</v>
      </c>
      <c r="V2" s="4">
        <v>3</v>
      </c>
      <c r="W2" s="4">
        <v>3</v>
      </c>
      <c r="Y2" s="4">
        <v>4</v>
      </c>
      <c r="Z2" s="4">
        <v>4</v>
      </c>
      <c r="AA2" s="4">
        <v>3</v>
      </c>
      <c r="AB2" s="4">
        <v>4</v>
      </c>
      <c r="AC2" s="4">
        <v>4</v>
      </c>
      <c r="AD2" s="4">
        <v>2</v>
      </c>
      <c r="AE2" s="4">
        <v>2</v>
      </c>
      <c r="AF2" s="4">
        <v>2</v>
      </c>
      <c r="AG2" s="4">
        <v>4</v>
      </c>
      <c r="AH2" s="4">
        <v>2</v>
      </c>
      <c r="AI2" s="4">
        <v>3</v>
      </c>
      <c r="AJ2" s="4">
        <v>3</v>
      </c>
      <c r="AK2" s="4">
        <v>4</v>
      </c>
      <c r="AL2" s="4">
        <v>4</v>
      </c>
      <c r="AM2" s="4">
        <v>1</v>
      </c>
      <c r="AN2" s="4">
        <v>3</v>
      </c>
      <c r="AO2" s="4">
        <v>3</v>
      </c>
      <c r="AP2" s="4">
        <v>4</v>
      </c>
      <c r="AQ2" s="4">
        <v>4</v>
      </c>
      <c r="AT2" s="4" t="s">
        <v>37</v>
      </c>
      <c r="AU2" s="4" t="s">
        <v>38</v>
      </c>
      <c r="AV2" s="4" t="s">
        <v>212</v>
      </c>
    </row>
    <row r="3" spans="1:49" x14ac:dyDescent="0.2">
      <c r="A3" s="1">
        <v>665839</v>
      </c>
      <c r="B3" s="1" t="s">
        <v>0</v>
      </c>
      <c r="C3" s="1" t="s">
        <v>40</v>
      </c>
      <c r="D3" s="3">
        <v>44210.936678240738</v>
      </c>
      <c r="E3" s="1" t="b">
        <v>0</v>
      </c>
      <c r="F3" s="1">
        <v>1860</v>
      </c>
      <c r="G3" s="1">
        <v>1</v>
      </c>
      <c r="H3" s="1" t="s">
        <v>41</v>
      </c>
      <c r="I3" s="1" t="s">
        <v>42</v>
      </c>
      <c r="N3" s="4">
        <v>1</v>
      </c>
      <c r="O3" s="4">
        <v>1</v>
      </c>
      <c r="P3" s="4">
        <v>2</v>
      </c>
      <c r="Q3" s="4">
        <v>4</v>
      </c>
      <c r="S3" s="4">
        <v>1</v>
      </c>
      <c r="T3" s="4">
        <v>3</v>
      </c>
      <c r="U3" s="4">
        <v>4</v>
      </c>
      <c r="V3" s="4">
        <v>1</v>
      </c>
      <c r="W3" s="4">
        <v>2</v>
      </c>
      <c r="X3" s="4">
        <v>1</v>
      </c>
      <c r="Y3" s="4">
        <v>1</v>
      </c>
      <c r="Z3" s="4">
        <v>1</v>
      </c>
      <c r="AA3" s="4">
        <v>4</v>
      </c>
      <c r="AB3" s="4">
        <v>4</v>
      </c>
      <c r="AC3" s="4">
        <v>1</v>
      </c>
      <c r="AD3" s="4">
        <v>2</v>
      </c>
      <c r="AE3" s="4">
        <v>4</v>
      </c>
      <c r="AF3" s="4">
        <v>4</v>
      </c>
      <c r="AG3" s="4">
        <v>2</v>
      </c>
      <c r="AH3" s="4">
        <v>2</v>
      </c>
      <c r="AI3" s="4">
        <v>2</v>
      </c>
      <c r="AJ3" s="4">
        <v>2</v>
      </c>
      <c r="AK3" s="4">
        <v>4</v>
      </c>
      <c r="AL3" s="4">
        <v>4</v>
      </c>
      <c r="AM3" s="4">
        <v>2</v>
      </c>
      <c r="AN3" s="4">
        <v>2</v>
      </c>
      <c r="AO3" s="4">
        <v>4</v>
      </c>
      <c r="AP3" s="4">
        <v>4</v>
      </c>
      <c r="AQ3" s="4">
        <v>4</v>
      </c>
      <c r="AT3" s="4" t="s">
        <v>43</v>
      </c>
      <c r="AU3" s="4" t="s">
        <v>44</v>
      </c>
      <c r="AV3" s="4"/>
    </row>
    <row r="4" spans="1:49" ht="49" x14ac:dyDescent="0.2">
      <c r="A4" s="1">
        <v>666781</v>
      </c>
      <c r="B4" s="1" t="s">
        <v>0</v>
      </c>
      <c r="C4" s="1" t="s">
        <v>46</v>
      </c>
      <c r="D4" s="3">
        <v>44211.051342592589</v>
      </c>
      <c r="E4" s="1" t="b">
        <v>0</v>
      </c>
      <c r="F4" s="1">
        <v>1670</v>
      </c>
      <c r="G4" s="1">
        <v>1</v>
      </c>
      <c r="H4" s="1" t="s">
        <v>41</v>
      </c>
      <c r="I4" s="1" t="s">
        <v>42</v>
      </c>
      <c r="N4" s="4">
        <v>2</v>
      </c>
      <c r="Q4" s="4">
        <v>4</v>
      </c>
      <c r="R4" s="4">
        <v>4</v>
      </c>
      <c r="S4" s="4">
        <v>3</v>
      </c>
      <c r="U4" s="4">
        <v>4</v>
      </c>
      <c r="V4" s="4">
        <v>4</v>
      </c>
      <c r="W4" s="4">
        <v>4</v>
      </c>
      <c r="X4" s="4">
        <v>1</v>
      </c>
      <c r="Y4" s="4">
        <v>1</v>
      </c>
      <c r="Z4" s="4">
        <v>2</v>
      </c>
      <c r="AA4" s="4">
        <v>4</v>
      </c>
      <c r="AC4" s="4">
        <v>2</v>
      </c>
      <c r="AD4" s="4">
        <v>2</v>
      </c>
      <c r="AF4" s="4">
        <v>4</v>
      </c>
      <c r="AG4" s="4">
        <v>4</v>
      </c>
      <c r="AH4" s="4">
        <v>1</v>
      </c>
      <c r="AI4" s="4">
        <v>2</v>
      </c>
      <c r="AJ4" s="4">
        <v>2</v>
      </c>
      <c r="AK4" s="4">
        <v>4</v>
      </c>
      <c r="AL4" s="4">
        <v>3</v>
      </c>
      <c r="AM4" s="4">
        <v>3</v>
      </c>
      <c r="AN4" s="4">
        <v>3</v>
      </c>
      <c r="AP4" s="4">
        <v>4</v>
      </c>
      <c r="AQ4" s="4">
        <v>3</v>
      </c>
      <c r="AT4" s="4" t="s">
        <v>47</v>
      </c>
      <c r="AU4" s="4" t="s">
        <v>48</v>
      </c>
      <c r="AV4" s="4" t="s">
        <v>49</v>
      </c>
    </row>
    <row r="5" spans="1:49" ht="49" x14ac:dyDescent="0.2">
      <c r="A5" s="1">
        <v>671761</v>
      </c>
      <c r="B5" s="1" t="s">
        <v>0</v>
      </c>
      <c r="C5" s="1" t="s">
        <v>50</v>
      </c>
      <c r="D5" s="3">
        <v>44211.600358796299</v>
      </c>
      <c r="E5" s="1" t="b">
        <v>0</v>
      </c>
      <c r="F5" s="1">
        <v>1562</v>
      </c>
      <c r="G5" s="1">
        <v>1</v>
      </c>
      <c r="H5" s="1" t="s">
        <v>41</v>
      </c>
      <c r="I5" s="1" t="s">
        <v>42</v>
      </c>
      <c r="N5" s="4">
        <v>2</v>
      </c>
      <c r="O5" s="4">
        <v>3</v>
      </c>
      <c r="P5" s="4">
        <v>2</v>
      </c>
      <c r="Q5" s="4">
        <v>4</v>
      </c>
      <c r="S5" s="4">
        <v>3</v>
      </c>
      <c r="T5" s="4">
        <v>4</v>
      </c>
      <c r="U5" s="4">
        <v>2</v>
      </c>
      <c r="V5" s="4">
        <v>4</v>
      </c>
      <c r="W5" s="4">
        <v>4</v>
      </c>
      <c r="X5" s="4">
        <v>4</v>
      </c>
      <c r="Z5" s="4">
        <v>3</v>
      </c>
      <c r="AA5" s="4">
        <v>3</v>
      </c>
      <c r="AB5" s="4">
        <v>4</v>
      </c>
      <c r="AC5" s="4">
        <v>4</v>
      </c>
      <c r="AE5" s="4">
        <v>3</v>
      </c>
      <c r="AG5" s="4">
        <v>3</v>
      </c>
      <c r="AH5" s="4">
        <v>4</v>
      </c>
      <c r="AJ5" s="4">
        <v>3</v>
      </c>
      <c r="AK5" s="4">
        <v>3</v>
      </c>
      <c r="AM5" s="4">
        <v>2</v>
      </c>
      <c r="AN5" s="4">
        <v>2</v>
      </c>
      <c r="AP5" s="4">
        <v>4</v>
      </c>
      <c r="AQ5" s="4">
        <v>3</v>
      </c>
      <c r="AT5" s="4" t="s">
        <v>51</v>
      </c>
      <c r="AU5" s="4" t="s">
        <v>52</v>
      </c>
      <c r="AV5" s="4" t="s">
        <v>53</v>
      </c>
    </row>
    <row r="6" spans="1:49" ht="25" x14ac:dyDescent="0.2">
      <c r="A6" s="1">
        <v>672315</v>
      </c>
      <c r="B6" s="1" t="s">
        <v>0</v>
      </c>
      <c r="C6" s="1" t="s">
        <v>54</v>
      </c>
      <c r="D6" s="3">
        <v>44211.782164351855</v>
      </c>
      <c r="E6" s="1" t="b">
        <v>0</v>
      </c>
      <c r="F6" s="1">
        <v>1194</v>
      </c>
      <c r="G6" s="1">
        <v>1</v>
      </c>
      <c r="H6" s="1" t="s">
        <v>55</v>
      </c>
      <c r="I6" s="1" t="s">
        <v>56</v>
      </c>
      <c r="N6" s="4">
        <v>4</v>
      </c>
      <c r="O6" s="4">
        <v>4</v>
      </c>
      <c r="P6" s="4">
        <v>1</v>
      </c>
      <c r="Q6" s="4">
        <v>4</v>
      </c>
      <c r="R6" s="4">
        <v>4</v>
      </c>
      <c r="S6" s="4">
        <v>2</v>
      </c>
      <c r="T6" s="4">
        <v>2</v>
      </c>
      <c r="U6" s="4">
        <v>3</v>
      </c>
      <c r="V6" s="4">
        <v>3</v>
      </c>
      <c r="W6" s="4">
        <v>2</v>
      </c>
      <c r="X6" s="4">
        <v>3</v>
      </c>
      <c r="Y6" s="4">
        <v>1</v>
      </c>
      <c r="Z6" s="4">
        <v>1</v>
      </c>
      <c r="AA6" s="4">
        <v>4</v>
      </c>
      <c r="AB6" s="4">
        <v>4</v>
      </c>
      <c r="AC6" s="4">
        <v>2</v>
      </c>
      <c r="AD6" s="4">
        <v>3</v>
      </c>
      <c r="AE6" s="4">
        <v>1</v>
      </c>
      <c r="AF6" s="4">
        <v>3</v>
      </c>
      <c r="AG6" s="4">
        <v>2</v>
      </c>
      <c r="AH6" s="4">
        <v>1</v>
      </c>
      <c r="AI6" s="4">
        <v>1</v>
      </c>
      <c r="AJ6" s="4">
        <v>2</v>
      </c>
      <c r="AK6" s="4">
        <v>4</v>
      </c>
      <c r="AL6" s="4">
        <v>4</v>
      </c>
      <c r="AM6" s="4">
        <v>2</v>
      </c>
      <c r="AN6" s="4">
        <v>2</v>
      </c>
      <c r="AO6" s="4">
        <v>3</v>
      </c>
      <c r="AP6" s="4">
        <v>3</v>
      </c>
      <c r="AQ6" s="4">
        <v>2</v>
      </c>
      <c r="AT6" s="4" t="s">
        <v>57</v>
      </c>
      <c r="AU6" s="4" t="s">
        <v>58</v>
      </c>
      <c r="AV6" s="4" t="s">
        <v>59</v>
      </c>
    </row>
    <row r="7" spans="1:49" ht="25" x14ac:dyDescent="0.2">
      <c r="A7" s="1">
        <v>683285</v>
      </c>
      <c r="B7" s="1" t="s">
        <v>0</v>
      </c>
      <c r="C7" s="1" t="s">
        <v>60</v>
      </c>
      <c r="D7" s="3">
        <v>44212.422094907408</v>
      </c>
      <c r="E7" s="1" t="b">
        <v>0</v>
      </c>
      <c r="F7" s="1">
        <v>2682</v>
      </c>
      <c r="G7" s="1">
        <v>1</v>
      </c>
      <c r="H7" s="1" t="s">
        <v>61</v>
      </c>
      <c r="I7" s="1" t="s">
        <v>62</v>
      </c>
      <c r="N7" s="4">
        <v>2</v>
      </c>
      <c r="O7" s="4">
        <v>2</v>
      </c>
      <c r="P7" s="4">
        <v>2</v>
      </c>
      <c r="Q7" s="4">
        <v>4</v>
      </c>
      <c r="S7" s="4">
        <v>2</v>
      </c>
      <c r="U7" s="4">
        <v>2</v>
      </c>
      <c r="V7" s="4">
        <v>4</v>
      </c>
      <c r="W7" s="4">
        <v>2</v>
      </c>
      <c r="X7" s="4">
        <v>4</v>
      </c>
      <c r="Z7" s="4">
        <v>4</v>
      </c>
      <c r="AA7" s="4">
        <v>4</v>
      </c>
      <c r="AB7" s="4">
        <v>4</v>
      </c>
      <c r="AC7" s="4">
        <v>3</v>
      </c>
      <c r="AD7" s="4">
        <v>1</v>
      </c>
      <c r="AE7" s="4">
        <v>2</v>
      </c>
      <c r="AF7" s="4">
        <v>3</v>
      </c>
      <c r="AG7" s="4">
        <v>3</v>
      </c>
      <c r="AH7" s="4">
        <v>3</v>
      </c>
      <c r="AI7" s="4">
        <v>2</v>
      </c>
      <c r="AJ7" s="4">
        <v>2</v>
      </c>
      <c r="AK7" s="4">
        <v>3</v>
      </c>
      <c r="AM7" s="4">
        <v>2</v>
      </c>
      <c r="AN7" s="4">
        <v>3</v>
      </c>
      <c r="AO7" s="4">
        <v>3</v>
      </c>
      <c r="AP7" s="4">
        <v>4</v>
      </c>
      <c r="AQ7" s="4">
        <v>4</v>
      </c>
      <c r="AT7" s="4" t="s">
        <v>63</v>
      </c>
      <c r="AU7" s="4" t="s">
        <v>38</v>
      </c>
      <c r="AV7" s="4" t="s">
        <v>64</v>
      </c>
    </row>
    <row r="8" spans="1:49" ht="25" x14ac:dyDescent="0.2">
      <c r="A8" s="1">
        <v>685550</v>
      </c>
      <c r="B8" s="1" t="s">
        <v>65</v>
      </c>
      <c r="C8" s="1" t="s">
        <v>66</v>
      </c>
      <c r="D8" s="3">
        <v>44213.850312499999</v>
      </c>
      <c r="E8" s="1" t="b">
        <v>0</v>
      </c>
      <c r="F8" s="1">
        <v>504</v>
      </c>
      <c r="G8" s="1">
        <v>1</v>
      </c>
      <c r="H8" s="1" t="s">
        <v>67</v>
      </c>
      <c r="I8" s="1" t="s">
        <v>68</v>
      </c>
      <c r="N8" s="4">
        <v>3</v>
      </c>
      <c r="O8" s="4">
        <v>2</v>
      </c>
      <c r="P8" s="4">
        <v>3</v>
      </c>
      <c r="Q8" s="4">
        <v>3</v>
      </c>
      <c r="R8" s="4">
        <v>4</v>
      </c>
      <c r="S8" s="4">
        <v>4</v>
      </c>
      <c r="T8" s="4">
        <v>2</v>
      </c>
      <c r="U8" s="4">
        <v>4</v>
      </c>
      <c r="V8" s="4">
        <v>4</v>
      </c>
      <c r="W8" s="4">
        <v>3</v>
      </c>
      <c r="AT8" s="4" t="s">
        <v>69</v>
      </c>
      <c r="AU8" s="4" t="s">
        <v>70</v>
      </c>
      <c r="AV8" s="4" t="s">
        <v>131</v>
      </c>
    </row>
    <row r="9" spans="1:49" ht="25" x14ac:dyDescent="0.2">
      <c r="A9" s="1">
        <v>695276</v>
      </c>
      <c r="B9" s="1" t="s">
        <v>0</v>
      </c>
      <c r="C9" s="1" t="s">
        <v>72</v>
      </c>
      <c r="D9" s="3">
        <v>44215.887719907405</v>
      </c>
      <c r="E9" s="1" t="b">
        <v>0</v>
      </c>
      <c r="F9" s="1">
        <v>1586</v>
      </c>
      <c r="G9" s="1">
        <v>1</v>
      </c>
      <c r="H9" s="1" t="s">
        <v>61</v>
      </c>
      <c r="I9" s="1" t="s">
        <v>73</v>
      </c>
      <c r="N9" s="4">
        <v>4</v>
      </c>
      <c r="O9" s="4">
        <v>2</v>
      </c>
      <c r="P9" s="4">
        <v>2</v>
      </c>
      <c r="Q9" s="4">
        <v>4</v>
      </c>
      <c r="R9" s="4">
        <v>4</v>
      </c>
      <c r="S9" s="4">
        <v>2</v>
      </c>
      <c r="T9" s="4">
        <v>4</v>
      </c>
      <c r="U9" s="4">
        <v>2</v>
      </c>
      <c r="V9" s="4">
        <v>4</v>
      </c>
      <c r="W9" s="4">
        <v>2</v>
      </c>
      <c r="X9" s="4">
        <v>2</v>
      </c>
      <c r="Y9" s="4">
        <v>2</v>
      </c>
      <c r="Z9" s="4">
        <v>2</v>
      </c>
      <c r="AA9" s="4">
        <v>4</v>
      </c>
      <c r="AB9" s="4">
        <v>4</v>
      </c>
      <c r="AC9" s="4">
        <v>2</v>
      </c>
      <c r="AD9" s="4">
        <v>2</v>
      </c>
      <c r="AE9" s="4">
        <v>4</v>
      </c>
      <c r="AF9" s="4">
        <v>4</v>
      </c>
      <c r="AG9" s="4">
        <v>2</v>
      </c>
      <c r="AH9" s="4">
        <v>2</v>
      </c>
      <c r="AI9" s="4">
        <v>2</v>
      </c>
      <c r="AJ9" s="4">
        <v>3</v>
      </c>
      <c r="AK9" s="4">
        <v>3</v>
      </c>
      <c r="AL9" s="4">
        <v>4</v>
      </c>
      <c r="AM9" s="4">
        <v>2</v>
      </c>
      <c r="AN9" s="4">
        <v>3</v>
      </c>
      <c r="AO9" s="4">
        <v>3</v>
      </c>
      <c r="AP9" s="4">
        <v>4</v>
      </c>
      <c r="AQ9" s="4">
        <v>2</v>
      </c>
      <c r="AT9" s="4" t="s">
        <v>74</v>
      </c>
      <c r="AU9" s="4" t="s">
        <v>75</v>
      </c>
      <c r="AV9" s="4" t="s">
        <v>76</v>
      </c>
    </row>
    <row r="10" spans="1:49" ht="25" x14ac:dyDescent="0.2">
      <c r="A10" s="1">
        <v>761623</v>
      </c>
      <c r="B10" s="1" t="s">
        <v>0</v>
      </c>
      <c r="C10" s="1" t="s">
        <v>77</v>
      </c>
      <c r="D10" s="3">
        <v>44221.515185185184</v>
      </c>
      <c r="E10" s="1" t="b">
        <v>0</v>
      </c>
      <c r="F10" s="1">
        <v>927</v>
      </c>
      <c r="G10" s="1">
        <v>1</v>
      </c>
      <c r="H10" s="1" t="s">
        <v>78</v>
      </c>
      <c r="I10" s="1"/>
      <c r="N10" s="4">
        <v>2</v>
      </c>
      <c r="O10" s="4">
        <v>2</v>
      </c>
      <c r="P10" s="4">
        <v>2</v>
      </c>
      <c r="Q10" s="4">
        <v>4</v>
      </c>
      <c r="R10" s="4">
        <v>4</v>
      </c>
      <c r="S10" s="4">
        <v>3</v>
      </c>
      <c r="U10" s="4">
        <v>3</v>
      </c>
      <c r="V10" s="4">
        <v>4</v>
      </c>
      <c r="W10" s="4">
        <v>4</v>
      </c>
      <c r="X10" s="4">
        <v>1</v>
      </c>
      <c r="Y10" s="4">
        <v>1</v>
      </c>
      <c r="Z10" s="4">
        <v>2</v>
      </c>
      <c r="AA10" s="4">
        <v>4</v>
      </c>
      <c r="AB10" s="4">
        <v>3</v>
      </c>
      <c r="AC10" s="4">
        <v>2</v>
      </c>
      <c r="AD10" s="4">
        <v>4</v>
      </c>
      <c r="AE10" s="4">
        <v>2</v>
      </c>
      <c r="AF10" s="4">
        <v>4</v>
      </c>
      <c r="AG10" s="4">
        <v>4</v>
      </c>
      <c r="AH10" s="4">
        <v>1</v>
      </c>
      <c r="AI10" s="4">
        <v>2</v>
      </c>
      <c r="AJ10" s="4">
        <v>2</v>
      </c>
      <c r="AK10" s="4">
        <v>3</v>
      </c>
      <c r="AL10" s="4">
        <v>4</v>
      </c>
      <c r="AM10" s="4">
        <v>2</v>
      </c>
      <c r="AN10" s="4">
        <v>2</v>
      </c>
      <c r="AO10" s="4">
        <v>3</v>
      </c>
      <c r="AP10" s="4">
        <v>4</v>
      </c>
      <c r="AQ10" s="4">
        <v>4</v>
      </c>
      <c r="AR10" s="4">
        <v>66</v>
      </c>
      <c r="AT10" s="4" t="s">
        <v>79</v>
      </c>
      <c r="AU10" s="4" t="s">
        <v>80</v>
      </c>
      <c r="AV10" s="4" t="s">
        <v>81</v>
      </c>
    </row>
    <row r="11" spans="1:49" ht="73" x14ac:dyDescent="0.2">
      <c r="A11" s="1">
        <v>762596</v>
      </c>
      <c r="B11" s="1" t="s">
        <v>0</v>
      </c>
      <c r="C11" s="1" t="s">
        <v>66</v>
      </c>
      <c r="D11" s="3">
        <v>44221.675486111111</v>
      </c>
      <c r="E11" s="1" t="b">
        <v>0</v>
      </c>
      <c r="F11" s="1">
        <v>2029</v>
      </c>
      <c r="G11" s="1">
        <v>1</v>
      </c>
      <c r="H11" s="1" t="s">
        <v>67</v>
      </c>
      <c r="I11" s="1" t="s">
        <v>68</v>
      </c>
      <c r="N11" s="4">
        <v>4</v>
      </c>
      <c r="O11" s="4">
        <v>3</v>
      </c>
      <c r="P11" s="4">
        <v>3</v>
      </c>
      <c r="Q11" s="4">
        <v>2</v>
      </c>
      <c r="R11" s="4">
        <v>3</v>
      </c>
      <c r="S11" s="4">
        <v>4</v>
      </c>
      <c r="T11" s="4">
        <v>4</v>
      </c>
      <c r="U11" s="4">
        <v>2</v>
      </c>
      <c r="V11" s="4">
        <v>3</v>
      </c>
      <c r="W11" s="4">
        <v>2</v>
      </c>
      <c r="X11" s="4">
        <v>4</v>
      </c>
      <c r="Y11" s="4">
        <v>4</v>
      </c>
      <c r="Z11" s="4">
        <v>4</v>
      </c>
      <c r="AA11" s="4">
        <v>2</v>
      </c>
      <c r="AB11" s="4">
        <v>3</v>
      </c>
      <c r="AC11" s="4">
        <v>3</v>
      </c>
      <c r="AD11" s="4">
        <v>3</v>
      </c>
      <c r="AE11" s="4">
        <v>3</v>
      </c>
      <c r="AF11" s="4">
        <v>2</v>
      </c>
      <c r="AG11" s="4">
        <v>2</v>
      </c>
      <c r="AH11" s="4">
        <v>3</v>
      </c>
      <c r="AI11" s="4">
        <v>4</v>
      </c>
      <c r="AJ11" s="4">
        <v>4</v>
      </c>
      <c r="AK11" s="4">
        <v>2</v>
      </c>
      <c r="AL11" s="4">
        <v>2</v>
      </c>
      <c r="AM11" s="4">
        <v>4</v>
      </c>
      <c r="AN11" s="4">
        <v>3</v>
      </c>
      <c r="AO11" s="4">
        <v>3</v>
      </c>
      <c r="AP11" s="4">
        <v>3</v>
      </c>
      <c r="AQ11" s="4">
        <v>3</v>
      </c>
      <c r="AR11" s="4">
        <v>85</v>
      </c>
      <c r="AT11" s="4" t="s">
        <v>69</v>
      </c>
      <c r="AU11" s="4" t="s">
        <v>82</v>
      </c>
      <c r="AV11" s="4" t="s">
        <v>209</v>
      </c>
    </row>
    <row r="12" spans="1:49" ht="25" x14ac:dyDescent="0.2">
      <c r="A12" s="1">
        <v>805970</v>
      </c>
      <c r="B12" s="1" t="s">
        <v>0</v>
      </c>
      <c r="C12" s="1" t="s">
        <v>88</v>
      </c>
      <c r="D12" s="3">
        <v>44225.756307870368</v>
      </c>
      <c r="E12" s="1" t="b">
        <v>0</v>
      </c>
      <c r="F12" s="1">
        <v>254</v>
      </c>
      <c r="G12" s="1">
        <v>1</v>
      </c>
      <c r="H12" s="1" t="s">
        <v>61</v>
      </c>
      <c r="I12" s="1" t="s">
        <v>62</v>
      </c>
      <c r="N12" s="4">
        <v>4</v>
      </c>
      <c r="O12" s="4">
        <v>2</v>
      </c>
      <c r="P12" s="4">
        <v>1</v>
      </c>
      <c r="Q12" s="4">
        <v>3</v>
      </c>
      <c r="R12" s="4">
        <v>2</v>
      </c>
      <c r="S12" s="4">
        <v>3</v>
      </c>
      <c r="T12" s="4">
        <v>3</v>
      </c>
      <c r="U12" s="4">
        <v>3</v>
      </c>
      <c r="V12" s="4">
        <v>3</v>
      </c>
      <c r="W12" s="4">
        <v>3</v>
      </c>
      <c r="X12" s="4">
        <v>4</v>
      </c>
      <c r="Y12" s="4">
        <v>1</v>
      </c>
      <c r="Z12" s="4">
        <v>3</v>
      </c>
      <c r="AA12" s="4">
        <v>4</v>
      </c>
      <c r="AB12" s="4">
        <v>3</v>
      </c>
      <c r="AC12" s="4">
        <v>4</v>
      </c>
      <c r="AD12" s="4">
        <v>4</v>
      </c>
      <c r="AE12" s="4">
        <v>3</v>
      </c>
      <c r="AF12" s="4">
        <v>1</v>
      </c>
      <c r="AG12" s="4">
        <v>4</v>
      </c>
      <c r="AH12" s="4">
        <v>1</v>
      </c>
      <c r="AI12" s="4">
        <v>1</v>
      </c>
      <c r="AJ12" s="4">
        <v>1</v>
      </c>
      <c r="AK12" s="4">
        <v>3</v>
      </c>
      <c r="AL12" s="4">
        <v>3</v>
      </c>
      <c r="AM12" s="4">
        <v>4</v>
      </c>
      <c r="AN12" s="4">
        <v>4</v>
      </c>
      <c r="AO12" s="4">
        <v>1</v>
      </c>
      <c r="AP12" s="4">
        <v>1</v>
      </c>
      <c r="AQ12" s="4">
        <v>3</v>
      </c>
      <c r="AR12" s="4">
        <v>30</v>
      </c>
      <c r="AT12" s="4" t="s">
        <v>89</v>
      </c>
      <c r="AU12" s="4" t="s">
        <v>90</v>
      </c>
      <c r="AV12" s="4" t="s">
        <v>64</v>
      </c>
    </row>
    <row r="13" spans="1:49" ht="25" x14ac:dyDescent="0.2">
      <c r="A13" s="1">
        <v>806126</v>
      </c>
      <c r="B13" s="1" t="s">
        <v>65</v>
      </c>
      <c r="C13" s="1" t="s">
        <v>91</v>
      </c>
      <c r="D13" s="3">
        <v>44225.810208333336</v>
      </c>
      <c r="E13" s="1" t="b">
        <v>0</v>
      </c>
      <c r="F13" s="1">
        <v>541</v>
      </c>
      <c r="G13" s="1">
        <v>1</v>
      </c>
      <c r="H13" s="1" t="s">
        <v>61</v>
      </c>
      <c r="I13" s="1" t="s">
        <v>62</v>
      </c>
      <c r="N13" s="4">
        <v>1</v>
      </c>
      <c r="O13" s="4">
        <v>1</v>
      </c>
      <c r="P13" s="4">
        <v>3</v>
      </c>
      <c r="Q13" s="4">
        <v>3</v>
      </c>
      <c r="R13" s="4">
        <v>4</v>
      </c>
      <c r="S13" s="4">
        <v>3</v>
      </c>
      <c r="T13" s="4">
        <v>3</v>
      </c>
      <c r="U13" s="4">
        <v>2</v>
      </c>
      <c r="V13" s="4">
        <v>1</v>
      </c>
      <c r="W13" s="4">
        <v>4</v>
      </c>
      <c r="X13" s="4">
        <v>1</v>
      </c>
      <c r="Y13" s="4">
        <v>4</v>
      </c>
      <c r="Z13" s="4">
        <v>1</v>
      </c>
      <c r="AA13" s="4">
        <v>3</v>
      </c>
      <c r="AB13" s="4">
        <v>2</v>
      </c>
      <c r="AC13" s="4">
        <v>4</v>
      </c>
      <c r="AD13" s="4">
        <v>3</v>
      </c>
      <c r="AE13" s="4">
        <v>2</v>
      </c>
      <c r="AF13" s="4">
        <v>2</v>
      </c>
      <c r="AG13" s="4">
        <v>4</v>
      </c>
      <c r="AH13" s="4">
        <v>1</v>
      </c>
      <c r="AI13" s="4">
        <v>2</v>
      </c>
      <c r="AJ13" s="4">
        <v>2</v>
      </c>
      <c r="AK13" s="4">
        <v>3</v>
      </c>
      <c r="AL13" s="4">
        <v>4</v>
      </c>
      <c r="AM13" s="4">
        <v>2</v>
      </c>
      <c r="AN13" s="4">
        <v>3</v>
      </c>
      <c r="AO13" s="4">
        <v>2</v>
      </c>
      <c r="AP13" s="4">
        <v>2</v>
      </c>
      <c r="AQ13" s="4">
        <v>4</v>
      </c>
      <c r="AR13" s="4">
        <v>71</v>
      </c>
      <c r="AT13" s="4" t="s">
        <v>92</v>
      </c>
      <c r="AU13" s="4" t="s">
        <v>93</v>
      </c>
      <c r="AV13" s="4" t="s">
        <v>59</v>
      </c>
    </row>
    <row r="14" spans="1:49" ht="25" x14ac:dyDescent="0.2">
      <c r="A14" s="1">
        <v>806164</v>
      </c>
      <c r="B14" s="1" t="s">
        <v>0</v>
      </c>
      <c r="C14" s="1" t="s">
        <v>91</v>
      </c>
      <c r="D14" s="3">
        <v>44225.820104166669</v>
      </c>
      <c r="E14" s="1" t="b">
        <v>0</v>
      </c>
      <c r="F14" s="1">
        <v>456</v>
      </c>
      <c r="G14" s="1">
        <v>1</v>
      </c>
      <c r="H14" s="1" t="s">
        <v>61</v>
      </c>
      <c r="I14" s="1" t="s">
        <v>62</v>
      </c>
      <c r="N14" s="4">
        <v>1</v>
      </c>
      <c r="O14" s="4">
        <v>1</v>
      </c>
      <c r="P14" s="4">
        <v>1</v>
      </c>
      <c r="Q14" s="4">
        <v>3</v>
      </c>
      <c r="R14" s="4">
        <v>4</v>
      </c>
      <c r="S14" s="4">
        <v>2</v>
      </c>
      <c r="T14" s="4">
        <v>3</v>
      </c>
      <c r="U14" s="4">
        <v>1</v>
      </c>
      <c r="V14" s="4">
        <v>1</v>
      </c>
      <c r="W14" s="4">
        <v>4</v>
      </c>
      <c r="X14" s="4">
        <v>1</v>
      </c>
      <c r="Y14" s="4">
        <v>2</v>
      </c>
      <c r="Z14" s="4">
        <v>1</v>
      </c>
      <c r="AA14" s="4">
        <v>3</v>
      </c>
      <c r="AB14" s="4">
        <v>4</v>
      </c>
      <c r="AC14" s="4">
        <v>3</v>
      </c>
      <c r="AD14" s="4">
        <v>2</v>
      </c>
      <c r="AE14" s="4">
        <v>2</v>
      </c>
      <c r="AF14" s="4">
        <v>1</v>
      </c>
      <c r="AG14" s="4">
        <v>2</v>
      </c>
      <c r="AH14" s="4">
        <v>1</v>
      </c>
      <c r="AI14" s="4">
        <v>2</v>
      </c>
      <c r="AJ14" s="4">
        <v>1</v>
      </c>
      <c r="AK14" s="4">
        <v>2</v>
      </c>
      <c r="AL14" s="4">
        <v>2</v>
      </c>
      <c r="AM14" s="4">
        <v>2</v>
      </c>
      <c r="AN14" s="4">
        <v>3</v>
      </c>
      <c r="AO14" s="4">
        <v>1</v>
      </c>
      <c r="AP14" s="4">
        <v>2</v>
      </c>
      <c r="AQ14" s="4">
        <v>4</v>
      </c>
      <c r="AR14" s="4">
        <v>70</v>
      </c>
      <c r="AT14" s="4" t="s">
        <v>92</v>
      </c>
      <c r="AU14" s="4" t="s">
        <v>93</v>
      </c>
      <c r="AV14" s="4" t="s">
        <v>59</v>
      </c>
    </row>
    <row r="15" spans="1:49" ht="37" x14ac:dyDescent="0.2">
      <c r="A15" s="1">
        <v>807077</v>
      </c>
      <c r="B15" s="1" t="s">
        <v>0</v>
      </c>
      <c r="C15" s="1" t="s">
        <v>99</v>
      </c>
      <c r="D15" s="3">
        <v>44226.525185185186</v>
      </c>
      <c r="E15" s="1" t="b">
        <v>0</v>
      </c>
      <c r="F15" s="1">
        <v>657</v>
      </c>
      <c r="G15" s="1">
        <v>1</v>
      </c>
      <c r="H15" s="1" t="s">
        <v>97</v>
      </c>
      <c r="I15" s="1" t="s">
        <v>98</v>
      </c>
      <c r="N15" s="4">
        <v>3</v>
      </c>
      <c r="O15" s="4">
        <v>1</v>
      </c>
      <c r="P15" s="4">
        <v>3</v>
      </c>
      <c r="Q15" s="4">
        <v>3</v>
      </c>
      <c r="R15" s="4">
        <v>1</v>
      </c>
      <c r="S15" s="4">
        <v>1</v>
      </c>
      <c r="T15" s="4">
        <v>2</v>
      </c>
      <c r="U15" s="4">
        <v>2</v>
      </c>
      <c r="V15" s="4">
        <v>1</v>
      </c>
      <c r="W15" s="4">
        <v>4</v>
      </c>
      <c r="X15" s="4">
        <v>1</v>
      </c>
      <c r="Y15" s="4">
        <v>3</v>
      </c>
      <c r="Z15" s="4">
        <v>1</v>
      </c>
      <c r="AA15" s="4">
        <v>3</v>
      </c>
      <c r="AB15" s="4">
        <v>3</v>
      </c>
      <c r="AC15" s="4">
        <v>3</v>
      </c>
      <c r="AD15" s="4">
        <v>4</v>
      </c>
      <c r="AE15" s="4">
        <v>2</v>
      </c>
      <c r="AF15" s="4">
        <v>1</v>
      </c>
      <c r="AG15" s="4">
        <v>4</v>
      </c>
      <c r="AH15" s="4">
        <v>3</v>
      </c>
      <c r="AI15" s="4">
        <v>2</v>
      </c>
      <c r="AJ15" s="4">
        <v>2</v>
      </c>
      <c r="AK15" s="4">
        <v>2</v>
      </c>
      <c r="AL15" s="4">
        <v>3</v>
      </c>
      <c r="AM15" s="4">
        <v>3</v>
      </c>
      <c r="AN15" s="4">
        <v>4</v>
      </c>
      <c r="AO15" s="4">
        <v>4</v>
      </c>
      <c r="AP15" s="4">
        <v>1</v>
      </c>
      <c r="AQ15" s="4">
        <v>2</v>
      </c>
      <c r="AR15" s="4">
        <v>91</v>
      </c>
      <c r="AT15" s="4" t="s">
        <v>100</v>
      </c>
      <c r="AU15" s="4" t="s">
        <v>101</v>
      </c>
      <c r="AV15" s="4" t="s">
        <v>102</v>
      </c>
    </row>
    <row r="16" spans="1:49" x14ac:dyDescent="0.2">
      <c r="A16" s="1">
        <v>809209</v>
      </c>
      <c r="B16" s="1" t="s">
        <v>0</v>
      </c>
      <c r="C16" s="1" t="s">
        <v>104</v>
      </c>
      <c r="D16" s="3">
        <v>44227.863553240742</v>
      </c>
      <c r="E16" s="1" t="b">
        <v>0</v>
      </c>
      <c r="F16" s="1">
        <v>873</v>
      </c>
      <c r="G16" s="1">
        <v>1</v>
      </c>
      <c r="H16" s="1" t="s">
        <v>97</v>
      </c>
      <c r="I16" s="1" t="s">
        <v>98</v>
      </c>
      <c r="N16" s="4">
        <v>1</v>
      </c>
      <c r="O16" s="4">
        <v>1</v>
      </c>
      <c r="P16" s="4">
        <v>3</v>
      </c>
      <c r="Q16" s="4">
        <v>2</v>
      </c>
      <c r="R16" s="4">
        <v>1</v>
      </c>
      <c r="S16" s="4">
        <v>3</v>
      </c>
      <c r="T16" s="4">
        <v>2</v>
      </c>
      <c r="U16" s="4">
        <v>3</v>
      </c>
      <c r="V16" s="4">
        <v>2</v>
      </c>
      <c r="W16" s="4">
        <v>1</v>
      </c>
      <c r="X16" s="4">
        <v>2</v>
      </c>
      <c r="Y16" s="4">
        <v>1</v>
      </c>
      <c r="Z16" s="4">
        <v>2</v>
      </c>
      <c r="AA16" s="4">
        <v>2</v>
      </c>
      <c r="AB16" s="4">
        <v>3</v>
      </c>
      <c r="AC16" s="4">
        <v>2</v>
      </c>
      <c r="AD16" s="4">
        <v>2</v>
      </c>
      <c r="AE16" s="4">
        <v>3</v>
      </c>
      <c r="AF16" s="4">
        <v>3</v>
      </c>
      <c r="AG16" s="4">
        <v>3</v>
      </c>
      <c r="AH16" s="4">
        <v>1</v>
      </c>
      <c r="AI16" s="4">
        <v>1</v>
      </c>
      <c r="AJ16" s="4">
        <v>2</v>
      </c>
      <c r="AK16" s="4">
        <v>2</v>
      </c>
      <c r="AL16" s="4">
        <v>3</v>
      </c>
      <c r="AM16" s="4">
        <v>3</v>
      </c>
      <c r="AN16" s="4">
        <v>3</v>
      </c>
      <c r="AO16" s="4">
        <v>1</v>
      </c>
      <c r="AP16" s="4">
        <v>3</v>
      </c>
      <c r="AQ16" s="4">
        <v>3</v>
      </c>
      <c r="AR16" s="4">
        <v>85</v>
      </c>
      <c r="AT16" s="4" t="s">
        <v>105</v>
      </c>
      <c r="AU16" s="4" t="s">
        <v>106</v>
      </c>
      <c r="AV16" s="4" t="s">
        <v>107</v>
      </c>
    </row>
    <row r="17" spans="1:49" ht="25" x14ac:dyDescent="0.2">
      <c r="A17" s="1">
        <v>811775</v>
      </c>
      <c r="B17" s="1" t="s">
        <v>65</v>
      </c>
      <c r="C17" s="1" t="s">
        <v>109</v>
      </c>
      <c r="D17" s="3">
        <v>44228.716284722221</v>
      </c>
      <c r="E17" s="1" t="b">
        <v>0</v>
      </c>
      <c r="F17" s="1">
        <v>2947</v>
      </c>
      <c r="G17" s="1">
        <v>1</v>
      </c>
      <c r="H17" s="1" t="s">
        <v>55</v>
      </c>
      <c r="I17" s="1" t="s">
        <v>68</v>
      </c>
      <c r="N17" s="4">
        <v>2</v>
      </c>
      <c r="O17" s="4">
        <v>2</v>
      </c>
      <c r="P17" s="4">
        <v>3</v>
      </c>
      <c r="Q17" s="4">
        <v>3</v>
      </c>
      <c r="R17" s="4">
        <v>2</v>
      </c>
      <c r="S17" s="4">
        <v>3</v>
      </c>
      <c r="T17" s="4">
        <v>3</v>
      </c>
      <c r="U17" s="4">
        <v>2</v>
      </c>
      <c r="V17" s="4">
        <v>3</v>
      </c>
      <c r="W17" s="4">
        <v>2</v>
      </c>
      <c r="AT17" s="4" t="s">
        <v>110</v>
      </c>
      <c r="AU17" s="4" t="s">
        <v>111</v>
      </c>
      <c r="AV17" s="4" t="s">
        <v>81</v>
      </c>
    </row>
    <row r="18" spans="1:49" ht="49" x14ac:dyDescent="0.2">
      <c r="A18" s="1">
        <v>812231</v>
      </c>
      <c r="B18" s="1" t="s">
        <v>0</v>
      </c>
      <c r="C18" s="1" t="s">
        <v>112</v>
      </c>
      <c r="D18" s="3">
        <v>44228.78707175926</v>
      </c>
      <c r="E18" s="1" t="b">
        <v>0</v>
      </c>
      <c r="F18" s="1">
        <v>940</v>
      </c>
      <c r="G18" s="1">
        <v>1</v>
      </c>
      <c r="H18" s="1" t="s">
        <v>97</v>
      </c>
      <c r="I18" s="1" t="s">
        <v>98</v>
      </c>
      <c r="N18" s="4">
        <v>3</v>
      </c>
      <c r="O18" s="4">
        <v>4</v>
      </c>
      <c r="P18" s="4">
        <v>2</v>
      </c>
      <c r="Q18" s="4">
        <v>3</v>
      </c>
      <c r="R18" s="4">
        <v>4</v>
      </c>
      <c r="S18" s="4">
        <v>2</v>
      </c>
      <c r="T18" s="4">
        <v>3</v>
      </c>
      <c r="U18" s="4">
        <v>3</v>
      </c>
      <c r="V18" s="4">
        <v>3</v>
      </c>
      <c r="W18" s="4">
        <v>3</v>
      </c>
      <c r="X18" s="4">
        <v>4</v>
      </c>
      <c r="Y18" s="4">
        <v>4</v>
      </c>
      <c r="Z18" s="4">
        <v>1</v>
      </c>
      <c r="AA18" s="4">
        <v>2</v>
      </c>
      <c r="AB18" s="4">
        <v>1</v>
      </c>
      <c r="AC18" s="4">
        <v>2</v>
      </c>
      <c r="AD18" s="4">
        <v>3</v>
      </c>
      <c r="AE18" s="4">
        <v>2</v>
      </c>
      <c r="AF18" s="4">
        <v>1</v>
      </c>
      <c r="AG18" s="4">
        <v>3</v>
      </c>
      <c r="AH18" s="4">
        <v>4</v>
      </c>
      <c r="AI18" s="4">
        <v>2</v>
      </c>
      <c r="AJ18" s="4">
        <v>2</v>
      </c>
      <c r="AK18" s="4">
        <v>3</v>
      </c>
      <c r="AL18" s="4">
        <v>3</v>
      </c>
      <c r="AM18" s="4">
        <v>4</v>
      </c>
      <c r="AN18" s="4">
        <v>3</v>
      </c>
      <c r="AO18" s="4">
        <v>2</v>
      </c>
      <c r="AP18" s="4">
        <v>1</v>
      </c>
      <c r="AQ18" s="4">
        <v>3</v>
      </c>
      <c r="AR18" s="4">
        <v>67</v>
      </c>
      <c r="AT18" s="4" t="s">
        <v>113</v>
      </c>
      <c r="AU18" s="4" t="s">
        <v>114</v>
      </c>
      <c r="AV18" s="4" t="s">
        <v>115</v>
      </c>
    </row>
    <row r="19" spans="1:49" ht="25" x14ac:dyDescent="0.2">
      <c r="A19" s="1">
        <v>816313</v>
      </c>
      <c r="B19" s="1" t="s">
        <v>0</v>
      </c>
      <c r="C19" s="1" t="s">
        <v>109</v>
      </c>
      <c r="D19" s="3">
        <v>44229.374479166669</v>
      </c>
      <c r="E19" s="1" t="b">
        <v>0</v>
      </c>
      <c r="F19" s="1">
        <v>658</v>
      </c>
      <c r="G19" s="1">
        <v>1</v>
      </c>
      <c r="H19" s="1" t="s">
        <v>55</v>
      </c>
      <c r="I19" s="1" t="s">
        <v>68</v>
      </c>
      <c r="N19" s="4">
        <v>2</v>
      </c>
      <c r="O19" s="4">
        <v>2</v>
      </c>
      <c r="P19" s="4">
        <v>3</v>
      </c>
      <c r="Q19" s="4">
        <v>2</v>
      </c>
      <c r="R19" s="4">
        <v>2</v>
      </c>
      <c r="S19" s="4">
        <v>2</v>
      </c>
      <c r="T19" s="4">
        <v>2</v>
      </c>
      <c r="U19" s="4">
        <v>2</v>
      </c>
      <c r="V19" s="4">
        <v>2</v>
      </c>
      <c r="W19" s="4">
        <v>2</v>
      </c>
      <c r="X19" s="4">
        <v>2</v>
      </c>
      <c r="Y19" s="4">
        <v>2</v>
      </c>
      <c r="Z19" s="4">
        <v>3</v>
      </c>
      <c r="AA19" s="4">
        <v>2</v>
      </c>
      <c r="AB19" s="4">
        <v>2</v>
      </c>
      <c r="AC19" s="4">
        <v>2</v>
      </c>
      <c r="AD19" s="4">
        <v>2</v>
      </c>
      <c r="AE19" s="4">
        <v>3</v>
      </c>
      <c r="AF19" s="4">
        <v>3</v>
      </c>
      <c r="AG19" s="4">
        <v>2</v>
      </c>
      <c r="AH19" s="4">
        <v>2</v>
      </c>
      <c r="AI19" s="4">
        <v>2</v>
      </c>
      <c r="AJ19" s="4">
        <v>2</v>
      </c>
      <c r="AK19" s="4">
        <v>2</v>
      </c>
      <c r="AL19" s="4">
        <v>2</v>
      </c>
      <c r="AM19" s="4">
        <v>2</v>
      </c>
      <c r="AN19" s="4">
        <v>2</v>
      </c>
      <c r="AO19" s="4">
        <v>2</v>
      </c>
      <c r="AP19" s="4">
        <v>2</v>
      </c>
      <c r="AQ19" s="4">
        <v>2</v>
      </c>
      <c r="AR19" s="4">
        <v>0</v>
      </c>
      <c r="AT19" s="4" t="s">
        <v>110</v>
      </c>
      <c r="AU19" s="4" t="s">
        <v>111</v>
      </c>
      <c r="AV19" s="4" t="s">
        <v>81</v>
      </c>
    </row>
    <row r="20" spans="1:49" ht="25" x14ac:dyDescent="0.2">
      <c r="A20" s="1">
        <v>822430</v>
      </c>
      <c r="B20" s="1" t="s">
        <v>0</v>
      </c>
      <c r="C20" s="1" t="s">
        <v>118</v>
      </c>
      <c r="D20" s="3">
        <v>44230.459120370368</v>
      </c>
      <c r="E20" s="1" t="b">
        <v>0</v>
      </c>
      <c r="F20" s="1">
        <v>1734</v>
      </c>
      <c r="G20" s="1">
        <v>1</v>
      </c>
      <c r="H20" s="1" t="s">
        <v>119</v>
      </c>
      <c r="I20" s="1"/>
      <c r="N20" s="4">
        <v>3</v>
      </c>
      <c r="O20" s="4">
        <v>3</v>
      </c>
      <c r="P20" s="4">
        <v>3</v>
      </c>
      <c r="Q20" s="4">
        <v>3</v>
      </c>
      <c r="R20" s="4">
        <v>2</v>
      </c>
      <c r="S20" s="4">
        <v>3</v>
      </c>
      <c r="T20" s="4">
        <v>2</v>
      </c>
      <c r="U20" s="4">
        <v>3</v>
      </c>
      <c r="V20" s="4">
        <v>1</v>
      </c>
      <c r="W20" s="4">
        <v>1</v>
      </c>
      <c r="X20" s="4">
        <v>3</v>
      </c>
      <c r="Y20" s="4">
        <v>3</v>
      </c>
      <c r="Z20" s="4">
        <v>3</v>
      </c>
      <c r="AA20" s="4">
        <v>3</v>
      </c>
      <c r="AB20" s="4">
        <v>3</v>
      </c>
      <c r="AC20" s="4">
        <v>3</v>
      </c>
      <c r="AD20" s="4">
        <v>3</v>
      </c>
      <c r="AE20" s="4">
        <v>3</v>
      </c>
      <c r="AF20" s="4">
        <v>1</v>
      </c>
      <c r="AG20" s="4">
        <v>4</v>
      </c>
      <c r="AH20" s="4">
        <v>3</v>
      </c>
      <c r="AI20" s="4">
        <v>3</v>
      </c>
      <c r="AJ20" s="4">
        <v>3</v>
      </c>
      <c r="AK20" s="4">
        <v>3</v>
      </c>
      <c r="AL20" s="4">
        <v>3</v>
      </c>
      <c r="AM20" s="4">
        <v>3</v>
      </c>
      <c r="AN20" s="4">
        <v>3</v>
      </c>
      <c r="AO20" s="4">
        <v>3</v>
      </c>
      <c r="AP20" s="4">
        <v>1</v>
      </c>
      <c r="AQ20" s="4">
        <v>4</v>
      </c>
      <c r="AR20" s="4">
        <v>79</v>
      </c>
      <c r="AT20" s="4" t="s">
        <v>120</v>
      </c>
      <c r="AU20" s="4" t="s">
        <v>121</v>
      </c>
      <c r="AV20" s="4" t="s">
        <v>59</v>
      </c>
      <c r="AW20" s="4" t="s">
        <v>122</v>
      </c>
    </row>
    <row r="21" spans="1:49" ht="25" x14ac:dyDescent="0.2">
      <c r="A21" s="1">
        <v>825183</v>
      </c>
      <c r="B21" s="1" t="s">
        <v>0</v>
      </c>
      <c r="C21" s="1" t="s">
        <v>123</v>
      </c>
      <c r="D21" s="3">
        <v>44230.735000000001</v>
      </c>
      <c r="E21" s="1" t="b">
        <v>0</v>
      </c>
      <c r="F21" s="1">
        <v>2930</v>
      </c>
      <c r="G21" s="1">
        <v>1</v>
      </c>
      <c r="H21" s="1" t="s">
        <v>83</v>
      </c>
      <c r="I21" s="1" t="s">
        <v>84</v>
      </c>
      <c r="N21" s="4">
        <v>1</v>
      </c>
      <c r="O21" s="4">
        <v>4</v>
      </c>
      <c r="P21" s="4">
        <v>4</v>
      </c>
      <c r="Q21" s="4">
        <v>1</v>
      </c>
      <c r="R21" s="4">
        <v>1</v>
      </c>
      <c r="S21" s="4">
        <v>3</v>
      </c>
      <c r="T21" s="4">
        <v>4</v>
      </c>
      <c r="U21" s="4">
        <v>4</v>
      </c>
      <c r="V21" s="4">
        <v>1</v>
      </c>
      <c r="W21" s="4">
        <v>3</v>
      </c>
      <c r="X21" s="4">
        <v>3</v>
      </c>
      <c r="Y21" s="4">
        <v>3</v>
      </c>
      <c r="Z21" s="4">
        <v>3</v>
      </c>
      <c r="AA21" s="4">
        <v>4</v>
      </c>
      <c r="AB21" s="4">
        <v>4</v>
      </c>
      <c r="AC21" s="4">
        <v>4</v>
      </c>
      <c r="AD21" s="4">
        <v>4</v>
      </c>
      <c r="AE21" s="4">
        <v>4</v>
      </c>
      <c r="AF21" s="4">
        <v>3</v>
      </c>
      <c r="AG21" s="4">
        <v>3</v>
      </c>
      <c r="AH21" s="4">
        <v>1</v>
      </c>
      <c r="AI21" s="4">
        <v>3</v>
      </c>
      <c r="AJ21" s="4">
        <v>4</v>
      </c>
      <c r="AK21" s="4">
        <v>4</v>
      </c>
      <c r="AL21" s="4">
        <v>3</v>
      </c>
      <c r="AM21" s="4">
        <v>4</v>
      </c>
      <c r="AN21" s="4">
        <v>4</v>
      </c>
      <c r="AO21" s="4">
        <v>3</v>
      </c>
      <c r="AP21" s="4">
        <v>3</v>
      </c>
      <c r="AQ21" s="4">
        <v>4</v>
      </c>
      <c r="AR21" s="4">
        <v>70</v>
      </c>
      <c r="AT21" s="4" t="s">
        <v>124</v>
      </c>
      <c r="AU21" s="4" t="s">
        <v>125</v>
      </c>
      <c r="AV21" s="4" t="s">
        <v>126</v>
      </c>
      <c r="AW21" s="4" t="s">
        <v>127</v>
      </c>
    </row>
    <row r="22" spans="1:49" x14ac:dyDescent="0.2">
      <c r="A22" s="1">
        <v>832114</v>
      </c>
      <c r="B22" s="1" t="s">
        <v>0</v>
      </c>
      <c r="C22" s="1" t="s">
        <v>129</v>
      </c>
      <c r="D22" s="3">
        <v>44231.676053240742</v>
      </c>
      <c r="E22" s="1" t="b">
        <v>0</v>
      </c>
      <c r="F22" s="1">
        <v>503</v>
      </c>
      <c r="G22" s="1">
        <v>1</v>
      </c>
      <c r="H22" s="1" t="s">
        <v>83</v>
      </c>
      <c r="I22" s="1" t="s">
        <v>84</v>
      </c>
      <c r="N22" s="4">
        <v>1</v>
      </c>
      <c r="O22" s="4">
        <v>4</v>
      </c>
      <c r="P22" s="4">
        <v>3</v>
      </c>
      <c r="Q22" s="4">
        <v>1</v>
      </c>
      <c r="R22" s="4">
        <v>1</v>
      </c>
      <c r="S22" s="4">
        <v>1</v>
      </c>
      <c r="T22" s="4">
        <v>3</v>
      </c>
      <c r="U22" s="4">
        <v>2</v>
      </c>
      <c r="V22" s="4">
        <v>4</v>
      </c>
      <c r="W22" s="4">
        <v>3</v>
      </c>
      <c r="X22" s="4">
        <v>1</v>
      </c>
      <c r="Y22" s="4">
        <v>1</v>
      </c>
      <c r="Z22" s="4">
        <v>3</v>
      </c>
      <c r="AA22" s="4">
        <v>3</v>
      </c>
      <c r="AB22" s="4">
        <v>1</v>
      </c>
      <c r="AC22" s="4">
        <v>1</v>
      </c>
      <c r="AD22" s="4">
        <v>3</v>
      </c>
      <c r="AE22" s="4">
        <v>2</v>
      </c>
      <c r="AF22" s="4">
        <v>4</v>
      </c>
      <c r="AG22" s="4">
        <v>2</v>
      </c>
      <c r="AH22" s="4">
        <v>1</v>
      </c>
      <c r="AI22" s="4">
        <v>1</v>
      </c>
      <c r="AJ22" s="4">
        <v>3</v>
      </c>
      <c r="AK22" s="4">
        <v>4</v>
      </c>
      <c r="AL22" s="4">
        <v>1</v>
      </c>
      <c r="AM22" s="4">
        <v>1</v>
      </c>
      <c r="AN22" s="4">
        <v>3</v>
      </c>
      <c r="AO22" s="4">
        <v>2</v>
      </c>
      <c r="AP22" s="4">
        <v>3</v>
      </c>
      <c r="AQ22" s="4">
        <v>4</v>
      </c>
      <c r="AR22" s="4">
        <v>67</v>
      </c>
      <c r="AT22" s="4" t="s">
        <v>130</v>
      </c>
      <c r="AU22" s="4" t="s">
        <v>90</v>
      </c>
      <c r="AV22" s="4" t="s">
        <v>131</v>
      </c>
      <c r="AW22" s="4" t="s">
        <v>90</v>
      </c>
    </row>
    <row r="23" spans="1:49" ht="25" x14ac:dyDescent="0.2">
      <c r="A23" s="1">
        <v>853354</v>
      </c>
      <c r="B23" s="1" t="s">
        <v>0</v>
      </c>
      <c r="C23" s="1" t="s">
        <v>132</v>
      </c>
      <c r="D23" s="3">
        <v>44234.350277777776</v>
      </c>
      <c r="E23" s="1" t="b">
        <v>0</v>
      </c>
      <c r="F23" s="1">
        <v>1625</v>
      </c>
      <c r="G23" s="1">
        <v>1</v>
      </c>
      <c r="H23" s="1" t="s">
        <v>133</v>
      </c>
      <c r="I23" s="1" t="s">
        <v>134</v>
      </c>
      <c r="N23" s="4">
        <v>1</v>
      </c>
      <c r="O23" s="4">
        <v>4</v>
      </c>
      <c r="P23" s="4">
        <v>1</v>
      </c>
      <c r="Q23" s="4">
        <v>3</v>
      </c>
      <c r="R23" s="4">
        <v>3</v>
      </c>
      <c r="S23" s="4">
        <v>1</v>
      </c>
      <c r="T23" s="4">
        <v>3</v>
      </c>
      <c r="U23" s="4">
        <v>1</v>
      </c>
      <c r="V23" s="4">
        <v>1</v>
      </c>
      <c r="W23" s="4">
        <v>3</v>
      </c>
      <c r="X23" s="4">
        <v>1</v>
      </c>
      <c r="Y23" s="4">
        <v>1</v>
      </c>
      <c r="Z23" s="4">
        <v>3</v>
      </c>
      <c r="AA23" s="4">
        <v>3</v>
      </c>
      <c r="AB23" s="4">
        <v>3</v>
      </c>
      <c r="AC23" s="4">
        <v>4</v>
      </c>
      <c r="AD23" s="4">
        <v>3</v>
      </c>
      <c r="AE23" s="4">
        <v>1</v>
      </c>
      <c r="AF23" s="4">
        <v>1</v>
      </c>
      <c r="AG23" s="4">
        <v>2</v>
      </c>
      <c r="AH23" s="4">
        <v>3</v>
      </c>
      <c r="AI23" s="4">
        <v>3</v>
      </c>
      <c r="AJ23" s="4">
        <v>3</v>
      </c>
      <c r="AK23" s="4">
        <v>3</v>
      </c>
      <c r="AL23" s="4">
        <v>3</v>
      </c>
      <c r="AM23" s="4">
        <v>3</v>
      </c>
      <c r="AN23" s="4">
        <v>3</v>
      </c>
      <c r="AO23" s="4">
        <v>3</v>
      </c>
      <c r="AP23" s="4">
        <v>3</v>
      </c>
      <c r="AQ23" s="4">
        <v>3</v>
      </c>
      <c r="AR23" s="4">
        <v>60</v>
      </c>
      <c r="AT23" s="4" t="s">
        <v>135</v>
      </c>
      <c r="AU23" s="4" t="s">
        <v>136</v>
      </c>
      <c r="AV23" s="4" t="s">
        <v>210</v>
      </c>
      <c r="AW23" s="4" t="s">
        <v>138</v>
      </c>
    </row>
    <row r="24" spans="1:49" ht="61" x14ac:dyDescent="0.2">
      <c r="A24" s="1">
        <v>905018</v>
      </c>
      <c r="B24" s="1" t="s">
        <v>0</v>
      </c>
      <c r="C24" s="1" t="s">
        <v>140</v>
      </c>
      <c r="D24" s="3">
        <v>44242.258831018517</v>
      </c>
      <c r="E24" s="1" t="b">
        <v>0</v>
      </c>
      <c r="F24" s="1">
        <v>413</v>
      </c>
      <c r="G24" s="1">
        <v>1</v>
      </c>
      <c r="H24" s="1" t="s">
        <v>141</v>
      </c>
      <c r="I24" s="1" t="s">
        <v>98</v>
      </c>
      <c r="N24" s="4">
        <v>2</v>
      </c>
      <c r="O24" s="4">
        <v>3</v>
      </c>
      <c r="P24" s="4">
        <v>2</v>
      </c>
      <c r="Q24" s="4">
        <v>3</v>
      </c>
      <c r="R24" s="4">
        <v>3</v>
      </c>
      <c r="S24" s="4">
        <v>3</v>
      </c>
      <c r="T24" s="4">
        <v>3</v>
      </c>
      <c r="U24" s="4">
        <v>2</v>
      </c>
      <c r="V24" s="4">
        <v>1</v>
      </c>
      <c r="W24" s="4">
        <v>2</v>
      </c>
      <c r="X24" s="4">
        <v>2</v>
      </c>
      <c r="Y24" s="4">
        <v>2</v>
      </c>
      <c r="Z24" s="4">
        <v>4</v>
      </c>
      <c r="AA24" s="4">
        <v>3</v>
      </c>
      <c r="AB24" s="4">
        <v>3</v>
      </c>
      <c r="AC24" s="4">
        <v>3</v>
      </c>
      <c r="AD24" s="4">
        <v>3</v>
      </c>
      <c r="AE24" s="4">
        <v>2</v>
      </c>
      <c r="AF24" s="4">
        <v>2</v>
      </c>
      <c r="AG24" s="4">
        <v>2</v>
      </c>
      <c r="AH24" s="4">
        <v>3</v>
      </c>
      <c r="AI24" s="4">
        <v>2</v>
      </c>
      <c r="AJ24" s="4">
        <v>2</v>
      </c>
      <c r="AK24" s="4">
        <v>3</v>
      </c>
      <c r="AL24" s="4">
        <v>2</v>
      </c>
      <c r="AM24" s="4">
        <v>3</v>
      </c>
      <c r="AN24" s="4">
        <v>3</v>
      </c>
      <c r="AO24" s="4">
        <v>3</v>
      </c>
      <c r="AP24" s="4">
        <v>1</v>
      </c>
      <c r="AQ24" s="4">
        <v>2</v>
      </c>
      <c r="AR24" s="4">
        <v>63</v>
      </c>
      <c r="AT24" s="4" t="s">
        <v>142</v>
      </c>
      <c r="AU24" s="4" t="s">
        <v>143</v>
      </c>
      <c r="AV24" s="4" t="s">
        <v>59</v>
      </c>
      <c r="AW24" s="4" t="s">
        <v>211</v>
      </c>
    </row>
    <row r="25" spans="1:49" ht="25" x14ac:dyDescent="0.2">
      <c r="A25" s="1">
        <v>906223</v>
      </c>
      <c r="B25" s="1" t="s">
        <v>0</v>
      </c>
      <c r="C25" s="1" t="s">
        <v>146</v>
      </c>
      <c r="D25" s="3">
        <v>44242.612025462964</v>
      </c>
      <c r="E25" s="1" t="b">
        <v>0</v>
      </c>
      <c r="F25" s="1">
        <v>493</v>
      </c>
      <c r="G25" s="1">
        <v>1</v>
      </c>
      <c r="H25" s="1" t="s">
        <v>61</v>
      </c>
      <c r="I25" s="1" t="s">
        <v>147</v>
      </c>
      <c r="N25" s="4">
        <v>3</v>
      </c>
      <c r="O25" s="4">
        <v>3</v>
      </c>
      <c r="P25" s="4">
        <v>3</v>
      </c>
      <c r="Q25" s="4">
        <v>3</v>
      </c>
      <c r="R25" s="4">
        <v>3</v>
      </c>
      <c r="S25" s="4">
        <v>3</v>
      </c>
      <c r="T25" s="4">
        <v>3</v>
      </c>
      <c r="U25" s="4">
        <v>3</v>
      </c>
      <c r="V25" s="4">
        <v>1</v>
      </c>
      <c r="W25" s="4">
        <v>3</v>
      </c>
      <c r="X25" s="4">
        <v>3</v>
      </c>
      <c r="Y25" s="4">
        <v>3</v>
      </c>
      <c r="Z25" s="4">
        <v>3</v>
      </c>
      <c r="AA25" s="4">
        <v>3</v>
      </c>
      <c r="AB25" s="4">
        <v>3</v>
      </c>
      <c r="AC25" s="4">
        <v>3</v>
      </c>
      <c r="AD25" s="4">
        <v>3</v>
      </c>
      <c r="AE25" s="4">
        <v>3</v>
      </c>
      <c r="AF25" s="4">
        <v>1</v>
      </c>
      <c r="AG25" s="4">
        <v>3</v>
      </c>
      <c r="AH25" s="4">
        <v>3</v>
      </c>
      <c r="AI25" s="4">
        <v>3</v>
      </c>
      <c r="AJ25" s="4">
        <v>3</v>
      </c>
      <c r="AK25" s="4">
        <v>3</v>
      </c>
      <c r="AL25" s="4">
        <v>3</v>
      </c>
      <c r="AM25" s="4">
        <v>3</v>
      </c>
      <c r="AN25" s="4">
        <v>3</v>
      </c>
      <c r="AO25" s="4">
        <v>3</v>
      </c>
      <c r="AP25" s="4">
        <v>1</v>
      </c>
      <c r="AQ25" s="4">
        <v>3</v>
      </c>
      <c r="AR25" s="4">
        <v>70</v>
      </c>
      <c r="AT25" s="4" t="s">
        <v>148</v>
      </c>
      <c r="AU25" s="4" t="s">
        <v>149</v>
      </c>
      <c r="AV25" s="4" t="s">
        <v>59</v>
      </c>
      <c r="AW25" s="4" t="s">
        <v>150</v>
      </c>
    </row>
    <row r="26" spans="1:49" x14ac:dyDescent="0.2">
      <c r="A26" s="1">
        <v>906272</v>
      </c>
      <c r="B26" s="1" t="s">
        <v>65</v>
      </c>
      <c r="C26" s="1" t="s">
        <v>151</v>
      </c>
      <c r="D26" s="3">
        <v>44242.626493055555</v>
      </c>
      <c r="E26" s="1" t="b">
        <v>0</v>
      </c>
      <c r="F26" s="1">
        <v>27</v>
      </c>
      <c r="G26" s="1">
        <v>1</v>
      </c>
      <c r="H26" s="1" t="s">
        <v>61</v>
      </c>
      <c r="I26" s="1" t="s">
        <v>95</v>
      </c>
    </row>
    <row r="27" spans="1:49" x14ac:dyDescent="0.2">
      <c r="A27" s="1">
        <v>929550</v>
      </c>
      <c r="B27" s="1" t="s">
        <v>65</v>
      </c>
      <c r="C27" s="1" t="s">
        <v>152</v>
      </c>
      <c r="D27" s="3">
        <v>44245.462673611109</v>
      </c>
      <c r="E27" s="1" t="b">
        <v>0</v>
      </c>
      <c r="F27" s="1">
        <v>37</v>
      </c>
      <c r="G27" s="1">
        <v>1</v>
      </c>
      <c r="H27" s="1" t="s">
        <v>153</v>
      </c>
      <c r="I27"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0BC2C-3140-4E42-9690-C64C3927E1DB}">
  <dimension ref="A1:AE27"/>
  <sheetViews>
    <sheetView workbookViewId="0">
      <selection activeCell="B21" sqref="B21"/>
    </sheetView>
  </sheetViews>
  <sheetFormatPr baseColWidth="10" defaultRowHeight="15" x14ac:dyDescent="0.2"/>
  <cols>
    <col min="12" max="12" width="10.83203125" style="15"/>
  </cols>
  <sheetData>
    <row r="1" spans="2:31" x14ac:dyDescent="0.2">
      <c r="B1" s="17" t="s">
        <v>178</v>
      </c>
      <c r="C1" s="18" t="s">
        <v>179</v>
      </c>
      <c r="D1" s="18" t="s">
        <v>180</v>
      </c>
      <c r="E1" s="18" t="s">
        <v>181</v>
      </c>
      <c r="F1" s="18" t="s">
        <v>182</v>
      </c>
      <c r="G1" s="18" t="s">
        <v>183</v>
      </c>
      <c r="H1" s="18" t="s">
        <v>184</v>
      </c>
      <c r="I1" s="18" t="s">
        <v>185</v>
      </c>
      <c r="J1" s="18" t="s">
        <v>186</v>
      </c>
      <c r="K1" s="19" t="s">
        <v>187</v>
      </c>
      <c r="L1" s="14" t="s">
        <v>188</v>
      </c>
      <c r="M1" s="2" t="s">
        <v>189</v>
      </c>
      <c r="N1" s="2" t="s">
        <v>190</v>
      </c>
      <c r="O1" s="2" t="s">
        <v>191</v>
      </c>
      <c r="P1" s="2" t="s">
        <v>192</v>
      </c>
      <c r="Q1" s="2" t="s">
        <v>193</v>
      </c>
      <c r="R1" s="2" t="s">
        <v>194</v>
      </c>
      <c r="S1" s="2" t="s">
        <v>195</v>
      </c>
      <c r="T1" s="2" t="s">
        <v>196</v>
      </c>
      <c r="U1" s="2" t="s">
        <v>197</v>
      </c>
      <c r="V1" s="2" t="s">
        <v>198</v>
      </c>
      <c r="W1" s="2" t="s">
        <v>199</v>
      </c>
      <c r="X1" s="2" t="s">
        <v>200</v>
      </c>
      <c r="Y1" s="2" t="s">
        <v>201</v>
      </c>
      <c r="Z1" s="2" t="s">
        <v>202</v>
      </c>
      <c r="AA1" s="2" t="s">
        <v>203</v>
      </c>
      <c r="AB1" s="2" t="s">
        <v>204</v>
      </c>
      <c r="AC1" s="2" t="s">
        <v>205</v>
      </c>
      <c r="AD1" s="2" t="s">
        <v>206</v>
      </c>
      <c r="AE1" s="2" t="s">
        <v>207</v>
      </c>
    </row>
    <row r="2" spans="2:31" x14ac:dyDescent="0.2">
      <c r="B2" s="16">
        <v>4</v>
      </c>
      <c r="C2" s="20">
        <v>3</v>
      </c>
      <c r="D2" s="20">
        <v>3</v>
      </c>
      <c r="E2" s="20">
        <v>2</v>
      </c>
      <c r="F2" s="20">
        <v>3</v>
      </c>
      <c r="G2" s="20">
        <v>4</v>
      </c>
      <c r="H2" s="20">
        <v>4</v>
      </c>
      <c r="I2" s="20">
        <v>2</v>
      </c>
      <c r="J2" s="20">
        <v>3</v>
      </c>
      <c r="K2" s="21">
        <v>2</v>
      </c>
      <c r="L2" s="16">
        <v>4</v>
      </c>
      <c r="M2" s="4">
        <v>4</v>
      </c>
      <c r="N2" s="4">
        <v>4</v>
      </c>
      <c r="O2" s="4">
        <v>2</v>
      </c>
      <c r="P2" s="4">
        <v>3</v>
      </c>
      <c r="Q2" s="4">
        <v>3</v>
      </c>
      <c r="R2" s="4">
        <v>3</v>
      </c>
      <c r="S2" s="4">
        <v>3</v>
      </c>
      <c r="T2" s="4">
        <v>2</v>
      </c>
      <c r="U2" s="4">
        <v>2</v>
      </c>
      <c r="V2" s="4">
        <v>3</v>
      </c>
      <c r="W2" s="4">
        <v>4</v>
      </c>
      <c r="X2" s="4">
        <v>4</v>
      </c>
      <c r="Y2" s="4">
        <v>2</v>
      </c>
      <c r="Z2" s="4">
        <v>2</v>
      </c>
      <c r="AA2" s="4">
        <v>4</v>
      </c>
      <c r="AB2" s="4">
        <v>3</v>
      </c>
      <c r="AC2" s="4">
        <v>3</v>
      </c>
      <c r="AD2" s="4">
        <v>3</v>
      </c>
      <c r="AE2" s="4">
        <v>3</v>
      </c>
    </row>
    <row r="3" spans="2:31" x14ac:dyDescent="0.2">
      <c r="B3" s="16">
        <v>4</v>
      </c>
      <c r="C3" s="20">
        <v>2</v>
      </c>
      <c r="D3" s="20">
        <v>1</v>
      </c>
      <c r="E3" s="20">
        <v>3</v>
      </c>
      <c r="F3" s="20">
        <v>2</v>
      </c>
      <c r="G3" s="20">
        <v>3</v>
      </c>
      <c r="H3" s="20">
        <v>3</v>
      </c>
      <c r="I3" s="20">
        <v>3</v>
      </c>
      <c r="J3" s="20">
        <v>3</v>
      </c>
      <c r="K3" s="21">
        <v>3</v>
      </c>
      <c r="L3" s="16">
        <v>4</v>
      </c>
      <c r="M3" s="4">
        <v>1</v>
      </c>
      <c r="N3" s="4">
        <v>3</v>
      </c>
      <c r="O3" s="4">
        <v>4</v>
      </c>
      <c r="P3" s="4">
        <v>3</v>
      </c>
      <c r="Q3" s="4">
        <v>4</v>
      </c>
      <c r="R3" s="4">
        <v>4</v>
      </c>
      <c r="S3" s="4">
        <v>3</v>
      </c>
      <c r="T3" s="4">
        <v>1</v>
      </c>
      <c r="U3" s="4">
        <v>4</v>
      </c>
      <c r="V3" s="4">
        <v>1</v>
      </c>
      <c r="W3" s="4">
        <v>1</v>
      </c>
      <c r="X3" s="4">
        <v>1</v>
      </c>
      <c r="Y3" s="4">
        <v>3</v>
      </c>
      <c r="Z3" s="4">
        <v>3</v>
      </c>
      <c r="AA3" s="4">
        <v>4</v>
      </c>
      <c r="AB3" s="4">
        <v>4</v>
      </c>
      <c r="AC3" s="4">
        <v>1</v>
      </c>
      <c r="AD3" s="4">
        <v>1</v>
      </c>
      <c r="AE3" s="4">
        <v>3</v>
      </c>
    </row>
    <row r="4" spans="2:31" x14ac:dyDescent="0.2">
      <c r="B4" s="16">
        <v>1</v>
      </c>
      <c r="C4" s="20">
        <v>1</v>
      </c>
      <c r="D4" s="20">
        <v>3</v>
      </c>
      <c r="E4" s="20">
        <v>3</v>
      </c>
      <c r="F4" s="20">
        <v>4</v>
      </c>
      <c r="G4" s="20">
        <v>3</v>
      </c>
      <c r="H4" s="20">
        <v>3</v>
      </c>
      <c r="I4" s="20">
        <v>2</v>
      </c>
      <c r="J4" s="20">
        <v>1</v>
      </c>
      <c r="K4" s="21">
        <v>4</v>
      </c>
      <c r="L4" s="16">
        <v>1</v>
      </c>
      <c r="M4" s="4">
        <v>4</v>
      </c>
      <c r="N4" s="4">
        <v>1</v>
      </c>
      <c r="O4" s="4">
        <v>3</v>
      </c>
      <c r="P4" s="4">
        <v>2</v>
      </c>
      <c r="Q4" s="4">
        <v>4</v>
      </c>
      <c r="R4" s="4">
        <v>3</v>
      </c>
      <c r="S4" s="4">
        <v>2</v>
      </c>
      <c r="T4" s="4">
        <v>2</v>
      </c>
      <c r="U4" s="4">
        <v>4</v>
      </c>
      <c r="V4" s="4">
        <v>1</v>
      </c>
      <c r="W4" s="4">
        <v>2</v>
      </c>
      <c r="X4" s="4">
        <v>2</v>
      </c>
      <c r="Y4" s="4">
        <v>3</v>
      </c>
      <c r="Z4" s="4">
        <v>4</v>
      </c>
      <c r="AA4" s="4">
        <v>2</v>
      </c>
      <c r="AB4" s="4">
        <v>3</v>
      </c>
      <c r="AC4" s="4">
        <v>2</v>
      </c>
      <c r="AD4" s="4">
        <v>2</v>
      </c>
      <c r="AE4" s="4">
        <v>4</v>
      </c>
    </row>
    <row r="5" spans="2:31" x14ac:dyDescent="0.2">
      <c r="B5" s="16">
        <v>1</v>
      </c>
      <c r="C5" s="20">
        <v>1</v>
      </c>
      <c r="D5" s="20">
        <v>1</v>
      </c>
      <c r="E5" s="20">
        <v>3</v>
      </c>
      <c r="F5" s="20">
        <v>4</v>
      </c>
      <c r="G5" s="20">
        <v>2</v>
      </c>
      <c r="H5" s="20">
        <v>3</v>
      </c>
      <c r="I5" s="20">
        <v>1</v>
      </c>
      <c r="J5" s="20">
        <v>1</v>
      </c>
      <c r="K5" s="21">
        <v>4</v>
      </c>
      <c r="L5" s="16">
        <v>1</v>
      </c>
      <c r="M5" s="4">
        <v>2</v>
      </c>
      <c r="N5" s="4">
        <v>1</v>
      </c>
      <c r="O5" s="4">
        <v>3</v>
      </c>
      <c r="P5" s="4">
        <v>4</v>
      </c>
      <c r="Q5" s="4">
        <v>3</v>
      </c>
      <c r="R5" s="4">
        <v>2</v>
      </c>
      <c r="S5" s="4">
        <v>2</v>
      </c>
      <c r="T5" s="4">
        <v>1</v>
      </c>
      <c r="U5" s="4">
        <v>2</v>
      </c>
      <c r="V5" s="4">
        <v>1</v>
      </c>
      <c r="W5" s="4">
        <v>2</v>
      </c>
      <c r="X5" s="4">
        <v>1</v>
      </c>
      <c r="Y5" s="4">
        <v>2</v>
      </c>
      <c r="Z5" s="4">
        <v>2</v>
      </c>
      <c r="AA5" s="4">
        <v>2</v>
      </c>
      <c r="AB5" s="4">
        <v>3</v>
      </c>
      <c r="AC5" s="4">
        <v>1</v>
      </c>
      <c r="AD5" s="4">
        <v>2</v>
      </c>
      <c r="AE5" s="4">
        <v>4</v>
      </c>
    </row>
    <row r="6" spans="2:31" x14ac:dyDescent="0.2">
      <c r="B6" s="16">
        <v>3</v>
      </c>
      <c r="C6" s="20">
        <v>1</v>
      </c>
      <c r="D6" s="20">
        <v>3</v>
      </c>
      <c r="E6" s="20">
        <v>3</v>
      </c>
      <c r="F6" s="20">
        <v>1</v>
      </c>
      <c r="G6" s="20">
        <v>1</v>
      </c>
      <c r="H6" s="20">
        <v>2</v>
      </c>
      <c r="I6" s="20">
        <v>2</v>
      </c>
      <c r="J6" s="20">
        <v>1</v>
      </c>
      <c r="K6" s="21">
        <v>4</v>
      </c>
      <c r="L6" s="16">
        <v>1</v>
      </c>
      <c r="M6" s="4">
        <v>3</v>
      </c>
      <c r="N6" s="4">
        <v>1</v>
      </c>
      <c r="O6" s="4">
        <v>3</v>
      </c>
      <c r="P6" s="4">
        <v>3</v>
      </c>
      <c r="Q6" s="4">
        <v>3</v>
      </c>
      <c r="R6" s="4">
        <v>4</v>
      </c>
      <c r="S6" s="4">
        <v>2</v>
      </c>
      <c r="T6" s="4">
        <v>1</v>
      </c>
      <c r="U6" s="4">
        <v>4</v>
      </c>
      <c r="V6" s="4">
        <v>3</v>
      </c>
      <c r="W6" s="4">
        <v>2</v>
      </c>
      <c r="X6" s="4">
        <v>2</v>
      </c>
      <c r="Y6" s="4">
        <v>2</v>
      </c>
      <c r="Z6" s="4">
        <v>3</v>
      </c>
      <c r="AA6" s="4">
        <v>3</v>
      </c>
      <c r="AB6" s="4">
        <v>4</v>
      </c>
      <c r="AC6" s="4">
        <v>4</v>
      </c>
      <c r="AD6" s="4">
        <v>1</v>
      </c>
      <c r="AE6" s="4">
        <v>2</v>
      </c>
    </row>
    <row r="7" spans="2:31" x14ac:dyDescent="0.2">
      <c r="B7" s="16">
        <v>1</v>
      </c>
      <c r="C7" s="20">
        <v>1</v>
      </c>
      <c r="D7" s="20">
        <v>3</v>
      </c>
      <c r="E7" s="20">
        <v>2</v>
      </c>
      <c r="F7" s="20">
        <v>1</v>
      </c>
      <c r="G7" s="20">
        <v>3</v>
      </c>
      <c r="H7" s="20">
        <v>2</v>
      </c>
      <c r="I7" s="20">
        <v>3</v>
      </c>
      <c r="J7" s="20">
        <v>2</v>
      </c>
      <c r="K7" s="21">
        <v>1</v>
      </c>
      <c r="L7" s="16">
        <v>2</v>
      </c>
      <c r="M7" s="4">
        <v>1</v>
      </c>
      <c r="N7" s="4">
        <v>2</v>
      </c>
      <c r="O7" s="4">
        <v>2</v>
      </c>
      <c r="P7" s="4">
        <v>3</v>
      </c>
      <c r="Q7" s="4">
        <v>2</v>
      </c>
      <c r="R7" s="4">
        <v>2</v>
      </c>
      <c r="S7" s="4">
        <v>3</v>
      </c>
      <c r="T7" s="4">
        <v>3</v>
      </c>
      <c r="U7" s="4">
        <v>3</v>
      </c>
      <c r="V7" s="4">
        <v>1</v>
      </c>
      <c r="W7" s="4">
        <v>1</v>
      </c>
      <c r="X7" s="4">
        <v>2</v>
      </c>
      <c r="Y7" s="4">
        <v>2</v>
      </c>
      <c r="Z7" s="4">
        <v>3</v>
      </c>
      <c r="AA7" s="4">
        <v>3</v>
      </c>
      <c r="AB7" s="4">
        <v>3</v>
      </c>
      <c r="AC7" s="4">
        <v>1</v>
      </c>
      <c r="AD7" s="4">
        <v>3</v>
      </c>
      <c r="AE7" s="4">
        <v>3</v>
      </c>
    </row>
    <row r="8" spans="2:31" x14ac:dyDescent="0.2">
      <c r="B8" s="16">
        <v>2</v>
      </c>
      <c r="C8" s="20">
        <v>2</v>
      </c>
      <c r="D8" s="20">
        <v>3</v>
      </c>
      <c r="E8" s="20">
        <v>3</v>
      </c>
      <c r="F8" s="20">
        <v>2</v>
      </c>
      <c r="G8" s="20">
        <v>3</v>
      </c>
      <c r="H8" s="20">
        <v>3</v>
      </c>
      <c r="I8" s="20">
        <v>2</v>
      </c>
      <c r="J8" s="20">
        <v>3</v>
      </c>
      <c r="K8" s="21">
        <v>2</v>
      </c>
    </row>
    <row r="9" spans="2:31" x14ac:dyDescent="0.2">
      <c r="B9" s="16">
        <v>3</v>
      </c>
      <c r="C9" s="20">
        <v>4</v>
      </c>
      <c r="D9" s="20">
        <v>2</v>
      </c>
      <c r="E9" s="20">
        <v>3</v>
      </c>
      <c r="F9" s="20">
        <v>4</v>
      </c>
      <c r="G9" s="20">
        <v>2</v>
      </c>
      <c r="H9" s="20">
        <v>3</v>
      </c>
      <c r="I9" s="20">
        <v>3</v>
      </c>
      <c r="J9" s="20">
        <v>3</v>
      </c>
      <c r="K9" s="21">
        <v>3</v>
      </c>
      <c r="L9" s="16">
        <v>4</v>
      </c>
      <c r="M9" s="4">
        <v>4</v>
      </c>
      <c r="N9" s="4">
        <v>1</v>
      </c>
      <c r="O9" s="4">
        <v>2</v>
      </c>
      <c r="P9" s="4">
        <v>1</v>
      </c>
      <c r="Q9" s="4">
        <v>2</v>
      </c>
      <c r="R9" s="4">
        <v>3</v>
      </c>
      <c r="S9" s="4">
        <v>2</v>
      </c>
      <c r="T9" s="4">
        <v>1</v>
      </c>
      <c r="U9" s="4">
        <v>3</v>
      </c>
      <c r="V9" s="4">
        <v>4</v>
      </c>
      <c r="W9" s="4">
        <v>2</v>
      </c>
      <c r="X9" s="4">
        <v>2</v>
      </c>
      <c r="Y9" s="4">
        <v>3</v>
      </c>
      <c r="Z9" s="4">
        <v>3</v>
      </c>
      <c r="AA9" s="4">
        <v>4</v>
      </c>
      <c r="AB9" s="4">
        <v>3</v>
      </c>
      <c r="AC9" s="4">
        <v>2</v>
      </c>
      <c r="AD9" s="4">
        <v>1</v>
      </c>
      <c r="AE9" s="4">
        <v>3</v>
      </c>
    </row>
    <row r="10" spans="2:31" x14ac:dyDescent="0.2">
      <c r="B10" s="16">
        <v>2</v>
      </c>
      <c r="C10" s="20">
        <v>2</v>
      </c>
      <c r="D10" s="20">
        <v>3</v>
      </c>
      <c r="E10" s="20">
        <v>2</v>
      </c>
      <c r="F10" s="20">
        <v>2</v>
      </c>
      <c r="G10" s="20">
        <v>2</v>
      </c>
      <c r="H10" s="20">
        <v>2</v>
      </c>
      <c r="I10" s="20">
        <v>2</v>
      </c>
      <c r="J10" s="20">
        <v>2</v>
      </c>
      <c r="K10" s="21">
        <v>2</v>
      </c>
      <c r="L10" s="16">
        <v>2</v>
      </c>
      <c r="M10" s="4">
        <v>2</v>
      </c>
      <c r="N10" s="4">
        <v>3</v>
      </c>
      <c r="O10" s="4">
        <v>2</v>
      </c>
      <c r="P10" s="4">
        <v>2</v>
      </c>
      <c r="Q10" s="4">
        <v>2</v>
      </c>
      <c r="R10" s="4">
        <v>2</v>
      </c>
      <c r="S10" s="4">
        <v>3</v>
      </c>
      <c r="T10" s="4">
        <v>3</v>
      </c>
      <c r="U10" s="4">
        <v>2</v>
      </c>
      <c r="V10" s="4">
        <v>2</v>
      </c>
      <c r="W10" s="4">
        <v>2</v>
      </c>
      <c r="X10" s="4">
        <v>2</v>
      </c>
      <c r="Y10" s="4">
        <v>2</v>
      </c>
      <c r="Z10" s="4">
        <v>2</v>
      </c>
      <c r="AA10" s="4">
        <v>2</v>
      </c>
      <c r="AB10" s="4">
        <v>2</v>
      </c>
      <c r="AC10" s="4">
        <v>2</v>
      </c>
      <c r="AD10" s="4">
        <v>2</v>
      </c>
      <c r="AE10" s="4">
        <v>2</v>
      </c>
    </row>
    <row r="11" spans="2:31" x14ac:dyDescent="0.2">
      <c r="B11" s="16">
        <v>3</v>
      </c>
      <c r="C11" s="20">
        <v>3</v>
      </c>
      <c r="D11" s="20">
        <v>3</v>
      </c>
      <c r="E11" s="20">
        <v>3</v>
      </c>
      <c r="F11" s="20">
        <v>2</v>
      </c>
      <c r="G11" s="20">
        <v>3</v>
      </c>
      <c r="H11" s="20">
        <v>2</v>
      </c>
      <c r="I11" s="20">
        <v>3</v>
      </c>
      <c r="J11" s="20">
        <v>1</v>
      </c>
      <c r="K11" s="21">
        <v>1</v>
      </c>
      <c r="L11" s="16">
        <v>3</v>
      </c>
      <c r="M11" s="4">
        <v>3</v>
      </c>
      <c r="N11" s="4">
        <v>3</v>
      </c>
      <c r="O11" s="4">
        <v>3</v>
      </c>
      <c r="P11" s="4">
        <v>3</v>
      </c>
      <c r="Q11" s="4">
        <v>3</v>
      </c>
      <c r="R11" s="4">
        <v>3</v>
      </c>
      <c r="S11" s="4">
        <v>3</v>
      </c>
      <c r="T11" s="4">
        <v>1</v>
      </c>
      <c r="U11" s="4">
        <v>4</v>
      </c>
      <c r="V11" s="4">
        <v>3</v>
      </c>
      <c r="W11" s="4">
        <v>3</v>
      </c>
      <c r="X11" s="4">
        <v>3</v>
      </c>
      <c r="Y11" s="4">
        <v>3</v>
      </c>
      <c r="Z11" s="4">
        <v>3</v>
      </c>
      <c r="AA11" s="4">
        <v>3</v>
      </c>
      <c r="AB11" s="4">
        <v>3</v>
      </c>
      <c r="AC11" s="4">
        <v>3</v>
      </c>
      <c r="AD11" s="4">
        <v>1</v>
      </c>
      <c r="AE11" s="4">
        <v>4</v>
      </c>
    </row>
    <row r="12" spans="2:31" x14ac:dyDescent="0.2">
      <c r="B12" s="16">
        <v>1</v>
      </c>
      <c r="C12" s="20">
        <v>4</v>
      </c>
      <c r="D12" s="20">
        <v>4</v>
      </c>
      <c r="E12" s="20">
        <v>1</v>
      </c>
      <c r="F12" s="20">
        <v>1</v>
      </c>
      <c r="G12" s="20">
        <v>3</v>
      </c>
      <c r="H12" s="20">
        <v>4</v>
      </c>
      <c r="I12" s="20">
        <v>4</v>
      </c>
      <c r="J12" s="20">
        <v>1</v>
      </c>
      <c r="K12" s="21">
        <v>3</v>
      </c>
      <c r="L12" s="16">
        <v>3</v>
      </c>
      <c r="M12" s="4">
        <v>3</v>
      </c>
      <c r="N12" s="4">
        <v>3</v>
      </c>
      <c r="O12" s="4">
        <v>4</v>
      </c>
      <c r="P12" s="4">
        <v>4</v>
      </c>
      <c r="Q12" s="4">
        <v>4</v>
      </c>
      <c r="R12" s="4">
        <v>4</v>
      </c>
      <c r="S12" s="4">
        <v>4</v>
      </c>
      <c r="T12" s="4">
        <v>3</v>
      </c>
      <c r="U12" s="4">
        <v>3</v>
      </c>
      <c r="V12" s="4">
        <v>1</v>
      </c>
      <c r="W12" s="4">
        <v>3</v>
      </c>
      <c r="X12" s="4">
        <v>4</v>
      </c>
      <c r="Y12" s="4">
        <v>4</v>
      </c>
      <c r="Z12" s="4">
        <v>3</v>
      </c>
      <c r="AA12" s="4">
        <v>4</v>
      </c>
      <c r="AB12" s="4">
        <v>4</v>
      </c>
      <c r="AC12" s="4">
        <v>3</v>
      </c>
      <c r="AD12" s="4">
        <v>3</v>
      </c>
      <c r="AE12" s="4">
        <v>4</v>
      </c>
    </row>
    <row r="13" spans="2:31" x14ac:dyDescent="0.2">
      <c r="B13" s="16">
        <v>1</v>
      </c>
      <c r="C13" s="20">
        <v>4</v>
      </c>
      <c r="D13" s="20">
        <v>3</v>
      </c>
      <c r="E13" s="20">
        <v>1</v>
      </c>
      <c r="F13" s="20">
        <v>1</v>
      </c>
      <c r="G13" s="20">
        <v>1</v>
      </c>
      <c r="H13" s="20">
        <v>3</v>
      </c>
      <c r="I13" s="20">
        <v>2</v>
      </c>
      <c r="J13" s="20">
        <v>4</v>
      </c>
      <c r="K13" s="21">
        <v>3</v>
      </c>
      <c r="L13" s="16">
        <v>1</v>
      </c>
      <c r="M13" s="4">
        <v>1</v>
      </c>
      <c r="N13" s="4">
        <v>3</v>
      </c>
      <c r="O13" s="4">
        <v>3</v>
      </c>
      <c r="P13" s="4">
        <v>1</v>
      </c>
      <c r="Q13" s="4">
        <v>1</v>
      </c>
      <c r="R13" s="4">
        <v>3</v>
      </c>
      <c r="S13" s="4">
        <v>2</v>
      </c>
      <c r="T13" s="4">
        <v>4</v>
      </c>
      <c r="U13" s="4">
        <v>2</v>
      </c>
      <c r="V13" s="4">
        <v>1</v>
      </c>
      <c r="W13" s="4">
        <v>1</v>
      </c>
      <c r="X13" s="4">
        <v>3</v>
      </c>
      <c r="Y13" s="4">
        <v>4</v>
      </c>
      <c r="Z13" s="4">
        <v>1</v>
      </c>
      <c r="AA13" s="4">
        <v>1</v>
      </c>
      <c r="AB13" s="4">
        <v>3</v>
      </c>
      <c r="AC13" s="4">
        <v>2</v>
      </c>
      <c r="AD13" s="4">
        <v>3</v>
      </c>
      <c r="AE13" s="4">
        <v>4</v>
      </c>
    </row>
    <row r="14" spans="2:31" x14ac:dyDescent="0.2">
      <c r="B14" s="16">
        <v>1</v>
      </c>
      <c r="C14" s="20">
        <v>4</v>
      </c>
      <c r="D14" s="20">
        <v>1</v>
      </c>
      <c r="E14" s="20">
        <v>3</v>
      </c>
      <c r="F14" s="20">
        <v>3</v>
      </c>
      <c r="G14" s="20">
        <v>1</v>
      </c>
      <c r="H14" s="20">
        <v>3</v>
      </c>
      <c r="I14" s="20">
        <v>1</v>
      </c>
      <c r="J14" s="20">
        <v>1</v>
      </c>
      <c r="K14" s="21">
        <v>3</v>
      </c>
      <c r="L14" s="16">
        <v>1</v>
      </c>
      <c r="M14" s="4">
        <v>1</v>
      </c>
      <c r="N14" s="4">
        <v>3</v>
      </c>
      <c r="O14" s="4">
        <v>3</v>
      </c>
      <c r="P14" s="4">
        <v>3</v>
      </c>
      <c r="Q14" s="4">
        <v>4</v>
      </c>
      <c r="R14" s="4">
        <v>3</v>
      </c>
      <c r="S14" s="4">
        <v>1</v>
      </c>
      <c r="T14" s="4">
        <v>1</v>
      </c>
      <c r="U14" s="4">
        <v>2</v>
      </c>
      <c r="V14" s="4">
        <v>3</v>
      </c>
      <c r="W14" s="4">
        <v>3</v>
      </c>
      <c r="X14" s="4">
        <v>3</v>
      </c>
      <c r="Y14" s="4">
        <v>3</v>
      </c>
      <c r="Z14" s="4">
        <v>3</v>
      </c>
      <c r="AA14" s="4">
        <v>3</v>
      </c>
      <c r="AB14" s="4">
        <v>3</v>
      </c>
      <c r="AC14" s="4">
        <v>3</v>
      </c>
      <c r="AD14" s="4">
        <v>3</v>
      </c>
      <c r="AE14" s="4">
        <v>3</v>
      </c>
    </row>
    <row r="15" spans="2:31" x14ac:dyDescent="0.2">
      <c r="B15" s="16">
        <v>2</v>
      </c>
      <c r="C15" s="20">
        <v>3</v>
      </c>
      <c r="D15" s="20">
        <v>2</v>
      </c>
      <c r="E15" s="20">
        <v>3</v>
      </c>
      <c r="F15" s="20">
        <v>3</v>
      </c>
      <c r="G15" s="20">
        <v>3</v>
      </c>
      <c r="H15" s="20">
        <v>3</v>
      </c>
      <c r="I15" s="20">
        <v>2</v>
      </c>
      <c r="J15" s="20">
        <v>1</v>
      </c>
      <c r="K15" s="21">
        <v>2</v>
      </c>
      <c r="L15" s="16">
        <v>2</v>
      </c>
      <c r="M15" s="4">
        <v>2</v>
      </c>
      <c r="N15" s="4">
        <v>4</v>
      </c>
      <c r="O15" s="4">
        <v>3</v>
      </c>
      <c r="P15" s="4">
        <v>3</v>
      </c>
      <c r="Q15" s="4">
        <v>3</v>
      </c>
      <c r="R15" s="4">
        <v>3</v>
      </c>
      <c r="S15" s="4">
        <v>2</v>
      </c>
      <c r="T15" s="4">
        <v>2</v>
      </c>
      <c r="U15" s="4">
        <v>2</v>
      </c>
      <c r="V15" s="4">
        <v>3</v>
      </c>
      <c r="W15" s="4">
        <v>2</v>
      </c>
      <c r="X15" s="4">
        <v>2</v>
      </c>
      <c r="Y15" s="4">
        <v>3</v>
      </c>
      <c r="Z15" s="4">
        <v>2</v>
      </c>
      <c r="AA15" s="4">
        <v>3</v>
      </c>
      <c r="AB15" s="4">
        <v>3</v>
      </c>
      <c r="AC15" s="4">
        <v>3</v>
      </c>
      <c r="AD15" s="4">
        <v>1</v>
      </c>
      <c r="AE15" s="4">
        <v>2</v>
      </c>
    </row>
    <row r="16" spans="2:31" x14ac:dyDescent="0.2">
      <c r="B16" s="22">
        <v>3</v>
      </c>
      <c r="C16" s="23">
        <v>3</v>
      </c>
      <c r="D16" s="23">
        <v>3</v>
      </c>
      <c r="E16" s="23">
        <v>3</v>
      </c>
      <c r="F16" s="23">
        <v>3</v>
      </c>
      <c r="G16" s="23">
        <v>3</v>
      </c>
      <c r="H16" s="23">
        <v>3</v>
      </c>
      <c r="I16" s="23">
        <v>3</v>
      </c>
      <c r="J16" s="23">
        <v>1</v>
      </c>
      <c r="K16" s="24">
        <v>3</v>
      </c>
      <c r="L16" s="16">
        <v>3</v>
      </c>
      <c r="M16" s="4">
        <v>3</v>
      </c>
      <c r="N16" s="4">
        <v>3</v>
      </c>
      <c r="O16" s="4">
        <v>3</v>
      </c>
      <c r="P16" s="4">
        <v>3</v>
      </c>
      <c r="Q16" s="4">
        <v>3</v>
      </c>
      <c r="R16" s="4">
        <v>3</v>
      </c>
      <c r="S16" s="4">
        <v>3</v>
      </c>
      <c r="T16" s="4">
        <v>1</v>
      </c>
      <c r="U16" s="4">
        <v>3</v>
      </c>
      <c r="V16" s="4">
        <v>3</v>
      </c>
      <c r="W16" s="4">
        <v>3</v>
      </c>
      <c r="X16" s="4">
        <v>3</v>
      </c>
      <c r="Y16" s="4">
        <v>3</v>
      </c>
      <c r="Z16" s="4">
        <v>3</v>
      </c>
      <c r="AA16" s="4">
        <v>3</v>
      </c>
      <c r="AB16" s="4">
        <v>3</v>
      </c>
      <c r="AC16" s="4">
        <v>3</v>
      </c>
      <c r="AD16" s="4">
        <v>1</v>
      </c>
      <c r="AE16" s="4">
        <v>3</v>
      </c>
    </row>
    <row r="17" spans="1:31" x14ac:dyDescent="0.2">
      <c r="A17">
        <v>1</v>
      </c>
      <c r="B17">
        <f>COUNTIF(B2:B16, 1)</f>
        <v>6</v>
      </c>
      <c r="C17">
        <f>COUNTIF(Sheet1!C2:C16, 1)</f>
        <v>4</v>
      </c>
      <c r="D17">
        <f>COUNTIF(Sheet1!D2:D16, 1)</f>
        <v>3</v>
      </c>
      <c r="E17">
        <f>COUNTIF(Sheet1!E2:E16, 1)</f>
        <v>2</v>
      </c>
      <c r="F17">
        <f>COUNTIF(Sheet1!F2:F16, 1)</f>
        <v>4</v>
      </c>
      <c r="G17">
        <f>COUNTIF(Sheet1!G2:G16, 1)</f>
        <v>3</v>
      </c>
      <c r="H17">
        <f>COUNTIF(Sheet1!H2:H16, 1)</f>
        <v>0</v>
      </c>
      <c r="I17">
        <f t="shared" ref="I17:AE17" si="0">COUNTIF(I2:I16, 1)</f>
        <v>2</v>
      </c>
      <c r="J17">
        <f t="shared" si="0"/>
        <v>8</v>
      </c>
      <c r="K17">
        <f t="shared" si="0"/>
        <v>2</v>
      </c>
      <c r="L17">
        <f t="shared" si="0"/>
        <v>5</v>
      </c>
      <c r="M17">
        <f t="shared" si="0"/>
        <v>4</v>
      </c>
      <c r="N17">
        <f t="shared" si="0"/>
        <v>4</v>
      </c>
      <c r="O17">
        <f t="shared" si="0"/>
        <v>0</v>
      </c>
      <c r="P17">
        <f t="shared" si="0"/>
        <v>2</v>
      </c>
      <c r="Q17">
        <f t="shared" si="0"/>
        <v>1</v>
      </c>
      <c r="R17">
        <f t="shared" si="0"/>
        <v>0</v>
      </c>
      <c r="S17">
        <f t="shared" si="0"/>
        <v>1</v>
      </c>
      <c r="T17">
        <f t="shared" si="0"/>
        <v>7</v>
      </c>
      <c r="U17">
        <f t="shared" si="0"/>
        <v>0</v>
      </c>
      <c r="V17">
        <f t="shared" si="0"/>
        <v>6</v>
      </c>
      <c r="W17">
        <f t="shared" si="0"/>
        <v>3</v>
      </c>
      <c r="X17">
        <f t="shared" si="0"/>
        <v>2</v>
      </c>
      <c r="Y17">
        <f t="shared" si="0"/>
        <v>0</v>
      </c>
      <c r="Z17">
        <f t="shared" si="0"/>
        <v>1</v>
      </c>
      <c r="AA17">
        <f t="shared" si="0"/>
        <v>1</v>
      </c>
      <c r="AB17">
        <f t="shared" si="0"/>
        <v>0</v>
      </c>
      <c r="AC17">
        <f t="shared" si="0"/>
        <v>3</v>
      </c>
      <c r="AD17">
        <f t="shared" si="0"/>
        <v>6</v>
      </c>
      <c r="AE17">
        <f t="shared" si="0"/>
        <v>0</v>
      </c>
    </row>
    <row r="18" spans="1:31" x14ac:dyDescent="0.2">
      <c r="A18">
        <v>2</v>
      </c>
      <c r="B18">
        <f t="shared" ref="B18:AE18" si="1">COUNTIF(B2:B16, 2)</f>
        <v>3</v>
      </c>
      <c r="C18">
        <f t="shared" si="1"/>
        <v>3</v>
      </c>
      <c r="D18">
        <f t="shared" si="1"/>
        <v>2</v>
      </c>
      <c r="E18">
        <f t="shared" si="1"/>
        <v>3</v>
      </c>
      <c r="F18">
        <f t="shared" si="1"/>
        <v>4</v>
      </c>
      <c r="G18">
        <f t="shared" si="1"/>
        <v>3</v>
      </c>
      <c r="H18">
        <f t="shared" si="1"/>
        <v>4</v>
      </c>
      <c r="I18">
        <f t="shared" si="1"/>
        <v>7</v>
      </c>
      <c r="J18">
        <f t="shared" si="1"/>
        <v>2</v>
      </c>
      <c r="K18">
        <f t="shared" si="1"/>
        <v>4</v>
      </c>
      <c r="L18">
        <f t="shared" si="1"/>
        <v>3</v>
      </c>
      <c r="M18">
        <f t="shared" si="1"/>
        <v>3</v>
      </c>
      <c r="N18">
        <f t="shared" si="1"/>
        <v>1</v>
      </c>
      <c r="O18">
        <f t="shared" si="1"/>
        <v>4</v>
      </c>
      <c r="P18">
        <f t="shared" si="1"/>
        <v>2</v>
      </c>
      <c r="Q18">
        <f t="shared" si="1"/>
        <v>3</v>
      </c>
      <c r="R18">
        <f t="shared" si="1"/>
        <v>3</v>
      </c>
      <c r="S18">
        <f t="shared" si="1"/>
        <v>6</v>
      </c>
      <c r="T18">
        <f t="shared" si="1"/>
        <v>3</v>
      </c>
      <c r="U18">
        <f t="shared" si="1"/>
        <v>6</v>
      </c>
      <c r="V18">
        <f t="shared" si="1"/>
        <v>1</v>
      </c>
      <c r="W18">
        <f t="shared" si="1"/>
        <v>6</v>
      </c>
      <c r="X18">
        <f t="shared" si="1"/>
        <v>6</v>
      </c>
      <c r="Y18">
        <f t="shared" si="1"/>
        <v>5</v>
      </c>
      <c r="Z18">
        <f t="shared" si="1"/>
        <v>4</v>
      </c>
      <c r="AA18">
        <f t="shared" si="1"/>
        <v>3</v>
      </c>
      <c r="AB18">
        <f t="shared" si="1"/>
        <v>1</v>
      </c>
      <c r="AC18">
        <f t="shared" si="1"/>
        <v>4</v>
      </c>
      <c r="AD18">
        <f t="shared" si="1"/>
        <v>3</v>
      </c>
      <c r="AE18">
        <f t="shared" si="1"/>
        <v>3</v>
      </c>
    </row>
    <row r="19" spans="1:31" x14ac:dyDescent="0.2">
      <c r="A19">
        <v>3</v>
      </c>
      <c r="B19">
        <f t="shared" ref="B19:AE19" si="2">COUNTIF(B2:B16, 3)</f>
        <v>4</v>
      </c>
      <c r="C19">
        <f t="shared" si="2"/>
        <v>4</v>
      </c>
      <c r="D19">
        <f t="shared" si="2"/>
        <v>9</v>
      </c>
      <c r="E19">
        <f t="shared" si="2"/>
        <v>10</v>
      </c>
      <c r="F19">
        <f t="shared" si="2"/>
        <v>4</v>
      </c>
      <c r="G19">
        <f t="shared" si="2"/>
        <v>8</v>
      </c>
      <c r="H19">
        <f t="shared" si="2"/>
        <v>9</v>
      </c>
      <c r="I19">
        <f t="shared" si="2"/>
        <v>5</v>
      </c>
      <c r="J19">
        <f t="shared" si="2"/>
        <v>4</v>
      </c>
      <c r="K19">
        <f t="shared" si="2"/>
        <v>6</v>
      </c>
      <c r="L19">
        <f t="shared" si="2"/>
        <v>3</v>
      </c>
      <c r="M19">
        <f t="shared" si="2"/>
        <v>4</v>
      </c>
      <c r="N19">
        <f t="shared" si="2"/>
        <v>7</v>
      </c>
      <c r="O19">
        <f t="shared" si="2"/>
        <v>8</v>
      </c>
      <c r="P19">
        <f t="shared" si="2"/>
        <v>8</v>
      </c>
      <c r="Q19">
        <f t="shared" si="2"/>
        <v>6</v>
      </c>
      <c r="R19">
        <f t="shared" si="2"/>
        <v>8</v>
      </c>
      <c r="S19">
        <f t="shared" si="2"/>
        <v>6</v>
      </c>
      <c r="T19">
        <f t="shared" si="2"/>
        <v>3</v>
      </c>
      <c r="U19">
        <f t="shared" si="2"/>
        <v>4</v>
      </c>
      <c r="V19">
        <f t="shared" si="2"/>
        <v>6</v>
      </c>
      <c r="W19">
        <f t="shared" si="2"/>
        <v>4</v>
      </c>
      <c r="X19">
        <f t="shared" si="2"/>
        <v>4</v>
      </c>
      <c r="Y19">
        <f t="shared" si="2"/>
        <v>7</v>
      </c>
      <c r="Z19">
        <f t="shared" si="2"/>
        <v>8</v>
      </c>
      <c r="AA19">
        <f t="shared" si="2"/>
        <v>6</v>
      </c>
      <c r="AB19">
        <f t="shared" si="2"/>
        <v>10</v>
      </c>
      <c r="AC19">
        <f t="shared" si="2"/>
        <v>6</v>
      </c>
      <c r="AD19">
        <f t="shared" si="2"/>
        <v>5</v>
      </c>
      <c r="AE19">
        <f t="shared" si="2"/>
        <v>6</v>
      </c>
    </row>
    <row r="20" spans="1:31" x14ac:dyDescent="0.2">
      <c r="A20">
        <v>4</v>
      </c>
      <c r="B20">
        <f t="shared" ref="B20:AE20" si="3">COUNTIF(B2:B16, 4)</f>
        <v>2</v>
      </c>
      <c r="C20">
        <f t="shared" si="3"/>
        <v>4</v>
      </c>
      <c r="D20">
        <f t="shared" si="3"/>
        <v>1</v>
      </c>
      <c r="E20">
        <f t="shared" si="3"/>
        <v>0</v>
      </c>
      <c r="F20">
        <f t="shared" si="3"/>
        <v>3</v>
      </c>
      <c r="G20">
        <f t="shared" si="3"/>
        <v>1</v>
      </c>
      <c r="H20">
        <f t="shared" si="3"/>
        <v>2</v>
      </c>
      <c r="I20">
        <f t="shared" si="3"/>
        <v>1</v>
      </c>
      <c r="J20">
        <f t="shared" si="3"/>
        <v>1</v>
      </c>
      <c r="K20">
        <f t="shared" si="3"/>
        <v>3</v>
      </c>
      <c r="L20">
        <f t="shared" si="3"/>
        <v>3</v>
      </c>
      <c r="M20">
        <f t="shared" si="3"/>
        <v>3</v>
      </c>
      <c r="N20">
        <f t="shared" si="3"/>
        <v>2</v>
      </c>
      <c r="O20">
        <f t="shared" si="3"/>
        <v>2</v>
      </c>
      <c r="P20">
        <f t="shared" si="3"/>
        <v>2</v>
      </c>
      <c r="Q20">
        <f t="shared" si="3"/>
        <v>4</v>
      </c>
      <c r="R20">
        <f t="shared" si="3"/>
        <v>3</v>
      </c>
      <c r="S20">
        <f t="shared" si="3"/>
        <v>1</v>
      </c>
      <c r="T20">
        <f t="shared" si="3"/>
        <v>1</v>
      </c>
      <c r="U20">
        <f t="shared" si="3"/>
        <v>4</v>
      </c>
      <c r="V20">
        <f t="shared" si="3"/>
        <v>1</v>
      </c>
      <c r="W20">
        <f t="shared" si="3"/>
        <v>1</v>
      </c>
      <c r="X20">
        <f t="shared" si="3"/>
        <v>2</v>
      </c>
      <c r="Y20">
        <f t="shared" si="3"/>
        <v>2</v>
      </c>
      <c r="Z20">
        <f t="shared" si="3"/>
        <v>1</v>
      </c>
      <c r="AA20">
        <f t="shared" si="3"/>
        <v>4</v>
      </c>
      <c r="AB20">
        <f t="shared" si="3"/>
        <v>3</v>
      </c>
      <c r="AC20">
        <f t="shared" si="3"/>
        <v>1</v>
      </c>
      <c r="AD20">
        <f t="shared" si="3"/>
        <v>0</v>
      </c>
      <c r="AE20">
        <f t="shared" si="3"/>
        <v>5</v>
      </c>
    </row>
    <row r="27" spans="1:31" x14ac:dyDescent="0.2">
      <c r="C27" t="str">
        <f>Sheet2!A1</f>
        <v>Estimation</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7F78C-A747-A747-8868-AC923FAE3D90}">
  <dimension ref="A1:AE5"/>
  <sheetViews>
    <sheetView workbookViewId="0"/>
  </sheetViews>
  <sheetFormatPr baseColWidth="10" defaultRowHeight="15" x14ac:dyDescent="0.2"/>
  <sheetData>
    <row r="1" spans="1:31" x14ac:dyDescent="0.2">
      <c r="A1" t="s">
        <v>208</v>
      </c>
      <c r="B1" s="17" t="s">
        <v>178</v>
      </c>
      <c r="C1" s="18" t="s">
        <v>179</v>
      </c>
      <c r="D1" s="18" t="s">
        <v>180</v>
      </c>
      <c r="E1" s="18" t="s">
        <v>181</v>
      </c>
      <c r="F1" s="18" t="s">
        <v>182</v>
      </c>
      <c r="G1" s="18" t="s">
        <v>183</v>
      </c>
      <c r="H1" s="18" t="s">
        <v>184</v>
      </c>
      <c r="I1" s="18" t="s">
        <v>185</v>
      </c>
      <c r="J1" s="18" t="s">
        <v>186</v>
      </c>
      <c r="K1" s="19" t="s">
        <v>187</v>
      </c>
      <c r="L1" s="14" t="s">
        <v>188</v>
      </c>
      <c r="M1" s="2" t="s">
        <v>189</v>
      </c>
      <c r="N1" s="2" t="s">
        <v>190</v>
      </c>
      <c r="O1" s="2" t="s">
        <v>191</v>
      </c>
      <c r="P1" s="2" t="s">
        <v>192</v>
      </c>
      <c r="Q1" s="2" t="s">
        <v>193</v>
      </c>
      <c r="R1" s="2" t="s">
        <v>194</v>
      </c>
      <c r="S1" s="2" t="s">
        <v>195</v>
      </c>
      <c r="T1" s="2" t="s">
        <v>196</v>
      </c>
      <c r="U1" s="2" t="s">
        <v>197</v>
      </c>
      <c r="V1" s="2" t="s">
        <v>198</v>
      </c>
      <c r="W1" s="2" t="s">
        <v>199</v>
      </c>
      <c r="X1" s="2" t="s">
        <v>200</v>
      </c>
      <c r="Y1" s="2" t="s">
        <v>201</v>
      </c>
      <c r="Z1" s="2" t="s">
        <v>202</v>
      </c>
      <c r="AA1" s="2" t="s">
        <v>203</v>
      </c>
      <c r="AB1" s="2" t="s">
        <v>204</v>
      </c>
      <c r="AC1" s="2" t="s">
        <v>205</v>
      </c>
      <c r="AD1" s="2" t="s">
        <v>206</v>
      </c>
      <c r="AE1" s="2" t="s">
        <v>207</v>
      </c>
    </row>
    <row r="2" spans="1:31" x14ac:dyDescent="0.2">
      <c r="A2">
        <v>1</v>
      </c>
      <c r="B2">
        <f>COUNTIF(Sheet1!B2:B16, 1)</f>
        <v>6</v>
      </c>
      <c r="C2">
        <f>COUNTIF(Sheet1!C2:C16, 1)</f>
        <v>4</v>
      </c>
      <c r="D2">
        <f>COUNTIF(Sheet1!D2:D16, 1)</f>
        <v>3</v>
      </c>
      <c r="E2">
        <f>COUNTIF(Sheet1!E2:E16, 1)</f>
        <v>2</v>
      </c>
      <c r="F2">
        <f>COUNTIF(Sheet1!F2:F16, 1)</f>
        <v>4</v>
      </c>
      <c r="G2">
        <f>COUNTIF(Sheet1!G2:G16, 1)</f>
        <v>3</v>
      </c>
      <c r="H2">
        <f>COUNTIF(Sheet1!H2:H16, 1)</f>
        <v>0</v>
      </c>
      <c r="I2">
        <f>COUNTIF(Sheet1!I2:I16, 1)</f>
        <v>2</v>
      </c>
      <c r="J2">
        <f>COUNTIF(Sheet1!J2:J16, 1)</f>
        <v>8</v>
      </c>
      <c r="K2">
        <f>COUNTIF(Sheet1!K2:K16, 1)</f>
        <v>2</v>
      </c>
      <c r="L2">
        <f>COUNTIF(Sheet1!L2:L16, 1)</f>
        <v>5</v>
      </c>
      <c r="M2">
        <f>COUNTIF(Sheet1!M2:M16, 1)</f>
        <v>4</v>
      </c>
      <c r="N2">
        <f>COUNTIF(Sheet1!N2:N16, 1)</f>
        <v>4</v>
      </c>
      <c r="O2">
        <f>COUNTIF(Sheet1!O2:O16, 1)</f>
        <v>0</v>
      </c>
      <c r="P2">
        <f>COUNTIF(Sheet1!P2:P16, 1)</f>
        <v>2</v>
      </c>
      <c r="Q2">
        <f>COUNTIF(Sheet1!Q2:Q16, 1)</f>
        <v>1</v>
      </c>
      <c r="R2">
        <f>COUNTIF(Sheet1!R2:R16, 1)</f>
        <v>0</v>
      </c>
      <c r="S2">
        <f>COUNTIF(Sheet1!S2:S16, 1)</f>
        <v>1</v>
      </c>
      <c r="T2">
        <f>COUNTIF(Sheet1!T2:T16, 1)</f>
        <v>7</v>
      </c>
      <c r="U2">
        <f>COUNTIF(Sheet1!U2:U16, 1)</f>
        <v>0</v>
      </c>
      <c r="V2">
        <f>COUNTIF(Sheet1!V2:V16, 1)</f>
        <v>6</v>
      </c>
      <c r="W2">
        <f>COUNTIF(Sheet1!W2:W16, 1)</f>
        <v>3</v>
      </c>
      <c r="X2">
        <f>COUNTIF(Sheet1!X2:X16, 1)</f>
        <v>2</v>
      </c>
      <c r="Y2">
        <f>COUNTIF(Sheet1!Y2:Y16, 1)</f>
        <v>0</v>
      </c>
      <c r="Z2">
        <f>COUNTIF(Sheet1!Z2:Z16, 1)</f>
        <v>1</v>
      </c>
      <c r="AA2">
        <f>COUNTIF(Sheet1!AA2:AA16, 1)</f>
        <v>1</v>
      </c>
      <c r="AB2">
        <f>COUNTIF(Sheet1!AB2:AB16, 1)</f>
        <v>0</v>
      </c>
      <c r="AC2">
        <f>COUNTIF(Sheet1!AC2:AC16, 1)</f>
        <v>3</v>
      </c>
      <c r="AD2">
        <f>COUNTIF(Sheet1!AD2:AD16, 1)</f>
        <v>6</v>
      </c>
      <c r="AE2">
        <f>COUNTIF(Sheet1!AE2:AE16, 1)</f>
        <v>0</v>
      </c>
    </row>
    <row r="3" spans="1:31" x14ac:dyDescent="0.2">
      <c r="A3">
        <v>2</v>
      </c>
      <c r="B3">
        <f>COUNTIF(Sheet1!B2:B16, 2)</f>
        <v>3</v>
      </c>
      <c r="C3">
        <f>COUNTIF(Sheet1!C2:C16, 2)</f>
        <v>3</v>
      </c>
      <c r="D3">
        <f>COUNTIF(Sheet1!D2:D16, 2)</f>
        <v>2</v>
      </c>
      <c r="E3">
        <f>COUNTIF(Sheet1!E2:E16, 2)</f>
        <v>3</v>
      </c>
      <c r="F3">
        <f>COUNTIF(Sheet1!F2:F16, 2)</f>
        <v>4</v>
      </c>
      <c r="G3">
        <f>COUNTIF(Sheet1!G2:G16, 2)</f>
        <v>3</v>
      </c>
      <c r="H3">
        <f>COUNTIF(Sheet1!H2:H16, 2)</f>
        <v>4</v>
      </c>
      <c r="I3">
        <f>COUNTIF(Sheet1!I2:I16, 2)</f>
        <v>7</v>
      </c>
      <c r="J3">
        <f>COUNTIF(Sheet1!J2:J16, 2)</f>
        <v>2</v>
      </c>
      <c r="K3">
        <f>COUNTIF(Sheet1!K2:K16, 2)</f>
        <v>4</v>
      </c>
      <c r="L3">
        <f>COUNTIF(Sheet1!L2:L16, 2)</f>
        <v>3</v>
      </c>
      <c r="M3">
        <f>COUNTIF(Sheet1!M2:M16, 2)</f>
        <v>3</v>
      </c>
      <c r="N3">
        <f>COUNTIF(Sheet1!N2:N16, 2)</f>
        <v>1</v>
      </c>
      <c r="O3">
        <f>COUNTIF(Sheet1!O2:O16, 2)</f>
        <v>4</v>
      </c>
      <c r="P3">
        <f>COUNTIF(Sheet1!P2:P16, 2)</f>
        <v>2</v>
      </c>
      <c r="Q3">
        <f>COUNTIF(Sheet1!Q2:Q16, 2)</f>
        <v>3</v>
      </c>
      <c r="R3">
        <f>COUNTIF(Sheet1!R2:R16, 2)</f>
        <v>3</v>
      </c>
      <c r="S3">
        <f>COUNTIF(Sheet1!S2:S16, 2)</f>
        <v>6</v>
      </c>
      <c r="T3">
        <f>COUNTIF(Sheet1!T2:T16, 2)</f>
        <v>3</v>
      </c>
      <c r="U3">
        <f>COUNTIF(Sheet1!U2:U16, 2)</f>
        <v>6</v>
      </c>
      <c r="V3">
        <f>COUNTIF(Sheet1!V2:V16, 2)</f>
        <v>1</v>
      </c>
      <c r="W3">
        <f>COUNTIF(Sheet1!W2:W16, 2)</f>
        <v>6</v>
      </c>
      <c r="X3">
        <f>COUNTIF(Sheet1!X2:X16, 2)</f>
        <v>6</v>
      </c>
      <c r="Y3">
        <f>COUNTIF(Sheet1!Y2:Y16, 2)</f>
        <v>5</v>
      </c>
      <c r="Z3">
        <f>COUNTIF(Sheet1!Z2:Z16, 2)</f>
        <v>4</v>
      </c>
      <c r="AA3">
        <f>COUNTIF(Sheet1!AA2:AA16, 2)</f>
        <v>3</v>
      </c>
      <c r="AB3">
        <f>COUNTIF(Sheet1!AB2:AB16, 2)</f>
        <v>1</v>
      </c>
      <c r="AC3">
        <f>COUNTIF(Sheet1!AC2:AC16, 2)</f>
        <v>4</v>
      </c>
      <c r="AD3">
        <f>COUNTIF(Sheet1!AD2:AD16, 2)</f>
        <v>3</v>
      </c>
      <c r="AE3">
        <f>COUNTIF(Sheet1!AE2:AE16, 2)</f>
        <v>3</v>
      </c>
    </row>
    <row r="4" spans="1:31" x14ac:dyDescent="0.2">
      <c r="A4">
        <v>3</v>
      </c>
      <c r="B4">
        <f>COUNTIF(Sheet1!B2:B16, 3)</f>
        <v>4</v>
      </c>
      <c r="C4">
        <f>COUNTIF(Sheet1!C2:C16, 3)</f>
        <v>4</v>
      </c>
      <c r="D4">
        <f>COUNTIF(Sheet1!D2:D16, 3)</f>
        <v>9</v>
      </c>
      <c r="E4">
        <f>COUNTIF(Sheet1!E2:E16, 3)</f>
        <v>10</v>
      </c>
      <c r="F4">
        <f>COUNTIF(Sheet1!F2:F16, 3)</f>
        <v>4</v>
      </c>
      <c r="G4">
        <f>COUNTIF(Sheet1!G2:G16, 3)</f>
        <v>8</v>
      </c>
      <c r="H4">
        <f>COUNTIF(Sheet1!H2:H16, 3)</f>
        <v>9</v>
      </c>
      <c r="I4">
        <f>COUNTIF(Sheet1!I2:I16, 3)</f>
        <v>5</v>
      </c>
      <c r="J4">
        <f>COUNTIF(Sheet1!J2:J16, 3)</f>
        <v>4</v>
      </c>
      <c r="K4">
        <f>COUNTIF(Sheet1!K2:K16, 3)</f>
        <v>6</v>
      </c>
      <c r="L4">
        <f>COUNTIF(Sheet1!L2:L16, 3)</f>
        <v>3</v>
      </c>
      <c r="M4">
        <f>COUNTIF(Sheet1!M2:M16, 3)</f>
        <v>4</v>
      </c>
      <c r="N4">
        <f>COUNTIF(Sheet1!N2:N16, 3)</f>
        <v>7</v>
      </c>
      <c r="O4">
        <f>COUNTIF(Sheet1!O2:O16, 3)</f>
        <v>8</v>
      </c>
      <c r="P4">
        <f>COUNTIF(Sheet1!P2:P16, 3)</f>
        <v>8</v>
      </c>
      <c r="Q4">
        <f>COUNTIF(Sheet1!Q2:Q16, 3)</f>
        <v>6</v>
      </c>
      <c r="R4">
        <f>COUNTIF(Sheet1!R2:R16, 3)</f>
        <v>8</v>
      </c>
      <c r="S4">
        <f>COUNTIF(Sheet1!S2:S16, 3)</f>
        <v>6</v>
      </c>
      <c r="T4">
        <f>COUNTIF(Sheet1!T2:T16, 3)</f>
        <v>3</v>
      </c>
      <c r="U4">
        <f>COUNTIF(Sheet1!U2:U16, 3)</f>
        <v>4</v>
      </c>
      <c r="V4">
        <f>COUNTIF(Sheet1!V2:V16, 3)</f>
        <v>6</v>
      </c>
      <c r="W4">
        <f>COUNTIF(Sheet1!W2:W16, 3)</f>
        <v>4</v>
      </c>
      <c r="X4">
        <f>COUNTIF(Sheet1!X2:X16, 3)</f>
        <v>4</v>
      </c>
      <c r="Y4">
        <f>COUNTIF(Sheet1!Y2:Y16, 3)</f>
        <v>7</v>
      </c>
      <c r="Z4">
        <f>COUNTIF(Sheet1!Z2:Z16, 3)</f>
        <v>8</v>
      </c>
      <c r="AA4">
        <f>COUNTIF(Sheet1!AA2:AA16, 3)</f>
        <v>6</v>
      </c>
      <c r="AB4">
        <f>COUNTIF(Sheet1!AB2:AB16, 3)</f>
        <v>10</v>
      </c>
      <c r="AC4">
        <f>COUNTIF(Sheet1!AC2:AC16, 3)</f>
        <v>6</v>
      </c>
      <c r="AD4">
        <f>COUNTIF(Sheet1!AD2:AD16, 3)</f>
        <v>5</v>
      </c>
      <c r="AE4">
        <f>COUNTIF(Sheet1!AE2:AE16, 3)</f>
        <v>6</v>
      </c>
    </row>
    <row r="5" spans="1:31" x14ac:dyDescent="0.2">
      <c r="A5">
        <v>4</v>
      </c>
      <c r="B5">
        <f>COUNTIF(Sheet1!B2:B16, 4)</f>
        <v>2</v>
      </c>
      <c r="C5">
        <f>COUNTIF(Sheet1!C2:C16, 4)</f>
        <v>4</v>
      </c>
      <c r="D5">
        <f>COUNTIF(Sheet1!D2:D16, 4)</f>
        <v>1</v>
      </c>
      <c r="E5">
        <f>COUNTIF(Sheet1!E2:E16, 4)</f>
        <v>0</v>
      </c>
      <c r="F5">
        <f>COUNTIF(Sheet1!F2:F16, 4)</f>
        <v>3</v>
      </c>
      <c r="G5">
        <f>COUNTIF(Sheet1!G2:G16, 4)</f>
        <v>1</v>
      </c>
      <c r="H5">
        <f>COUNTIF(Sheet1!H2:H16, 4)</f>
        <v>2</v>
      </c>
      <c r="I5">
        <f>COUNTIF(Sheet1!I2:I16, 4)</f>
        <v>1</v>
      </c>
      <c r="J5">
        <f>COUNTIF(Sheet1!J2:J16, 4)</f>
        <v>1</v>
      </c>
      <c r="K5">
        <f>COUNTIF(Sheet1!K2:K16, 4)</f>
        <v>3</v>
      </c>
      <c r="L5">
        <f>COUNTIF(Sheet1!L2:L16, 4)</f>
        <v>3</v>
      </c>
      <c r="M5">
        <f>COUNTIF(Sheet1!M2:M16, 4)</f>
        <v>3</v>
      </c>
      <c r="N5">
        <f>COUNTIF(Sheet1!N2:N16, 4)</f>
        <v>2</v>
      </c>
      <c r="O5">
        <f>COUNTIF(Sheet1!O2:O16, 4)</f>
        <v>2</v>
      </c>
      <c r="P5">
        <f>COUNTIF(Sheet1!P2:P16, 4)</f>
        <v>2</v>
      </c>
      <c r="Q5">
        <f>COUNTIF(Sheet1!Q2:Q16, 4)</f>
        <v>4</v>
      </c>
      <c r="R5">
        <f>COUNTIF(Sheet1!R2:R16, 4)</f>
        <v>3</v>
      </c>
      <c r="S5">
        <f>COUNTIF(Sheet1!S2:S16, 4)</f>
        <v>1</v>
      </c>
      <c r="T5">
        <f>COUNTIF(Sheet1!T2:T16, 4)</f>
        <v>1</v>
      </c>
      <c r="U5">
        <f>COUNTIF(Sheet1!U2:U16, 4)</f>
        <v>4</v>
      </c>
      <c r="V5">
        <f>COUNTIF(Sheet1!V2:V16, 4)</f>
        <v>1</v>
      </c>
      <c r="W5">
        <f>COUNTIF(Sheet1!W2:W16, 4)</f>
        <v>1</v>
      </c>
      <c r="X5">
        <f>COUNTIF(Sheet1!X2:X16, 4)</f>
        <v>2</v>
      </c>
      <c r="Y5">
        <f>COUNTIF(Sheet1!Y2:Y16, 4)</f>
        <v>2</v>
      </c>
      <c r="Z5">
        <f>COUNTIF(Sheet1!Z2:Z16, 4)</f>
        <v>1</v>
      </c>
      <c r="AA5">
        <f>COUNTIF(Sheet1!AA2:AA16, 4)</f>
        <v>4</v>
      </c>
      <c r="AB5">
        <f>COUNTIF(Sheet1!AB2:AB16, 4)</f>
        <v>3</v>
      </c>
      <c r="AC5">
        <f>COUNTIF(Sheet1!AC2:AC16, 4)</f>
        <v>1</v>
      </c>
      <c r="AD5">
        <f>COUNTIF(Sheet1!AD2:AD16, 4)</f>
        <v>0</v>
      </c>
      <c r="AE5">
        <f>COUNTIF(Sheet1!AE2:AE16, 4)</f>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474"/>
  <sheetViews>
    <sheetView topLeftCell="A41" workbookViewId="0"/>
  </sheetViews>
  <sheetFormatPr baseColWidth="10" defaultColWidth="8.83203125" defaultRowHeight="15" x14ac:dyDescent="0.2"/>
  <cols>
    <col min="1" max="2" width="31.1640625" customWidth="1"/>
  </cols>
  <sheetData>
    <row r="1" spans="1:25" x14ac:dyDescent="0.2">
      <c r="A1" s="8" t="s">
        <v>154</v>
      </c>
      <c r="B1" s="8"/>
      <c r="C1" s="8"/>
      <c r="D1" s="8"/>
      <c r="E1" s="8"/>
      <c r="F1" s="8"/>
      <c r="G1" s="8"/>
      <c r="H1" s="8"/>
      <c r="I1" s="8"/>
      <c r="J1" s="8"/>
      <c r="K1" s="8"/>
      <c r="L1" s="8"/>
      <c r="M1" s="8"/>
      <c r="N1" s="8"/>
      <c r="O1" s="8"/>
      <c r="P1" s="8"/>
      <c r="Q1" s="8"/>
      <c r="R1" s="8"/>
      <c r="S1" s="8"/>
      <c r="T1" s="8"/>
      <c r="U1" s="8"/>
      <c r="V1" s="8"/>
      <c r="W1" s="8"/>
      <c r="X1" s="8"/>
      <c r="Y1" s="8"/>
    </row>
    <row r="2" spans="1:25" x14ac:dyDescent="0.2">
      <c r="A2" s="1" t="s">
        <v>155</v>
      </c>
    </row>
    <row r="3" spans="1:25" x14ac:dyDescent="0.2">
      <c r="A3" s="1" t="s">
        <v>22</v>
      </c>
    </row>
    <row r="4" spans="1:25" x14ac:dyDescent="0.2">
      <c r="A4" s="5" t="s">
        <v>156</v>
      </c>
      <c r="B4" s="1">
        <v>7</v>
      </c>
      <c r="C4" s="6">
        <v>0.29166666666666669</v>
      </c>
    </row>
    <row r="5" spans="1:25" x14ac:dyDescent="0.2">
      <c r="A5" s="5" t="s">
        <v>157</v>
      </c>
      <c r="B5" s="10">
        <v>8</v>
      </c>
      <c r="C5" s="9">
        <v>0.33333333333333331</v>
      </c>
    </row>
    <row r="6" spans="1:25" x14ac:dyDescent="0.2">
      <c r="A6" s="5" t="s">
        <v>158</v>
      </c>
      <c r="B6" s="1">
        <v>5</v>
      </c>
      <c r="C6" s="6">
        <v>0.20833333333333334</v>
      </c>
    </row>
    <row r="7" spans="1:25" x14ac:dyDescent="0.2">
      <c r="A7" s="5" t="s">
        <v>159</v>
      </c>
      <c r="B7" s="1">
        <v>4</v>
      </c>
      <c r="C7" s="6">
        <v>0.16666666666666666</v>
      </c>
    </row>
    <row r="8" spans="1:25" x14ac:dyDescent="0.2">
      <c r="A8" s="11" t="s">
        <v>160</v>
      </c>
      <c r="B8" s="11">
        <v>24</v>
      </c>
      <c r="C8" s="11"/>
      <c r="D8" s="11"/>
      <c r="E8" s="11"/>
      <c r="F8" s="11"/>
      <c r="G8" s="11"/>
      <c r="H8" s="11"/>
      <c r="I8" s="11"/>
      <c r="J8" s="11"/>
      <c r="K8" s="11"/>
      <c r="L8" s="11"/>
      <c r="M8" s="11"/>
      <c r="N8" s="11"/>
      <c r="O8" s="11"/>
      <c r="P8" s="11"/>
      <c r="Q8" s="11"/>
      <c r="R8" s="11"/>
      <c r="S8" s="11"/>
      <c r="T8" s="11"/>
      <c r="U8" s="11"/>
      <c r="V8" s="11"/>
      <c r="W8" s="11"/>
      <c r="X8" s="11"/>
      <c r="Y8" s="11"/>
    </row>
    <row r="11" spans="1:25" x14ac:dyDescent="0.2">
      <c r="A11" s="1" t="s">
        <v>161</v>
      </c>
      <c r="B11" s="7">
        <v>2.25</v>
      </c>
    </row>
    <row r="12" spans="1:25" x14ac:dyDescent="0.2">
      <c r="A12" s="1" t="s">
        <v>162</v>
      </c>
      <c r="B12" s="7">
        <v>1.0733936430981312</v>
      </c>
    </row>
    <row r="13" spans="1:25" x14ac:dyDescent="0.2">
      <c r="A13" s="1" t="s">
        <v>163</v>
      </c>
      <c r="B13" s="7">
        <v>1.1521739130434783</v>
      </c>
    </row>
    <row r="18" spans="1:25" x14ac:dyDescent="0.2">
      <c r="A18" s="1" t="s">
        <v>23</v>
      </c>
    </row>
    <row r="19" spans="1:25" x14ac:dyDescent="0.2">
      <c r="A19" s="5" t="s">
        <v>156</v>
      </c>
      <c r="B19" s="1">
        <v>5</v>
      </c>
      <c r="C19" s="6">
        <v>0.21739130434782608</v>
      </c>
    </row>
    <row r="20" spans="1:25" x14ac:dyDescent="0.2">
      <c r="A20" s="5" t="s">
        <v>157</v>
      </c>
      <c r="B20" s="10">
        <v>8</v>
      </c>
      <c r="C20" s="9">
        <v>0.34782608695652173</v>
      </c>
    </row>
    <row r="21" spans="1:25" x14ac:dyDescent="0.2">
      <c r="A21" s="5" t="s">
        <v>158</v>
      </c>
      <c r="B21" s="1">
        <v>5</v>
      </c>
      <c r="C21" s="6">
        <v>0.21739130434782608</v>
      </c>
    </row>
    <row r="22" spans="1:25" x14ac:dyDescent="0.2">
      <c r="A22" s="5" t="s">
        <v>159</v>
      </c>
      <c r="B22" s="1">
        <v>5</v>
      </c>
      <c r="C22" s="6">
        <v>0.21739130434782608</v>
      </c>
    </row>
    <row r="23" spans="1:25" x14ac:dyDescent="0.2">
      <c r="A23" s="11" t="s">
        <v>160</v>
      </c>
      <c r="B23" s="11">
        <v>23</v>
      </c>
      <c r="C23" s="11"/>
      <c r="D23" s="11"/>
      <c r="E23" s="11"/>
      <c r="F23" s="11"/>
      <c r="G23" s="11"/>
      <c r="H23" s="11"/>
      <c r="I23" s="11"/>
      <c r="J23" s="11"/>
      <c r="K23" s="11"/>
      <c r="L23" s="11"/>
      <c r="M23" s="11"/>
      <c r="N23" s="11"/>
      <c r="O23" s="11"/>
      <c r="P23" s="11"/>
      <c r="Q23" s="11"/>
      <c r="R23" s="11"/>
      <c r="S23" s="11"/>
      <c r="T23" s="11"/>
      <c r="U23" s="11"/>
      <c r="V23" s="11"/>
      <c r="W23" s="11"/>
      <c r="X23" s="11"/>
      <c r="Y23" s="11"/>
    </row>
    <row r="26" spans="1:25" x14ac:dyDescent="0.2">
      <c r="A26" s="1" t="s">
        <v>161</v>
      </c>
      <c r="B26" s="7">
        <v>2.4347826086956523</v>
      </c>
    </row>
    <row r="27" spans="1:25" x14ac:dyDescent="0.2">
      <c r="A27" s="1" t="s">
        <v>162</v>
      </c>
      <c r="B27" s="7">
        <v>1.0798184593432083</v>
      </c>
    </row>
    <row r="28" spans="1:25" x14ac:dyDescent="0.2">
      <c r="A28" s="1" t="s">
        <v>163</v>
      </c>
      <c r="B28" s="7">
        <v>1.1660079051383399</v>
      </c>
    </row>
    <row r="33" spans="1:25" x14ac:dyDescent="0.2">
      <c r="A33" s="1" t="s">
        <v>24</v>
      </c>
    </row>
    <row r="34" spans="1:25" x14ac:dyDescent="0.2">
      <c r="A34" s="5" t="s">
        <v>156</v>
      </c>
      <c r="B34" s="1">
        <v>4</v>
      </c>
      <c r="C34" s="6">
        <v>0.17391304347826086</v>
      </c>
    </row>
    <row r="35" spans="1:25" x14ac:dyDescent="0.2">
      <c r="A35" s="5" t="s">
        <v>157</v>
      </c>
      <c r="B35" s="1">
        <v>8</v>
      </c>
      <c r="C35" s="6">
        <v>0.34782608695652173</v>
      </c>
    </row>
    <row r="36" spans="1:25" x14ac:dyDescent="0.2">
      <c r="A36" s="5" t="s">
        <v>158</v>
      </c>
      <c r="B36" s="10">
        <v>10</v>
      </c>
      <c r="C36" s="9">
        <v>0.43478260869565216</v>
      </c>
    </row>
    <row r="37" spans="1:25" x14ac:dyDescent="0.2">
      <c r="A37" s="5" t="s">
        <v>159</v>
      </c>
      <c r="B37" s="1">
        <v>1</v>
      </c>
      <c r="C37" s="6">
        <v>4.3478260869565216E-2</v>
      </c>
    </row>
    <row r="38" spans="1:25" x14ac:dyDescent="0.2">
      <c r="A38" s="11" t="s">
        <v>160</v>
      </c>
      <c r="B38" s="11">
        <v>23</v>
      </c>
      <c r="C38" s="11"/>
      <c r="D38" s="11"/>
      <c r="E38" s="11"/>
      <c r="F38" s="11"/>
      <c r="G38" s="11"/>
      <c r="H38" s="11"/>
      <c r="I38" s="11"/>
      <c r="J38" s="11"/>
      <c r="K38" s="11"/>
      <c r="L38" s="11"/>
      <c r="M38" s="11"/>
      <c r="N38" s="11"/>
      <c r="O38" s="11"/>
      <c r="P38" s="11"/>
      <c r="Q38" s="11"/>
      <c r="R38" s="11"/>
      <c r="S38" s="11"/>
      <c r="T38" s="11"/>
      <c r="U38" s="11"/>
      <c r="V38" s="11"/>
      <c r="W38" s="11"/>
      <c r="X38" s="11"/>
      <c r="Y38" s="11"/>
    </row>
    <row r="41" spans="1:25" x14ac:dyDescent="0.2">
      <c r="A41" s="1" t="s">
        <v>161</v>
      </c>
      <c r="B41" s="7">
        <v>2.347826086956522</v>
      </c>
    </row>
    <row r="42" spans="1:25" x14ac:dyDescent="0.2">
      <c r="A42" s="1" t="s">
        <v>162</v>
      </c>
      <c r="B42" s="7">
        <v>0.83168479891307556</v>
      </c>
    </row>
    <row r="43" spans="1:25" x14ac:dyDescent="0.2">
      <c r="A43" s="1" t="s">
        <v>163</v>
      </c>
      <c r="B43" s="7">
        <v>0.6916996047430829</v>
      </c>
    </row>
    <row r="48" spans="1:25" x14ac:dyDescent="0.2">
      <c r="A48" s="1" t="s">
        <v>25</v>
      </c>
    </row>
    <row r="49" spans="1:25" x14ac:dyDescent="0.2">
      <c r="A49" s="5" t="s">
        <v>156</v>
      </c>
      <c r="B49" s="1">
        <v>2</v>
      </c>
      <c r="C49" s="6">
        <v>8.3333333333333329E-2</v>
      </c>
    </row>
    <row r="50" spans="1:25" x14ac:dyDescent="0.2">
      <c r="A50" s="5" t="s">
        <v>157</v>
      </c>
      <c r="B50" s="1">
        <v>3</v>
      </c>
      <c r="C50" s="6">
        <v>0.125</v>
      </c>
    </row>
    <row r="51" spans="1:25" x14ac:dyDescent="0.2">
      <c r="A51" s="5" t="s">
        <v>158</v>
      </c>
      <c r="B51" s="10">
        <v>11</v>
      </c>
      <c r="C51" s="9">
        <v>0.45833333333333331</v>
      </c>
    </row>
    <row r="52" spans="1:25" x14ac:dyDescent="0.2">
      <c r="A52" s="5" t="s">
        <v>159</v>
      </c>
      <c r="B52" s="1">
        <v>8</v>
      </c>
      <c r="C52" s="6">
        <v>0.33333333333333331</v>
      </c>
    </row>
    <row r="53" spans="1:25" x14ac:dyDescent="0.2">
      <c r="A53" s="11" t="s">
        <v>160</v>
      </c>
      <c r="B53" s="11">
        <v>24</v>
      </c>
      <c r="C53" s="11"/>
      <c r="D53" s="11"/>
      <c r="E53" s="11"/>
      <c r="F53" s="11"/>
      <c r="G53" s="11"/>
      <c r="H53" s="11"/>
      <c r="I53" s="11"/>
      <c r="J53" s="11"/>
      <c r="K53" s="11"/>
      <c r="L53" s="11"/>
      <c r="M53" s="11"/>
      <c r="N53" s="11"/>
      <c r="O53" s="11"/>
      <c r="P53" s="11"/>
      <c r="Q53" s="11"/>
      <c r="R53" s="11"/>
      <c r="S53" s="11"/>
      <c r="T53" s="11"/>
      <c r="U53" s="11"/>
      <c r="V53" s="11"/>
      <c r="W53" s="11"/>
      <c r="X53" s="11"/>
      <c r="Y53" s="11"/>
    </row>
    <row r="56" spans="1:25" x14ac:dyDescent="0.2">
      <c r="A56" s="1" t="s">
        <v>161</v>
      </c>
      <c r="B56" s="7">
        <v>3.0416666666666665</v>
      </c>
    </row>
    <row r="57" spans="1:25" x14ac:dyDescent="0.2">
      <c r="A57" s="1" t="s">
        <v>162</v>
      </c>
      <c r="B57" s="7">
        <v>0.90789611868255093</v>
      </c>
    </row>
    <row r="58" spans="1:25" x14ac:dyDescent="0.2">
      <c r="A58" s="1" t="s">
        <v>163</v>
      </c>
      <c r="B58" s="7">
        <v>0.82427536231884058</v>
      </c>
    </row>
    <row r="63" spans="1:25" x14ac:dyDescent="0.2">
      <c r="A63" s="1" t="s">
        <v>26</v>
      </c>
    </row>
    <row r="64" spans="1:25" x14ac:dyDescent="0.2">
      <c r="A64" s="5" t="s">
        <v>156</v>
      </c>
      <c r="B64" s="1">
        <v>4</v>
      </c>
      <c r="C64" s="6">
        <v>0.18181818181818182</v>
      </c>
    </row>
    <row r="65" spans="1:25" x14ac:dyDescent="0.2">
      <c r="A65" s="5" t="s">
        <v>157</v>
      </c>
      <c r="B65" s="1">
        <v>4</v>
      </c>
      <c r="C65" s="6">
        <v>0.18181818181818182</v>
      </c>
    </row>
    <row r="66" spans="1:25" x14ac:dyDescent="0.2">
      <c r="A66" s="5" t="s">
        <v>158</v>
      </c>
      <c r="B66" s="1">
        <v>5</v>
      </c>
      <c r="C66" s="6">
        <v>0.22727272727272727</v>
      </c>
    </row>
    <row r="67" spans="1:25" x14ac:dyDescent="0.2">
      <c r="A67" s="5" t="s">
        <v>159</v>
      </c>
      <c r="B67" s="10">
        <v>9</v>
      </c>
      <c r="C67" s="9">
        <v>0.40909090909090912</v>
      </c>
    </row>
    <row r="68" spans="1:25" x14ac:dyDescent="0.2">
      <c r="A68" s="11" t="s">
        <v>160</v>
      </c>
      <c r="B68" s="11">
        <v>22</v>
      </c>
      <c r="C68" s="11"/>
      <c r="D68" s="11"/>
      <c r="E68" s="11"/>
      <c r="F68" s="11"/>
      <c r="G68" s="11"/>
      <c r="H68" s="11"/>
      <c r="I68" s="11"/>
      <c r="J68" s="11"/>
      <c r="K68" s="11"/>
      <c r="L68" s="11"/>
      <c r="M68" s="11"/>
      <c r="N68" s="11"/>
      <c r="O68" s="11"/>
      <c r="P68" s="11"/>
      <c r="Q68" s="11"/>
      <c r="R68" s="11"/>
      <c r="S68" s="11"/>
      <c r="T68" s="11"/>
      <c r="U68" s="11"/>
      <c r="V68" s="11"/>
      <c r="W68" s="11"/>
      <c r="X68" s="11"/>
      <c r="Y68" s="11"/>
    </row>
    <row r="71" spans="1:25" x14ac:dyDescent="0.2">
      <c r="A71" s="1" t="s">
        <v>161</v>
      </c>
      <c r="B71" s="7">
        <v>2.8636363636363638</v>
      </c>
    </row>
    <row r="72" spans="1:25" x14ac:dyDescent="0.2">
      <c r="A72" s="1" t="s">
        <v>162</v>
      </c>
      <c r="B72" s="7">
        <v>1.1668212637211672</v>
      </c>
    </row>
    <row r="73" spans="1:25" x14ac:dyDescent="0.2">
      <c r="A73" s="1" t="s">
        <v>163</v>
      </c>
      <c r="B73" s="7">
        <v>1.3614718614718615</v>
      </c>
    </row>
    <row r="78" spans="1:25" x14ac:dyDescent="0.2">
      <c r="A78" s="1" t="s">
        <v>27</v>
      </c>
    </row>
    <row r="79" spans="1:25" x14ac:dyDescent="0.2">
      <c r="A79" s="5" t="s">
        <v>156</v>
      </c>
      <c r="B79" s="1">
        <v>5</v>
      </c>
      <c r="C79" s="6">
        <v>0.20833333333333334</v>
      </c>
    </row>
    <row r="80" spans="1:25" x14ac:dyDescent="0.2">
      <c r="A80" s="5" t="s">
        <v>157</v>
      </c>
      <c r="B80" s="1">
        <v>6</v>
      </c>
      <c r="C80" s="6">
        <v>0.25</v>
      </c>
    </row>
    <row r="81" spans="1:25" x14ac:dyDescent="0.2">
      <c r="A81" s="5" t="s">
        <v>158</v>
      </c>
      <c r="B81" s="10">
        <v>11</v>
      </c>
      <c r="C81" s="9">
        <v>0.45833333333333331</v>
      </c>
    </row>
    <row r="82" spans="1:25" x14ac:dyDescent="0.2">
      <c r="A82" s="5" t="s">
        <v>159</v>
      </c>
      <c r="B82" s="1">
        <v>2</v>
      </c>
      <c r="C82" s="6">
        <v>8.3333333333333329E-2</v>
      </c>
    </row>
    <row r="83" spans="1:25" x14ac:dyDescent="0.2">
      <c r="A83" s="11" t="s">
        <v>160</v>
      </c>
      <c r="B83" s="11">
        <v>24</v>
      </c>
      <c r="C83" s="11"/>
      <c r="D83" s="11"/>
      <c r="E83" s="11"/>
      <c r="F83" s="11"/>
      <c r="G83" s="11"/>
      <c r="H83" s="11"/>
      <c r="I83" s="11"/>
      <c r="J83" s="11"/>
      <c r="K83" s="11"/>
      <c r="L83" s="11"/>
      <c r="M83" s="11"/>
      <c r="N83" s="11"/>
      <c r="O83" s="11"/>
      <c r="P83" s="11"/>
      <c r="Q83" s="11"/>
      <c r="R83" s="11"/>
      <c r="S83" s="11"/>
      <c r="T83" s="11"/>
      <c r="U83" s="11"/>
      <c r="V83" s="11"/>
      <c r="W83" s="11"/>
      <c r="X83" s="11"/>
      <c r="Y83" s="11"/>
    </row>
    <row r="86" spans="1:25" x14ac:dyDescent="0.2">
      <c r="A86" s="1" t="s">
        <v>161</v>
      </c>
      <c r="B86" s="7">
        <v>2.4166666666666665</v>
      </c>
    </row>
    <row r="87" spans="1:25" x14ac:dyDescent="0.2">
      <c r="A87" s="1" t="s">
        <v>162</v>
      </c>
      <c r="B87" s="7">
        <v>0.92861124297507303</v>
      </c>
    </row>
    <row r="88" spans="1:25" x14ac:dyDescent="0.2">
      <c r="A88" s="1" t="s">
        <v>163</v>
      </c>
      <c r="B88" s="7">
        <v>0.8623188405797102</v>
      </c>
    </row>
    <row r="93" spans="1:25" x14ac:dyDescent="0.2">
      <c r="A93" s="1" t="s">
        <v>28</v>
      </c>
    </row>
    <row r="94" spans="1:25" x14ac:dyDescent="0.2">
      <c r="A94" s="5" t="s">
        <v>156</v>
      </c>
      <c r="B94" s="1">
        <v>0</v>
      </c>
      <c r="C94" s="6">
        <v>0</v>
      </c>
    </row>
    <row r="95" spans="1:25" x14ac:dyDescent="0.2">
      <c r="A95" s="5" t="s">
        <v>157</v>
      </c>
      <c r="B95" s="1">
        <v>6</v>
      </c>
      <c r="C95" s="6">
        <v>0.3</v>
      </c>
    </row>
    <row r="96" spans="1:25" x14ac:dyDescent="0.2">
      <c r="A96" s="5" t="s">
        <v>158</v>
      </c>
      <c r="B96" s="10">
        <v>10</v>
      </c>
      <c r="C96" s="9">
        <v>0.5</v>
      </c>
    </row>
    <row r="97" spans="1:25" x14ac:dyDescent="0.2">
      <c r="A97" s="5" t="s">
        <v>159</v>
      </c>
      <c r="B97" s="1">
        <v>4</v>
      </c>
      <c r="C97" s="6">
        <v>0.2</v>
      </c>
    </row>
    <row r="98" spans="1:25" x14ac:dyDescent="0.2">
      <c r="A98" s="11" t="s">
        <v>160</v>
      </c>
      <c r="B98" s="11">
        <v>20</v>
      </c>
      <c r="C98" s="11"/>
      <c r="D98" s="11"/>
      <c r="E98" s="11"/>
      <c r="F98" s="11"/>
      <c r="G98" s="11"/>
      <c r="H98" s="11"/>
      <c r="I98" s="11"/>
      <c r="J98" s="11"/>
      <c r="K98" s="11"/>
      <c r="L98" s="11"/>
      <c r="M98" s="11"/>
      <c r="N98" s="11"/>
      <c r="O98" s="11"/>
      <c r="P98" s="11"/>
      <c r="Q98" s="11"/>
      <c r="R98" s="11"/>
      <c r="S98" s="11"/>
      <c r="T98" s="11"/>
      <c r="U98" s="11"/>
      <c r="V98" s="11"/>
      <c r="W98" s="11"/>
      <c r="X98" s="11"/>
      <c r="Y98" s="11"/>
    </row>
    <row r="101" spans="1:25" x14ac:dyDescent="0.2">
      <c r="A101" s="1" t="s">
        <v>161</v>
      </c>
      <c r="B101" s="7">
        <v>2.9</v>
      </c>
    </row>
    <row r="102" spans="1:25" x14ac:dyDescent="0.2">
      <c r="A102" s="1" t="s">
        <v>162</v>
      </c>
      <c r="B102" s="7">
        <v>0.7181848464596079</v>
      </c>
    </row>
    <row r="103" spans="1:25" x14ac:dyDescent="0.2">
      <c r="A103" s="1" t="s">
        <v>163</v>
      </c>
      <c r="B103" s="7">
        <v>0.51578947368421058</v>
      </c>
    </row>
    <row r="108" spans="1:25" x14ac:dyDescent="0.2">
      <c r="A108" s="1" t="s">
        <v>29</v>
      </c>
    </row>
    <row r="109" spans="1:25" x14ac:dyDescent="0.2">
      <c r="A109" s="5" t="s">
        <v>156</v>
      </c>
      <c r="B109" s="1">
        <v>2</v>
      </c>
      <c r="C109" s="6">
        <v>8.3333333333333329E-2</v>
      </c>
    </row>
    <row r="110" spans="1:25" x14ac:dyDescent="0.2">
      <c r="A110" s="5" t="s">
        <v>157</v>
      </c>
      <c r="B110" s="10">
        <v>11</v>
      </c>
      <c r="C110" s="9">
        <v>0.45833333333333331</v>
      </c>
    </row>
    <row r="111" spans="1:25" x14ac:dyDescent="0.2">
      <c r="A111" s="5" t="s">
        <v>158</v>
      </c>
      <c r="B111" s="1">
        <v>7</v>
      </c>
      <c r="C111" s="6">
        <v>0.29166666666666669</v>
      </c>
    </row>
    <row r="112" spans="1:25" x14ac:dyDescent="0.2">
      <c r="A112" s="5" t="s">
        <v>159</v>
      </c>
      <c r="B112" s="1">
        <v>4</v>
      </c>
      <c r="C112" s="6">
        <v>0.16666666666666666</v>
      </c>
    </row>
    <row r="113" spans="1:25" x14ac:dyDescent="0.2">
      <c r="A113" s="11" t="s">
        <v>160</v>
      </c>
      <c r="B113" s="11">
        <v>24</v>
      </c>
      <c r="C113" s="11"/>
      <c r="D113" s="11"/>
      <c r="E113" s="11"/>
      <c r="F113" s="11"/>
      <c r="G113" s="11"/>
      <c r="H113" s="11"/>
      <c r="I113" s="11"/>
      <c r="J113" s="11"/>
      <c r="K113" s="11"/>
      <c r="L113" s="11"/>
      <c r="M113" s="11"/>
      <c r="N113" s="11"/>
      <c r="O113" s="11"/>
      <c r="P113" s="11"/>
      <c r="Q113" s="11"/>
      <c r="R113" s="11"/>
      <c r="S113" s="11"/>
      <c r="T113" s="11"/>
      <c r="U113" s="11"/>
      <c r="V113" s="11"/>
      <c r="W113" s="11"/>
      <c r="X113" s="11"/>
      <c r="Y113" s="11"/>
    </row>
    <row r="116" spans="1:25" x14ac:dyDescent="0.2">
      <c r="A116" s="1" t="s">
        <v>161</v>
      </c>
      <c r="B116" s="7">
        <v>2.5416666666666665</v>
      </c>
    </row>
    <row r="117" spans="1:25" x14ac:dyDescent="0.2">
      <c r="A117" s="1" t="s">
        <v>162</v>
      </c>
      <c r="B117" s="7">
        <v>0.88362724123313197</v>
      </c>
    </row>
    <row r="118" spans="1:25" x14ac:dyDescent="0.2">
      <c r="A118" s="1" t="s">
        <v>163</v>
      </c>
      <c r="B118" s="7">
        <v>0.7807971014492755</v>
      </c>
    </row>
    <row r="123" spans="1:25" x14ac:dyDescent="0.2">
      <c r="A123" s="1" t="s">
        <v>30</v>
      </c>
    </row>
    <row r="124" spans="1:25" x14ac:dyDescent="0.2">
      <c r="A124" s="5" t="s">
        <v>156</v>
      </c>
      <c r="B124" s="10">
        <v>9</v>
      </c>
      <c r="C124" s="9">
        <v>0.375</v>
      </c>
    </row>
    <row r="125" spans="1:25" x14ac:dyDescent="0.2">
      <c r="A125" s="5" t="s">
        <v>157</v>
      </c>
      <c r="B125" s="1">
        <v>2</v>
      </c>
      <c r="C125" s="6">
        <v>8.3333333333333329E-2</v>
      </c>
    </row>
    <row r="126" spans="1:25" x14ac:dyDescent="0.2">
      <c r="A126" s="5" t="s">
        <v>158</v>
      </c>
      <c r="B126" s="1">
        <v>6</v>
      </c>
      <c r="C126" s="6">
        <v>0.25</v>
      </c>
    </row>
    <row r="127" spans="1:25" x14ac:dyDescent="0.2">
      <c r="A127" s="5" t="s">
        <v>159</v>
      </c>
      <c r="B127" s="1">
        <v>7</v>
      </c>
      <c r="C127" s="6">
        <v>0.29166666666666669</v>
      </c>
    </row>
    <row r="128" spans="1:25" x14ac:dyDescent="0.2">
      <c r="A128" s="11" t="s">
        <v>160</v>
      </c>
      <c r="B128" s="11">
        <v>24</v>
      </c>
      <c r="C128" s="11"/>
      <c r="D128" s="11"/>
      <c r="E128" s="11"/>
      <c r="F128" s="11"/>
      <c r="G128" s="11"/>
      <c r="H128" s="11"/>
      <c r="I128" s="11"/>
      <c r="J128" s="11"/>
      <c r="K128" s="11"/>
      <c r="L128" s="11"/>
      <c r="M128" s="11"/>
      <c r="N128" s="11"/>
      <c r="O128" s="11"/>
      <c r="P128" s="11"/>
      <c r="Q128" s="11"/>
      <c r="R128" s="11"/>
      <c r="S128" s="11"/>
      <c r="T128" s="11"/>
      <c r="U128" s="11"/>
      <c r="V128" s="11"/>
      <c r="W128" s="11"/>
      <c r="X128" s="11"/>
      <c r="Y128" s="11"/>
    </row>
    <row r="131" spans="1:25" x14ac:dyDescent="0.2">
      <c r="A131" s="1" t="s">
        <v>161</v>
      </c>
      <c r="B131" s="7">
        <v>2.4583333333333335</v>
      </c>
    </row>
    <row r="132" spans="1:25" x14ac:dyDescent="0.2">
      <c r="A132" s="1" t="s">
        <v>162</v>
      </c>
      <c r="B132" s="7">
        <v>1.2846642825425558</v>
      </c>
    </row>
    <row r="133" spans="1:25" x14ac:dyDescent="0.2">
      <c r="A133" s="1" t="s">
        <v>163</v>
      </c>
      <c r="B133" s="7">
        <v>1.6503623188405796</v>
      </c>
    </row>
    <row r="138" spans="1:25" x14ac:dyDescent="0.2">
      <c r="A138" s="1" t="s">
        <v>31</v>
      </c>
    </row>
    <row r="139" spans="1:25" x14ac:dyDescent="0.2">
      <c r="A139" s="5" t="s">
        <v>156</v>
      </c>
      <c r="B139" s="1">
        <v>2</v>
      </c>
      <c r="C139" s="6">
        <v>0.08</v>
      </c>
    </row>
    <row r="140" spans="1:25" x14ac:dyDescent="0.2">
      <c r="A140" s="5" t="s">
        <v>157</v>
      </c>
      <c r="B140" s="1">
        <v>8</v>
      </c>
      <c r="C140" s="6">
        <v>0.32</v>
      </c>
    </row>
    <row r="141" spans="1:25" x14ac:dyDescent="0.2">
      <c r="A141" s="5" t="s">
        <v>158</v>
      </c>
      <c r="B141" s="10">
        <v>9</v>
      </c>
      <c r="C141" s="9">
        <v>0.36</v>
      </c>
    </row>
    <row r="142" spans="1:25" x14ac:dyDescent="0.2">
      <c r="A142" s="5" t="s">
        <v>159</v>
      </c>
      <c r="B142" s="1">
        <v>6</v>
      </c>
      <c r="C142" s="6">
        <v>0.24</v>
      </c>
    </row>
    <row r="143" spans="1:25" x14ac:dyDescent="0.2">
      <c r="A143" s="11" t="s">
        <v>160</v>
      </c>
      <c r="B143" s="11">
        <v>25</v>
      </c>
      <c r="C143" s="11"/>
      <c r="D143" s="11"/>
      <c r="E143" s="11"/>
      <c r="F143" s="11"/>
      <c r="G143" s="11"/>
      <c r="H143" s="11"/>
      <c r="I143" s="11"/>
      <c r="J143" s="11"/>
      <c r="K143" s="11"/>
      <c r="L143" s="11"/>
      <c r="M143" s="11"/>
      <c r="N143" s="11"/>
      <c r="O143" s="11"/>
      <c r="P143" s="11"/>
      <c r="Q143" s="11"/>
      <c r="R143" s="11"/>
      <c r="S143" s="11"/>
      <c r="T143" s="11"/>
      <c r="U143" s="11"/>
      <c r="V143" s="11"/>
      <c r="W143" s="11"/>
      <c r="X143" s="11"/>
      <c r="Y143" s="11"/>
    </row>
    <row r="146" spans="1:25" x14ac:dyDescent="0.2">
      <c r="A146" s="1" t="s">
        <v>161</v>
      </c>
      <c r="B146" s="7">
        <v>2.76</v>
      </c>
    </row>
    <row r="147" spans="1:25" x14ac:dyDescent="0.2">
      <c r="A147" s="1" t="s">
        <v>162</v>
      </c>
      <c r="B147" s="7">
        <v>0.9255628917943215</v>
      </c>
    </row>
    <row r="148" spans="1:25" x14ac:dyDescent="0.2">
      <c r="A148" s="1" t="s">
        <v>163</v>
      </c>
      <c r="B148" s="7">
        <v>0.8566666666666668</v>
      </c>
    </row>
    <row r="150" spans="1:25" x14ac:dyDescent="0.2">
      <c r="A150" s="2" t="s">
        <v>164</v>
      </c>
      <c r="B150" s="7">
        <v>2.6</v>
      </c>
    </row>
    <row r="155" spans="1:25" x14ac:dyDescent="0.2">
      <c r="A155" s="8" t="s">
        <v>165</v>
      </c>
      <c r="B155" s="8"/>
      <c r="C155" s="8"/>
      <c r="D155" s="8"/>
      <c r="E155" s="8"/>
      <c r="F155" s="8"/>
      <c r="G155" s="8"/>
      <c r="H155" s="8"/>
      <c r="I155" s="8"/>
      <c r="J155" s="8"/>
      <c r="K155" s="8"/>
      <c r="L155" s="8"/>
      <c r="M155" s="8"/>
      <c r="N155" s="8"/>
      <c r="O155" s="8"/>
      <c r="P155" s="8"/>
      <c r="Q155" s="8"/>
      <c r="R155" s="8"/>
      <c r="S155" s="8"/>
      <c r="T155" s="8"/>
      <c r="U155" s="8"/>
      <c r="V155" s="8"/>
      <c r="W155" s="8"/>
      <c r="X155" s="8"/>
      <c r="Y155" s="8"/>
    </row>
    <row r="156" spans="1:25" x14ac:dyDescent="0.2">
      <c r="A156" s="1" t="s">
        <v>166</v>
      </c>
    </row>
    <row r="157" spans="1:25" x14ac:dyDescent="0.2">
      <c r="A157" s="1" t="s">
        <v>22</v>
      </c>
    </row>
    <row r="158" spans="1:25" x14ac:dyDescent="0.2">
      <c r="A158" s="5" t="s">
        <v>156</v>
      </c>
      <c r="B158" s="10">
        <v>8</v>
      </c>
      <c r="C158" s="9">
        <v>0.38095238095238093</v>
      </c>
    </row>
    <row r="159" spans="1:25" x14ac:dyDescent="0.2">
      <c r="A159" s="5" t="s">
        <v>157</v>
      </c>
      <c r="B159" s="1">
        <v>4</v>
      </c>
      <c r="C159" s="6">
        <v>0.19047619047619047</v>
      </c>
    </row>
    <row r="160" spans="1:25" x14ac:dyDescent="0.2">
      <c r="A160" s="5" t="s">
        <v>158</v>
      </c>
      <c r="B160" s="1">
        <v>4</v>
      </c>
      <c r="C160" s="6">
        <v>0.19047619047619047</v>
      </c>
    </row>
    <row r="161" spans="1:25" x14ac:dyDescent="0.2">
      <c r="A161" s="5" t="s">
        <v>159</v>
      </c>
      <c r="B161" s="1">
        <v>5</v>
      </c>
      <c r="C161" s="6">
        <v>0.23809523809523808</v>
      </c>
    </row>
    <row r="162" spans="1:25" x14ac:dyDescent="0.2">
      <c r="A162" s="11" t="s">
        <v>160</v>
      </c>
      <c r="B162" s="11">
        <v>21</v>
      </c>
      <c r="C162" s="11"/>
      <c r="D162" s="11"/>
      <c r="E162" s="11"/>
      <c r="F162" s="11"/>
      <c r="G162" s="11"/>
      <c r="H162" s="11"/>
      <c r="I162" s="11"/>
      <c r="J162" s="11"/>
      <c r="K162" s="11"/>
      <c r="L162" s="11"/>
      <c r="M162" s="11"/>
      <c r="N162" s="11"/>
      <c r="O162" s="11"/>
      <c r="P162" s="11"/>
      <c r="Q162" s="11"/>
      <c r="R162" s="11"/>
      <c r="S162" s="11"/>
      <c r="T162" s="11"/>
      <c r="U162" s="11"/>
      <c r="V162" s="11"/>
      <c r="W162" s="11"/>
      <c r="X162" s="11"/>
      <c r="Y162" s="11"/>
    </row>
    <row r="165" spans="1:25" x14ac:dyDescent="0.2">
      <c r="A165" s="1" t="s">
        <v>161</v>
      </c>
      <c r="B165" s="7">
        <v>2.2857142857142856</v>
      </c>
    </row>
    <row r="166" spans="1:25" x14ac:dyDescent="0.2">
      <c r="A166" s="1" t="s">
        <v>162</v>
      </c>
      <c r="B166" s="7">
        <v>1.2305631695633159</v>
      </c>
    </row>
    <row r="167" spans="1:25" x14ac:dyDescent="0.2">
      <c r="A167" s="1" t="s">
        <v>163</v>
      </c>
      <c r="B167" s="7">
        <v>1.5142857142857142</v>
      </c>
    </row>
    <row r="172" spans="1:25" x14ac:dyDescent="0.2">
      <c r="A172" s="1" t="s">
        <v>23</v>
      </c>
    </row>
    <row r="173" spans="1:25" x14ac:dyDescent="0.2">
      <c r="A173" s="5" t="s">
        <v>156</v>
      </c>
      <c r="B173" s="10">
        <v>8</v>
      </c>
      <c r="C173" s="9">
        <v>0.4</v>
      </c>
    </row>
    <row r="174" spans="1:25" x14ac:dyDescent="0.2">
      <c r="A174" s="5" t="s">
        <v>157</v>
      </c>
      <c r="B174" s="1">
        <v>4</v>
      </c>
      <c r="C174" s="6">
        <v>0.2</v>
      </c>
    </row>
    <row r="175" spans="1:25" x14ac:dyDescent="0.2">
      <c r="A175" s="5" t="s">
        <v>158</v>
      </c>
      <c r="B175" s="1">
        <v>4</v>
      </c>
      <c r="C175" s="6">
        <v>0.2</v>
      </c>
    </row>
    <row r="176" spans="1:25" x14ac:dyDescent="0.2">
      <c r="A176" s="5" t="s">
        <v>159</v>
      </c>
      <c r="B176" s="1">
        <v>4</v>
      </c>
      <c r="C176" s="6">
        <v>0.2</v>
      </c>
    </row>
    <row r="177" spans="1:25" x14ac:dyDescent="0.2">
      <c r="A177" s="11" t="s">
        <v>160</v>
      </c>
      <c r="B177" s="11">
        <v>20</v>
      </c>
      <c r="C177" s="11"/>
      <c r="D177" s="11"/>
      <c r="E177" s="11"/>
      <c r="F177" s="11"/>
      <c r="G177" s="11"/>
      <c r="H177" s="11"/>
      <c r="I177" s="11"/>
      <c r="J177" s="11"/>
      <c r="K177" s="11"/>
      <c r="L177" s="11"/>
      <c r="M177" s="11"/>
      <c r="N177" s="11"/>
      <c r="O177" s="11"/>
      <c r="P177" s="11"/>
      <c r="Q177" s="11"/>
      <c r="R177" s="11"/>
      <c r="S177" s="11"/>
      <c r="T177" s="11"/>
      <c r="U177" s="11"/>
      <c r="V177" s="11"/>
      <c r="W177" s="11"/>
      <c r="X177" s="11"/>
      <c r="Y177" s="11"/>
    </row>
    <row r="180" spans="1:25" x14ac:dyDescent="0.2">
      <c r="A180" s="1" t="s">
        <v>161</v>
      </c>
      <c r="B180" s="7">
        <v>2.2000000000000002</v>
      </c>
    </row>
    <row r="181" spans="1:25" x14ac:dyDescent="0.2">
      <c r="A181" s="1" t="s">
        <v>162</v>
      </c>
      <c r="B181" s="7">
        <v>1.1964860832322377</v>
      </c>
    </row>
    <row r="182" spans="1:25" x14ac:dyDescent="0.2">
      <c r="A182" s="1" t="s">
        <v>163</v>
      </c>
      <c r="B182" s="7">
        <v>1.4315789473684211</v>
      </c>
    </row>
    <row r="187" spans="1:25" x14ac:dyDescent="0.2">
      <c r="A187" s="1" t="s">
        <v>24</v>
      </c>
    </row>
    <row r="188" spans="1:25" x14ac:dyDescent="0.2">
      <c r="A188" s="5" t="s">
        <v>156</v>
      </c>
      <c r="B188" s="1">
        <v>6</v>
      </c>
      <c r="C188" s="6">
        <v>0.27272727272727271</v>
      </c>
    </row>
    <row r="189" spans="1:25" x14ac:dyDescent="0.2">
      <c r="A189" s="5" t="s">
        <v>157</v>
      </c>
      <c r="B189" s="1">
        <v>4</v>
      </c>
      <c r="C189" s="6">
        <v>0.18181818181818182</v>
      </c>
    </row>
    <row r="190" spans="1:25" x14ac:dyDescent="0.2">
      <c r="A190" s="5" t="s">
        <v>158</v>
      </c>
      <c r="B190" s="10">
        <v>8</v>
      </c>
      <c r="C190" s="9">
        <v>0.36363636363636365</v>
      </c>
    </row>
    <row r="191" spans="1:25" x14ac:dyDescent="0.2">
      <c r="A191" s="5" t="s">
        <v>159</v>
      </c>
      <c r="B191" s="1">
        <v>4</v>
      </c>
      <c r="C191" s="6">
        <v>0.18181818181818182</v>
      </c>
    </row>
    <row r="192" spans="1:25" x14ac:dyDescent="0.2">
      <c r="A192" s="11" t="s">
        <v>160</v>
      </c>
      <c r="B192" s="11">
        <v>22</v>
      </c>
      <c r="C192" s="11"/>
      <c r="D192" s="11"/>
      <c r="E192" s="11"/>
      <c r="F192" s="11"/>
      <c r="G192" s="11"/>
      <c r="H192" s="11"/>
      <c r="I192" s="11"/>
      <c r="J192" s="11"/>
      <c r="K192" s="11"/>
      <c r="L192" s="11"/>
      <c r="M192" s="11"/>
      <c r="N192" s="11"/>
      <c r="O192" s="11"/>
      <c r="P192" s="11"/>
      <c r="Q192" s="11"/>
      <c r="R192" s="11"/>
      <c r="S192" s="11"/>
      <c r="T192" s="11"/>
      <c r="U192" s="11"/>
      <c r="V192" s="11"/>
      <c r="W192" s="11"/>
      <c r="X192" s="11"/>
      <c r="Y192" s="11"/>
    </row>
    <row r="195" spans="1:25" x14ac:dyDescent="0.2">
      <c r="A195" s="1" t="s">
        <v>161</v>
      </c>
      <c r="B195" s="7">
        <v>2.4545454545454546</v>
      </c>
    </row>
    <row r="196" spans="1:25" x14ac:dyDescent="0.2">
      <c r="A196" s="1" t="s">
        <v>162</v>
      </c>
      <c r="B196" s="7">
        <v>1.1009637651263606</v>
      </c>
    </row>
    <row r="197" spans="1:25" x14ac:dyDescent="0.2">
      <c r="A197" s="1" t="s">
        <v>163</v>
      </c>
      <c r="B197" s="7">
        <v>1.2121212121212122</v>
      </c>
    </row>
    <row r="202" spans="1:25" x14ac:dyDescent="0.2">
      <c r="A202" s="1" t="s">
        <v>25</v>
      </c>
    </row>
    <row r="203" spans="1:25" x14ac:dyDescent="0.2">
      <c r="A203" s="5" t="s">
        <v>156</v>
      </c>
      <c r="B203" s="1">
        <v>0</v>
      </c>
      <c r="C203" s="6">
        <v>0</v>
      </c>
    </row>
    <row r="204" spans="1:25" x14ac:dyDescent="0.2">
      <c r="A204" s="5" t="s">
        <v>157</v>
      </c>
      <c r="B204" s="1">
        <v>4</v>
      </c>
      <c r="C204" s="6">
        <v>0.18181818181818182</v>
      </c>
    </row>
    <row r="205" spans="1:25" x14ac:dyDescent="0.2">
      <c r="A205" s="5" t="s">
        <v>158</v>
      </c>
      <c r="B205" s="10">
        <v>10</v>
      </c>
      <c r="C205" s="9">
        <v>0.45454545454545453</v>
      </c>
    </row>
    <row r="206" spans="1:25" x14ac:dyDescent="0.2">
      <c r="A206" s="5" t="s">
        <v>159</v>
      </c>
      <c r="B206" s="1">
        <v>8</v>
      </c>
      <c r="C206" s="6">
        <v>0.36363636363636365</v>
      </c>
    </row>
    <row r="207" spans="1:25" x14ac:dyDescent="0.2">
      <c r="A207" s="11" t="s">
        <v>160</v>
      </c>
      <c r="B207" s="11">
        <v>22</v>
      </c>
      <c r="C207" s="11"/>
      <c r="D207" s="11"/>
      <c r="E207" s="11"/>
      <c r="F207" s="11"/>
      <c r="G207" s="11"/>
      <c r="H207" s="11"/>
      <c r="I207" s="11"/>
      <c r="J207" s="11"/>
      <c r="K207" s="11"/>
      <c r="L207" s="11"/>
      <c r="M207" s="11"/>
      <c r="N207" s="11"/>
      <c r="O207" s="11"/>
      <c r="P207" s="11"/>
      <c r="Q207" s="11"/>
      <c r="R207" s="11"/>
      <c r="S207" s="11"/>
      <c r="T207" s="11"/>
      <c r="U207" s="11"/>
      <c r="V207" s="11"/>
      <c r="W207" s="11"/>
      <c r="X207" s="11"/>
      <c r="Y207" s="11"/>
    </row>
    <row r="210" spans="1:25" x14ac:dyDescent="0.2">
      <c r="A210" s="1" t="s">
        <v>161</v>
      </c>
      <c r="B210" s="7">
        <v>3.1818181818181817</v>
      </c>
    </row>
    <row r="211" spans="1:25" x14ac:dyDescent="0.2">
      <c r="A211" s="1" t="s">
        <v>162</v>
      </c>
      <c r="B211" s="7">
        <v>0.73266399993212228</v>
      </c>
    </row>
    <row r="212" spans="1:25" x14ac:dyDescent="0.2">
      <c r="A212" s="1" t="s">
        <v>163</v>
      </c>
      <c r="B212" s="7">
        <v>0.53679653679653683</v>
      </c>
    </row>
    <row r="217" spans="1:25" x14ac:dyDescent="0.2">
      <c r="A217" s="1" t="s">
        <v>32</v>
      </c>
    </row>
    <row r="218" spans="1:25" x14ac:dyDescent="0.2">
      <c r="A218" s="5" t="s">
        <v>156</v>
      </c>
      <c r="B218" s="1">
        <v>2</v>
      </c>
      <c r="C218" s="6">
        <v>9.5238095238095233E-2</v>
      </c>
    </row>
    <row r="219" spans="1:25" x14ac:dyDescent="0.2">
      <c r="A219" s="5" t="s">
        <v>157</v>
      </c>
      <c r="B219" s="1">
        <v>2</v>
      </c>
      <c r="C219" s="6">
        <v>9.5238095238095233E-2</v>
      </c>
    </row>
    <row r="220" spans="1:25" x14ac:dyDescent="0.2">
      <c r="A220" s="5" t="s">
        <v>158</v>
      </c>
      <c r="B220" s="10">
        <v>9</v>
      </c>
      <c r="C220" s="9">
        <v>0.42857142857142855</v>
      </c>
    </row>
    <row r="221" spans="1:25" x14ac:dyDescent="0.2">
      <c r="A221" s="5" t="s">
        <v>159</v>
      </c>
      <c r="B221" s="1">
        <v>8</v>
      </c>
      <c r="C221" s="6">
        <v>0.38095238095238093</v>
      </c>
    </row>
    <row r="222" spans="1:25" x14ac:dyDescent="0.2">
      <c r="A222" s="11" t="s">
        <v>160</v>
      </c>
      <c r="B222" s="11">
        <v>21</v>
      </c>
      <c r="C222" s="11"/>
      <c r="D222" s="11"/>
      <c r="E222" s="11"/>
      <c r="F222" s="11"/>
      <c r="G222" s="11"/>
      <c r="H222" s="11"/>
      <c r="I222" s="11"/>
      <c r="J222" s="11"/>
      <c r="K222" s="11"/>
      <c r="L222" s="11"/>
      <c r="M222" s="11"/>
      <c r="N222" s="11"/>
      <c r="O222" s="11"/>
      <c r="P222" s="11"/>
      <c r="Q222" s="11"/>
      <c r="R222" s="11"/>
      <c r="S222" s="11"/>
      <c r="T222" s="11"/>
      <c r="U222" s="11"/>
      <c r="V222" s="11"/>
      <c r="W222" s="11"/>
      <c r="X222" s="11"/>
      <c r="Y222" s="11"/>
    </row>
    <row r="225" spans="1:25" x14ac:dyDescent="0.2">
      <c r="A225" s="1" t="s">
        <v>161</v>
      </c>
      <c r="B225" s="7">
        <v>3.0952380952380953</v>
      </c>
    </row>
    <row r="226" spans="1:25" x14ac:dyDescent="0.2">
      <c r="A226" s="1" t="s">
        <v>162</v>
      </c>
      <c r="B226" s="7">
        <v>0.94365045990355478</v>
      </c>
    </row>
    <row r="227" spans="1:25" x14ac:dyDescent="0.2">
      <c r="A227" s="1" t="s">
        <v>163</v>
      </c>
      <c r="B227" s="7">
        <v>0.89047619047619053</v>
      </c>
    </row>
    <row r="232" spans="1:25" x14ac:dyDescent="0.2">
      <c r="A232" s="1" t="s">
        <v>27</v>
      </c>
    </row>
    <row r="233" spans="1:25" x14ac:dyDescent="0.2">
      <c r="A233" s="5" t="s">
        <v>156</v>
      </c>
      <c r="B233" s="1">
        <v>2</v>
      </c>
      <c r="C233" s="6">
        <v>9.0909090909090912E-2</v>
      </c>
    </row>
    <row r="234" spans="1:25" x14ac:dyDescent="0.2">
      <c r="A234" s="5" t="s">
        <v>157</v>
      </c>
      <c r="B234" s="10">
        <v>7</v>
      </c>
      <c r="C234" s="9">
        <v>0.31818181818181818</v>
      </c>
    </row>
    <row r="235" spans="1:25" x14ac:dyDescent="0.2">
      <c r="A235" s="5" t="s">
        <v>158</v>
      </c>
      <c r="B235" s="1">
        <v>7</v>
      </c>
      <c r="C235" s="6">
        <v>0.31818181818181818</v>
      </c>
    </row>
    <row r="236" spans="1:25" x14ac:dyDescent="0.2">
      <c r="A236" s="5" t="s">
        <v>159</v>
      </c>
      <c r="B236" s="1">
        <v>6</v>
      </c>
      <c r="C236" s="6">
        <v>0.27272727272727271</v>
      </c>
    </row>
    <row r="237" spans="1:25" x14ac:dyDescent="0.2">
      <c r="A237" s="11" t="s">
        <v>160</v>
      </c>
      <c r="B237" s="11">
        <v>22</v>
      </c>
      <c r="C237" s="11"/>
      <c r="D237" s="11"/>
      <c r="E237" s="11"/>
      <c r="F237" s="11"/>
      <c r="G237" s="11"/>
      <c r="H237" s="11"/>
      <c r="I237" s="11"/>
      <c r="J237" s="11"/>
      <c r="K237" s="11"/>
      <c r="L237" s="11"/>
      <c r="M237" s="11"/>
      <c r="N237" s="11"/>
      <c r="O237" s="11"/>
      <c r="P237" s="11"/>
      <c r="Q237" s="11"/>
      <c r="R237" s="11"/>
      <c r="S237" s="11"/>
      <c r="T237" s="11"/>
      <c r="U237" s="11"/>
      <c r="V237" s="11"/>
      <c r="W237" s="11"/>
      <c r="X237" s="11"/>
      <c r="Y237" s="11"/>
    </row>
    <row r="240" spans="1:25" x14ac:dyDescent="0.2">
      <c r="A240" s="1" t="s">
        <v>161</v>
      </c>
      <c r="B240" s="7">
        <v>2.7727272727272729</v>
      </c>
    </row>
    <row r="241" spans="1:25" x14ac:dyDescent="0.2">
      <c r="A241" s="1" t="s">
        <v>162</v>
      </c>
      <c r="B241" s="7">
        <v>0.97256745055931515</v>
      </c>
    </row>
    <row r="242" spans="1:25" x14ac:dyDescent="0.2">
      <c r="A242" s="1" t="s">
        <v>163</v>
      </c>
      <c r="B242" s="7">
        <v>0.945887445887446</v>
      </c>
    </row>
    <row r="247" spans="1:25" x14ac:dyDescent="0.2">
      <c r="A247" s="1" t="s">
        <v>28</v>
      </c>
    </row>
    <row r="248" spans="1:25" x14ac:dyDescent="0.2">
      <c r="A248" s="5" t="s">
        <v>156</v>
      </c>
      <c r="B248" s="1">
        <v>1</v>
      </c>
      <c r="C248" s="6">
        <v>4.7619047619047616E-2</v>
      </c>
    </row>
    <row r="249" spans="1:25" x14ac:dyDescent="0.2">
      <c r="A249" s="5" t="s">
        <v>157</v>
      </c>
      <c r="B249" s="1">
        <v>7</v>
      </c>
      <c r="C249" s="6">
        <v>0.33333333333333331</v>
      </c>
    </row>
    <row r="250" spans="1:25" x14ac:dyDescent="0.2">
      <c r="A250" s="5" t="s">
        <v>158</v>
      </c>
      <c r="B250" s="10">
        <v>9</v>
      </c>
      <c r="C250" s="9">
        <v>0.42857142857142855</v>
      </c>
    </row>
    <row r="251" spans="1:25" x14ac:dyDescent="0.2">
      <c r="A251" s="5" t="s">
        <v>159</v>
      </c>
      <c r="B251" s="1">
        <v>4</v>
      </c>
      <c r="C251" s="6">
        <v>0.19047619047619047</v>
      </c>
    </row>
    <row r="252" spans="1:25" x14ac:dyDescent="0.2">
      <c r="A252" s="11" t="s">
        <v>160</v>
      </c>
      <c r="B252" s="11">
        <v>21</v>
      </c>
      <c r="C252" s="11"/>
      <c r="D252" s="11"/>
      <c r="E252" s="11"/>
      <c r="F252" s="11"/>
      <c r="G252" s="11"/>
      <c r="H252" s="11"/>
      <c r="I252" s="11"/>
      <c r="J252" s="11"/>
      <c r="K252" s="11"/>
      <c r="L252" s="11"/>
      <c r="M252" s="11"/>
      <c r="N252" s="11"/>
      <c r="O252" s="11"/>
      <c r="P252" s="11"/>
      <c r="Q252" s="11"/>
      <c r="R252" s="11"/>
      <c r="S252" s="11"/>
      <c r="T252" s="11"/>
      <c r="U252" s="11"/>
      <c r="V252" s="11"/>
      <c r="W252" s="11"/>
      <c r="X252" s="11"/>
      <c r="Y252" s="11"/>
    </row>
    <row r="255" spans="1:25" x14ac:dyDescent="0.2">
      <c r="A255" s="1" t="s">
        <v>161</v>
      </c>
      <c r="B255" s="7">
        <v>2.7619047619047619</v>
      </c>
    </row>
    <row r="256" spans="1:25" x14ac:dyDescent="0.2">
      <c r="A256" s="1" t="s">
        <v>162</v>
      </c>
      <c r="B256" s="7">
        <v>0.83094896983881661</v>
      </c>
    </row>
    <row r="257" spans="1:25" x14ac:dyDescent="0.2">
      <c r="A257" s="1" t="s">
        <v>163</v>
      </c>
      <c r="B257" s="7">
        <v>0.69047619047619047</v>
      </c>
    </row>
    <row r="262" spans="1:25" x14ac:dyDescent="0.2">
      <c r="A262" s="1" t="s">
        <v>29</v>
      </c>
    </row>
    <row r="263" spans="1:25" x14ac:dyDescent="0.2">
      <c r="A263" s="5" t="s">
        <v>156</v>
      </c>
      <c r="B263" s="1">
        <v>2</v>
      </c>
      <c r="C263" s="6">
        <v>9.5238095238095233E-2</v>
      </c>
    </row>
    <row r="264" spans="1:25" x14ac:dyDescent="0.2">
      <c r="A264" s="5" t="s">
        <v>157</v>
      </c>
      <c r="B264" s="10">
        <v>9</v>
      </c>
      <c r="C264" s="9">
        <v>0.42857142857142855</v>
      </c>
    </row>
    <row r="265" spans="1:25" x14ac:dyDescent="0.2">
      <c r="A265" s="5" t="s">
        <v>158</v>
      </c>
      <c r="B265" s="1">
        <v>7</v>
      </c>
      <c r="C265" s="6">
        <v>0.33333333333333331</v>
      </c>
    </row>
    <row r="266" spans="1:25" x14ac:dyDescent="0.2">
      <c r="A266" s="5" t="s">
        <v>159</v>
      </c>
      <c r="B266" s="1">
        <v>3</v>
      </c>
      <c r="C266" s="6">
        <v>0.14285714285714285</v>
      </c>
    </row>
    <row r="267" spans="1:25" x14ac:dyDescent="0.2">
      <c r="A267" s="11" t="s">
        <v>160</v>
      </c>
      <c r="B267" s="11">
        <v>21</v>
      </c>
      <c r="C267" s="11"/>
      <c r="D267" s="11"/>
      <c r="E267" s="11"/>
      <c r="F267" s="11"/>
      <c r="G267" s="11"/>
      <c r="H267" s="11"/>
      <c r="I267" s="11"/>
      <c r="J267" s="11"/>
      <c r="K267" s="11"/>
      <c r="L267" s="11"/>
      <c r="M267" s="11"/>
      <c r="N267" s="11"/>
      <c r="O267" s="11"/>
      <c r="P267" s="11"/>
      <c r="Q267" s="11"/>
      <c r="R267" s="11"/>
      <c r="S267" s="11"/>
      <c r="T267" s="11"/>
      <c r="U267" s="11"/>
      <c r="V267" s="11"/>
      <c r="W267" s="11"/>
      <c r="X267" s="11"/>
      <c r="Y267" s="11"/>
    </row>
    <row r="270" spans="1:25" x14ac:dyDescent="0.2">
      <c r="A270" s="1" t="s">
        <v>161</v>
      </c>
      <c r="B270" s="7">
        <v>2.5238095238095237</v>
      </c>
    </row>
    <row r="271" spans="1:25" x14ac:dyDescent="0.2">
      <c r="A271" s="1" t="s">
        <v>162</v>
      </c>
      <c r="B271" s="7">
        <v>0.87287156094396945</v>
      </c>
    </row>
    <row r="272" spans="1:25" x14ac:dyDescent="0.2">
      <c r="A272" s="1" t="s">
        <v>163</v>
      </c>
      <c r="B272" s="7">
        <v>0.76190476190476186</v>
      </c>
    </row>
    <row r="277" spans="1:25" x14ac:dyDescent="0.2">
      <c r="A277" s="1" t="s">
        <v>30</v>
      </c>
    </row>
    <row r="278" spans="1:25" x14ac:dyDescent="0.2">
      <c r="A278" s="5" t="s">
        <v>156</v>
      </c>
      <c r="B278" s="10">
        <v>7</v>
      </c>
      <c r="C278" s="9">
        <v>0.33333333333333331</v>
      </c>
    </row>
    <row r="279" spans="1:25" x14ac:dyDescent="0.2">
      <c r="A279" s="5" t="s">
        <v>157</v>
      </c>
      <c r="B279" s="1">
        <v>4</v>
      </c>
      <c r="C279" s="6">
        <v>0.19047619047619047</v>
      </c>
    </row>
    <row r="280" spans="1:25" x14ac:dyDescent="0.2">
      <c r="A280" s="5" t="s">
        <v>158</v>
      </c>
      <c r="B280" s="1">
        <v>5</v>
      </c>
      <c r="C280" s="6">
        <v>0.23809523809523808</v>
      </c>
    </row>
    <row r="281" spans="1:25" x14ac:dyDescent="0.2">
      <c r="A281" s="5" t="s">
        <v>159</v>
      </c>
      <c r="B281" s="1">
        <v>5</v>
      </c>
      <c r="C281" s="6">
        <v>0.23809523809523808</v>
      </c>
    </row>
    <row r="282" spans="1:25" x14ac:dyDescent="0.2">
      <c r="A282" s="11" t="s">
        <v>160</v>
      </c>
      <c r="B282" s="11">
        <v>21</v>
      </c>
      <c r="C282" s="11"/>
      <c r="D282" s="11"/>
      <c r="E282" s="11"/>
      <c r="F282" s="11"/>
      <c r="G282" s="11"/>
      <c r="H282" s="11"/>
      <c r="I282" s="11"/>
      <c r="J282" s="11"/>
      <c r="K282" s="11"/>
      <c r="L282" s="11"/>
      <c r="M282" s="11"/>
      <c r="N282" s="11"/>
      <c r="O282" s="11"/>
      <c r="P282" s="11"/>
      <c r="Q282" s="11"/>
      <c r="R282" s="11"/>
      <c r="S282" s="11"/>
      <c r="T282" s="11"/>
      <c r="U282" s="11"/>
      <c r="V282" s="11"/>
      <c r="W282" s="11"/>
      <c r="X282" s="11"/>
      <c r="Y282" s="11"/>
    </row>
    <row r="285" spans="1:25" x14ac:dyDescent="0.2">
      <c r="A285" s="1" t="s">
        <v>161</v>
      </c>
      <c r="B285" s="7">
        <v>2.3809523809523809</v>
      </c>
    </row>
    <row r="286" spans="1:25" x14ac:dyDescent="0.2">
      <c r="A286" s="1" t="s">
        <v>162</v>
      </c>
      <c r="B286" s="7">
        <v>1.2031704150364766</v>
      </c>
    </row>
    <row r="287" spans="1:25" x14ac:dyDescent="0.2">
      <c r="A287" s="1" t="s">
        <v>163</v>
      </c>
      <c r="B287" s="7">
        <v>1.4476190476190476</v>
      </c>
    </row>
    <row r="292" spans="1:25" x14ac:dyDescent="0.2">
      <c r="A292" s="1" t="s">
        <v>31</v>
      </c>
    </row>
    <row r="293" spans="1:25" x14ac:dyDescent="0.2">
      <c r="A293" s="5" t="s">
        <v>156</v>
      </c>
      <c r="B293" s="1">
        <v>0</v>
      </c>
      <c r="C293" s="6">
        <v>0</v>
      </c>
    </row>
    <row r="294" spans="1:25" x14ac:dyDescent="0.2">
      <c r="A294" s="5" t="s">
        <v>157</v>
      </c>
      <c r="B294" s="10">
        <v>9</v>
      </c>
      <c r="C294" s="9">
        <v>0.40909090909090912</v>
      </c>
    </row>
    <row r="295" spans="1:25" x14ac:dyDescent="0.2">
      <c r="A295" s="5" t="s">
        <v>158</v>
      </c>
      <c r="B295" s="1">
        <v>6</v>
      </c>
      <c r="C295" s="6">
        <v>0.27272727272727271</v>
      </c>
    </row>
    <row r="296" spans="1:25" x14ac:dyDescent="0.2">
      <c r="A296" s="5" t="s">
        <v>159</v>
      </c>
      <c r="B296" s="1">
        <v>7</v>
      </c>
      <c r="C296" s="6">
        <v>0.31818181818181818</v>
      </c>
    </row>
    <row r="297" spans="1:25" x14ac:dyDescent="0.2">
      <c r="A297" s="11" t="s">
        <v>160</v>
      </c>
      <c r="B297" s="11">
        <v>22</v>
      </c>
      <c r="C297" s="11"/>
      <c r="D297" s="11"/>
      <c r="E297" s="11"/>
      <c r="F297" s="11"/>
      <c r="G297" s="11"/>
      <c r="H297" s="11"/>
      <c r="I297" s="11"/>
      <c r="J297" s="11"/>
      <c r="K297" s="11"/>
      <c r="L297" s="11"/>
      <c r="M297" s="11"/>
      <c r="N297" s="11"/>
      <c r="O297" s="11"/>
      <c r="P297" s="11"/>
      <c r="Q297" s="11"/>
      <c r="R297" s="11"/>
      <c r="S297" s="11"/>
      <c r="T297" s="11"/>
      <c r="U297" s="11"/>
      <c r="V297" s="11"/>
      <c r="W297" s="11"/>
      <c r="X297" s="11"/>
      <c r="Y297" s="11"/>
    </row>
    <row r="300" spans="1:25" x14ac:dyDescent="0.2">
      <c r="A300" s="1" t="s">
        <v>161</v>
      </c>
      <c r="B300" s="7">
        <v>2.9090909090909092</v>
      </c>
    </row>
    <row r="301" spans="1:25" x14ac:dyDescent="0.2">
      <c r="A301" s="1" t="s">
        <v>162</v>
      </c>
      <c r="B301" s="7">
        <v>0.86789789333005829</v>
      </c>
    </row>
    <row r="302" spans="1:25" x14ac:dyDescent="0.2">
      <c r="A302" s="1" t="s">
        <v>163</v>
      </c>
      <c r="B302" s="7">
        <v>0.75324675324675328</v>
      </c>
    </row>
    <row r="304" spans="1:25" x14ac:dyDescent="0.2">
      <c r="A304" s="2" t="s">
        <v>164</v>
      </c>
      <c r="B304" s="7">
        <v>2.66</v>
      </c>
    </row>
    <row r="309" spans="1:25" x14ac:dyDescent="0.2">
      <c r="A309" s="8" t="s">
        <v>167</v>
      </c>
      <c r="B309" s="8"/>
      <c r="C309" s="8"/>
      <c r="D309" s="8"/>
      <c r="E309" s="8"/>
      <c r="F309" s="8"/>
      <c r="G309" s="8"/>
      <c r="H309" s="8"/>
      <c r="I309" s="8"/>
      <c r="J309" s="8"/>
      <c r="K309" s="8"/>
      <c r="L309" s="8"/>
      <c r="M309" s="8"/>
      <c r="N309" s="8"/>
      <c r="O309" s="8"/>
      <c r="P309" s="8"/>
      <c r="Q309" s="8"/>
      <c r="R309" s="8"/>
      <c r="S309" s="8"/>
      <c r="T309" s="8"/>
      <c r="U309" s="8"/>
      <c r="V309" s="8"/>
      <c r="W309" s="8"/>
      <c r="X309" s="8"/>
      <c r="Y309" s="8"/>
    </row>
    <row r="310" spans="1:25" x14ac:dyDescent="0.2">
      <c r="A310" s="1" t="s">
        <v>168</v>
      </c>
    </row>
    <row r="311" spans="1:25" x14ac:dyDescent="0.2">
      <c r="A311" s="1" t="s">
        <v>22</v>
      </c>
    </row>
    <row r="312" spans="1:25" x14ac:dyDescent="0.2">
      <c r="A312" s="5" t="s">
        <v>156</v>
      </c>
      <c r="B312" s="10">
        <v>9</v>
      </c>
      <c r="C312" s="9">
        <v>0.40909090909090912</v>
      </c>
    </row>
    <row r="313" spans="1:25" x14ac:dyDescent="0.2">
      <c r="A313" s="5" t="s">
        <v>157</v>
      </c>
      <c r="B313" s="1">
        <v>4</v>
      </c>
      <c r="C313" s="6">
        <v>0.18181818181818182</v>
      </c>
    </row>
    <row r="314" spans="1:25" x14ac:dyDescent="0.2">
      <c r="A314" s="5" t="s">
        <v>158</v>
      </c>
      <c r="B314" s="1">
        <v>7</v>
      </c>
      <c r="C314" s="6">
        <v>0.31818181818181818</v>
      </c>
    </row>
    <row r="315" spans="1:25" x14ac:dyDescent="0.2">
      <c r="A315" s="5" t="s">
        <v>159</v>
      </c>
      <c r="B315" s="1">
        <v>2</v>
      </c>
      <c r="C315" s="6">
        <v>9.0909090909090912E-2</v>
      </c>
    </row>
    <row r="316" spans="1:25" x14ac:dyDescent="0.2">
      <c r="A316" s="11" t="s">
        <v>160</v>
      </c>
      <c r="B316" s="11">
        <v>22</v>
      </c>
      <c r="C316" s="11"/>
      <c r="D316" s="11"/>
      <c r="E316" s="11"/>
      <c r="F316" s="11"/>
      <c r="G316" s="11"/>
      <c r="H316" s="11"/>
      <c r="I316" s="11"/>
      <c r="J316" s="11"/>
      <c r="K316" s="11"/>
      <c r="L316" s="11"/>
      <c r="M316" s="11"/>
      <c r="N316" s="11"/>
      <c r="O316" s="11"/>
      <c r="P316" s="11"/>
      <c r="Q316" s="11"/>
      <c r="R316" s="11"/>
      <c r="S316" s="11"/>
      <c r="T316" s="11"/>
      <c r="U316" s="11"/>
      <c r="V316" s="11"/>
      <c r="W316" s="11"/>
      <c r="X316" s="11"/>
      <c r="Y316" s="11"/>
    </row>
    <row r="319" spans="1:25" x14ac:dyDescent="0.2">
      <c r="A319" s="1" t="s">
        <v>161</v>
      </c>
      <c r="B319" s="7">
        <v>2.0909090909090908</v>
      </c>
    </row>
    <row r="320" spans="1:25" x14ac:dyDescent="0.2">
      <c r="A320" s="1" t="s">
        <v>162</v>
      </c>
      <c r="B320" s="7">
        <v>1.0649878563622845</v>
      </c>
    </row>
    <row r="321" spans="1:25" x14ac:dyDescent="0.2">
      <c r="A321" s="1" t="s">
        <v>163</v>
      </c>
      <c r="B321" s="7">
        <v>1.1341991341991342</v>
      </c>
    </row>
    <row r="326" spans="1:25" x14ac:dyDescent="0.2">
      <c r="A326" s="1" t="s">
        <v>23</v>
      </c>
    </row>
    <row r="327" spans="1:25" x14ac:dyDescent="0.2">
      <c r="A327" s="5" t="s">
        <v>156</v>
      </c>
      <c r="B327" s="1">
        <v>4</v>
      </c>
      <c r="C327" s="6">
        <v>0.19047619047619047</v>
      </c>
    </row>
    <row r="328" spans="1:25" x14ac:dyDescent="0.2">
      <c r="A328" s="5" t="s">
        <v>157</v>
      </c>
      <c r="B328" s="10">
        <v>11</v>
      </c>
      <c r="C328" s="9">
        <v>0.52380952380952384</v>
      </c>
    </row>
    <row r="329" spans="1:25" x14ac:dyDescent="0.2">
      <c r="A329" s="5" t="s">
        <v>158</v>
      </c>
      <c r="B329" s="1">
        <v>5</v>
      </c>
      <c r="C329" s="6">
        <v>0.23809523809523808</v>
      </c>
    </row>
    <row r="330" spans="1:25" x14ac:dyDescent="0.2">
      <c r="A330" s="5" t="s">
        <v>159</v>
      </c>
      <c r="B330" s="1">
        <v>1</v>
      </c>
      <c r="C330" s="6">
        <v>4.7619047619047616E-2</v>
      </c>
    </row>
    <row r="331" spans="1:25" x14ac:dyDescent="0.2">
      <c r="A331" s="11" t="s">
        <v>160</v>
      </c>
      <c r="B331" s="11">
        <v>21</v>
      </c>
      <c r="C331" s="11"/>
      <c r="D331" s="11"/>
      <c r="E331" s="11"/>
      <c r="F331" s="11"/>
      <c r="G331" s="11"/>
      <c r="H331" s="11"/>
      <c r="I331" s="11"/>
      <c r="J331" s="11"/>
      <c r="K331" s="11"/>
      <c r="L331" s="11"/>
      <c r="M331" s="11"/>
      <c r="N331" s="11"/>
      <c r="O331" s="11"/>
      <c r="P331" s="11"/>
      <c r="Q331" s="11"/>
      <c r="R331" s="11"/>
      <c r="S331" s="11"/>
      <c r="T331" s="11"/>
      <c r="U331" s="11"/>
      <c r="V331" s="11"/>
      <c r="W331" s="11"/>
      <c r="X331" s="11"/>
      <c r="Y331" s="11"/>
    </row>
    <row r="334" spans="1:25" x14ac:dyDescent="0.2">
      <c r="A334" s="1" t="s">
        <v>161</v>
      </c>
      <c r="B334" s="7">
        <v>2.1428571428571428</v>
      </c>
    </row>
    <row r="335" spans="1:25" x14ac:dyDescent="0.2">
      <c r="A335" s="1" t="s">
        <v>162</v>
      </c>
      <c r="B335" s="7">
        <v>0.79282496717209194</v>
      </c>
    </row>
    <row r="336" spans="1:25" x14ac:dyDescent="0.2">
      <c r="A336" s="1" t="s">
        <v>163</v>
      </c>
      <c r="B336" s="7">
        <v>0.62857142857142867</v>
      </c>
    </row>
    <row r="341" spans="1:25" x14ac:dyDescent="0.2">
      <c r="A341" s="1" t="s">
        <v>24</v>
      </c>
    </row>
    <row r="342" spans="1:25" x14ac:dyDescent="0.2">
      <c r="A342" s="5" t="s">
        <v>156</v>
      </c>
      <c r="B342" s="1">
        <v>2</v>
      </c>
      <c r="C342" s="6">
        <v>9.0909090909090912E-2</v>
      </c>
    </row>
    <row r="343" spans="1:25" x14ac:dyDescent="0.2">
      <c r="A343" s="5" t="s">
        <v>157</v>
      </c>
      <c r="B343" s="10">
        <v>11</v>
      </c>
      <c r="C343" s="9">
        <v>0.5</v>
      </c>
    </row>
    <row r="344" spans="1:25" x14ac:dyDescent="0.2">
      <c r="A344" s="5" t="s">
        <v>158</v>
      </c>
      <c r="B344" s="1">
        <v>7</v>
      </c>
      <c r="C344" s="6">
        <v>0.31818181818181818</v>
      </c>
    </row>
    <row r="345" spans="1:25" x14ac:dyDescent="0.2">
      <c r="A345" s="5" t="s">
        <v>159</v>
      </c>
      <c r="B345" s="1">
        <v>2</v>
      </c>
      <c r="C345" s="6">
        <v>9.0909090909090912E-2</v>
      </c>
    </row>
    <row r="346" spans="1:25" x14ac:dyDescent="0.2">
      <c r="A346" s="11" t="s">
        <v>160</v>
      </c>
      <c r="B346" s="11">
        <v>22</v>
      </c>
      <c r="C346" s="11"/>
      <c r="D346" s="11"/>
      <c r="E346" s="11"/>
      <c r="F346" s="11"/>
      <c r="G346" s="11"/>
      <c r="H346" s="11"/>
      <c r="I346" s="11"/>
      <c r="J346" s="11"/>
      <c r="K346" s="11"/>
      <c r="L346" s="11"/>
      <c r="M346" s="11"/>
      <c r="N346" s="11"/>
      <c r="O346" s="11"/>
      <c r="P346" s="11"/>
      <c r="Q346" s="11"/>
      <c r="R346" s="11"/>
      <c r="S346" s="11"/>
      <c r="T346" s="11"/>
      <c r="U346" s="11"/>
      <c r="V346" s="11"/>
      <c r="W346" s="11"/>
      <c r="X346" s="11"/>
      <c r="Y346" s="11"/>
    </row>
    <row r="349" spans="1:25" x14ac:dyDescent="0.2">
      <c r="A349" s="1" t="s">
        <v>161</v>
      </c>
      <c r="B349" s="7">
        <v>2.4090909090909092</v>
      </c>
    </row>
    <row r="350" spans="1:25" x14ac:dyDescent="0.2">
      <c r="A350" s="1" t="s">
        <v>162</v>
      </c>
      <c r="B350" s="7">
        <v>0.7963662060880875</v>
      </c>
    </row>
    <row r="351" spans="1:25" x14ac:dyDescent="0.2">
      <c r="A351" s="1" t="s">
        <v>163</v>
      </c>
      <c r="B351" s="7">
        <v>0.63419913419913432</v>
      </c>
    </row>
    <row r="356" spans="1:25" x14ac:dyDescent="0.2">
      <c r="A356" s="1" t="s">
        <v>25</v>
      </c>
    </row>
    <row r="357" spans="1:25" x14ac:dyDescent="0.2">
      <c r="A357" s="5" t="s">
        <v>156</v>
      </c>
      <c r="B357" s="1">
        <v>0</v>
      </c>
      <c r="C357" s="6">
        <v>0</v>
      </c>
    </row>
    <row r="358" spans="1:25" x14ac:dyDescent="0.2">
      <c r="A358" s="5" t="s">
        <v>157</v>
      </c>
      <c r="B358" s="1">
        <v>5</v>
      </c>
      <c r="C358" s="6">
        <v>0.22727272727272727</v>
      </c>
    </row>
    <row r="359" spans="1:25" x14ac:dyDescent="0.2">
      <c r="A359" s="5" t="s">
        <v>158</v>
      </c>
      <c r="B359" s="10">
        <v>11</v>
      </c>
      <c r="C359" s="9">
        <v>0.5</v>
      </c>
    </row>
    <row r="360" spans="1:25" x14ac:dyDescent="0.2">
      <c r="A360" s="5" t="s">
        <v>159</v>
      </c>
      <c r="B360" s="1">
        <v>6</v>
      </c>
      <c r="C360" s="6">
        <v>0.27272727272727271</v>
      </c>
    </row>
    <row r="361" spans="1:25" x14ac:dyDescent="0.2">
      <c r="A361" s="11" t="s">
        <v>160</v>
      </c>
      <c r="B361" s="11">
        <v>22</v>
      </c>
      <c r="C361" s="11"/>
      <c r="D361" s="11"/>
      <c r="E361" s="11"/>
      <c r="F361" s="11"/>
      <c r="G361" s="11"/>
      <c r="H361" s="11"/>
      <c r="I361" s="11"/>
      <c r="J361" s="11"/>
      <c r="K361" s="11"/>
      <c r="L361" s="11"/>
      <c r="M361" s="11"/>
      <c r="N361" s="11"/>
      <c r="O361" s="11"/>
      <c r="P361" s="11"/>
      <c r="Q361" s="11"/>
      <c r="R361" s="11"/>
      <c r="S361" s="11"/>
      <c r="T361" s="11"/>
      <c r="U361" s="11"/>
      <c r="V361" s="11"/>
      <c r="W361" s="11"/>
      <c r="X361" s="11"/>
      <c r="Y361" s="11"/>
    </row>
    <row r="364" spans="1:25" x14ac:dyDescent="0.2">
      <c r="A364" s="1" t="s">
        <v>161</v>
      </c>
      <c r="B364" s="7">
        <v>3.0454545454545454</v>
      </c>
    </row>
    <row r="365" spans="1:25" x14ac:dyDescent="0.2">
      <c r="A365" s="1" t="s">
        <v>162</v>
      </c>
      <c r="B365" s="7">
        <v>0.72224997171687144</v>
      </c>
    </row>
    <row r="366" spans="1:25" x14ac:dyDescent="0.2">
      <c r="A366" s="1" t="s">
        <v>163</v>
      </c>
      <c r="B366" s="7">
        <v>0.52164502164502158</v>
      </c>
    </row>
    <row r="371" spans="1:25" x14ac:dyDescent="0.2">
      <c r="A371" s="1" t="s">
        <v>33</v>
      </c>
    </row>
    <row r="372" spans="1:25" x14ac:dyDescent="0.2">
      <c r="A372" s="5" t="s">
        <v>156</v>
      </c>
      <c r="B372" s="1">
        <v>1</v>
      </c>
      <c r="C372" s="6">
        <v>0.05</v>
      </c>
    </row>
    <row r="373" spans="1:25" x14ac:dyDescent="0.2">
      <c r="A373" s="5" t="s">
        <v>157</v>
      </c>
      <c r="B373" s="1">
        <v>4</v>
      </c>
      <c r="C373" s="6">
        <v>0.2</v>
      </c>
    </row>
    <row r="374" spans="1:25" x14ac:dyDescent="0.2">
      <c r="A374" s="5" t="s">
        <v>158</v>
      </c>
      <c r="B374" s="10">
        <v>9</v>
      </c>
      <c r="C374" s="9">
        <v>0.45</v>
      </c>
    </row>
    <row r="375" spans="1:25" x14ac:dyDescent="0.2">
      <c r="A375" s="5" t="s">
        <v>159</v>
      </c>
      <c r="B375" s="1">
        <v>6</v>
      </c>
      <c r="C375" s="6">
        <v>0.3</v>
      </c>
    </row>
    <row r="376" spans="1:25" x14ac:dyDescent="0.2">
      <c r="A376" s="11" t="s">
        <v>160</v>
      </c>
      <c r="B376" s="11">
        <v>20</v>
      </c>
      <c r="C376" s="11"/>
      <c r="D376" s="11"/>
      <c r="E376" s="11"/>
      <c r="F376" s="11"/>
      <c r="G376" s="11"/>
      <c r="H376" s="11"/>
      <c r="I376" s="11"/>
      <c r="J376" s="11"/>
      <c r="K376" s="11"/>
      <c r="L376" s="11"/>
      <c r="M376" s="11"/>
      <c r="N376" s="11"/>
      <c r="O376" s="11"/>
      <c r="P376" s="11"/>
      <c r="Q376" s="11"/>
      <c r="R376" s="11"/>
      <c r="S376" s="11"/>
      <c r="T376" s="11"/>
      <c r="U376" s="11"/>
      <c r="V376" s="11"/>
      <c r="W376" s="11"/>
      <c r="X376" s="11"/>
      <c r="Y376" s="11"/>
    </row>
    <row r="379" spans="1:25" x14ac:dyDescent="0.2">
      <c r="A379" s="1" t="s">
        <v>161</v>
      </c>
      <c r="B379" s="7">
        <v>3</v>
      </c>
    </row>
    <row r="380" spans="1:25" x14ac:dyDescent="0.2">
      <c r="A380" s="1" t="s">
        <v>162</v>
      </c>
      <c r="B380" s="7">
        <v>0.85839507527895209</v>
      </c>
    </row>
    <row r="381" spans="1:25" x14ac:dyDescent="0.2">
      <c r="A381" s="1" t="s">
        <v>163</v>
      </c>
      <c r="B381" s="7">
        <v>0.73684210526315785</v>
      </c>
    </row>
    <row r="386" spans="1:25" x14ac:dyDescent="0.2">
      <c r="A386" s="1" t="s">
        <v>27</v>
      </c>
    </row>
    <row r="387" spans="1:25" x14ac:dyDescent="0.2">
      <c r="A387" s="5" t="s">
        <v>156</v>
      </c>
      <c r="B387" s="1">
        <v>2</v>
      </c>
      <c r="C387" s="6">
        <v>9.0909090909090912E-2</v>
      </c>
    </row>
    <row r="388" spans="1:25" x14ac:dyDescent="0.2">
      <c r="A388" s="5" t="s">
        <v>157</v>
      </c>
      <c r="B388" s="10">
        <v>9</v>
      </c>
      <c r="C388" s="9">
        <v>0.40909090909090912</v>
      </c>
    </row>
    <row r="389" spans="1:25" x14ac:dyDescent="0.2">
      <c r="A389" s="5" t="s">
        <v>158</v>
      </c>
      <c r="B389" s="1">
        <v>7</v>
      </c>
      <c r="C389" s="6">
        <v>0.31818181818181818</v>
      </c>
    </row>
    <row r="390" spans="1:25" x14ac:dyDescent="0.2">
      <c r="A390" s="5" t="s">
        <v>159</v>
      </c>
      <c r="B390" s="1">
        <v>4</v>
      </c>
      <c r="C390" s="6">
        <v>0.18181818181818182</v>
      </c>
    </row>
    <row r="391" spans="1:25" x14ac:dyDescent="0.2">
      <c r="A391" s="11" t="s">
        <v>160</v>
      </c>
      <c r="B391" s="11">
        <v>22</v>
      </c>
      <c r="C391" s="11"/>
      <c r="D391" s="11"/>
      <c r="E391" s="11"/>
      <c r="F391" s="11"/>
      <c r="G391" s="11"/>
      <c r="H391" s="11"/>
      <c r="I391" s="11"/>
      <c r="J391" s="11"/>
      <c r="K391" s="11"/>
      <c r="L391" s="11"/>
      <c r="M391" s="11"/>
      <c r="N391" s="11"/>
      <c r="O391" s="11"/>
      <c r="P391" s="11"/>
      <c r="Q391" s="11"/>
      <c r="R391" s="11"/>
      <c r="S391" s="11"/>
      <c r="T391" s="11"/>
      <c r="U391" s="11"/>
      <c r="V391" s="11"/>
      <c r="W391" s="11"/>
      <c r="X391" s="11"/>
      <c r="Y391" s="11"/>
    </row>
    <row r="394" spans="1:25" x14ac:dyDescent="0.2">
      <c r="A394" s="1" t="s">
        <v>161</v>
      </c>
      <c r="B394" s="7">
        <v>2.5909090909090908</v>
      </c>
    </row>
    <row r="395" spans="1:25" x14ac:dyDescent="0.2">
      <c r="A395" s="1" t="s">
        <v>162</v>
      </c>
      <c r="B395" s="7">
        <v>0.90811636075743318</v>
      </c>
    </row>
    <row r="396" spans="1:25" x14ac:dyDescent="0.2">
      <c r="A396" s="1" t="s">
        <v>163</v>
      </c>
      <c r="B396" s="7">
        <v>0.82467532467532456</v>
      </c>
    </row>
    <row r="401" spans="1:25" x14ac:dyDescent="0.2">
      <c r="A401" s="1" t="s">
        <v>28</v>
      </c>
    </row>
    <row r="402" spans="1:25" x14ac:dyDescent="0.2">
      <c r="A402" s="5" t="s">
        <v>156</v>
      </c>
      <c r="B402" s="1">
        <v>0</v>
      </c>
      <c r="C402" s="6">
        <v>0</v>
      </c>
    </row>
    <row r="403" spans="1:25" x14ac:dyDescent="0.2">
      <c r="A403" s="5" t="s">
        <v>157</v>
      </c>
      <c r="B403" s="1">
        <v>5</v>
      </c>
      <c r="C403" s="6">
        <v>0.22727272727272727</v>
      </c>
    </row>
    <row r="404" spans="1:25" x14ac:dyDescent="0.2">
      <c r="A404" s="5" t="s">
        <v>158</v>
      </c>
      <c r="B404" s="10">
        <v>14</v>
      </c>
      <c r="C404" s="9">
        <v>0.63636363636363635</v>
      </c>
    </row>
    <row r="405" spans="1:25" x14ac:dyDescent="0.2">
      <c r="A405" s="5" t="s">
        <v>159</v>
      </c>
      <c r="B405" s="1">
        <v>3</v>
      </c>
      <c r="C405" s="6">
        <v>0.13636363636363635</v>
      </c>
    </row>
    <row r="406" spans="1:25" x14ac:dyDescent="0.2">
      <c r="A406" s="11" t="s">
        <v>160</v>
      </c>
      <c r="B406" s="11">
        <v>22</v>
      </c>
      <c r="C406" s="11"/>
      <c r="D406" s="11"/>
      <c r="E406" s="11"/>
      <c r="F406" s="11"/>
      <c r="G406" s="11"/>
      <c r="H406" s="11"/>
      <c r="I406" s="11"/>
      <c r="J406" s="11"/>
      <c r="K406" s="11"/>
      <c r="L406" s="11"/>
      <c r="M406" s="11"/>
      <c r="N406" s="11"/>
      <c r="O406" s="11"/>
      <c r="P406" s="11"/>
      <c r="Q406" s="11"/>
      <c r="R406" s="11"/>
      <c r="S406" s="11"/>
      <c r="T406" s="11"/>
      <c r="U406" s="11"/>
      <c r="V406" s="11"/>
      <c r="W406" s="11"/>
      <c r="X406" s="11"/>
      <c r="Y406" s="11"/>
    </row>
    <row r="409" spans="1:25" x14ac:dyDescent="0.2">
      <c r="A409" s="1" t="s">
        <v>161</v>
      </c>
      <c r="B409" s="7">
        <v>2.9090909090909092</v>
      </c>
    </row>
    <row r="410" spans="1:25" x14ac:dyDescent="0.2">
      <c r="A410" s="1" t="s">
        <v>162</v>
      </c>
      <c r="B410" s="7">
        <v>0.61015930075216607</v>
      </c>
    </row>
    <row r="411" spans="1:25" x14ac:dyDescent="0.2">
      <c r="A411" s="1" t="s">
        <v>163</v>
      </c>
      <c r="B411" s="7">
        <v>0.37229437229437229</v>
      </c>
    </row>
    <row r="416" spans="1:25" x14ac:dyDescent="0.2">
      <c r="A416" s="1" t="s">
        <v>29</v>
      </c>
    </row>
    <row r="417" spans="1:25" x14ac:dyDescent="0.2">
      <c r="A417" s="5" t="s">
        <v>156</v>
      </c>
      <c r="B417" s="1">
        <v>3</v>
      </c>
      <c r="C417" s="6">
        <v>0.15</v>
      </c>
    </row>
    <row r="418" spans="1:25" x14ac:dyDescent="0.2">
      <c r="A418" s="5" t="s">
        <v>157</v>
      </c>
      <c r="B418" s="1">
        <v>4</v>
      </c>
      <c r="C418" s="6">
        <v>0.2</v>
      </c>
    </row>
    <row r="419" spans="1:25" x14ac:dyDescent="0.2">
      <c r="A419" s="5" t="s">
        <v>158</v>
      </c>
      <c r="B419" s="10">
        <v>11</v>
      </c>
      <c r="C419" s="9">
        <v>0.55000000000000004</v>
      </c>
    </row>
    <row r="420" spans="1:25" x14ac:dyDescent="0.2">
      <c r="A420" s="5" t="s">
        <v>159</v>
      </c>
      <c r="B420" s="1">
        <v>2</v>
      </c>
      <c r="C420" s="6">
        <v>0.1</v>
      </c>
    </row>
    <row r="421" spans="1:25" x14ac:dyDescent="0.2">
      <c r="A421" s="11" t="s">
        <v>160</v>
      </c>
      <c r="B421" s="11">
        <v>20</v>
      </c>
      <c r="C421" s="11"/>
      <c r="D421" s="11"/>
      <c r="E421" s="11"/>
      <c r="F421" s="11"/>
      <c r="G421" s="11"/>
      <c r="H421" s="11"/>
      <c r="I421" s="11"/>
      <c r="J421" s="11"/>
      <c r="K421" s="11"/>
      <c r="L421" s="11"/>
      <c r="M421" s="11"/>
      <c r="N421" s="11"/>
      <c r="O421" s="11"/>
      <c r="P421" s="11"/>
      <c r="Q421" s="11"/>
      <c r="R421" s="11"/>
      <c r="S421" s="11"/>
      <c r="T421" s="11"/>
      <c r="U421" s="11"/>
      <c r="V421" s="11"/>
      <c r="W421" s="11"/>
      <c r="X421" s="11"/>
      <c r="Y421" s="11"/>
    </row>
    <row r="424" spans="1:25" x14ac:dyDescent="0.2">
      <c r="A424" s="1" t="s">
        <v>161</v>
      </c>
      <c r="B424" s="7">
        <v>2.6</v>
      </c>
    </row>
    <row r="425" spans="1:25" x14ac:dyDescent="0.2">
      <c r="A425" s="1" t="s">
        <v>162</v>
      </c>
      <c r="B425" s="7">
        <v>0.88257995015808777</v>
      </c>
    </row>
    <row r="426" spans="1:25" x14ac:dyDescent="0.2">
      <c r="A426" s="1" t="s">
        <v>163</v>
      </c>
      <c r="B426" s="7">
        <v>0.77894736842105272</v>
      </c>
    </row>
    <row r="431" spans="1:25" x14ac:dyDescent="0.2">
      <c r="A431" s="1" t="s">
        <v>30</v>
      </c>
    </row>
    <row r="432" spans="1:25" x14ac:dyDescent="0.2">
      <c r="A432" s="5" t="s">
        <v>156</v>
      </c>
      <c r="B432" s="1">
        <v>6</v>
      </c>
      <c r="C432" s="6">
        <v>0.27272727272727271</v>
      </c>
    </row>
    <row r="433" spans="1:25" x14ac:dyDescent="0.2">
      <c r="A433" s="5" t="s">
        <v>157</v>
      </c>
      <c r="B433" s="1">
        <v>3</v>
      </c>
      <c r="C433" s="6">
        <v>0.13636363636363635</v>
      </c>
    </row>
    <row r="434" spans="1:25" x14ac:dyDescent="0.2">
      <c r="A434" s="5" t="s">
        <v>158</v>
      </c>
      <c r="B434" s="1">
        <v>6</v>
      </c>
      <c r="C434" s="6">
        <v>0.27272727272727271</v>
      </c>
    </row>
    <row r="435" spans="1:25" x14ac:dyDescent="0.2">
      <c r="A435" s="5" t="s">
        <v>159</v>
      </c>
      <c r="B435" s="10">
        <v>7</v>
      </c>
      <c r="C435" s="9">
        <v>0.31818181818181818</v>
      </c>
    </row>
    <row r="436" spans="1:25" x14ac:dyDescent="0.2">
      <c r="A436" s="11" t="s">
        <v>160</v>
      </c>
      <c r="B436" s="11">
        <v>22</v>
      </c>
      <c r="C436" s="11"/>
      <c r="D436" s="11"/>
      <c r="E436" s="11"/>
      <c r="F436" s="11"/>
      <c r="G436" s="11"/>
      <c r="H436" s="11"/>
      <c r="I436" s="11"/>
      <c r="J436" s="11"/>
      <c r="K436" s="11"/>
      <c r="L436" s="11"/>
      <c r="M436" s="11"/>
      <c r="N436" s="11"/>
      <c r="O436" s="11"/>
      <c r="P436" s="11"/>
      <c r="Q436" s="11"/>
      <c r="R436" s="11"/>
      <c r="S436" s="11"/>
      <c r="T436" s="11"/>
      <c r="U436" s="11"/>
      <c r="V436" s="11"/>
      <c r="W436" s="11"/>
      <c r="X436" s="11"/>
      <c r="Y436" s="11"/>
    </row>
    <row r="439" spans="1:25" x14ac:dyDescent="0.2">
      <c r="A439" s="1" t="s">
        <v>161</v>
      </c>
      <c r="B439" s="7">
        <v>2.6363636363636362</v>
      </c>
    </row>
    <row r="440" spans="1:25" x14ac:dyDescent="0.2">
      <c r="A440" s="1" t="s">
        <v>162</v>
      </c>
      <c r="B440" s="7">
        <v>1.2167659925061518</v>
      </c>
    </row>
    <row r="441" spans="1:25" x14ac:dyDescent="0.2">
      <c r="A441" s="1" t="s">
        <v>163</v>
      </c>
      <c r="B441" s="7">
        <v>1.4805194805194806</v>
      </c>
    </row>
    <row r="446" spans="1:25" x14ac:dyDescent="0.2">
      <c r="A446" s="1" t="s">
        <v>31</v>
      </c>
    </row>
    <row r="447" spans="1:25" x14ac:dyDescent="0.2">
      <c r="A447" s="5" t="s">
        <v>156</v>
      </c>
      <c r="B447" s="1">
        <v>0</v>
      </c>
      <c r="C447" s="6">
        <v>0</v>
      </c>
    </row>
    <row r="448" spans="1:25" x14ac:dyDescent="0.2">
      <c r="A448" s="5" t="s">
        <v>157</v>
      </c>
      <c r="B448" s="1">
        <v>5</v>
      </c>
      <c r="C448" s="6">
        <v>0.22727272727272727</v>
      </c>
    </row>
    <row r="449" spans="1:25" x14ac:dyDescent="0.2">
      <c r="A449" s="5" t="s">
        <v>158</v>
      </c>
      <c r="B449" s="1">
        <v>8</v>
      </c>
      <c r="C449" s="6">
        <v>0.36363636363636365</v>
      </c>
    </row>
    <row r="450" spans="1:25" x14ac:dyDescent="0.2">
      <c r="A450" s="5" t="s">
        <v>159</v>
      </c>
      <c r="B450" s="10">
        <v>9</v>
      </c>
      <c r="C450" s="9">
        <v>0.40909090909090912</v>
      </c>
    </row>
    <row r="451" spans="1:25" x14ac:dyDescent="0.2">
      <c r="A451" s="11" t="s">
        <v>160</v>
      </c>
      <c r="B451" s="11">
        <v>22</v>
      </c>
      <c r="C451" s="11"/>
      <c r="D451" s="11"/>
      <c r="E451" s="11"/>
      <c r="F451" s="11"/>
      <c r="G451" s="11"/>
      <c r="H451" s="11"/>
      <c r="I451" s="11"/>
      <c r="J451" s="11"/>
      <c r="K451" s="11"/>
      <c r="L451" s="11"/>
      <c r="M451" s="11"/>
      <c r="N451" s="11"/>
      <c r="O451" s="11"/>
      <c r="P451" s="11"/>
      <c r="Q451" s="11"/>
      <c r="R451" s="11"/>
      <c r="S451" s="11"/>
      <c r="T451" s="11"/>
      <c r="U451" s="11"/>
      <c r="V451" s="11"/>
      <c r="W451" s="11"/>
      <c r="X451" s="11"/>
      <c r="Y451" s="11"/>
    </row>
    <row r="454" spans="1:25" x14ac:dyDescent="0.2">
      <c r="A454" s="1" t="s">
        <v>161</v>
      </c>
      <c r="B454" s="7">
        <v>3.1818181818181817</v>
      </c>
    </row>
    <row r="455" spans="1:25" x14ac:dyDescent="0.2">
      <c r="A455" s="1" t="s">
        <v>162</v>
      </c>
      <c r="B455" s="7">
        <v>0.79500605786033607</v>
      </c>
    </row>
    <row r="456" spans="1:25" x14ac:dyDescent="0.2">
      <c r="A456" s="1" t="s">
        <v>163</v>
      </c>
      <c r="B456" s="7">
        <v>0.63203463203463195</v>
      </c>
    </row>
    <row r="458" spans="1:25" x14ac:dyDescent="0.2">
      <c r="A458" s="2" t="s">
        <v>164</v>
      </c>
      <c r="B458" s="7">
        <v>2.66</v>
      </c>
    </row>
    <row r="463" spans="1:25" x14ac:dyDescent="0.2">
      <c r="A463" s="8" t="s">
        <v>169</v>
      </c>
      <c r="B463" s="8"/>
      <c r="C463" s="8"/>
      <c r="D463" s="8"/>
      <c r="E463" s="8"/>
      <c r="F463" s="8"/>
      <c r="G463" s="8"/>
      <c r="H463" s="8"/>
      <c r="I463" s="8"/>
      <c r="J463" s="8"/>
      <c r="K463" s="8"/>
      <c r="L463" s="8"/>
      <c r="M463" s="8"/>
      <c r="N463" s="8"/>
      <c r="O463" s="8"/>
      <c r="P463" s="8"/>
      <c r="Q463" s="8"/>
      <c r="R463" s="8"/>
      <c r="S463" s="8"/>
      <c r="T463" s="8"/>
      <c r="U463" s="8"/>
      <c r="V463" s="8"/>
      <c r="W463" s="8"/>
      <c r="X463" s="8"/>
      <c r="Y463" s="8"/>
    </row>
    <row r="464" spans="1:25" x14ac:dyDescent="0.2">
      <c r="A464" s="1" t="s">
        <v>170</v>
      </c>
    </row>
    <row r="465" spans="1:25" x14ac:dyDescent="0.2">
      <c r="A465" s="1" t="s">
        <v>21</v>
      </c>
    </row>
    <row r="466" spans="1:25" x14ac:dyDescent="0.2">
      <c r="A466" s="5" t="s">
        <v>21</v>
      </c>
      <c r="B466" s="10">
        <v>15</v>
      </c>
      <c r="C466" s="9">
        <v>1</v>
      </c>
    </row>
    <row r="467" spans="1:25" x14ac:dyDescent="0.2">
      <c r="A467" s="11" t="s">
        <v>160</v>
      </c>
      <c r="B467" s="11">
        <v>15</v>
      </c>
      <c r="C467" s="11"/>
      <c r="D467" s="11"/>
      <c r="E467" s="11"/>
      <c r="F467" s="11"/>
      <c r="G467" s="11"/>
      <c r="H467" s="11"/>
      <c r="I467" s="11"/>
      <c r="J467" s="11"/>
      <c r="K467" s="11"/>
      <c r="L467" s="11"/>
      <c r="M467" s="11"/>
      <c r="N467" s="11"/>
      <c r="O467" s="11"/>
      <c r="P467" s="11"/>
      <c r="Q467" s="11"/>
      <c r="R467" s="11"/>
      <c r="S467" s="11"/>
      <c r="T467" s="11"/>
      <c r="U467" s="11"/>
      <c r="V467" s="11"/>
      <c r="W467" s="11"/>
      <c r="X467" s="11"/>
      <c r="Y467" s="11"/>
    </row>
    <row r="470" spans="1:25" x14ac:dyDescent="0.2">
      <c r="A470" s="1" t="s">
        <v>161</v>
      </c>
      <c r="B470" s="7">
        <v>64.933333333333337</v>
      </c>
    </row>
    <row r="471" spans="1:25" x14ac:dyDescent="0.2">
      <c r="A471" s="1" t="s">
        <v>162</v>
      </c>
      <c r="B471" s="7">
        <v>66.177287140931767</v>
      </c>
    </row>
    <row r="472" spans="1:25" x14ac:dyDescent="0.2">
      <c r="A472" s="1" t="s">
        <v>163</v>
      </c>
      <c r="B472" s="7">
        <v>4379.4333333333334</v>
      </c>
    </row>
    <row r="474" spans="1:25" x14ac:dyDescent="0.2">
      <c r="A474" s="2" t="s">
        <v>164</v>
      </c>
      <c r="B474" s="7">
        <v>64.933333333333337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36"/>
  <sheetViews>
    <sheetView workbookViewId="0"/>
  </sheetViews>
  <sheetFormatPr baseColWidth="10" defaultColWidth="8.83203125" defaultRowHeight="15" x14ac:dyDescent="0.2"/>
  <sheetData>
    <row r="1" spans="1:25" x14ac:dyDescent="0.2">
      <c r="A1" s="12" t="s">
        <v>171</v>
      </c>
      <c r="B1" s="12"/>
      <c r="C1" s="12"/>
      <c r="D1" s="12"/>
      <c r="E1" s="12"/>
      <c r="F1" s="12"/>
      <c r="G1" s="12"/>
      <c r="H1" s="12"/>
      <c r="I1" s="12"/>
      <c r="J1" s="12"/>
      <c r="K1" s="12"/>
      <c r="L1" s="12"/>
      <c r="M1" s="12"/>
      <c r="N1" s="12"/>
      <c r="O1" s="12"/>
      <c r="P1" s="12"/>
      <c r="Q1" s="12"/>
      <c r="R1" s="12"/>
      <c r="S1" s="12"/>
      <c r="T1" s="12"/>
      <c r="U1" s="12"/>
      <c r="V1" s="12"/>
      <c r="W1" s="12"/>
      <c r="X1" s="12"/>
      <c r="Y1" s="12"/>
    </row>
    <row r="2" spans="1:25" x14ac:dyDescent="0.2">
      <c r="A2" s="8" t="s">
        <v>172</v>
      </c>
      <c r="B2" s="8"/>
      <c r="C2" s="8"/>
      <c r="D2" s="8"/>
      <c r="E2" s="8"/>
      <c r="F2" s="8"/>
      <c r="G2" s="8"/>
      <c r="H2" s="8"/>
      <c r="I2" s="8"/>
      <c r="J2" s="8"/>
      <c r="K2" s="8"/>
      <c r="L2" s="8"/>
      <c r="M2" s="8"/>
      <c r="N2" s="8"/>
      <c r="O2" s="8"/>
      <c r="P2" s="8"/>
      <c r="Q2" s="8"/>
      <c r="R2" s="8"/>
      <c r="S2" s="8"/>
      <c r="T2" s="8"/>
      <c r="U2" s="8"/>
      <c r="V2" s="8"/>
      <c r="W2" s="8"/>
      <c r="X2" s="8"/>
      <c r="Y2" s="8"/>
    </row>
    <row r="3" spans="1:25" x14ac:dyDescent="0.2">
      <c r="A3" s="1" t="s">
        <v>21</v>
      </c>
    </row>
    <row r="4" spans="1:25" x14ac:dyDescent="0.2">
      <c r="A4" s="1" t="s">
        <v>16</v>
      </c>
    </row>
    <row r="6" spans="1:25" x14ac:dyDescent="0.2">
      <c r="A6" s="13" t="s">
        <v>173</v>
      </c>
      <c r="B6" s="13" t="s">
        <v>1</v>
      </c>
      <c r="C6" s="13" t="s">
        <v>174</v>
      </c>
      <c r="D6" s="13"/>
      <c r="E6" s="13"/>
      <c r="F6" s="13"/>
      <c r="G6" s="13"/>
      <c r="H6" s="13"/>
      <c r="I6" s="13"/>
      <c r="J6" s="13"/>
      <c r="K6" s="13"/>
      <c r="L6" s="13"/>
      <c r="M6" s="13"/>
      <c r="N6" s="13"/>
      <c r="O6" s="13"/>
      <c r="P6" s="13"/>
      <c r="Q6" s="13"/>
      <c r="R6" s="13"/>
      <c r="S6" s="13"/>
      <c r="T6" s="13"/>
      <c r="U6" s="13"/>
      <c r="V6" s="13"/>
      <c r="W6" s="13"/>
      <c r="X6" s="13"/>
      <c r="Y6" s="13"/>
    </row>
    <row r="7" spans="1:25" x14ac:dyDescent="0.2">
      <c r="A7" s="13"/>
      <c r="B7" s="13"/>
      <c r="C7" s="13" t="s">
        <v>16</v>
      </c>
      <c r="D7" s="13"/>
      <c r="E7" s="13"/>
      <c r="F7" s="13"/>
      <c r="G7" s="13"/>
      <c r="H7" s="13"/>
      <c r="I7" s="13"/>
      <c r="J7" s="13"/>
      <c r="K7" s="13"/>
      <c r="L7" s="13"/>
      <c r="M7" s="13"/>
      <c r="N7" s="13"/>
      <c r="O7" s="13"/>
      <c r="P7" s="13"/>
      <c r="Q7" s="13"/>
      <c r="R7" s="13"/>
      <c r="S7" s="13"/>
      <c r="T7" s="13"/>
      <c r="U7" s="13"/>
      <c r="V7" s="13"/>
      <c r="W7" s="13"/>
      <c r="X7" s="13"/>
      <c r="Y7" s="13"/>
    </row>
    <row r="8" spans="1:25" x14ac:dyDescent="0.2">
      <c r="A8">
        <v>1</v>
      </c>
      <c r="B8">
        <v>665664</v>
      </c>
      <c r="C8" s="4" t="s">
        <v>37</v>
      </c>
    </row>
    <row r="9" spans="1:25" x14ac:dyDescent="0.2">
      <c r="A9">
        <v>2</v>
      </c>
      <c r="B9">
        <v>665839</v>
      </c>
      <c r="C9" s="4" t="s">
        <v>43</v>
      </c>
    </row>
    <row r="10" spans="1:25" ht="25" x14ac:dyDescent="0.2">
      <c r="A10">
        <v>3</v>
      </c>
      <c r="B10">
        <v>666781</v>
      </c>
      <c r="C10" s="4" t="s">
        <v>47</v>
      </c>
    </row>
    <row r="11" spans="1:25" x14ac:dyDescent="0.2">
      <c r="A11">
        <v>4</v>
      </c>
      <c r="B11">
        <v>671761</v>
      </c>
      <c r="C11" s="4" t="s">
        <v>51</v>
      </c>
    </row>
    <row r="12" spans="1:25" ht="25" x14ac:dyDescent="0.2">
      <c r="A12">
        <v>5</v>
      </c>
      <c r="B12">
        <v>672315</v>
      </c>
      <c r="C12" s="4" t="s">
        <v>57</v>
      </c>
    </row>
    <row r="13" spans="1:25" ht="25" x14ac:dyDescent="0.2">
      <c r="A13">
        <v>6</v>
      </c>
      <c r="B13">
        <v>683285</v>
      </c>
      <c r="C13" s="4" t="s">
        <v>63</v>
      </c>
    </row>
    <row r="14" spans="1:25" ht="25" x14ac:dyDescent="0.2">
      <c r="A14">
        <v>7</v>
      </c>
      <c r="B14">
        <v>685550</v>
      </c>
      <c r="C14" s="4" t="s">
        <v>69</v>
      </c>
    </row>
    <row r="15" spans="1:25" x14ac:dyDescent="0.2">
      <c r="A15">
        <v>8</v>
      </c>
      <c r="B15">
        <v>695276</v>
      </c>
      <c r="C15" s="4" t="s">
        <v>74</v>
      </c>
    </row>
    <row r="16" spans="1:25" ht="25" x14ac:dyDescent="0.2">
      <c r="A16">
        <v>9</v>
      </c>
      <c r="B16">
        <v>761623</v>
      </c>
      <c r="C16" s="4" t="s">
        <v>79</v>
      </c>
    </row>
    <row r="17" spans="1:3" ht="25" x14ac:dyDescent="0.2">
      <c r="A17">
        <v>10</v>
      </c>
      <c r="B17">
        <v>761892</v>
      </c>
      <c r="C17" s="4" t="s">
        <v>57</v>
      </c>
    </row>
    <row r="18" spans="1:3" ht="25" x14ac:dyDescent="0.2">
      <c r="A18">
        <v>11</v>
      </c>
      <c r="B18">
        <v>762596</v>
      </c>
      <c r="C18" s="4" t="s">
        <v>69</v>
      </c>
    </row>
    <row r="19" spans="1:3" x14ac:dyDescent="0.2">
      <c r="A19">
        <v>12</v>
      </c>
      <c r="B19">
        <v>792693</v>
      </c>
      <c r="C19" s="4" t="s">
        <v>85</v>
      </c>
    </row>
    <row r="20" spans="1:3" ht="25" x14ac:dyDescent="0.2">
      <c r="A20">
        <v>13</v>
      </c>
      <c r="B20">
        <v>805970</v>
      </c>
      <c r="C20" s="4" t="s">
        <v>89</v>
      </c>
    </row>
    <row r="21" spans="1:3" ht="25" x14ac:dyDescent="0.2">
      <c r="A21">
        <v>14</v>
      </c>
      <c r="B21">
        <v>806126</v>
      </c>
      <c r="C21" s="4" t="s">
        <v>92</v>
      </c>
    </row>
    <row r="22" spans="1:3" ht="25" x14ac:dyDescent="0.2">
      <c r="A22">
        <v>15</v>
      </c>
      <c r="B22">
        <v>806164</v>
      </c>
      <c r="C22" s="4" t="s">
        <v>92</v>
      </c>
    </row>
    <row r="23" spans="1:3" x14ac:dyDescent="0.2">
      <c r="A23">
        <v>16</v>
      </c>
      <c r="B23">
        <v>806699</v>
      </c>
      <c r="C23" s="4" t="s">
        <v>96</v>
      </c>
    </row>
    <row r="24" spans="1:3" ht="25" x14ac:dyDescent="0.2">
      <c r="A24">
        <v>17</v>
      </c>
      <c r="B24">
        <v>807077</v>
      </c>
      <c r="C24" s="4" t="s">
        <v>100</v>
      </c>
    </row>
    <row r="25" spans="1:3" x14ac:dyDescent="0.2">
      <c r="A25">
        <v>18</v>
      </c>
      <c r="B25">
        <v>809209</v>
      </c>
      <c r="C25" s="4" t="s">
        <v>105</v>
      </c>
    </row>
    <row r="26" spans="1:3" ht="25" x14ac:dyDescent="0.2">
      <c r="A26">
        <v>19</v>
      </c>
      <c r="B26">
        <v>811775</v>
      </c>
      <c r="C26" s="4" t="s">
        <v>110</v>
      </c>
    </row>
    <row r="27" spans="1:3" x14ac:dyDescent="0.2">
      <c r="A27">
        <v>20</v>
      </c>
      <c r="B27">
        <v>812231</v>
      </c>
      <c r="C27" s="4" t="s">
        <v>113</v>
      </c>
    </row>
    <row r="28" spans="1:3" x14ac:dyDescent="0.2">
      <c r="A28">
        <v>21</v>
      </c>
      <c r="B28">
        <v>814859</v>
      </c>
      <c r="C28" s="4" t="s">
        <v>116</v>
      </c>
    </row>
    <row r="29" spans="1:3" ht="25" x14ac:dyDescent="0.2">
      <c r="A29">
        <v>22</v>
      </c>
      <c r="B29">
        <v>816313</v>
      </c>
      <c r="C29" s="4" t="s">
        <v>110</v>
      </c>
    </row>
    <row r="30" spans="1:3" x14ac:dyDescent="0.2">
      <c r="A30">
        <v>23</v>
      </c>
      <c r="B30">
        <v>822430</v>
      </c>
      <c r="C30" s="4" t="s">
        <v>120</v>
      </c>
    </row>
    <row r="31" spans="1:3" ht="25" x14ac:dyDescent="0.2">
      <c r="A31">
        <v>24</v>
      </c>
      <c r="B31">
        <v>825183</v>
      </c>
      <c r="C31" s="4" t="s">
        <v>124</v>
      </c>
    </row>
    <row r="32" spans="1:3" x14ac:dyDescent="0.2">
      <c r="A32">
        <v>25</v>
      </c>
      <c r="B32">
        <v>832114</v>
      </c>
      <c r="C32" s="4" t="s">
        <v>130</v>
      </c>
    </row>
    <row r="33" spans="1:3" x14ac:dyDescent="0.2">
      <c r="A33">
        <v>26</v>
      </c>
      <c r="B33">
        <v>853354</v>
      </c>
      <c r="C33" s="4" t="s">
        <v>135</v>
      </c>
    </row>
    <row r="34" spans="1:3" ht="25" x14ac:dyDescent="0.2">
      <c r="A34">
        <v>27</v>
      </c>
      <c r="B34">
        <v>905018</v>
      </c>
      <c r="C34" s="4" t="s">
        <v>142</v>
      </c>
    </row>
    <row r="35" spans="1:3" x14ac:dyDescent="0.2">
      <c r="A35">
        <v>28</v>
      </c>
      <c r="B35">
        <v>906223</v>
      </c>
      <c r="C35" s="4" t="s">
        <v>148</v>
      </c>
    </row>
    <row r="36" spans="1:3" x14ac:dyDescent="0.2">
      <c r="A36">
        <v>29</v>
      </c>
      <c r="B36">
        <v>929550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35"/>
  <sheetViews>
    <sheetView workbookViewId="0"/>
  </sheetViews>
  <sheetFormatPr baseColWidth="10" defaultColWidth="8.83203125" defaultRowHeight="15" x14ac:dyDescent="0.2"/>
  <sheetData>
    <row r="1" spans="1:25" x14ac:dyDescent="0.2">
      <c r="A1" s="12" t="s">
        <v>171</v>
      </c>
      <c r="B1" s="12"/>
      <c r="C1" s="12"/>
      <c r="D1" s="12"/>
      <c r="E1" s="12"/>
      <c r="F1" s="12"/>
      <c r="G1" s="12"/>
      <c r="H1" s="12"/>
      <c r="I1" s="12"/>
      <c r="J1" s="12"/>
      <c r="K1" s="12"/>
      <c r="L1" s="12"/>
      <c r="M1" s="12"/>
      <c r="N1" s="12"/>
      <c r="O1" s="12"/>
      <c r="P1" s="12"/>
      <c r="Q1" s="12"/>
      <c r="R1" s="12"/>
      <c r="S1" s="12"/>
      <c r="T1" s="12"/>
      <c r="U1" s="12"/>
      <c r="V1" s="12"/>
      <c r="W1" s="12"/>
      <c r="X1" s="12"/>
      <c r="Y1" s="12"/>
    </row>
    <row r="2" spans="1:25" x14ac:dyDescent="0.2">
      <c r="A2" s="8" t="s">
        <v>175</v>
      </c>
      <c r="B2" s="8"/>
      <c r="C2" s="8"/>
      <c r="D2" s="8"/>
      <c r="E2" s="8"/>
      <c r="F2" s="8"/>
      <c r="G2" s="8"/>
      <c r="H2" s="8"/>
      <c r="I2" s="8"/>
      <c r="J2" s="8"/>
      <c r="K2" s="8"/>
      <c r="L2" s="8"/>
      <c r="M2" s="8"/>
      <c r="N2" s="8"/>
      <c r="O2" s="8"/>
      <c r="P2" s="8"/>
      <c r="Q2" s="8"/>
      <c r="R2" s="8"/>
      <c r="S2" s="8"/>
      <c r="T2" s="8"/>
      <c r="U2" s="8"/>
      <c r="V2" s="8"/>
      <c r="W2" s="8"/>
      <c r="X2" s="8"/>
      <c r="Y2" s="8"/>
    </row>
    <row r="3" spans="1:25" x14ac:dyDescent="0.2">
      <c r="A3" s="1" t="s">
        <v>21</v>
      </c>
    </row>
    <row r="4" spans="1:25" x14ac:dyDescent="0.2">
      <c r="A4" s="1" t="s">
        <v>17</v>
      </c>
    </row>
    <row r="6" spans="1:25" x14ac:dyDescent="0.2">
      <c r="A6" s="13" t="s">
        <v>173</v>
      </c>
      <c r="B6" s="13" t="s">
        <v>1</v>
      </c>
      <c r="C6" s="13" t="s">
        <v>174</v>
      </c>
      <c r="D6" s="13"/>
      <c r="E6" s="13"/>
      <c r="F6" s="13"/>
      <c r="G6" s="13"/>
      <c r="H6" s="13"/>
      <c r="I6" s="13"/>
      <c r="J6" s="13"/>
      <c r="K6" s="13"/>
      <c r="L6" s="13"/>
      <c r="M6" s="13"/>
      <c r="N6" s="13"/>
      <c r="O6" s="13"/>
      <c r="P6" s="13"/>
      <c r="Q6" s="13"/>
      <c r="R6" s="13"/>
      <c r="S6" s="13"/>
      <c r="T6" s="13"/>
      <c r="U6" s="13"/>
      <c r="V6" s="13"/>
      <c r="W6" s="13"/>
      <c r="X6" s="13"/>
      <c r="Y6" s="13"/>
    </row>
    <row r="7" spans="1:25" x14ac:dyDescent="0.2">
      <c r="A7" s="13"/>
      <c r="B7" s="13"/>
      <c r="C7" s="13" t="s">
        <v>17</v>
      </c>
      <c r="D7" s="13" t="s">
        <v>18</v>
      </c>
      <c r="E7" s="13" t="s">
        <v>19</v>
      </c>
      <c r="F7" s="13"/>
      <c r="G7" s="13"/>
      <c r="H7" s="13"/>
      <c r="I7" s="13"/>
      <c r="J7" s="13"/>
      <c r="K7" s="13"/>
      <c r="L7" s="13"/>
      <c r="M7" s="13"/>
      <c r="N7" s="13"/>
      <c r="O7" s="13"/>
      <c r="P7" s="13"/>
      <c r="Q7" s="13"/>
      <c r="R7" s="13"/>
      <c r="S7" s="13"/>
      <c r="T7" s="13"/>
      <c r="U7" s="13"/>
      <c r="V7" s="13"/>
      <c r="W7" s="13"/>
      <c r="X7" s="13"/>
      <c r="Y7" s="13"/>
    </row>
    <row r="8" spans="1:25" ht="25" x14ac:dyDescent="0.2">
      <c r="A8">
        <v>1</v>
      </c>
      <c r="B8">
        <v>665664</v>
      </c>
      <c r="C8" s="4" t="s">
        <v>38</v>
      </c>
      <c r="D8" s="4" t="s">
        <v>39</v>
      </c>
    </row>
    <row r="9" spans="1:25" x14ac:dyDescent="0.2">
      <c r="A9">
        <v>2</v>
      </c>
      <c r="B9">
        <v>665839</v>
      </c>
      <c r="C9" s="4" t="s">
        <v>44</v>
      </c>
      <c r="D9" s="4" t="s">
        <v>45</v>
      </c>
    </row>
    <row r="10" spans="1:25" ht="49" x14ac:dyDescent="0.2">
      <c r="A10">
        <v>3</v>
      </c>
      <c r="B10">
        <v>666781</v>
      </c>
      <c r="C10" s="4" t="s">
        <v>48</v>
      </c>
      <c r="D10" s="4" t="s">
        <v>49</v>
      </c>
    </row>
    <row r="11" spans="1:25" ht="49" x14ac:dyDescent="0.2">
      <c r="A11">
        <v>4</v>
      </c>
      <c r="B11">
        <v>671761</v>
      </c>
      <c r="C11" s="4" t="s">
        <v>52</v>
      </c>
      <c r="D11" s="4" t="s">
        <v>53</v>
      </c>
    </row>
    <row r="12" spans="1:25" x14ac:dyDescent="0.2">
      <c r="A12">
        <v>5</v>
      </c>
      <c r="B12">
        <v>672315</v>
      </c>
      <c r="C12" s="4" t="s">
        <v>58</v>
      </c>
      <c r="D12" s="4" t="s">
        <v>59</v>
      </c>
    </row>
    <row r="13" spans="1:25" x14ac:dyDescent="0.2">
      <c r="A13">
        <v>6</v>
      </c>
      <c r="B13">
        <v>683285</v>
      </c>
      <c r="C13" s="4" t="s">
        <v>38</v>
      </c>
      <c r="D13" s="4" t="s">
        <v>64</v>
      </c>
    </row>
    <row r="14" spans="1:25" ht="37" x14ac:dyDescent="0.2">
      <c r="A14">
        <v>7</v>
      </c>
      <c r="B14">
        <v>685550</v>
      </c>
      <c r="C14" s="4" t="s">
        <v>70</v>
      </c>
      <c r="D14" s="4" t="s">
        <v>71</v>
      </c>
    </row>
    <row r="15" spans="1:25" ht="25" x14ac:dyDescent="0.2">
      <c r="A15">
        <v>8</v>
      </c>
      <c r="B15">
        <v>695276</v>
      </c>
      <c r="C15" s="4" t="s">
        <v>75</v>
      </c>
      <c r="D15" s="4" t="s">
        <v>76</v>
      </c>
    </row>
    <row r="16" spans="1:25" ht="25" x14ac:dyDescent="0.2">
      <c r="A16">
        <v>9</v>
      </c>
      <c r="B16">
        <v>761623</v>
      </c>
      <c r="C16" s="4" t="s">
        <v>80</v>
      </c>
      <c r="D16" s="4" t="s">
        <v>81</v>
      </c>
    </row>
    <row r="17" spans="1:5" x14ac:dyDescent="0.2">
      <c r="A17">
        <v>10</v>
      </c>
      <c r="B17">
        <v>761892</v>
      </c>
      <c r="C17" s="4" t="s">
        <v>21</v>
      </c>
      <c r="D17" s="4" t="s">
        <v>21</v>
      </c>
    </row>
    <row r="18" spans="1:5" ht="73" x14ac:dyDescent="0.2">
      <c r="A18">
        <v>11</v>
      </c>
      <c r="B18">
        <v>762596</v>
      </c>
      <c r="C18" s="4" t="s">
        <v>82</v>
      </c>
      <c r="D18" s="4" t="s">
        <v>71</v>
      </c>
    </row>
    <row r="19" spans="1:5" x14ac:dyDescent="0.2">
      <c r="A19">
        <v>12</v>
      </c>
      <c r="B19">
        <v>792693</v>
      </c>
      <c r="C19" s="4" t="s">
        <v>86</v>
      </c>
      <c r="D19" s="4" t="s">
        <v>87</v>
      </c>
    </row>
    <row r="20" spans="1:5" x14ac:dyDescent="0.2">
      <c r="A20">
        <v>13</v>
      </c>
      <c r="B20">
        <v>805970</v>
      </c>
      <c r="C20" s="4" t="s">
        <v>90</v>
      </c>
      <c r="D20" s="4" t="s">
        <v>176</v>
      </c>
    </row>
    <row r="21" spans="1:5" x14ac:dyDescent="0.2">
      <c r="A21">
        <v>14</v>
      </c>
      <c r="B21">
        <v>806126</v>
      </c>
      <c r="C21" s="4" t="s">
        <v>93</v>
      </c>
      <c r="D21" s="4" t="s">
        <v>59</v>
      </c>
    </row>
    <row r="22" spans="1:5" x14ac:dyDescent="0.2">
      <c r="A22">
        <v>15</v>
      </c>
      <c r="B22">
        <v>806164</v>
      </c>
      <c r="C22" s="4" t="s">
        <v>93</v>
      </c>
      <c r="D22" s="4" t="s">
        <v>59</v>
      </c>
    </row>
    <row r="23" spans="1:5" x14ac:dyDescent="0.2">
      <c r="A23">
        <v>16</v>
      </c>
      <c r="B23">
        <v>806699</v>
      </c>
      <c r="C23" s="4" t="s">
        <v>21</v>
      </c>
      <c r="D23" s="4" t="s">
        <v>21</v>
      </c>
    </row>
    <row r="24" spans="1:5" ht="37" x14ac:dyDescent="0.2">
      <c r="A24">
        <v>17</v>
      </c>
      <c r="B24">
        <v>807077</v>
      </c>
      <c r="C24" s="4" t="s">
        <v>101</v>
      </c>
      <c r="D24" s="4" t="s">
        <v>102</v>
      </c>
    </row>
    <row r="25" spans="1:5" x14ac:dyDescent="0.2">
      <c r="A25">
        <v>18</v>
      </c>
      <c r="B25">
        <v>809209</v>
      </c>
      <c r="C25" s="4" t="s">
        <v>106</v>
      </c>
      <c r="D25" s="4" t="s">
        <v>107</v>
      </c>
    </row>
    <row r="26" spans="1:5" ht="25" x14ac:dyDescent="0.2">
      <c r="A26">
        <v>19</v>
      </c>
      <c r="B26">
        <v>811775</v>
      </c>
      <c r="C26" s="4" t="s">
        <v>111</v>
      </c>
      <c r="D26" s="4" t="s">
        <v>81</v>
      </c>
    </row>
    <row r="27" spans="1:5" ht="49" x14ac:dyDescent="0.2">
      <c r="A27">
        <v>20</v>
      </c>
      <c r="B27">
        <v>812231</v>
      </c>
      <c r="C27" s="4" t="s">
        <v>114</v>
      </c>
      <c r="D27" s="4" t="s">
        <v>115</v>
      </c>
    </row>
    <row r="28" spans="1:5" ht="25" x14ac:dyDescent="0.2">
      <c r="A28">
        <v>21</v>
      </c>
      <c r="B28">
        <v>816313</v>
      </c>
      <c r="C28" s="4" t="s">
        <v>111</v>
      </c>
      <c r="D28" s="4" t="s">
        <v>81</v>
      </c>
    </row>
    <row r="29" spans="1:5" ht="25" x14ac:dyDescent="0.2">
      <c r="A29">
        <v>22</v>
      </c>
      <c r="B29">
        <v>822430</v>
      </c>
      <c r="C29" s="4" t="s">
        <v>121</v>
      </c>
      <c r="D29" s="4" t="s">
        <v>59</v>
      </c>
      <c r="E29" s="4" t="s">
        <v>122</v>
      </c>
    </row>
    <row r="30" spans="1:5" ht="25" x14ac:dyDescent="0.2">
      <c r="A30">
        <v>23</v>
      </c>
      <c r="B30">
        <v>825183</v>
      </c>
      <c r="C30" s="4" t="s">
        <v>125</v>
      </c>
      <c r="D30" s="4" t="s">
        <v>126</v>
      </c>
      <c r="E30" s="4" t="s">
        <v>127</v>
      </c>
    </row>
    <row r="31" spans="1:5" x14ac:dyDescent="0.2">
      <c r="A31">
        <v>24</v>
      </c>
      <c r="B31">
        <v>832114</v>
      </c>
      <c r="C31" s="4" t="s">
        <v>90</v>
      </c>
      <c r="D31" s="4" t="s">
        <v>131</v>
      </c>
      <c r="E31" s="4" t="s">
        <v>90</v>
      </c>
    </row>
    <row r="32" spans="1:5" ht="25" x14ac:dyDescent="0.2">
      <c r="A32">
        <v>25</v>
      </c>
      <c r="B32">
        <v>853354</v>
      </c>
      <c r="C32" s="4" t="s">
        <v>136</v>
      </c>
      <c r="D32" s="4" t="s">
        <v>137</v>
      </c>
      <c r="E32" s="4" t="s">
        <v>138</v>
      </c>
    </row>
    <row r="33" spans="1:5" ht="37" x14ac:dyDescent="0.2">
      <c r="A33">
        <v>26</v>
      </c>
      <c r="B33">
        <v>905018</v>
      </c>
      <c r="C33" s="4" t="s">
        <v>143</v>
      </c>
      <c r="D33" s="4" t="s">
        <v>144</v>
      </c>
      <c r="E33" s="4" t="s">
        <v>145</v>
      </c>
    </row>
    <row r="34" spans="1:5" ht="25" x14ac:dyDescent="0.2">
      <c r="A34">
        <v>27</v>
      </c>
      <c r="B34">
        <v>906223</v>
      </c>
      <c r="C34" s="4" t="s">
        <v>149</v>
      </c>
      <c r="D34" s="4" t="s">
        <v>59</v>
      </c>
      <c r="E34" s="4" t="s">
        <v>150</v>
      </c>
    </row>
    <row r="35" spans="1:5" x14ac:dyDescent="0.2">
      <c r="A35">
        <v>28</v>
      </c>
      <c r="B35">
        <v>929550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23"/>
  <sheetViews>
    <sheetView topLeftCell="A18" workbookViewId="0"/>
  </sheetViews>
  <sheetFormatPr baseColWidth="10" defaultColWidth="8.83203125" defaultRowHeight="15" x14ac:dyDescent="0.2"/>
  <sheetData>
    <row r="1" spans="1:25" x14ac:dyDescent="0.2">
      <c r="A1" s="12" t="s">
        <v>171</v>
      </c>
      <c r="B1" s="12"/>
      <c r="C1" s="12"/>
      <c r="D1" s="12"/>
      <c r="E1" s="12"/>
      <c r="F1" s="12"/>
      <c r="G1" s="12"/>
      <c r="H1" s="12"/>
      <c r="I1" s="12"/>
      <c r="J1" s="12"/>
      <c r="K1" s="12"/>
      <c r="L1" s="12"/>
      <c r="M1" s="12"/>
      <c r="N1" s="12"/>
      <c r="O1" s="12"/>
      <c r="P1" s="12"/>
      <c r="Q1" s="12"/>
      <c r="R1" s="12"/>
      <c r="S1" s="12"/>
      <c r="T1" s="12"/>
      <c r="U1" s="12"/>
      <c r="V1" s="12"/>
      <c r="W1" s="12"/>
      <c r="X1" s="12"/>
      <c r="Y1" s="12"/>
    </row>
    <row r="2" spans="1:25" x14ac:dyDescent="0.2">
      <c r="A2" s="8" t="s">
        <v>177</v>
      </c>
      <c r="B2" s="8"/>
      <c r="C2" s="8"/>
      <c r="D2" s="8"/>
      <c r="E2" s="8"/>
      <c r="F2" s="8"/>
      <c r="G2" s="8"/>
      <c r="H2" s="8"/>
      <c r="I2" s="8"/>
      <c r="J2" s="8"/>
      <c r="K2" s="8"/>
      <c r="L2" s="8"/>
      <c r="M2" s="8"/>
      <c r="N2" s="8"/>
      <c r="O2" s="8"/>
      <c r="P2" s="8"/>
      <c r="Q2" s="8"/>
      <c r="R2" s="8"/>
      <c r="S2" s="8"/>
      <c r="T2" s="8"/>
      <c r="U2" s="8"/>
      <c r="V2" s="8"/>
      <c r="W2" s="8"/>
      <c r="X2" s="8"/>
      <c r="Y2" s="8"/>
    </row>
    <row r="3" spans="1:25" x14ac:dyDescent="0.2">
      <c r="A3" s="1" t="s">
        <v>21</v>
      </c>
    </row>
    <row r="4" spans="1:25" x14ac:dyDescent="0.2">
      <c r="A4" s="1" t="s">
        <v>20</v>
      </c>
    </row>
    <row r="6" spans="1:25" x14ac:dyDescent="0.2">
      <c r="A6" s="13" t="s">
        <v>173</v>
      </c>
      <c r="B6" s="13" t="s">
        <v>1</v>
      </c>
      <c r="C6" s="13" t="s">
        <v>174</v>
      </c>
      <c r="D6" s="13"/>
      <c r="E6" s="13"/>
      <c r="F6" s="13"/>
      <c r="G6" s="13"/>
      <c r="H6" s="13"/>
      <c r="I6" s="13"/>
      <c r="J6" s="13"/>
      <c r="K6" s="13"/>
      <c r="L6" s="13"/>
      <c r="M6" s="13"/>
      <c r="N6" s="13"/>
      <c r="O6" s="13"/>
      <c r="P6" s="13"/>
      <c r="Q6" s="13"/>
      <c r="R6" s="13"/>
      <c r="S6" s="13"/>
      <c r="T6" s="13"/>
      <c r="U6" s="13"/>
      <c r="V6" s="13"/>
      <c r="W6" s="13"/>
      <c r="X6" s="13"/>
      <c r="Y6" s="13"/>
    </row>
    <row r="7" spans="1:25" x14ac:dyDescent="0.2">
      <c r="A7" s="13"/>
      <c r="B7" s="13"/>
      <c r="C7" s="13" t="s">
        <v>20</v>
      </c>
      <c r="D7" s="13"/>
      <c r="E7" s="13"/>
      <c r="F7" s="13"/>
      <c r="G7" s="13"/>
      <c r="H7" s="13"/>
      <c r="I7" s="13"/>
      <c r="J7" s="13"/>
      <c r="K7" s="13"/>
      <c r="L7" s="13"/>
      <c r="M7" s="13"/>
      <c r="N7" s="13"/>
      <c r="O7" s="13"/>
      <c r="P7" s="13"/>
      <c r="Q7" s="13"/>
      <c r="R7" s="13"/>
      <c r="S7" s="13"/>
      <c r="T7" s="13"/>
      <c r="U7" s="13"/>
      <c r="V7" s="13"/>
      <c r="W7" s="13"/>
      <c r="X7" s="13"/>
      <c r="Y7" s="13"/>
    </row>
    <row r="8" spans="1:25" x14ac:dyDescent="0.2">
      <c r="A8">
        <v>1</v>
      </c>
      <c r="B8">
        <v>695276</v>
      </c>
      <c r="C8" s="4" t="s">
        <v>21</v>
      </c>
    </row>
    <row r="9" spans="1:25" x14ac:dyDescent="0.2">
      <c r="A9">
        <v>2</v>
      </c>
      <c r="B9">
        <v>761623</v>
      </c>
      <c r="C9" s="4" t="s">
        <v>21</v>
      </c>
    </row>
    <row r="10" spans="1:25" x14ac:dyDescent="0.2">
      <c r="A10">
        <v>3</v>
      </c>
      <c r="B10">
        <v>762596</v>
      </c>
      <c r="C10" s="4" t="s">
        <v>21</v>
      </c>
    </row>
    <row r="11" spans="1:25" x14ac:dyDescent="0.2">
      <c r="A11">
        <v>4</v>
      </c>
      <c r="B11">
        <v>805970</v>
      </c>
      <c r="C11" s="4" t="s">
        <v>21</v>
      </c>
    </row>
    <row r="12" spans="1:25" ht="37" x14ac:dyDescent="0.2">
      <c r="A12">
        <v>5</v>
      </c>
      <c r="B12">
        <v>806164</v>
      </c>
      <c r="C12" s="4" t="s">
        <v>94</v>
      </c>
    </row>
    <row r="13" spans="1:25" ht="329" x14ac:dyDescent="0.2">
      <c r="A13">
        <v>6</v>
      </c>
      <c r="B13">
        <v>807077</v>
      </c>
      <c r="C13" s="4" t="s">
        <v>103</v>
      </c>
    </row>
    <row r="14" spans="1:25" ht="409.6" x14ac:dyDescent="0.2">
      <c r="A14">
        <v>7</v>
      </c>
      <c r="B14">
        <v>809209</v>
      </c>
      <c r="C14" s="4" t="s">
        <v>108</v>
      </c>
    </row>
    <row r="15" spans="1:25" x14ac:dyDescent="0.2">
      <c r="A15">
        <v>8</v>
      </c>
      <c r="B15">
        <v>812231</v>
      </c>
      <c r="C15" s="4" t="s">
        <v>21</v>
      </c>
    </row>
    <row r="16" spans="1:25" ht="409.6" x14ac:dyDescent="0.2">
      <c r="A16">
        <v>9</v>
      </c>
      <c r="B16">
        <v>816313</v>
      </c>
      <c r="C16" s="4" t="s">
        <v>117</v>
      </c>
    </row>
    <row r="17" spans="1:3" x14ac:dyDescent="0.2">
      <c r="A17">
        <v>10</v>
      </c>
      <c r="B17">
        <v>822430</v>
      </c>
      <c r="C17" s="4" t="s">
        <v>21</v>
      </c>
    </row>
    <row r="18" spans="1:3" ht="318" x14ac:dyDescent="0.2">
      <c r="A18">
        <v>11</v>
      </c>
      <c r="B18">
        <v>825183</v>
      </c>
      <c r="C18" s="4" t="s">
        <v>128</v>
      </c>
    </row>
    <row r="19" spans="1:3" x14ac:dyDescent="0.2">
      <c r="A19">
        <v>12</v>
      </c>
      <c r="B19">
        <v>832114</v>
      </c>
      <c r="C19" s="4" t="s">
        <v>21</v>
      </c>
    </row>
    <row r="20" spans="1:3" ht="373" x14ac:dyDescent="0.2">
      <c r="A20">
        <v>13</v>
      </c>
      <c r="B20">
        <v>853354</v>
      </c>
      <c r="C20" s="4" t="s">
        <v>139</v>
      </c>
    </row>
    <row r="21" spans="1:3" x14ac:dyDescent="0.2">
      <c r="A21">
        <v>14</v>
      </c>
      <c r="B21">
        <v>905018</v>
      </c>
      <c r="C21" s="4" t="s">
        <v>21</v>
      </c>
    </row>
    <row r="22" spans="1:3" x14ac:dyDescent="0.2">
      <c r="A22">
        <v>15</v>
      </c>
      <c r="B22">
        <v>906223</v>
      </c>
      <c r="C22" s="4" t="s">
        <v>21</v>
      </c>
    </row>
    <row r="23" spans="1:3" x14ac:dyDescent="0.2">
      <c r="A23">
        <v>16</v>
      </c>
      <c r="B23">
        <v>929550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Raw Data</vt:lpstr>
      <vt:lpstr>Sheet1</vt:lpstr>
      <vt:lpstr>Sheet2</vt:lpstr>
      <vt:lpstr>Q1 - Q9</vt:lpstr>
      <vt:lpstr>Q10</vt:lpstr>
      <vt:lpstr>Q11</vt:lpstr>
      <vt:lpstr>Q12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2021-03-23T09:24:02Z</dcterms:created>
  <dcterms:modified xsi:type="dcterms:W3CDTF">2021-03-24T12:02:41Z</dcterms:modified>
</cp:coreProperties>
</file>