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defaultThemeVersion="166925"/>
  <mc:AlternateContent xmlns:mc="http://schemas.openxmlformats.org/markup-compatibility/2006">
    <mc:Choice Requires="x15">
      <x15ac:absPath xmlns:x15ac="http://schemas.microsoft.com/office/spreadsheetml/2010/11/ac" url="C:\Users\duncanl\Downloads\"/>
    </mc:Choice>
  </mc:AlternateContent>
  <xr:revisionPtr revIDLastSave="0" documentId="8_{D4A34550-9047-4BBD-B5E3-337861D7DDDC}" xr6:coauthVersionLast="47" xr6:coauthVersionMax="47" xr10:uidLastSave="{00000000-0000-0000-0000-000000000000}"/>
  <bookViews>
    <workbookView xWindow="-110" yWindow="-110" windowWidth="19420" windowHeight="10420" firstSheet="1" activeTab="1" xr2:uid="{00000000-000D-0000-FFFF-FFFF00000000}"/>
  </bookViews>
  <sheets>
    <sheet name="Instructions for use" sheetId="4" state="hidden" r:id="rId1"/>
    <sheet name="Triage Tool" sheetId="1" r:id="rId2"/>
    <sheet name="Useful information " sheetId="3" state="hidden" r:id="rId3"/>
    <sheet name="PRISM risk assessment" sheetId="5" state="hidden" r:id="rId4"/>
    <sheet name="Multiple scenario generator" sheetId="6" state="hidden" r:id="rId5"/>
    <sheet name="Risk evaluation" sheetId="10" state="hidden" r:id="rId6"/>
    <sheet name="Risk overview" sheetId="9" state="hidden" r:id="rId7"/>
    <sheet name="HIDE scores for TT" sheetId="2" state="hidden" r:id="rId8"/>
    <sheet name="HIDE scores for PRISM" sheetId="7" state="hidden" r:id="rId9"/>
  </sheets>
  <definedNames>
    <definedName name="_xlnm.Print_Area" localSheetId="4">'Multiple scenario generator'!$A$1:$P$1</definedName>
    <definedName name="_xlnm.Print_Area" localSheetId="3">'PRISM risk assessment'!$A$1:$O$39</definedName>
    <definedName name="_xlnm.Print_Area" localSheetId="6">'Risk overview'!$A$1:$H$20</definedName>
    <definedName name="_xlnm.Print_Area" localSheetId="1">'Triage Tool'!$A$1:$D$15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9" l="1"/>
  <c r="F16" i="2" l="1"/>
  <c r="H9" i="9"/>
  <c r="H14" i="9"/>
  <c r="G61" i="6"/>
  <c r="C61" i="6"/>
  <c r="L61" i="6" s="1"/>
  <c r="G38" i="6"/>
  <c r="C38" i="6"/>
  <c r="L38" i="6" s="1"/>
  <c r="G16" i="6"/>
  <c r="D13" i="9"/>
  <c r="G32" i="5"/>
  <c r="C13" i="1" l="1"/>
  <c r="C16" i="1" s="1"/>
  <c r="H8" i="9"/>
  <c r="F14" i="2"/>
  <c r="L9" i="2"/>
  <c r="C16" i="6" l="1"/>
  <c r="L16" i="6" s="1"/>
  <c r="H3" i="9"/>
  <c r="D9" i="9"/>
  <c r="H5" i="9"/>
  <c r="H4" i="9"/>
  <c r="D11" i="9"/>
  <c r="D15" i="9"/>
  <c r="H12" i="9"/>
  <c r="H11" i="9"/>
  <c r="H10" i="9"/>
  <c r="H15" i="9"/>
  <c r="D14" i="9"/>
  <c r="H6" i="9"/>
  <c r="D10" i="9"/>
  <c r="D8" i="9"/>
  <c r="D7" i="9"/>
  <c r="D6" i="9"/>
  <c r="D5" i="9"/>
  <c r="D4" i="9"/>
  <c r="D3" i="9"/>
  <c r="C32" i="5"/>
  <c r="L32" i="5" s="1"/>
  <c r="K40" i="5" s="1" a="1"/>
  <c r="K40" i="5" s="1"/>
  <c r="F15" i="2" l="1"/>
  <c r="F17" i="2" l="1"/>
  <c r="F18" i="2"/>
  <c r="H13" i="9" l="1"/>
  <c r="D12" i="9"/>
  <c r="F19" i="2"/>
  <c r="C1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<sst xmlns="http://schemas.openxmlformats.org/spreadsheetml/2006/main" count="894" uniqueCount="415">
  <si>
    <t xml:space="preserve">
 </t>
  </si>
  <si>
    <t>PRISM Interim Toolkit
Instructions for Use</t>
  </si>
  <si>
    <r>
      <rPr>
        <b/>
        <sz val="16"/>
        <color rgb="FF000000"/>
        <rFont val="Calibri"/>
        <family val="2"/>
      </rPr>
      <t xml:space="preserve">Purpose of the PRISM toolkit
</t>
    </r>
    <r>
      <rPr>
        <sz val="11"/>
        <rFont val="Calibri"/>
        <family val="2"/>
      </rPr>
      <t>PRISM is a new methodology for assessing the risks</t>
    </r>
    <r>
      <rPr>
        <sz val="11"/>
        <color rgb="FFFF0000"/>
        <rFont val="Calibri"/>
        <family val="2"/>
      </rPr>
      <t xml:space="preserve"> </t>
    </r>
    <r>
      <rPr>
        <sz val="11"/>
        <color rgb="FF000000"/>
        <rFont val="Calibri"/>
        <family val="2"/>
      </rPr>
      <t xml:space="preserve">presented by consumer products. To complement PRISM, OPSS has produced this toolkit and the tools should be used in conjunction with the PRISM methodology and guidance. 
The purpose of this toolkit is to capture the outcomes of your PRISM risk assessment and risk evaluation on the relevant tabs. In addition there is a multiple scenario generator tab for use where required. The risk overview tab is auto populated from the information entered on other tabs to provide a one-page summary of your risk assessment and evaluation. 
The toolkit also has a triage tab for use in circumstances where risk triage is required. For more information, see the PRISM guidance under Part 1 section 5.1 and Part 2(1) 'Risk Triage'.
</t>
    </r>
    <r>
      <rPr>
        <b/>
        <u/>
        <sz val="11"/>
        <color rgb="FF000000"/>
        <rFont val="Calibri"/>
        <family val="2"/>
      </rPr>
      <t xml:space="preserve">
</t>
    </r>
    <r>
      <rPr>
        <sz val="11"/>
        <color rgb="FF000000"/>
        <rFont val="Calibri"/>
        <family val="2"/>
      </rPr>
      <t xml:space="preserve">
</t>
    </r>
  </si>
  <si>
    <r>
      <rPr>
        <b/>
        <sz val="16"/>
        <color theme="1"/>
        <rFont val="Calibri"/>
        <family val="2"/>
        <scheme val="minor"/>
      </rPr>
      <t>Using the PRISM toolkit</t>
    </r>
    <r>
      <rPr>
        <sz val="11"/>
        <color theme="1"/>
        <rFont val="Calibri"/>
        <family val="2"/>
        <scheme val="minor"/>
      </rPr>
      <t xml:space="preserve">
The toolkit is designed to capture the outcomes of your risk assessment and once completed, can be uploaded to the Product Safety Database.
Before entering any information, save a standalone copy of the tool with a new file name so as not to over-write your master copy. If  you require a new version of the tool, please contact opss.risk@beis.gov.uk 
The worksheets are locked and only permit editing in boxes where you are asked to add information. The risk assessment overview is completely locked and will draw information from other tabs. If you think a box is locked when it shouldn’t be, or you have difficulties using the tool, please contact opss.risk@beis.gov.uk for assistance. 
Sometimes you will need to adjust the height of a text box in order to show all the text you have entered. Text should wrap automatically, but if it does not please get in touch. 
Sometimes a pop-up box will appear that contains relevant information from the main PRISM guidance to assist you, or cross-references to the guidance. You may need to drag these pop up boxes out the way. 
The worksheets are configured to print all columns on one page but to overflow on additional pages for the rows. You can use print preview to ensure all columns and rows will appear in the form you wish when printed. You will not need to configure column width etc for the purposes of saving a copy of the PRISM tool to the Product Safety Database. 
</t>
    </r>
  </si>
  <si>
    <t>Click here for the triage tool</t>
  </si>
  <si>
    <t>Click here for the Prism risk assessment tool</t>
  </si>
  <si>
    <t>Click here for the multiple scenario generator</t>
  </si>
  <si>
    <t xml:space="preserve">Click here for the Risk evaluation </t>
  </si>
  <si>
    <t xml:space="preserve">Click here to see the Risk  overview </t>
  </si>
  <si>
    <t xml:space="preserve">Click here for the PRISM guidance </t>
  </si>
  <si>
    <t>Click here for the Product Safety Database sign in page</t>
  </si>
  <si>
    <t>Click here for the PAS 7100 Supporting better product recalls</t>
  </si>
  <si>
    <t xml:space="preserve">Click here to submit feedback, ask questions or request a new tool </t>
  </si>
  <si>
    <t>PRISM Risk Assessment Triage Tool</t>
  </si>
  <si>
    <t>Information on risk triage can be found within the PRISM guidance Part 2(1) - Risk Triage</t>
  </si>
  <si>
    <t xml:space="preserve">Rationale for product selection: </t>
  </si>
  <si>
    <t xml:space="preserve">Select from drop-down list </t>
  </si>
  <si>
    <t>Estimated severity of harm:</t>
  </si>
  <si>
    <t xml:space="preserve">Estimated probability of harm: </t>
  </si>
  <si>
    <t>Select from drop-down list</t>
  </si>
  <si>
    <t>Number of problem hazards identified:</t>
  </si>
  <si>
    <t>Indicative single item risk based on estimations above</t>
  </si>
  <si>
    <t>Indicative risk level:</t>
  </si>
  <si>
    <t>Indicative risk with product prevalence factored in</t>
  </si>
  <si>
    <t>Estimated product prevalence:</t>
  </si>
  <si>
    <t xml:space="preserve">Revised indicative risk level: </t>
  </si>
  <si>
    <t>Triage outcome</t>
  </si>
  <si>
    <t>Is a full risk assessment required?</t>
  </si>
  <si>
    <t>Typical hazards</t>
  </si>
  <si>
    <t>Examples of harm</t>
  </si>
  <si>
    <t xml:space="preserve">Mechanical </t>
  </si>
  <si>
    <t>Sharp edges that can cut fingers, or tight openings in which someone can trap their fingers;</t>
  </si>
  <si>
    <t>Choking</t>
  </si>
  <si>
    <t>Small parts that come loose from a toy, which may be swallowed by a child and make the child choke;</t>
  </si>
  <si>
    <t>Suffocation</t>
  </si>
  <si>
    <t>Drawstrings of an anorak hood which may lead to strangulation</t>
  </si>
  <si>
    <t>Electrical</t>
  </si>
  <si>
    <t>Live electrical parts that can cause an electric shock</t>
  </si>
  <si>
    <t>Heat or fire</t>
  </si>
  <si>
    <t>Heater fan that overheats, catches fire and causes burns</t>
  </si>
  <si>
    <t>Thermal</t>
  </si>
  <si>
    <t>Hot outer surface of an oven that can cause a burn</t>
  </si>
  <si>
    <t>Chemical</t>
  </si>
  <si>
    <t>Toxic substance that can poison a consumer immediately upon ingestion, or a carcinogenic substance that can cause cancer in the long term. Some chemicals may damage the consumer only after repeated exposure</t>
  </si>
  <si>
    <t>Microbiological</t>
  </si>
  <si>
    <t>Bacteriological contamination of cosmetics which may cause a skin infection</t>
  </si>
  <si>
    <t>Noise</t>
  </si>
  <si>
    <t>Ring tones from toy mobile phones that are much too loud and can damage children’s hearing capacity;</t>
  </si>
  <si>
    <t>Other</t>
  </si>
  <si>
    <t>Explosion, implosion, sonic and ultrasonic pressure, fluid pressure, or radiation from laser sources.</t>
  </si>
  <si>
    <t xml:space="preserve">Modified risk matrix with jump in risk level removed for consideration </t>
  </si>
  <si>
    <t>Probability of harm over lifetime of product (percentage and decimal value)</t>
  </si>
  <si>
    <t>Severity of harm</t>
  </si>
  <si>
    <t>Level 1</t>
  </si>
  <si>
    <t>Level 2</t>
  </si>
  <si>
    <t>Level 3</t>
  </si>
  <si>
    <t>Level 4</t>
  </si>
  <si>
    <t>&gt;50%</t>
  </si>
  <si>
    <t>&gt;.5</t>
  </si>
  <si>
    <t>High risk</t>
  </si>
  <si>
    <t>Serious risk</t>
  </si>
  <si>
    <t>&gt;1 in 10</t>
  </si>
  <si>
    <t>&gt;0.1</t>
  </si>
  <si>
    <t>&gt;1 in 100</t>
  </si>
  <si>
    <t>&gt;0.01</t>
  </si>
  <si>
    <t>&gt;1 in 1000</t>
  </si>
  <si>
    <t>&gt;0.001</t>
  </si>
  <si>
    <t>Medium risk</t>
  </si>
  <si>
    <t>&gt;1 in 10,000</t>
  </si>
  <si>
    <t>&gt;0.0001</t>
  </si>
  <si>
    <t>Low risk</t>
  </si>
  <si>
    <t>&gt;1 in 100,000</t>
  </si>
  <si>
    <t>&gt;0.00001</t>
  </si>
  <si>
    <t>&gt;1 in 1,000,000</t>
  </si>
  <si>
    <t>&gt;0.000001</t>
  </si>
  <si>
    <t>&lt;1 in 1,000,000</t>
  </si>
  <si>
    <t>&lt;0.000001</t>
  </si>
  <si>
    <t xml:space="preserve">PRISM: Product Safety Risk Assessment Methodology </t>
  </si>
  <si>
    <t>1. Background information</t>
  </si>
  <si>
    <t>Assessor name:</t>
  </si>
  <si>
    <t>Organisation:</t>
  </si>
  <si>
    <t>Assessment reviewed by:</t>
  </si>
  <si>
    <t>Date of initial assessment:</t>
  </si>
  <si>
    <t>Assessment review date:</t>
  </si>
  <si>
    <t>Date of last update:</t>
  </si>
  <si>
    <t>Product category:</t>
  </si>
  <si>
    <t xml:space="preserve">Select from list </t>
  </si>
  <si>
    <t>Product brand:</t>
  </si>
  <si>
    <t>Product name/model:</t>
  </si>
  <si>
    <t xml:space="preserve">Other identifiers (such as batch reference): </t>
  </si>
  <si>
    <t>Product sub-category:</t>
  </si>
  <si>
    <t>Name of business that placed the product on the market:</t>
  </si>
  <si>
    <t xml:space="preserve">Have images been captured of the product? </t>
  </si>
  <si>
    <t>Select from list</t>
  </si>
  <si>
    <t>Applicable product safety legislation and standards:</t>
  </si>
  <si>
    <t>Number of hazards identified:</t>
  </si>
  <si>
    <t>Who or what could be harmed?:</t>
  </si>
  <si>
    <t>Could unintended or non-users be at risk?:</t>
  </si>
  <si>
    <t xml:space="preserve">2. Harm scenario generator </t>
  </si>
  <si>
    <t>Can the product be deemed to present a serious risk?:</t>
  </si>
  <si>
    <t>What is the hazard type?:</t>
  </si>
  <si>
    <t>Describe the hazard:</t>
  </si>
  <si>
    <t xml:space="preserve">Describe who or what can be harmed: </t>
  </si>
  <si>
    <t>Severity of harm:</t>
  </si>
  <si>
    <t>Provide relevant context for the harm scenario</t>
  </si>
  <si>
    <t xml:space="preserve">Individual steps to harm </t>
  </si>
  <si>
    <t xml:space="preserve">Probability  (expressed as a decimal, fraction or percentage) </t>
  </si>
  <si>
    <t xml:space="preserve">Supported by? </t>
  </si>
  <si>
    <t>Step one</t>
  </si>
  <si>
    <t>This is free text</t>
  </si>
  <si>
    <t>Step two</t>
  </si>
  <si>
    <t>Step three</t>
  </si>
  <si>
    <t>Step four</t>
  </si>
  <si>
    <t xml:space="preserve">This is free text </t>
  </si>
  <si>
    <t>Step five</t>
  </si>
  <si>
    <t>Step six</t>
  </si>
  <si>
    <t>Step seven</t>
  </si>
  <si>
    <t xml:space="preserve">Overall probability: </t>
  </si>
  <si>
    <t xml:space="preserve">Severity level: </t>
  </si>
  <si>
    <t>Single product item risk level:</t>
  </si>
  <si>
    <t>Uncertainty level:</t>
  </si>
  <si>
    <t xml:space="preserve">Supporting evidence relevant to harm scenario: </t>
  </si>
  <si>
    <t>3. Products with multiple hazards (see multiple scenario generator tab)</t>
  </si>
  <si>
    <t>Click here for multiple scenario generator</t>
  </si>
  <si>
    <t>Should the risk outcome be revised to reflect there being multiple hazards?:</t>
  </si>
  <si>
    <t xml:space="preserve">4. Level of risk (all product items)  </t>
  </si>
  <si>
    <t>Can the total number of product items in use be estimated?:</t>
  </si>
  <si>
    <t>Estimeted number of items in use:</t>
  </si>
  <si>
    <t xml:space="preserve">Overall level of risk for product: </t>
  </si>
  <si>
    <t xml:space="preserve">5. Sensitivity analysis </t>
  </si>
  <si>
    <t>Has sensitivity analysis been undertaken?:</t>
  </si>
  <si>
    <t xml:space="preserve">Add additional sensitivity analysis information if required: </t>
  </si>
  <si>
    <t xml:space="preserve">Click here to perform a risk evaluation </t>
  </si>
  <si>
    <r>
      <rPr>
        <b/>
        <u/>
        <sz val="11"/>
        <color theme="1"/>
        <rFont val="Calibri"/>
        <family val="2"/>
        <scheme val="minor"/>
      </rPr>
      <t xml:space="preserve">General information </t>
    </r>
    <r>
      <rPr>
        <sz val="11"/>
        <color theme="1"/>
        <rFont val="Calibri"/>
        <family val="2"/>
        <scheme val="minor"/>
      </rPr>
      <t xml:space="preserve">
Delete additional scenarios not required before saving/printing. If you require more scenarios, please contact OPSS.risk@beis.gov.uk for a revised version of this tab. 
Delete this guidance before printing.
</t>
    </r>
  </si>
  <si>
    <t>Additional harm scenario two</t>
  </si>
  <si>
    <t>What is the hazard type?</t>
  </si>
  <si>
    <t xml:space="preserve">Step one text </t>
  </si>
  <si>
    <t xml:space="preserve">Step two  text </t>
  </si>
  <si>
    <t>Step three text</t>
  </si>
  <si>
    <t>Free text</t>
  </si>
  <si>
    <t xml:space="preserve">Free text </t>
  </si>
  <si>
    <t xml:space="preserve">Probability total: </t>
  </si>
  <si>
    <t xml:space="preserve">Sensitivity analysis </t>
  </si>
  <si>
    <t>Has sensitivity analysis been undertaken:</t>
  </si>
  <si>
    <t>Sensitivity analysis not performed</t>
  </si>
  <si>
    <t>Additional harm scenario three</t>
  </si>
  <si>
    <t xml:space="preserve">Probability (expressed as a decimal, fraction or percentage) </t>
  </si>
  <si>
    <t xml:space="preserve">Additional harm scenario four </t>
  </si>
  <si>
    <t>Add additional sensitivity analysis information if required:</t>
  </si>
  <si>
    <t xml:space="preserve">PRISM: Risk Evaluation </t>
  </si>
  <si>
    <t xml:space="preserve">1. Factors relating to the nature of the risk </t>
  </si>
  <si>
    <t>Is the product likely to become more or less prevalent?</t>
  </si>
  <si>
    <t>Does the uncertainty level have implications for risk management decisions?</t>
  </si>
  <si>
    <t>How does the risk level compare to that of comparable products?</t>
  </si>
  <si>
    <t>Is there potential for multiple casualties in a single incident?</t>
  </si>
  <si>
    <t>Is there a significant risk differential?</t>
  </si>
  <si>
    <t xml:space="preserve">Are there people at increased risk? </t>
  </si>
  <si>
    <t>Is relevant action planned or underway by another MSA or other organisation?</t>
  </si>
  <si>
    <t xml:space="preserve">Are there any other matters relating to the nature of the risk that should be flagged? </t>
  </si>
  <si>
    <t xml:space="preserve">Could the hazard cause other types of harm? (check all that apply) </t>
  </si>
  <si>
    <t xml:space="preserve">Psychological harm </t>
  </si>
  <si>
    <t xml:space="preserve">Harm to animals </t>
  </si>
  <si>
    <t>Damage to property</t>
  </si>
  <si>
    <t xml:space="preserve">Harm to the environment </t>
  </si>
  <si>
    <t>2. Factors relating to perception and tolerability of the risk</t>
  </si>
  <si>
    <t>Is this a low likelihood but high severity risk?</t>
  </si>
  <si>
    <t>Is there a risk to non-users?</t>
  </si>
  <si>
    <t>Is there a risk to vulnerable users?</t>
  </si>
  <si>
    <t>Is the risk associated with a defective protective product?</t>
  </si>
  <si>
    <t>Can users control the risk?</t>
  </si>
  <si>
    <t>Will media reporting influence how the risk is perceived?</t>
  </si>
  <si>
    <t>Are there other matters that will influence the way the risk is perceived (free text)?</t>
  </si>
  <si>
    <t xml:space="preserve">1. Factors relating to the nature of the risk - outcome: </t>
  </si>
  <si>
    <t>2. Risk tolerability - outcome:</t>
  </si>
  <si>
    <t>Upload completed PRISM toolkits to the Product Safety Database (PSD). 
Click here for the PSD sign-in page</t>
  </si>
  <si>
    <t>Prism: Product Risk Assessment Methodology</t>
  </si>
  <si>
    <t>Risk assessment background and summary of outcomes</t>
  </si>
  <si>
    <t>Product subcategory:</t>
  </si>
  <si>
    <t>Have images been captured of the product?:</t>
  </si>
  <si>
    <t>Who is the product aimed at?:</t>
  </si>
  <si>
    <t xml:space="preserve">Could unintended or non-users be at risk? </t>
  </si>
  <si>
    <t xml:space="preserve">Can the product be presumed to present a serious risk without a quantified risk assessment?: </t>
  </si>
  <si>
    <t xml:space="preserve">Single product item risk level: </t>
  </si>
  <si>
    <t>Has the risk outcome been revised to reflect there being multiple hazards?:</t>
  </si>
  <si>
    <t>Estimated number of product items in use:</t>
  </si>
  <si>
    <t xml:space="preserve">Sensitivity analysis outcome: </t>
  </si>
  <si>
    <t>Factors related to the nature of the risk: outcome:</t>
  </si>
  <si>
    <t>Risk tolerability outcome:</t>
  </si>
  <si>
    <t>Column1</t>
  </si>
  <si>
    <t>Column2</t>
  </si>
  <si>
    <t>Product randomly selected - no safety or compliance concerns, but a potential supplier issue</t>
  </si>
  <si>
    <t xml:space="preserve">Complaint from a business- believed vexatious </t>
  </si>
  <si>
    <t>Product identified as part of exploratory project - no indication product is unsafe or non-compliant</t>
  </si>
  <si>
    <t>Single consumer complaint - no harm has occurred</t>
  </si>
  <si>
    <t>Visual inspection has identified a labelling or marking compliance issue, but a hazard hasn't been identified</t>
  </si>
  <si>
    <t>Product is similar to a product known to be unsafe or non-compliant</t>
  </si>
  <si>
    <t>from</t>
  </si>
  <si>
    <t>to</t>
  </si>
  <si>
    <t>Visual inspection reveals obvious safety issue (or confirmed by test report)</t>
  </si>
  <si>
    <t>always</t>
  </si>
  <si>
    <t>&gt;30</t>
  </si>
  <si>
    <t>Product identified as part of exploratory project and appears to be unsafe or has a compliance issue</t>
  </si>
  <si>
    <t>maybe</t>
  </si>
  <si>
    <t>&gt;16</t>
  </si>
  <si>
    <t>&lt;29</t>
  </si>
  <si>
    <t>Referral from a charity, organisation or other product safety interest group or expert</t>
  </si>
  <si>
    <t xml:space="preserve">unlikely </t>
  </si>
  <si>
    <t>&lt;16</t>
  </si>
  <si>
    <t xml:space="preserve">Referral from another authority (including national regulator) - product confirmed non-compliant in relation to labelling or traceability but a hazard hasn't been identified </t>
  </si>
  <si>
    <t>Referral from another authority (including national regulator) - product suspected to be unsafe, not confirmed</t>
  </si>
  <si>
    <t xml:space="preserve">Complaint from a business - believed reliable </t>
  </si>
  <si>
    <t xml:space="preserve">Prevalence </t>
  </si>
  <si>
    <t>Media interest, MP, Councillor or other political interest</t>
  </si>
  <si>
    <t>Score</t>
  </si>
  <si>
    <t>Number of hazards</t>
  </si>
  <si>
    <t>Multiple consumer complaints - risk of harm but no known incidents</t>
  </si>
  <si>
    <t>Rationale for product selection</t>
  </si>
  <si>
    <t>Single consumer complaint - harm has occurred</t>
  </si>
  <si>
    <t xml:space="preserve">Level of harm </t>
  </si>
  <si>
    <t>Multiple consumer complaints - harms has occurred in more than 1 incident</t>
  </si>
  <si>
    <t>Probability of harm</t>
  </si>
  <si>
    <t xml:space="preserve">Overall score </t>
  </si>
  <si>
    <t>Total</t>
  </si>
  <si>
    <t>Labelling non-compliance only, no evidence of a safety issue</t>
  </si>
  <si>
    <t>The harm is linked to the labelling non-compliance</t>
  </si>
  <si>
    <t>There is one hazard associated with non-compliance</t>
  </si>
  <si>
    <t>There is more than one hazard associated with non-compliance, but only one is of significant concern</t>
  </si>
  <si>
    <t>There is more than one hazard associated with non-compliance and of significant concern</t>
  </si>
  <si>
    <t>The product won't cause direct harm - issue relates to labelling only</t>
  </si>
  <si>
    <t>Level 1: Injury or ill health that after basic treatment (first aid, normally not by a doctor) does not substantially hamper functioning or cause excessive pain; usually the consequences are completely reversible.</t>
  </si>
  <si>
    <t>Level 2: Injury or ill health for which a visit to A&amp;E may be necessary, but in general, hospitalisation is not required. Functioning may be affected for a limited period, not more than about 6 months, and recovery is more or less complete.</t>
  </si>
  <si>
    <t>Level 3: Injury or ill health that normally requires hospitalisation and will affect functioning for more than 6 months or lead to a permanent loss of function.</t>
  </si>
  <si>
    <t xml:space="preserve">Level 4: Injury or ill health that is, or could be, fatal, including brain death; consequences that affect reproduction or unborn children; severe loss of limbs and/or function, leading to more than approximately 10% of disability. </t>
  </si>
  <si>
    <t>Almost always - this will almost certainly occur</t>
  </si>
  <si>
    <t>Common - at least a 50% chance of occurring</t>
  </si>
  <si>
    <t>Often - at least a one in ten chance of this event occurring</t>
  </si>
  <si>
    <t>A hazard hasn't been identified so there is no obvious risk of harm to the user</t>
  </si>
  <si>
    <t>Unusual - but still very probable to occur in every 100 instances of use</t>
  </si>
  <si>
    <t>Almost entirely unlikely - whilst not impossible, this will almost certainly not occur  (&lt;1/1,000,000)</t>
  </si>
  <si>
    <t>Rare - probability of  occurrence once in a thousand instances of use</t>
  </si>
  <si>
    <t>Hardly ever - the event hardly ever occurs (&gt;1/1,000,000)</t>
  </si>
  <si>
    <t>Highly infrequent - it could happen, but only at a rate of 1 in 10,000</t>
  </si>
  <si>
    <t>Very rare - an extremely unlikely event (&gt;1/100,000)</t>
  </si>
  <si>
    <t>Hardly ever - whilst not impossible, it would only likely occur once in every 100,000 instances</t>
  </si>
  <si>
    <t>Rare - a highly unlikely event (&gt;1/10,000)</t>
  </si>
  <si>
    <t xml:space="preserve">Almost entirely unlikely - whilst not impossible, this will almost certainly not occur </t>
  </si>
  <si>
    <t>Unusual - an unlikely event (&gt;1/1,000)</t>
  </si>
  <si>
    <t>Occasional - it would not be surprising if the event occurred (&gt;1/100)</t>
  </si>
  <si>
    <t>Often – a less than 50% chance, but still quite probable (&gt;1/10)</t>
  </si>
  <si>
    <t>Common – a greater than 50% chance (&gt;50%)</t>
  </si>
  <si>
    <t>This product won't cause a direct harm - the issue relates to labelling only</t>
  </si>
  <si>
    <t xml:space="preserve">It is plausible this product could cause death </t>
  </si>
  <si>
    <t>Column3</t>
  </si>
  <si>
    <t>No risk</t>
  </si>
  <si>
    <t>Required</t>
  </si>
  <si>
    <t>Borderline - assessor's discretion</t>
  </si>
  <si>
    <t>One in ten</t>
  </si>
  <si>
    <t>Not required</t>
  </si>
  <si>
    <t>1/100</t>
  </si>
  <si>
    <t>Labelling issue</t>
  </si>
  <si>
    <t>1/1000</t>
  </si>
  <si>
    <t xml:space="preserve">Select from drop down lists </t>
  </si>
  <si>
    <t>1/10000</t>
  </si>
  <si>
    <t>1/100000</t>
  </si>
  <si>
    <t>1/1000000</t>
  </si>
  <si>
    <t>&lt;1/1000000</t>
  </si>
  <si>
    <t>Prevalence very high (&gt;500k items in use) and expected to remain so</t>
  </si>
  <si>
    <t xml:space="preserve">Thermal </t>
  </si>
  <si>
    <t>Prevalence high (&gt;100k items in use) and expected to remain so</t>
  </si>
  <si>
    <t>High to serious risk</t>
  </si>
  <si>
    <t>Prevalence high (&gt;100k items in use) but expected to fall in the short term</t>
  </si>
  <si>
    <t>Prevalence medium (10k – 100k items in use)</t>
  </si>
  <si>
    <t>Prevalence low (&lt;10k items in use) but expected to increase in the short term</t>
  </si>
  <si>
    <t>Prevalence low (&lt;10k items in use) and expected to remain so</t>
  </si>
  <si>
    <t xml:space="preserve">More than one type of hazard identified </t>
  </si>
  <si>
    <t>Prevalence not known and insufficient information to estimate</t>
  </si>
  <si>
    <t>More than two types of hazards identified</t>
  </si>
  <si>
    <t xml:space="preserve">These options match the severity of injury scale in the Rapex model. </t>
  </si>
  <si>
    <t xml:space="preserve">You have already identified the hazard/s by way of the product selection. Taking each identified hazard in turn, consider the steps that need to occur for the hazard to result in an accident, concluding with how the accident results in injury. </t>
  </si>
  <si>
    <t xml:space="preserve">Select the most severe injury outcome from your proposed injury scenarios in the drop down list. </t>
  </si>
  <si>
    <t>No - The product is neither national, novel or contentious - LATS to lead</t>
  </si>
  <si>
    <t>Yes - Nationally Significant – resourcing and expertise needed to investigate is beyond the capacity of a local authority, there is a high level of public concern and national interest</t>
  </si>
  <si>
    <t>Tips for developing the injury scenario:</t>
  </si>
  <si>
    <t>Yes - Novel – the risks of the usage of a product are unknown and unquantified</t>
  </si>
  <si>
    <t>Yes - Contentious – instances in which a single, centrally delivered answer is required to minimise the potential for dispute between industry, regulator and other stakeholders</t>
  </si>
  <si>
    <t>Assessing how consumers might interact with a product</t>
  </si>
  <si>
    <t xml:space="preserve">Think about who is the intended user and who might foreseeably have access to the product? Will the latter be as familiar with how they should engage with the product? </t>
  </si>
  <si>
    <t>Might they be vulnerable and how will this have an effect on how they interact with the product?</t>
  </si>
  <si>
    <t>Yes - but there wasn't the time/resource to investigate</t>
  </si>
  <si>
    <t>What is the intended use, conversely, the reasonably misuse? Are there safeguards to mitigate hazards in either scenario?</t>
  </si>
  <si>
    <t>Yes, but the risk didn't seem as great. Some follow up maybe required.</t>
  </si>
  <si>
    <t>How would frequency of use impact the product?</t>
  </si>
  <si>
    <t>Yes, but unable to ascertain risk as outside of expertise. Follow up required.</t>
  </si>
  <si>
    <t>Is the hazard recognisable? Would a consumer know to take preventative measures?</t>
  </si>
  <si>
    <t>Yes, but the risk didn't seem as great and follow up is unlikely to be required.</t>
  </si>
  <si>
    <t>How might the consumer behave in the event of an incident?</t>
  </si>
  <si>
    <t xml:space="preserve">No other products of concern but concerns held in relation to product safety due diligence. </t>
  </si>
  <si>
    <t>No other products of concern. With the exception of the identified products, no product safety due diligence concern.</t>
  </si>
  <si>
    <t>Start with the obvious</t>
  </si>
  <si>
    <t xml:space="preserve">Start with a scenario with the consumer for whom the product is intended where the consumer uses the product as per the instructions, or according to normal handling and use. This may result in an overall outcome that suggests you should carry out a full risk assessment. If it does not, you may wish to screen the product for risks from the point of view of an unintended user, deviations from normal use, use of product in unfavourable conditions etc. </t>
  </si>
  <si>
    <t xml:space="preserve">Yes, this is a tolerable risk. No further action at this time. </t>
  </si>
  <si>
    <t xml:space="preserve">No, this risk is not tolerable because of the severity of injury and further action should be considered. </t>
  </si>
  <si>
    <t>No, this risk is not tolerable because of the probability of occurrence and further action should be considered.</t>
  </si>
  <si>
    <t xml:space="preserve">No, this risk is not tolerable because of the type of user that might be harmed, or the context of the harm scenario and further action should be considered. </t>
  </si>
  <si>
    <t xml:space="preserve">No, this risk is not tolerable for another reason and further action should be considered. </t>
  </si>
  <si>
    <t>Personal protective equipment</t>
  </si>
  <si>
    <t>Yes</t>
  </si>
  <si>
    <t>Low</t>
  </si>
  <si>
    <t>No, the hazard creating the greatest risk sufficiently reflects the overall product risk</t>
  </si>
  <si>
    <t>Overall risk presented</t>
  </si>
  <si>
    <t>Risk is tolerable</t>
  </si>
  <si>
    <t xml:space="preserve">There are no factors other than the risk level to take account of in relation to risk management decisions
</t>
  </si>
  <si>
    <t>No, insufficient information available to make a reasonable estimate</t>
  </si>
  <si>
    <t>&lt;1k</t>
  </si>
  <si>
    <t>Estimation</t>
  </si>
  <si>
    <t>Solely judgement / estimation</t>
  </si>
  <si>
    <t>Low uncertainty</t>
  </si>
  <si>
    <t>Prevalence expected to stay constant in foreseeable future</t>
  </si>
  <si>
    <t>Low uncertainty overall</t>
  </si>
  <si>
    <t>No</t>
  </si>
  <si>
    <t>Not known</t>
  </si>
  <si>
    <t xml:space="preserve">Not applicable </t>
  </si>
  <si>
    <t>Not applicable</t>
  </si>
  <si>
    <t xml:space="preserve">Hand sanitiser </t>
  </si>
  <si>
    <t>Size and shape</t>
  </si>
  <si>
    <t xml:space="preserve">No  </t>
  </si>
  <si>
    <t>Medium</t>
  </si>
  <si>
    <t>Yes, the combined probabilities of the hazards indicate a higher level of risk</t>
  </si>
  <si>
    <t>Shape of the risk</t>
  </si>
  <si>
    <t xml:space="preserve">Risk is not tolerable </t>
  </si>
  <si>
    <t xml:space="preserve">There are factors in addition to the risk level that need to be taken account of in relation to risk management decisions
</t>
  </si>
  <si>
    <t>Yes, based on information provided by the business</t>
  </si>
  <si>
    <t>&gt;1k - 10k</t>
  </si>
  <si>
    <t>Confirmed by supplier</t>
  </si>
  <si>
    <t>Some (limited) empirical evidence</t>
  </si>
  <si>
    <t>Medium uncertainty</t>
  </si>
  <si>
    <t>Prevalence expected to increase</t>
  </si>
  <si>
    <t>Uncertainty in relation to severity level</t>
  </si>
  <si>
    <t>Risk level likely to change when uncertainty taken into account</t>
  </si>
  <si>
    <t>Environment</t>
  </si>
  <si>
    <t>Risk appears to be lower than that of comparable products</t>
  </si>
  <si>
    <t>Low risk product with other hazards associated with the product</t>
  </si>
  <si>
    <t>The product has a high severity low likelihood risk/s</t>
  </si>
  <si>
    <t>Risk of harm to non-users</t>
  </si>
  <si>
    <t>There is a risk to vulnerable users</t>
  </si>
  <si>
    <t xml:space="preserve">The risk is associated with a defective protective product </t>
  </si>
  <si>
    <t xml:space="preserve">Users cannot exercise any control over the risk </t>
  </si>
  <si>
    <t>Risk is subject to some media coverage</t>
  </si>
  <si>
    <t>Chemical products</t>
  </si>
  <si>
    <t>High</t>
  </si>
  <si>
    <t>Yes, the ‘risk level plus’ label should be applied</t>
  </si>
  <si>
    <t>Risks to non-users</t>
  </si>
  <si>
    <t>Yes, based on other evidence / information</t>
  </si>
  <si>
    <t>&gt;10k - 50k</t>
  </si>
  <si>
    <t xml:space="preserve">Strong empirical evidence </t>
  </si>
  <si>
    <t xml:space="preserve">High uncertainty </t>
  </si>
  <si>
    <t xml:space="preserve">Prevalence expected to fall </t>
  </si>
  <si>
    <t>Uncertainty in relation to probability of harm</t>
  </si>
  <si>
    <t>Risk level not likely to change when uncertainty taken into account</t>
  </si>
  <si>
    <t xml:space="preserve">Animals </t>
  </si>
  <si>
    <t>Risk appears to be similar to that of comparable products</t>
  </si>
  <si>
    <t>Unrelated causes of the same type of harm</t>
  </si>
  <si>
    <t>Users can exercise some control over the risk</t>
  </si>
  <si>
    <t>Risk is subject to extensive media coverage</t>
  </si>
  <si>
    <t>Severity of harm level</t>
  </si>
  <si>
    <t>Childcare articles and children's equipment</t>
  </si>
  <si>
    <t>Fire and explosion</t>
  </si>
  <si>
    <t>Level 4: Injury or ill health that is, or could be, fatal, including brain death; consequences that affect reproduction or unborn children; severe loss of limbs and/or function, leading to more than approximately 10% of disability.</t>
  </si>
  <si>
    <t>Risks to vulnerable users (people at increased risk)</t>
  </si>
  <si>
    <t>&gt;50k - 100k</t>
  </si>
  <si>
    <t xml:space="preserve">Not known </t>
  </si>
  <si>
    <t>Uncertainty in relation to severity level and probability of harm</t>
  </si>
  <si>
    <t>Property</t>
  </si>
  <si>
    <t>Risk appears to be higher than that of comparable products</t>
  </si>
  <si>
    <t>Prob</t>
  </si>
  <si>
    <t>Clothing, textiles, and fashion items</t>
  </si>
  <si>
    <t>Risks associated with defective products that are designed to provide a protective function</t>
  </si>
  <si>
    <t>&gt;100k - 500k</t>
  </si>
  <si>
    <t xml:space="preserve">Other </t>
  </si>
  <si>
    <t>&gt;=</t>
  </si>
  <si>
    <t>Communication and media equipment</t>
  </si>
  <si>
    <t>&gt;5</t>
  </si>
  <si>
    <t>Ergonomic</t>
  </si>
  <si>
    <t>Media influence and/or public perception</t>
  </si>
  <si>
    <t>&gt;500k - 1m</t>
  </si>
  <si>
    <t>Construction products</t>
  </si>
  <si>
    <t>Noise and vibration</t>
  </si>
  <si>
    <t xml:space="preserve">&gt;1m </t>
  </si>
  <si>
    <t>Cosmetics</t>
  </si>
  <si>
    <t>Decorative articles</t>
  </si>
  <si>
    <t>Electrical appliances and equipment</t>
  </si>
  <si>
    <t>Lack of protection</t>
  </si>
  <si>
    <t>Food-imitating products</t>
  </si>
  <si>
    <t>Furniture</t>
  </si>
  <si>
    <t>Gadgets</t>
  </si>
  <si>
    <t>Gas appliances and components</t>
  </si>
  <si>
    <t>Change from left table to right:</t>
  </si>
  <si>
    <t>Hand tools</t>
  </si>
  <si>
    <t>&gt; Order reversed so in ascending order</t>
  </si>
  <si>
    <t>Hobby / sports equipment</t>
  </si>
  <si>
    <t>&gt; Lowest figure changed from &lt;0.000001 to &gt;0</t>
  </si>
  <si>
    <t>Jewellery</t>
  </si>
  <si>
    <t>&gt; All changed to more than or equal too</t>
  </si>
  <si>
    <t>Kitchen / cooking accessories</t>
  </si>
  <si>
    <t>&gt; Numbers put after risk level to help with checking that the formulae are working correctly e.g. Low risk4. Numbers can be removed later</t>
  </si>
  <si>
    <t>Laser pointers</t>
  </si>
  <si>
    <t xml:space="preserve">Product prevalence </t>
  </si>
  <si>
    <t>Lighters</t>
  </si>
  <si>
    <t>Lighting equipment</t>
  </si>
  <si>
    <t>Pressure equipment / vessels</t>
  </si>
  <si>
    <t>Stationery</t>
  </si>
  <si>
    <t>Toys</t>
  </si>
  <si>
    <t xml:space="preserve">High risk </t>
  </si>
  <si>
    <t xml:space="preserve">Leave numbers after risk level until Lucky has checked the logic. All other rules/logic followed as above. </t>
  </si>
  <si>
    <t>Are there multiple potential causes of the same type of harm as that assessed?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</si>
</sst>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
    <numFmt numFmtId="165" formatCode="0.0000000"/>
    <numFmt numFmtId="166" formatCode="0.000000000000"/>
    <numFmt numFmtId="167" formatCode="[$-F800]dddd\,\ mmmm\ dd\,\ yyyy"/>
  </numFmts>
  <fonts count="41" x14ac:knownFonts="1">
    <font>
      <sz val="11"/>
      <color theme="1"/>
      <name val="Calibri"/>
      <family val="2"/>
      <scheme val="minor"/>
    </font>
    <font>
      <sz val="8"/>
      <name val="Calibri"/>
      <family val="2"/>
      <scheme val="minor"/>
    </font>
    <font>
      <b/>
      <sz val="11"/>
      <color theme="1"/>
      <name val="Calibri"/>
      <family val="2"/>
      <scheme val="minor"/>
    </font>
    <font>
      <b/>
      <sz val="16"/>
      <color theme="1"/>
      <name val="Calibri"/>
      <family val="2"/>
      <scheme val="minor"/>
    </font>
    <font>
      <sz val="11"/>
      <color rgb="FF000000"/>
      <name val="Calibri"/>
      <family val="2"/>
    </font>
    <font>
      <i/>
      <sz val="11"/>
      <color theme="1"/>
      <name val="Calibri"/>
      <family val="2"/>
      <scheme val="minor"/>
    </font>
    <font>
      <b/>
      <sz val="11"/>
      <color rgb="FF000000"/>
      <name val="Calibri"/>
      <family val="2"/>
    </font>
    <font>
      <i/>
      <sz val="11"/>
      <color rgb="FF000000"/>
      <name val="Calibri"/>
      <family val="2"/>
    </font>
    <font>
      <b/>
      <i/>
      <sz val="11"/>
      <color rgb="FF000000"/>
      <name val="Calibri"/>
      <family val="2"/>
    </font>
    <font>
      <b/>
      <sz val="11"/>
      <color theme="1"/>
      <name val="Calibri"/>
      <family val="2"/>
    </font>
    <font>
      <b/>
      <sz val="10"/>
      <color theme="1"/>
      <name val="Calibri"/>
      <family val="2"/>
      <scheme val="minor"/>
    </font>
    <font>
      <sz val="10"/>
      <color theme="1"/>
      <name val="Calibri"/>
      <family val="2"/>
      <scheme val="minor"/>
    </font>
    <font>
      <sz val="10"/>
      <color rgb="FF000000"/>
      <name val="Calibri"/>
      <family val="2"/>
      <scheme val="minor"/>
    </font>
    <font>
      <b/>
      <sz val="24"/>
      <color theme="1"/>
      <name val="Calibri"/>
      <family val="2"/>
      <scheme val="minor"/>
    </font>
    <font>
      <b/>
      <u/>
      <sz val="11"/>
      <color theme="1"/>
      <name val="Calibri"/>
      <family val="2"/>
      <scheme val="minor"/>
    </font>
    <font>
      <b/>
      <sz val="20"/>
      <color theme="1"/>
      <name val="Calibri"/>
      <family val="2"/>
      <scheme val="minor"/>
    </font>
    <font>
      <sz val="11"/>
      <color rgb="FFFF0000"/>
      <name val="Calibri"/>
      <family val="2"/>
      <scheme val="minor"/>
    </font>
    <font>
      <sz val="11"/>
      <color rgb="FF9966FF"/>
      <name val="Calibri"/>
      <family val="2"/>
      <scheme val="minor"/>
    </font>
    <font>
      <b/>
      <i/>
      <sz val="11"/>
      <color theme="1"/>
      <name val="Calibri"/>
      <family val="2"/>
      <scheme val="minor"/>
    </font>
    <font>
      <sz val="11"/>
      <color theme="1"/>
      <name val="Calibri"/>
      <family val="2"/>
    </font>
    <font>
      <b/>
      <sz val="20"/>
      <color theme="0"/>
      <name val="Calibri"/>
      <family val="2"/>
      <scheme val="minor"/>
    </font>
    <font>
      <b/>
      <sz val="12"/>
      <color theme="0"/>
      <name val="Calibri"/>
      <family val="2"/>
    </font>
    <font>
      <b/>
      <sz val="16"/>
      <color theme="0"/>
      <name val="Calibri"/>
      <family val="2"/>
      <scheme val="minor"/>
    </font>
    <font>
      <b/>
      <sz val="16"/>
      <color theme="0"/>
      <name val="Calibri"/>
      <family val="2"/>
    </font>
    <font>
      <u/>
      <sz val="11"/>
      <color theme="10"/>
      <name val="Calibri"/>
      <family val="2"/>
      <scheme val="minor"/>
    </font>
    <font>
      <u/>
      <sz val="16"/>
      <color theme="0"/>
      <name val="Calibri"/>
      <family val="2"/>
      <scheme val="minor"/>
    </font>
    <font>
      <b/>
      <sz val="20"/>
      <name val="Calibri"/>
      <family val="2"/>
      <scheme val="minor"/>
    </font>
    <font>
      <b/>
      <u/>
      <sz val="16"/>
      <color theme="10"/>
      <name val="Calibri"/>
      <family val="2"/>
      <scheme val="minor"/>
    </font>
    <font>
      <sz val="12"/>
      <color theme="1"/>
      <name val="Calibri"/>
      <family val="2"/>
      <scheme val="minor"/>
    </font>
    <font>
      <b/>
      <sz val="12"/>
      <color theme="1"/>
      <name val="Calibri"/>
      <family val="2"/>
      <scheme val="minor"/>
    </font>
    <font>
      <sz val="16"/>
      <color theme="1"/>
      <name val="Calibri"/>
      <family val="2"/>
      <scheme val="minor"/>
    </font>
    <font>
      <b/>
      <sz val="12"/>
      <color rgb="FF000000"/>
      <name val="Calibri"/>
      <family val="2"/>
    </font>
    <font>
      <b/>
      <sz val="12"/>
      <color theme="1"/>
      <name val="Calibri"/>
      <family val="2"/>
    </font>
    <font>
      <b/>
      <sz val="16"/>
      <color rgb="FF000000"/>
      <name val="Calibri"/>
      <family val="2"/>
    </font>
    <font>
      <b/>
      <u/>
      <sz val="11"/>
      <color rgb="FF000000"/>
      <name val="Calibri"/>
      <family val="2"/>
    </font>
    <font>
      <sz val="11"/>
      <color rgb="FFFF0000"/>
      <name val="Calibri"/>
      <family val="2"/>
    </font>
    <font>
      <sz val="11"/>
      <name val="Calibri"/>
      <family val="2"/>
    </font>
    <font>
      <sz val="11"/>
      <color rgb="FF305496"/>
      <name val="Calibri"/>
      <family val="2"/>
    </font>
    <font>
      <b/>
      <sz val="11"/>
      <color theme="0"/>
      <name val="Calibri"/>
      <family val="2"/>
      <scheme val="minor"/>
    </font>
    <font>
      <b/>
      <u/>
      <sz val="12"/>
      <color theme="10"/>
      <name val="Calibri"/>
      <family val="2"/>
      <scheme val="minor"/>
    </font>
    <font>
      <sz val="12"/>
      <color rgb="FF000000"/>
      <name val="Calibri"/>
      <family val="2"/>
    </font>
  </fonts>
  <fills count="1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rgb="FFE36C0A"/>
        <bgColor indexed="64"/>
      </patternFill>
    </fill>
    <fill>
      <patternFill patternType="solid">
        <fgColor rgb="FFFF0000"/>
        <bgColor indexed="64"/>
      </patternFill>
    </fill>
    <fill>
      <patternFill patternType="solid">
        <fgColor rgb="FFED7D31"/>
        <bgColor indexed="64"/>
      </patternFill>
    </fill>
    <fill>
      <patternFill patternType="solid">
        <fgColor rgb="FFFFC000"/>
        <bgColor indexed="64"/>
      </patternFill>
    </fill>
    <fill>
      <patternFill patternType="solid">
        <fgColor rgb="FF92D050"/>
        <bgColor indexed="64"/>
      </patternFill>
    </fill>
    <fill>
      <patternFill patternType="solid">
        <fgColor rgb="FF004A7F"/>
        <bgColor indexed="64"/>
      </patternFill>
    </fill>
    <fill>
      <patternFill patternType="solid">
        <fgColor rgb="FFB8C6DD"/>
        <bgColor indexed="64"/>
      </patternFill>
    </fill>
    <fill>
      <patternFill patternType="solid">
        <fgColor rgb="FF73B72B"/>
        <bgColor indexed="64"/>
      </patternFill>
    </fill>
    <fill>
      <patternFill patternType="solid">
        <fgColor rgb="FFD9E1F2"/>
        <bgColor indexed="64"/>
      </patternFill>
    </fill>
    <fill>
      <patternFill patternType="solid">
        <fgColor rgb="FFF9AE2D"/>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uble">
        <color indexed="64"/>
      </left>
      <right/>
      <top style="double">
        <color indexed="64"/>
      </top>
      <bottom style="medium">
        <color indexed="64"/>
      </bottom>
      <diagonal/>
    </border>
    <border>
      <left style="double">
        <color indexed="64"/>
      </left>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double">
        <color indexed="64"/>
      </left>
      <right/>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top style="medium">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double">
        <color indexed="64"/>
      </right>
      <top/>
      <bottom/>
      <diagonal/>
    </border>
    <border>
      <left/>
      <right/>
      <top/>
      <bottom style="thin">
        <color indexed="64"/>
      </bottom>
      <diagonal/>
    </border>
    <border>
      <left style="double">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24" fillId="0" borderId="0" applyNumberFormat="0" applyFill="0" applyBorder="0" applyAlignment="0" applyProtection="0"/>
  </cellStyleXfs>
  <cellXfs count="287">
    <xf numFmtId="0" fontId="0" fillId="0" borderId="0" xfId="0"/>
    <xf numFmtId="0" fontId="0" fillId="0" borderId="0" xfId="0" applyAlignment="1">
      <alignment horizontal="left"/>
    </xf>
    <xf numFmtId="0" fontId="2"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top" wrapText="1"/>
    </xf>
    <xf numFmtId="164" fontId="0" fillId="0" borderId="1" xfId="0" applyNumberFormat="1" applyBorder="1" applyAlignment="1" applyProtection="1">
      <alignment vertical="center" wrapText="1"/>
      <protection locked="0"/>
    </xf>
    <xf numFmtId="0" fontId="2" fillId="0" borderId="0" xfId="0" applyFont="1" applyAlignment="1">
      <alignment horizontal="left" vertical="center"/>
    </xf>
    <xf numFmtId="0" fontId="13" fillId="0" borderId="0" xfId="0" applyFont="1" applyAlignment="1">
      <alignment horizontal="center" vertical="center" wrapText="1"/>
    </xf>
    <xf numFmtId="0" fontId="0" fillId="0" borderId="1" xfId="0" applyBorder="1" applyAlignment="1" applyProtection="1">
      <alignment horizontal="center" vertical="center" wrapText="1"/>
      <protection locked="0"/>
    </xf>
    <xf numFmtId="0" fontId="0" fillId="0" borderId="1" xfId="0" applyBorder="1" applyAlignment="1">
      <alignment horizontal="center" vertical="center" wrapText="1"/>
    </xf>
    <xf numFmtId="0" fontId="29" fillId="15" borderId="1" xfId="0" applyFont="1" applyFill="1" applyBorder="1" applyAlignment="1">
      <alignment horizontal="left" vertical="center" wrapText="1"/>
    </xf>
    <xf numFmtId="0" fontId="29" fillId="15" borderId="1" xfId="0" applyFont="1" applyFill="1" applyBorder="1" applyAlignment="1">
      <alignment vertical="center" wrapText="1"/>
    </xf>
    <xf numFmtId="0" fontId="0" fillId="0" borderId="0" xfId="0" applyProtection="1">
      <protection hidden="1"/>
    </xf>
    <xf numFmtId="0" fontId="0" fillId="0" borderId="1" xfId="0" applyBorder="1" applyProtection="1">
      <protection hidden="1"/>
    </xf>
    <xf numFmtId="0" fontId="0" fillId="0" borderId="2" xfId="0" applyBorder="1" applyAlignment="1" applyProtection="1">
      <alignment horizontal="left" vertical="center"/>
      <protection hidden="1"/>
    </xf>
    <xf numFmtId="0" fontId="0" fillId="0" borderId="1" xfId="0" applyBorder="1" applyAlignment="1" applyProtection="1">
      <alignment horizontal="right" vertical="center"/>
      <protection hidden="1"/>
    </xf>
    <xf numFmtId="0" fontId="0" fillId="0" borderId="2" xfId="0" applyBorder="1" applyProtection="1">
      <protection hidden="1"/>
    </xf>
    <xf numFmtId="0" fontId="37" fillId="0" borderId="0" xfId="0" applyFont="1" applyAlignment="1" applyProtection="1">
      <alignment vertical="center"/>
      <protection hidden="1"/>
    </xf>
    <xf numFmtId="0" fontId="37" fillId="17" borderId="0" xfId="0" applyFont="1" applyFill="1" applyAlignment="1" applyProtection="1">
      <alignment vertical="center"/>
      <protection hidden="1"/>
    </xf>
    <xf numFmtId="0" fontId="0" fillId="4" borderId="4" xfId="0" applyFill="1" applyBorder="1" applyProtection="1">
      <protection hidden="1"/>
    </xf>
    <xf numFmtId="0" fontId="0" fillId="0" borderId="4" xfId="0" applyBorder="1" applyProtection="1">
      <protection hidden="1"/>
    </xf>
    <xf numFmtId="0" fontId="16" fillId="0" borderId="0" xfId="0" applyFont="1" applyProtection="1">
      <protection hidden="1"/>
    </xf>
    <xf numFmtId="16" fontId="0" fillId="0" borderId="0" xfId="0" applyNumberFormat="1" applyProtection="1">
      <protection hidden="1"/>
    </xf>
    <xf numFmtId="0" fontId="0" fillId="0" borderId="4" xfId="0" applyBorder="1" applyAlignment="1" applyProtection="1">
      <alignment horizontal="left" vertical="center"/>
      <protection hidden="1"/>
    </xf>
    <xf numFmtId="0" fontId="0" fillId="4" borderId="4" xfId="0" applyFill="1" applyBorder="1" applyAlignment="1" applyProtection="1">
      <alignment horizontal="left"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wrapText="1"/>
      <protection hidden="1"/>
    </xf>
    <xf numFmtId="0" fontId="0" fillId="0" borderId="0" xfId="0" applyAlignment="1" applyProtection="1">
      <alignment wrapText="1"/>
      <protection hidden="1"/>
    </xf>
    <xf numFmtId="0" fontId="2" fillId="0" borderId="0" xfId="0" applyFont="1" applyProtection="1">
      <protection hidden="1"/>
    </xf>
    <xf numFmtId="0" fontId="2" fillId="0" borderId="1" xfId="0" applyFont="1" applyBorder="1" applyProtection="1">
      <protection hidden="1"/>
    </xf>
    <xf numFmtId="0" fontId="0" fillId="6" borderId="1" xfId="0" applyFill="1" applyBorder="1" applyAlignment="1" applyProtection="1">
      <alignment horizontal="right"/>
      <protection hidden="1"/>
    </xf>
    <xf numFmtId="0" fontId="0" fillId="6" borderId="1" xfId="0" applyFill="1" applyBorder="1" applyProtection="1">
      <protection hidden="1"/>
    </xf>
    <xf numFmtId="0" fontId="0" fillId="0" borderId="0" xfId="0" applyAlignment="1" applyProtection="1">
      <alignment horizontal="right"/>
      <protection hidden="1"/>
    </xf>
    <xf numFmtId="0" fontId="0" fillId="0" borderId="1" xfId="0" applyBorder="1" applyAlignment="1" applyProtection="1">
      <alignment horizontal="right"/>
      <protection hidden="1"/>
    </xf>
    <xf numFmtId="0" fontId="17" fillId="0" borderId="0" xfId="0" applyFont="1" applyProtection="1">
      <protection hidden="1"/>
    </xf>
    <xf numFmtId="0" fontId="0" fillId="5" borderId="1" xfId="0" applyFill="1" applyBorder="1" applyProtection="1">
      <protection hidden="1"/>
    </xf>
    <xf numFmtId="3" fontId="0" fillId="0" borderId="1" xfId="0" applyNumberFormat="1" applyBorder="1" applyProtection="1">
      <protection hidden="1"/>
    </xf>
    <xf numFmtId="0" fontId="0" fillId="0" borderId="1" xfId="0" applyBorder="1" applyAlignment="1" applyProtection="1">
      <alignment wrapText="1"/>
      <protection hidden="1"/>
    </xf>
    <xf numFmtId="0" fontId="0" fillId="0" borderId="6" xfId="0" applyBorder="1" applyAlignment="1">
      <alignment horizontal="center" vertical="center" wrapText="1"/>
    </xf>
    <xf numFmtId="0" fontId="0" fillId="0" borderId="1" xfId="0" applyBorder="1" applyAlignment="1">
      <alignment horizontal="center" vertical="center"/>
    </xf>
    <xf numFmtId="167" fontId="0" fillId="0" borderId="0" xfId="0" applyNumberFormat="1" applyAlignment="1">
      <alignment horizontal="center" vertical="center" wrapText="1"/>
    </xf>
    <xf numFmtId="167" fontId="0" fillId="0" borderId="1" xfId="0" applyNumberFormat="1" applyBorder="1" applyAlignment="1">
      <alignment horizontal="center" vertical="center"/>
    </xf>
    <xf numFmtId="0" fontId="0" fillId="0" borderId="5" xfId="0" applyBorder="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0" fontId="0" fillId="0" borderId="2" xfId="0" applyBorder="1" applyAlignment="1">
      <alignment horizontal="center" vertical="center" wrapText="1"/>
    </xf>
    <xf numFmtId="0" fontId="5" fillId="8" borderId="1" xfId="0" applyFont="1" applyFill="1" applyBorder="1" applyAlignment="1">
      <alignment horizontal="center" vertical="center"/>
    </xf>
    <xf numFmtId="3" fontId="0" fillId="0" borderId="1" xfId="0" applyNumberFormat="1" applyBorder="1" applyAlignment="1">
      <alignment horizontal="center" vertical="center" wrapText="1"/>
    </xf>
    <xf numFmtId="0" fontId="0" fillId="0" borderId="0" xfId="0" applyProtection="1">
      <protection locked="0"/>
    </xf>
    <xf numFmtId="0" fontId="26" fillId="0" borderId="0" xfId="0" applyFont="1"/>
    <xf numFmtId="0" fontId="0" fillId="0" borderId="0" xfId="0" applyAlignment="1">
      <alignment horizontal="center"/>
    </xf>
    <xf numFmtId="0" fontId="0" fillId="0" borderId="28" xfId="0" applyBorder="1" applyAlignment="1">
      <alignment horizontal="center"/>
    </xf>
    <xf numFmtId="0" fontId="0" fillId="0" borderId="3" xfId="0" applyBorder="1" applyAlignment="1">
      <alignment horizontal="left"/>
    </xf>
    <xf numFmtId="0" fontId="5" fillId="8" borderId="24" xfId="0" applyFont="1" applyFill="1" applyBorder="1" applyAlignment="1">
      <alignment vertical="center"/>
    </xf>
    <xf numFmtId="0" fontId="5" fillId="8" borderId="1" xfId="0" applyFont="1" applyFill="1" applyBorder="1" applyAlignment="1">
      <alignment vertical="center"/>
    </xf>
    <xf numFmtId="0" fontId="0" fillId="8" borderId="1" xfId="0" applyFill="1" applyBorder="1" applyAlignment="1">
      <alignment vertical="center"/>
    </xf>
    <xf numFmtId="0" fontId="6" fillId="0" borderId="0" xfId="0" applyFont="1" applyAlignment="1">
      <alignment vertical="center" wrapText="1"/>
    </xf>
    <xf numFmtId="0" fontId="4" fillId="0" borderId="3" xfId="0" applyFont="1" applyBorder="1" applyAlignment="1">
      <alignment horizontal="center" vertical="center"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center" wrapText="1"/>
    </xf>
    <xf numFmtId="0" fontId="32" fillId="15" borderId="1" xfId="0" applyFont="1" applyFill="1" applyBorder="1" applyAlignment="1">
      <alignment horizontal="center" vertical="center" wrapText="1"/>
    </xf>
    <xf numFmtId="0" fontId="32" fillId="15" borderId="1" xfId="0" applyFont="1" applyFill="1" applyBorder="1" applyAlignment="1">
      <alignment vertical="center" wrapText="1"/>
    </xf>
    <xf numFmtId="0" fontId="31" fillId="5" borderId="13" xfId="0" applyFont="1" applyFill="1" applyBorder="1" applyAlignment="1">
      <alignment vertical="center" wrapText="1"/>
    </xf>
    <xf numFmtId="0" fontId="31" fillId="5" borderId="7" xfId="0" applyFont="1" applyFill="1" applyBorder="1" applyAlignment="1">
      <alignment vertical="center" wrapText="1"/>
    </xf>
    <xf numFmtId="0" fontId="4" fillId="0" borderId="0" xfId="0" applyFont="1" applyAlignment="1">
      <alignment vertical="center" wrapText="1"/>
    </xf>
    <xf numFmtId="0" fontId="31" fillId="5" borderId="8" xfId="0" applyFont="1" applyFill="1" applyBorder="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31" fillId="5" borderId="1" xfId="0" applyFont="1" applyFill="1" applyBorder="1" applyAlignment="1">
      <alignment vertical="center" wrapText="1"/>
    </xf>
    <xf numFmtId="0" fontId="18" fillId="0" borderId="0" xfId="0" applyFont="1" applyAlignment="1">
      <alignment vertical="center" wrapText="1"/>
    </xf>
    <xf numFmtId="0" fontId="2" fillId="0" borderId="0" xfId="0" applyFont="1" applyAlignment="1">
      <alignment horizontal="center"/>
    </xf>
    <xf numFmtId="0" fontId="31" fillId="5" borderId="15" xfId="0" applyFont="1" applyFill="1" applyBorder="1" applyAlignment="1">
      <alignment vertical="center" wrapText="1"/>
    </xf>
    <xf numFmtId="0" fontId="0" fillId="0" borderId="3" xfId="0" applyBorder="1" applyAlignment="1">
      <alignment vertical="center"/>
    </xf>
    <xf numFmtId="0" fontId="8" fillId="0" borderId="0" xfId="0" applyFont="1" applyAlignment="1">
      <alignment horizontal="center" vertical="center" wrapText="1"/>
    </xf>
    <xf numFmtId="0" fontId="0" fillId="0" borderId="0" xfId="0" applyAlignment="1">
      <alignment horizontal="left" vertical="top"/>
    </xf>
    <xf numFmtId="0" fontId="7" fillId="0" borderId="0" xfId="0" applyFont="1" applyAlignment="1">
      <alignment vertical="center" wrapText="1"/>
    </xf>
    <xf numFmtId="0" fontId="7" fillId="0" borderId="0" xfId="0" applyFont="1" applyAlignment="1">
      <alignment horizontal="left" vertical="top" wrapText="1"/>
    </xf>
    <xf numFmtId="0" fontId="0" fillId="0" borderId="0" xfId="0" applyAlignment="1" applyProtection="1">
      <alignment wrapText="1"/>
      <protection locked="0"/>
    </xf>
    <xf numFmtId="0" fontId="15" fillId="0" borderId="0" xfId="0" applyFont="1" applyAlignment="1">
      <alignment horizontal="center" vertical="center" wrapText="1"/>
    </xf>
    <xf numFmtId="0" fontId="29" fillId="0" borderId="0" xfId="0" applyFont="1" applyAlignment="1">
      <alignment horizontal="center" vertical="center"/>
    </xf>
    <xf numFmtId="0" fontId="29" fillId="15" borderId="1" xfId="0" applyFont="1" applyFill="1" applyBorder="1" applyAlignment="1">
      <alignment vertical="center"/>
    </xf>
    <xf numFmtId="0" fontId="3" fillId="0" borderId="0" xfId="0" applyFont="1" applyAlignment="1">
      <alignment vertical="center"/>
    </xf>
    <xf numFmtId="0" fontId="29" fillId="0" borderId="0" xfId="0" applyFont="1" applyAlignment="1">
      <alignment vertical="center"/>
    </xf>
    <xf numFmtId="0" fontId="0" fillId="0" borderId="0" xfId="0" applyAlignment="1">
      <alignment wrapText="1"/>
    </xf>
    <xf numFmtId="0" fontId="9" fillId="15" borderId="1" xfId="0" applyFont="1" applyFill="1" applyBorder="1" applyAlignment="1">
      <alignment horizontal="center" vertical="center" wrapText="1"/>
    </xf>
    <xf numFmtId="0" fontId="4" fillId="15" borderId="13" xfId="0" applyFont="1" applyFill="1" applyBorder="1" applyAlignment="1">
      <alignment vertical="center" wrapText="1"/>
    </xf>
    <xf numFmtId="0" fontId="4" fillId="15" borderId="7" xfId="0" applyFont="1" applyFill="1" applyBorder="1" applyAlignment="1">
      <alignment vertical="center" wrapText="1"/>
    </xf>
    <xf numFmtId="0" fontId="4" fillId="15" borderId="8" xfId="0" applyFont="1" applyFill="1" applyBorder="1" applyAlignment="1">
      <alignment vertical="center" wrapText="1"/>
    </xf>
    <xf numFmtId="0" fontId="4" fillId="15" borderId="1" xfId="0" applyFont="1" applyFill="1" applyBorder="1" applyAlignment="1">
      <alignment vertical="center" wrapText="1"/>
    </xf>
    <xf numFmtId="0" fontId="4" fillId="15" borderId="15" xfId="0" applyFont="1" applyFill="1" applyBorder="1" applyAlignment="1">
      <alignment vertical="center" wrapText="1"/>
    </xf>
    <xf numFmtId="0" fontId="30" fillId="0" borderId="0" xfId="0" applyFont="1" applyAlignment="1">
      <alignment wrapText="1"/>
    </xf>
    <xf numFmtId="0" fontId="29" fillId="0" borderId="0" xfId="0" applyFont="1" applyAlignment="1">
      <alignment wrapText="1"/>
    </xf>
    <xf numFmtId="0" fontId="28" fillId="0" borderId="0" xfId="0" applyFont="1"/>
    <xf numFmtId="0" fontId="38" fillId="0" borderId="1" xfId="0" applyFont="1" applyBorder="1" applyAlignment="1">
      <alignment horizontal="center" vertical="center" wrapText="1"/>
    </xf>
    <xf numFmtId="167" fontId="0" fillId="0" borderId="6" xfId="0" applyNumberFormat="1" applyBorder="1" applyAlignment="1">
      <alignment horizontal="center" vertical="center" wrapText="1"/>
    </xf>
    <xf numFmtId="0" fontId="27" fillId="16" borderId="25" xfId="1" applyFont="1" applyFill="1" applyBorder="1" applyAlignment="1">
      <alignment horizontal="center" vertical="center" wrapText="1"/>
    </xf>
    <xf numFmtId="0" fontId="27" fillId="16" borderId="27" xfId="1" applyFont="1" applyFill="1" applyBorder="1" applyAlignment="1">
      <alignment horizontal="center" vertical="center" wrapText="1"/>
    </xf>
    <xf numFmtId="0" fontId="27" fillId="16" borderId="26" xfId="1"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26" fillId="0" borderId="0" xfId="0" applyFont="1" applyAlignment="1">
      <alignment horizontal="center" vertical="center" wrapText="1"/>
    </xf>
    <xf numFmtId="0" fontId="27" fillId="15" borderId="25" xfId="1" applyFont="1" applyFill="1" applyBorder="1" applyAlignment="1">
      <alignment horizontal="center" vertical="center" wrapText="1"/>
    </xf>
    <xf numFmtId="0" fontId="27" fillId="15" borderId="27" xfId="1" applyFont="1" applyFill="1" applyBorder="1" applyAlignment="1">
      <alignment horizontal="center" vertical="center" wrapText="1"/>
    </xf>
    <xf numFmtId="0" fontId="27" fillId="15" borderId="26" xfId="1" applyFont="1" applyFill="1" applyBorder="1" applyAlignment="1">
      <alignment horizontal="center" vertical="center" wrapText="1"/>
    </xf>
    <xf numFmtId="0" fontId="27" fillId="18" borderId="25" xfId="1" applyFont="1" applyFill="1" applyBorder="1" applyAlignment="1">
      <alignment horizontal="center" vertical="center" wrapText="1"/>
    </xf>
    <xf numFmtId="0" fontId="27" fillId="18" borderId="26" xfId="1" applyFont="1" applyFill="1" applyBorder="1" applyAlignment="1">
      <alignment horizontal="center" vertical="center" wrapText="1"/>
    </xf>
    <xf numFmtId="0" fontId="28" fillId="0" borderId="0" xfId="0" applyFont="1" applyAlignment="1">
      <alignment horizontal="center" vertical="center" wrapText="1"/>
    </xf>
    <xf numFmtId="0" fontId="0" fillId="0" borderId="0" xfId="0" applyAlignment="1">
      <alignment horizontal="center" vertical="center"/>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wrapText="1"/>
    </xf>
    <xf numFmtId="0" fontId="12" fillId="12" borderId="1"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10"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0" fillId="0" borderId="3" xfId="0" applyBorder="1" applyAlignment="1">
      <alignment horizontal="left" wrapText="1"/>
    </xf>
    <xf numFmtId="0" fontId="0" fillId="0" borderId="0" xfId="0" applyAlignment="1">
      <alignment horizontal="left" wrapText="1"/>
    </xf>
    <xf numFmtId="0" fontId="0" fillId="3" borderId="3" xfId="0" applyFill="1" applyBorder="1" applyAlignment="1">
      <alignment horizontal="left" wrapText="1"/>
    </xf>
    <xf numFmtId="0" fontId="0" fillId="3" borderId="0" xfId="0" applyFill="1" applyAlignment="1">
      <alignment horizontal="left" wrapText="1"/>
    </xf>
    <xf numFmtId="0" fontId="0" fillId="2" borderId="3" xfId="0" applyFill="1" applyBorder="1" applyAlignment="1">
      <alignment horizontal="center" vertical="center" wrapText="1"/>
    </xf>
    <xf numFmtId="0" fontId="0" fillId="2" borderId="0" xfId="0" applyFill="1" applyAlignment="1">
      <alignment horizontal="center" vertical="center" wrapText="1"/>
    </xf>
    <xf numFmtId="0" fontId="0" fillId="2" borderId="12" xfId="0" applyFill="1" applyBorder="1" applyAlignment="1">
      <alignment horizontal="center" vertical="center" wrapText="1"/>
    </xf>
    <xf numFmtId="0" fontId="2" fillId="2" borderId="3" xfId="0" applyFont="1" applyFill="1" applyBorder="1" applyAlignment="1">
      <alignment horizontal="center" wrapText="1"/>
    </xf>
    <xf numFmtId="0" fontId="2" fillId="2" borderId="0" xfId="0" applyFont="1" applyFill="1" applyAlignment="1">
      <alignment horizontal="center" wrapText="1"/>
    </xf>
    <xf numFmtId="0" fontId="2" fillId="2"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0" borderId="24" xfId="0" applyBorder="1" applyAlignment="1" applyProtection="1">
      <alignment horizontal="center" vertical="center" wrapText="1"/>
      <protection locked="0"/>
    </xf>
    <xf numFmtId="0" fontId="0" fillId="0" borderId="1" xfId="0" applyBorder="1" applyAlignment="1" applyProtection="1">
      <alignment horizontal="left" vertical="center" wrapText="1"/>
      <protection locked="0"/>
    </xf>
    <xf numFmtId="165" fontId="0" fillId="0" borderId="2" xfId="0" applyNumberFormat="1" applyBorder="1" applyAlignment="1" applyProtection="1">
      <alignment horizontal="center" vertical="center" wrapText="1"/>
      <protection locked="0"/>
    </xf>
    <xf numFmtId="165" fontId="0" fillId="0" borderId="5" xfId="0" applyNumberFormat="1" applyBorder="1" applyAlignment="1" applyProtection="1">
      <alignment horizontal="center" vertical="center" wrapText="1"/>
      <protection locked="0"/>
    </xf>
    <xf numFmtId="0" fontId="31" fillId="15" borderId="2" xfId="0" applyFont="1" applyFill="1" applyBorder="1" applyAlignment="1">
      <alignment horizontal="left" vertical="center" wrapText="1"/>
    </xf>
    <xf numFmtId="0" fontId="31" fillId="15" borderId="6" xfId="0" applyFont="1" applyFill="1" applyBorder="1" applyAlignment="1">
      <alignment horizontal="left" vertical="center" wrapText="1"/>
    </xf>
    <xf numFmtId="0" fontId="31" fillId="15" borderId="5" xfId="0" applyFont="1" applyFill="1" applyBorder="1" applyAlignment="1">
      <alignment horizontal="left" vertical="center" wrapText="1"/>
    </xf>
    <xf numFmtId="0" fontId="22" fillId="14" borderId="22" xfId="0" applyFont="1" applyFill="1" applyBorder="1" applyAlignment="1">
      <alignment horizontal="center" vertical="center" wrapText="1"/>
    </xf>
    <xf numFmtId="0" fontId="22" fillId="14" borderId="0" xfId="0" applyFont="1" applyFill="1" applyAlignment="1">
      <alignment horizontal="center" vertical="center" wrapText="1"/>
    </xf>
    <xf numFmtId="0" fontId="22" fillId="14" borderId="20" xfId="0" applyFont="1" applyFill="1" applyBorder="1" applyAlignment="1">
      <alignment horizontal="center" vertical="center" wrapText="1"/>
    </xf>
    <xf numFmtId="0" fontId="31" fillId="15" borderId="18" xfId="0" applyFont="1" applyFill="1" applyBorder="1" applyAlignment="1">
      <alignment horizontal="left" vertical="center" wrapText="1"/>
    </xf>
    <xf numFmtId="0" fontId="31" fillId="15" borderId="21" xfId="0" applyFont="1" applyFill="1" applyBorder="1" applyAlignment="1">
      <alignment horizontal="left" vertical="center" wrapText="1"/>
    </xf>
    <xf numFmtId="0" fontId="31" fillId="15" borderId="19" xfId="0" applyFont="1" applyFill="1" applyBorder="1" applyAlignment="1">
      <alignment horizontal="left" vertical="center" wrapText="1"/>
    </xf>
    <xf numFmtId="0" fontId="4" fillId="0" borderId="2"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32" fillId="15" borderId="9" xfId="0" applyFont="1" applyFill="1" applyBorder="1" applyAlignment="1">
      <alignment horizontal="left" vertical="center" wrapText="1"/>
    </xf>
    <xf numFmtId="0" fontId="31" fillId="15" borderId="14" xfId="0" applyFont="1" applyFill="1" applyBorder="1" applyAlignment="1">
      <alignment horizontal="left" vertical="center" wrapText="1"/>
    </xf>
    <xf numFmtId="0" fontId="31" fillId="15" borderId="10" xfId="0" applyFont="1" applyFill="1" applyBorder="1" applyAlignment="1">
      <alignment horizontal="left" vertical="center" wrapText="1"/>
    </xf>
    <xf numFmtId="0" fontId="32" fillId="15" borderId="6" xfId="0" applyFont="1" applyFill="1" applyBorder="1" applyAlignment="1">
      <alignment horizontal="center" vertical="center" wrapText="1"/>
    </xf>
    <xf numFmtId="0" fontId="32" fillId="15" borderId="5" xfId="0" applyFont="1" applyFill="1" applyBorder="1" applyAlignment="1">
      <alignment horizontal="center" vertical="center" wrapText="1"/>
    </xf>
    <xf numFmtId="0" fontId="22" fillId="14" borderId="2" xfId="0" applyFont="1" applyFill="1" applyBorder="1" applyAlignment="1">
      <alignment horizontal="center" vertical="center"/>
    </xf>
    <xf numFmtId="0" fontId="22" fillId="14" borderId="6" xfId="0" applyFont="1" applyFill="1" applyBorder="1" applyAlignment="1">
      <alignment horizontal="center" vertical="center"/>
    </xf>
    <xf numFmtId="0" fontId="22" fillId="14" borderId="5" xfId="0" applyFont="1" applyFill="1" applyBorder="1" applyAlignment="1">
      <alignment horizontal="center" vertical="center"/>
    </xf>
    <xf numFmtId="0" fontId="0" fillId="0" borderId="1" xfId="0" applyBorder="1" applyAlignment="1" applyProtection="1">
      <alignment horizontal="center" vertical="center" wrapText="1"/>
      <protection locked="0"/>
    </xf>
    <xf numFmtId="0" fontId="29" fillId="15" borderId="2" xfId="0" applyFont="1" applyFill="1" applyBorder="1" applyAlignment="1">
      <alignment horizontal="left" vertical="center" wrapText="1"/>
    </xf>
    <xf numFmtId="0" fontId="29" fillId="15" borderId="6" xfId="0" applyFont="1" applyFill="1" applyBorder="1" applyAlignment="1">
      <alignment horizontal="left" vertical="center" wrapText="1"/>
    </xf>
    <xf numFmtId="0" fontId="29" fillId="15" borderId="5" xfId="0" applyFont="1" applyFill="1" applyBorder="1" applyAlignment="1">
      <alignment horizontal="left" vertical="center" wrapText="1"/>
    </xf>
    <xf numFmtId="14" fontId="0" fillId="0" borderId="17" xfId="0" applyNumberFormat="1" applyBorder="1" applyAlignment="1" applyProtection="1">
      <alignment horizontal="center" vertical="center" wrapText="1"/>
      <protection locked="0"/>
    </xf>
    <xf numFmtId="14" fontId="0" fillId="0" borderId="16" xfId="0" applyNumberFormat="1" applyBorder="1" applyAlignment="1" applyProtection="1">
      <alignment horizontal="center" vertical="center" wrapText="1"/>
      <protection locked="0"/>
    </xf>
    <xf numFmtId="14" fontId="0" fillId="0" borderId="11" xfId="0" applyNumberFormat="1"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29" fillId="15" borderId="2" xfId="0" applyFont="1" applyFill="1" applyBorder="1" applyAlignment="1">
      <alignment horizontal="center" vertical="center" wrapText="1"/>
    </xf>
    <xf numFmtId="0" fontId="29" fillId="15" borderId="6" xfId="0" applyFont="1" applyFill="1" applyBorder="1" applyAlignment="1">
      <alignment horizontal="center" vertical="center" wrapText="1"/>
    </xf>
    <xf numFmtId="0" fontId="29" fillId="15" borderId="5" xfId="0" applyFont="1" applyFill="1" applyBorder="1" applyAlignment="1">
      <alignment horizontal="center" vertical="center" wrapText="1"/>
    </xf>
    <xf numFmtId="14" fontId="0" fillId="0" borderId="2" xfId="0" applyNumberFormat="1" applyBorder="1" applyAlignment="1" applyProtection="1">
      <alignment horizontal="center" vertical="center" wrapText="1"/>
      <protection locked="0"/>
    </xf>
    <xf numFmtId="0" fontId="4" fillId="0" borderId="2" xfId="0" applyFont="1" applyBorder="1" applyAlignment="1" applyProtection="1">
      <alignment horizontal="left" vertical="center" wrapText="1"/>
      <protection locked="0"/>
    </xf>
    <xf numFmtId="0" fontId="7" fillId="0" borderId="6" xfId="0" applyFont="1" applyBorder="1" applyAlignment="1" applyProtection="1">
      <alignment horizontal="left" vertical="center" wrapText="1"/>
      <protection locked="0"/>
    </xf>
    <xf numFmtId="0" fontId="7" fillId="0" borderId="5" xfId="0" applyFont="1" applyBorder="1" applyAlignment="1" applyProtection="1">
      <alignment horizontal="left" vertical="center" wrapText="1"/>
      <protection locked="0"/>
    </xf>
    <xf numFmtId="0" fontId="29" fillId="15" borderId="1" xfId="0" applyFont="1" applyFill="1" applyBorder="1" applyAlignment="1">
      <alignment horizontal="left" vertical="center" wrapText="1"/>
    </xf>
    <xf numFmtId="0" fontId="32" fillId="15" borderId="2" xfId="0" applyFont="1" applyFill="1" applyBorder="1" applyAlignment="1">
      <alignment horizontal="center" vertical="center" wrapText="1"/>
    </xf>
    <xf numFmtId="0" fontId="5" fillId="0" borderId="0" xfId="0" applyFont="1" applyAlignment="1">
      <alignment horizontal="center" vertical="center"/>
    </xf>
    <xf numFmtId="14" fontId="0" fillId="0" borderId="6" xfId="0" applyNumberFormat="1" applyBorder="1" applyAlignment="1" applyProtection="1">
      <alignment horizontal="center" vertical="center" wrapText="1"/>
      <protection locked="0"/>
    </xf>
    <xf numFmtId="0" fontId="31" fillId="15" borderId="1" xfId="0" applyFont="1" applyFill="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left" vertical="center" wrapText="1"/>
    </xf>
    <xf numFmtId="0" fontId="0" fillId="8" borderId="28" xfId="0" applyFill="1" applyBorder="1" applyAlignment="1" applyProtection="1">
      <alignment horizontal="center" vertical="center" wrapText="1"/>
      <protection locked="0"/>
    </xf>
    <xf numFmtId="0" fontId="4" fillId="0" borderId="0" xfId="0" applyFont="1" applyAlignment="1">
      <alignment horizontal="center" vertical="center" wrapText="1"/>
    </xf>
    <xf numFmtId="0" fontId="22" fillId="14" borderId="23" xfId="0" applyFont="1" applyFill="1" applyBorder="1" applyAlignment="1">
      <alignment horizontal="center" vertical="center"/>
    </xf>
    <xf numFmtId="0" fontId="0" fillId="0" borderId="0" xfId="0" applyAlignment="1">
      <alignment horizontal="left" vertical="top"/>
    </xf>
    <xf numFmtId="0" fontId="31" fillId="15" borderId="9" xfId="0" applyFont="1" applyFill="1" applyBorder="1" applyAlignment="1">
      <alignment horizontal="left" vertical="center" wrapText="1"/>
    </xf>
    <xf numFmtId="0" fontId="31" fillId="15" borderId="1" xfId="0" applyFont="1" applyFill="1" applyBorder="1" applyAlignment="1">
      <alignment horizontal="center" vertical="center" wrapText="1"/>
    </xf>
    <xf numFmtId="166" fontId="0" fillId="0" borderId="1" xfId="0" applyNumberFormat="1" applyBorder="1" applyAlignment="1">
      <alignment horizontal="center" vertical="center" wrapText="1"/>
    </xf>
    <xf numFmtId="0" fontId="29" fillId="15" borderId="1" xfId="0" applyFont="1" applyFill="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4" fillId="0" borderId="0" xfId="0" applyFont="1" applyAlignment="1">
      <alignment horizontal="center" vertical="top" wrapText="1"/>
    </xf>
    <xf numFmtId="0" fontId="0" fillId="0" borderId="0" xfId="0" applyAlignment="1">
      <alignment horizontal="center" vertical="center" wrapText="1"/>
    </xf>
    <xf numFmtId="0" fontId="25" fillId="16" borderId="1" xfId="1" applyFont="1" applyFill="1" applyBorder="1" applyAlignment="1" applyProtection="1">
      <alignment horizontal="center" vertical="center" wrapText="1"/>
    </xf>
    <xf numFmtId="0" fontId="32" fillId="15" borderId="1" xfId="0" applyFont="1" applyFill="1" applyBorder="1" applyAlignment="1">
      <alignment horizontal="center" vertical="center" wrapText="1"/>
    </xf>
    <xf numFmtId="0" fontId="6" fillId="0" borderId="24" xfId="0" applyFont="1" applyBorder="1" applyAlignment="1">
      <alignment horizontal="center" vertical="center" wrapText="1"/>
    </xf>
    <xf numFmtId="0" fontId="27" fillId="16" borderId="6" xfId="1" applyFont="1" applyFill="1" applyBorder="1" applyAlignment="1" applyProtection="1">
      <alignment horizontal="center" vertical="center"/>
    </xf>
    <xf numFmtId="0" fontId="27" fillId="16" borderId="5" xfId="1" applyFont="1" applyFill="1" applyBorder="1" applyAlignment="1" applyProtection="1">
      <alignment horizontal="center" vertical="center"/>
    </xf>
    <xf numFmtId="0" fontId="31" fillId="15" borderId="2" xfId="0" applyFont="1" applyFill="1" applyBorder="1" applyAlignment="1">
      <alignment horizontal="center" vertical="center" wrapText="1"/>
    </xf>
    <xf numFmtId="0" fontId="31" fillId="15" borderId="6" xfId="0" applyFont="1" applyFill="1" applyBorder="1" applyAlignment="1">
      <alignment horizontal="center" vertical="center" wrapText="1"/>
    </xf>
    <xf numFmtId="0" fontId="4" fillId="0" borderId="1" xfId="0" applyFont="1" applyBorder="1" applyAlignment="1" applyProtection="1">
      <alignment horizontal="center" vertical="center" wrapText="1"/>
      <protection locked="0"/>
    </xf>
    <xf numFmtId="0" fontId="31" fillId="15" borderId="5" xfId="0" applyFont="1" applyFill="1" applyBorder="1" applyAlignment="1">
      <alignment horizontal="center" vertical="center" wrapText="1"/>
    </xf>
    <xf numFmtId="3" fontId="4" fillId="0" borderId="2" xfId="0" applyNumberFormat="1" applyFont="1" applyBorder="1" applyAlignment="1" applyProtection="1">
      <alignment horizontal="center" vertical="center" wrapText="1"/>
      <protection locked="0"/>
    </xf>
    <xf numFmtId="3" fontId="4" fillId="0" borderId="6" xfId="0" applyNumberFormat="1" applyFont="1" applyBorder="1" applyAlignment="1" applyProtection="1">
      <alignment horizontal="center" vertical="center" wrapText="1"/>
      <protection locked="0"/>
    </xf>
    <xf numFmtId="3" fontId="4" fillId="0" borderId="5" xfId="0" applyNumberFormat="1" applyFont="1" applyBorder="1" applyAlignment="1" applyProtection="1">
      <alignment horizontal="center" vertical="center" wrapText="1"/>
      <protection locked="0"/>
    </xf>
    <xf numFmtId="0" fontId="19" fillId="8" borderId="2" xfId="0" applyFont="1" applyFill="1" applyBorder="1" applyAlignment="1" applyProtection="1">
      <alignment horizontal="center" vertical="center" wrapText="1"/>
      <protection locked="0"/>
    </xf>
    <xf numFmtId="0" fontId="19" fillId="8" borderId="6" xfId="0" applyFont="1" applyFill="1" applyBorder="1" applyAlignment="1" applyProtection="1">
      <alignment horizontal="center" vertical="center" wrapText="1"/>
      <protection locked="0"/>
    </xf>
    <xf numFmtId="0" fontId="19" fillId="8" borderId="5" xfId="0" applyFont="1" applyFill="1" applyBorder="1" applyAlignment="1" applyProtection="1">
      <alignment horizontal="center" vertical="center" wrapText="1"/>
      <protection locked="0"/>
    </xf>
    <xf numFmtId="0" fontId="0" fillId="8" borderId="1" xfId="0" applyFill="1" applyBorder="1" applyAlignment="1" applyProtection="1">
      <alignment horizontal="center" vertical="center" wrapText="1"/>
      <protection locked="0"/>
    </xf>
    <xf numFmtId="0" fontId="23" fillId="14" borderId="6" xfId="0" applyFont="1" applyFill="1" applyBorder="1" applyAlignment="1">
      <alignment horizontal="center" vertical="center" wrapText="1"/>
    </xf>
    <xf numFmtId="0" fontId="19" fillId="0" borderId="2" xfId="0" applyFont="1" applyBorder="1" applyAlignment="1" applyProtection="1">
      <alignment horizontal="center" vertical="center" wrapText="1"/>
      <protection locked="0"/>
    </xf>
    <xf numFmtId="0" fontId="19" fillId="0" borderId="6" xfId="0" applyFont="1" applyBorder="1" applyAlignment="1" applyProtection="1">
      <alignment horizontal="center" vertical="center" wrapText="1"/>
      <protection locked="0"/>
    </xf>
    <xf numFmtId="0" fontId="19" fillId="0" borderId="5" xfId="0" applyFont="1" applyBorder="1" applyAlignment="1" applyProtection="1">
      <alignment horizontal="center" vertical="center" wrapText="1"/>
      <protection locked="0"/>
    </xf>
    <xf numFmtId="0" fontId="4" fillId="0" borderId="2" xfId="0" applyFont="1" applyBorder="1" applyAlignment="1" applyProtection="1">
      <alignment vertical="center" wrapText="1"/>
      <protection locked="0"/>
    </xf>
    <xf numFmtId="0" fontId="7" fillId="0" borderId="6" xfId="0" applyFont="1" applyBorder="1" applyAlignment="1" applyProtection="1">
      <alignment vertical="center" wrapText="1"/>
      <protection locked="0"/>
    </xf>
    <xf numFmtId="0" fontId="7" fillId="0" borderId="5" xfId="0" applyFont="1" applyBorder="1" applyAlignment="1" applyProtection="1">
      <alignment vertical="center" wrapText="1"/>
      <protection locked="0"/>
    </xf>
    <xf numFmtId="0" fontId="19" fillId="0" borderId="1" xfId="0" applyFont="1" applyBorder="1" applyAlignment="1" applyProtection="1">
      <alignment horizontal="center" vertical="center" wrapText="1"/>
      <protection locked="0"/>
    </xf>
    <xf numFmtId="0" fontId="0" fillId="0" borderId="16" xfId="0" applyBorder="1" applyAlignment="1">
      <alignment horizontal="center" wrapText="1"/>
    </xf>
    <xf numFmtId="0" fontId="19" fillId="8" borderId="1" xfId="0" applyFont="1" applyFill="1" applyBorder="1" applyAlignment="1" applyProtection="1">
      <alignment horizontal="center" vertical="center" wrapText="1"/>
      <protection locked="0"/>
    </xf>
    <xf numFmtId="165" fontId="0" fillId="0" borderId="1" xfId="0" applyNumberFormat="1" applyBorder="1" applyAlignment="1" applyProtection="1">
      <alignment horizontal="center" vertical="center" wrapText="1"/>
      <protection locked="0"/>
    </xf>
    <xf numFmtId="0" fontId="0" fillId="0" borderId="2"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20" fillId="14" borderId="22" xfId="0" applyFont="1" applyFill="1" applyBorder="1" applyAlignment="1">
      <alignment horizontal="center" vertical="center" wrapText="1"/>
    </xf>
    <xf numFmtId="0" fontId="20" fillId="14" borderId="0" xfId="0" applyFont="1" applyFill="1" applyAlignment="1">
      <alignment horizontal="center" vertical="center" wrapText="1"/>
    </xf>
    <xf numFmtId="0" fontId="20" fillId="14" borderId="20" xfId="0" applyFont="1" applyFill="1" applyBorder="1" applyAlignment="1">
      <alignment horizontal="center" vertical="center" wrapText="1"/>
    </xf>
    <xf numFmtId="0" fontId="32" fillId="15" borderId="2" xfId="0" applyFont="1" applyFill="1" applyBorder="1" applyAlignment="1">
      <alignment horizontal="left" vertical="center" wrapText="1"/>
    </xf>
    <xf numFmtId="0" fontId="32" fillId="15" borderId="5" xfId="0" applyFont="1" applyFill="1" applyBorder="1" applyAlignment="1">
      <alignment horizontal="left" vertical="center" wrapText="1"/>
    </xf>
    <xf numFmtId="0" fontId="31" fillId="15" borderId="18" xfId="0" applyFont="1" applyFill="1" applyBorder="1" applyAlignment="1">
      <alignment horizontal="center" vertical="center" wrapText="1"/>
    </xf>
    <xf numFmtId="0" fontId="31" fillId="15" borderId="21" xfId="0" applyFont="1" applyFill="1" applyBorder="1" applyAlignment="1">
      <alignment horizontal="center" vertical="center" wrapText="1"/>
    </xf>
    <xf numFmtId="0" fontId="31" fillId="15" borderId="19" xfId="0" applyFont="1" applyFill="1" applyBorder="1" applyAlignment="1">
      <alignment horizontal="center" vertical="center" wrapText="1"/>
    </xf>
    <xf numFmtId="0" fontId="4" fillId="0" borderId="6" xfId="0"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19" fillId="0" borderId="2" xfId="0" applyFont="1" applyBorder="1" applyAlignment="1" applyProtection="1">
      <alignment horizontal="left" vertical="center" wrapText="1"/>
      <protection locked="0"/>
    </xf>
    <xf numFmtId="0" fontId="19" fillId="0" borderId="6" xfId="0" applyFont="1" applyBorder="1" applyAlignment="1" applyProtection="1">
      <alignment horizontal="left" vertical="center" wrapText="1"/>
      <protection locked="0"/>
    </xf>
    <xf numFmtId="0" fontId="19" fillId="0" borderId="5" xfId="0" applyFont="1" applyBorder="1" applyAlignment="1" applyProtection="1">
      <alignment horizontal="left" vertical="center" wrapText="1"/>
      <protection locked="0"/>
    </xf>
    <xf numFmtId="166" fontId="5"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0" xfId="0" applyAlignment="1">
      <alignment horizontal="left" vertical="center" wrapText="1"/>
    </xf>
    <xf numFmtId="0" fontId="32" fillId="15" borderId="6" xfId="0" applyFont="1" applyFill="1" applyBorder="1" applyAlignment="1">
      <alignment horizontal="left" vertical="center" wrapText="1"/>
    </xf>
    <xf numFmtId="0" fontId="23" fillId="14" borderId="17" xfId="0" applyFont="1" applyFill="1" applyBorder="1" applyAlignment="1">
      <alignment horizontal="center" vertical="center" wrapText="1"/>
    </xf>
    <xf numFmtId="0" fontId="23" fillId="14" borderId="16" xfId="0" applyFont="1" applyFill="1" applyBorder="1" applyAlignment="1">
      <alignment horizontal="center" vertical="center" wrapText="1"/>
    </xf>
    <xf numFmtId="0" fontId="23" fillId="14"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15" fillId="0" borderId="21" xfId="0" applyFont="1" applyBorder="1" applyAlignment="1">
      <alignment horizontal="center" vertical="center"/>
    </xf>
    <xf numFmtId="0" fontId="32" fillId="15" borderId="1" xfId="0" applyFont="1" applyFill="1" applyBorder="1" applyAlignment="1">
      <alignment horizontal="left" vertical="center" wrapText="1"/>
    </xf>
    <xf numFmtId="0" fontId="4" fillId="8" borderId="2" xfId="0" applyFont="1" applyFill="1" applyBorder="1" applyAlignment="1" applyProtection="1">
      <alignment horizontal="center" vertical="center" wrapText="1"/>
      <protection locked="0"/>
    </xf>
    <xf numFmtId="0" fontId="4" fillId="8" borderId="6" xfId="0" applyFont="1" applyFill="1" applyBorder="1" applyAlignment="1" applyProtection="1">
      <alignment horizontal="center" vertical="center" wrapText="1"/>
      <protection locked="0"/>
    </xf>
    <xf numFmtId="0" fontId="4" fillId="8" borderId="5" xfId="0" applyFont="1" applyFill="1" applyBorder="1" applyAlignment="1" applyProtection="1">
      <alignment horizontal="center" vertical="center" wrapText="1"/>
      <protection locked="0"/>
    </xf>
    <xf numFmtId="0" fontId="23" fillId="14" borderId="2" xfId="0" applyFont="1" applyFill="1" applyBorder="1" applyAlignment="1" applyProtection="1">
      <alignment horizontal="center" vertical="center" wrapText="1"/>
      <protection locked="0"/>
    </xf>
    <xf numFmtId="0" fontId="23" fillId="14" borderId="6" xfId="0" applyFont="1" applyFill="1" applyBorder="1" applyAlignment="1" applyProtection="1">
      <alignment horizontal="center" vertical="center" wrapText="1"/>
      <protection locked="0"/>
    </xf>
    <xf numFmtId="0" fontId="23" fillId="14" borderId="5" xfId="0" applyFont="1" applyFill="1" applyBorder="1" applyAlignment="1" applyProtection="1">
      <alignment horizontal="center" vertical="center" wrapText="1"/>
      <protection locked="0"/>
    </xf>
    <xf numFmtId="0" fontId="39" fillId="16" borderId="1" xfId="1" applyFont="1" applyFill="1" applyBorder="1" applyAlignment="1" applyProtection="1">
      <alignment horizontal="center" vertical="center" wrapText="1"/>
    </xf>
    <xf numFmtId="0" fontId="39" fillId="16" borderId="1" xfId="1" applyFont="1" applyFill="1" applyBorder="1" applyAlignment="1" applyProtection="1">
      <alignment horizontal="center" vertical="center"/>
    </xf>
    <xf numFmtId="0" fontId="21" fillId="14" borderId="1" xfId="0" applyFont="1" applyFill="1" applyBorder="1" applyAlignment="1">
      <alignment horizontal="center" vertical="center" wrapText="1"/>
    </xf>
    <xf numFmtId="0" fontId="31" fillId="5" borderId="16" xfId="0" applyFont="1" applyFill="1" applyBorder="1" applyAlignment="1">
      <alignment horizontal="left" vertical="center" wrapText="1"/>
    </xf>
    <xf numFmtId="0" fontId="31" fillId="5" borderId="11" xfId="0" applyFont="1" applyFill="1" applyBorder="1" applyAlignment="1">
      <alignment horizontal="left" vertical="center" wrapText="1"/>
    </xf>
    <xf numFmtId="0" fontId="31" fillId="5" borderId="21" xfId="0" applyFont="1" applyFill="1" applyBorder="1" applyAlignment="1">
      <alignment horizontal="left" vertical="center" wrapText="1"/>
    </xf>
    <xf numFmtId="0" fontId="31" fillId="5" borderId="19" xfId="0" applyFont="1" applyFill="1" applyBorder="1" applyAlignment="1">
      <alignment horizontal="left" vertical="center" wrapText="1"/>
    </xf>
    <xf numFmtId="0" fontId="40" fillId="0" borderId="0" xfId="0" applyFont="1" applyAlignment="1">
      <alignment horizontal="left" vertical="center" wrapText="1"/>
    </xf>
    <xf numFmtId="0" fontId="0" fillId="0" borderId="16" xfId="0" applyBorder="1" applyAlignment="1">
      <alignment horizontal="left" vertical="center"/>
    </xf>
    <xf numFmtId="0" fontId="0" fillId="0" borderId="11"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29" fillId="5" borderId="1" xfId="0" applyFont="1" applyFill="1" applyBorder="1" applyAlignment="1">
      <alignment horizontal="center" vertical="center" wrapText="1"/>
    </xf>
    <xf numFmtId="0" fontId="29" fillId="5" borderId="2" xfId="0" applyFont="1" applyFill="1" applyBorder="1" applyAlignment="1">
      <alignment horizontal="center" vertical="center" wrapText="1"/>
    </xf>
    <xf numFmtId="0" fontId="29" fillId="5" borderId="6"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29" fillId="5" borderId="1" xfId="0" applyFont="1" applyFill="1" applyBorder="1" applyAlignment="1">
      <alignment horizontal="center" vertical="center"/>
    </xf>
    <xf numFmtId="0" fontId="29" fillId="5" borderId="5" xfId="0" applyFont="1" applyFill="1" applyBorder="1" applyAlignment="1">
      <alignment horizontal="center" vertical="center" wrapText="1"/>
    </xf>
    <xf numFmtId="0" fontId="31" fillId="5" borderId="2" xfId="0" applyFont="1" applyFill="1" applyBorder="1" applyAlignment="1">
      <alignment horizontal="center" vertical="center" wrapText="1"/>
    </xf>
    <xf numFmtId="0" fontId="31" fillId="5" borderId="6" xfId="0" applyFont="1" applyFill="1" applyBorder="1" applyAlignment="1">
      <alignment horizontal="center" vertical="center" wrapText="1"/>
    </xf>
    <xf numFmtId="0" fontId="31" fillId="5" borderId="5" xfId="0" applyFont="1" applyFill="1" applyBorder="1" applyAlignment="1">
      <alignment horizontal="center" vertical="center" wrapText="1"/>
    </xf>
    <xf numFmtId="0" fontId="31" fillId="5" borderId="2" xfId="0" applyFont="1" applyFill="1" applyBorder="1" applyAlignment="1" applyProtection="1">
      <alignment horizontal="center" vertical="center" wrapText="1"/>
      <protection locked="0"/>
    </xf>
    <xf numFmtId="0" fontId="31" fillId="5" borderId="6" xfId="0" applyFont="1" applyFill="1" applyBorder="1" applyAlignment="1" applyProtection="1">
      <alignment horizontal="center" vertical="center" wrapText="1"/>
      <protection locked="0"/>
    </xf>
    <xf numFmtId="0" fontId="31" fillId="5" borderId="5" xfId="0" applyFont="1" applyFill="1" applyBorder="1" applyAlignment="1" applyProtection="1">
      <alignment horizontal="center" vertical="center" wrapText="1"/>
      <protection locked="0"/>
    </xf>
    <xf numFmtId="0" fontId="31" fillId="5" borderId="1" xfId="0" applyFont="1" applyFill="1" applyBorder="1" applyAlignment="1" applyProtection="1">
      <alignment horizontal="center" vertical="center" wrapText="1"/>
      <protection locked="0"/>
    </xf>
    <xf numFmtId="0" fontId="22" fillId="7" borderId="2" xfId="0" applyFont="1" applyFill="1" applyBorder="1" applyAlignment="1">
      <alignment horizontal="center" vertical="center"/>
    </xf>
    <xf numFmtId="0" fontId="22" fillId="7" borderId="6" xfId="0" applyFont="1" applyFill="1" applyBorder="1" applyAlignment="1">
      <alignment horizontal="center" vertical="center"/>
    </xf>
    <xf numFmtId="0" fontId="0" fillId="0" borderId="0" xfId="0" applyAlignment="1" applyProtection="1">
      <alignment horizontal="center"/>
      <protection hidden="1"/>
    </xf>
  </cellXfs>
  <cellStyles count="2">
    <cellStyle name="Hyperlink" xfId="1" builtinId="8"/>
    <cellStyle name="Normal" xfId="0" builtinId="0"/>
  </cellStyles>
  <dxfs count="186">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C00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FF00"/>
        </patternFill>
      </fill>
    </dxf>
    <dxf>
      <fill>
        <patternFill>
          <bgColor rgb="FF00B050"/>
        </patternFill>
      </fill>
    </dxf>
    <dxf>
      <fill>
        <patternFill>
          <bgColor rgb="FFFFC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FFC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5"/>
        </patternFill>
      </fill>
    </dxf>
    <dxf>
      <fill>
        <patternFill>
          <bgColor rgb="FFFFC000"/>
        </patternFill>
      </fill>
    </dxf>
    <dxf>
      <fill>
        <patternFill>
          <bgColor rgb="FF00B050"/>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FFFF00"/>
        </patternFill>
      </fill>
    </dxf>
    <dxf>
      <fill>
        <patternFill>
          <bgColor rgb="FFFF0000"/>
        </patternFill>
      </fill>
    </dxf>
    <dxf>
      <fill>
        <patternFill>
          <bgColor theme="5"/>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14996795556505021"/>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theme="5"/>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C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004A7F"/>
        </patternFill>
      </fill>
    </dxf>
    <dxf>
      <fill>
        <patternFill>
          <bgColor rgb="FF004A7F"/>
        </patternFill>
      </fill>
    </dxf>
    <dxf>
      <fill>
        <patternFill>
          <bgColor rgb="FF004A7F"/>
        </patternFill>
      </fill>
    </dxf>
    <dxf>
      <fill>
        <patternFill>
          <bgColor rgb="FF004A7F"/>
        </patternFill>
      </fill>
    </dxf>
    <dxf>
      <fill>
        <patternFill>
          <bgColor theme="0" tint="-0.499984740745262"/>
        </patternFill>
      </fill>
    </dxf>
    <dxf>
      <fill>
        <patternFill>
          <bgColor rgb="FFFF0000"/>
        </patternFill>
      </fill>
    </dxf>
    <dxf>
      <fill>
        <patternFill>
          <bgColor theme="0" tint="-0.24994659260841701"/>
        </patternFill>
      </fill>
    </dxf>
    <dxf>
      <fill>
        <patternFill>
          <bgColor rgb="FF00B050"/>
        </patternFill>
      </fill>
    </dxf>
    <dxf>
      <fill>
        <patternFill>
          <bgColor rgb="FFFFFF00"/>
        </patternFill>
      </fill>
    </dxf>
    <dxf>
      <fill>
        <patternFill>
          <bgColor theme="5"/>
        </patternFill>
      </fill>
    </dxf>
    <dxf>
      <fill>
        <patternFill>
          <bgColor rgb="FF00B050"/>
        </patternFill>
      </fill>
    </dxf>
    <dxf>
      <fill>
        <patternFill>
          <bgColor theme="0" tint="-0.24994659260841701"/>
        </patternFill>
      </fill>
    </dxf>
    <dxf>
      <fill>
        <patternFill>
          <bgColor rgb="FFFFFF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
      <protection locked="1" hidden="1"/>
    </dxf>
  </dxfs>
  <tableStyles count="0" defaultTableStyle="TableStyleMedium2" defaultPivotStyle="PivotStyleMedium9"/>
  <colors>
    <mruColors>
      <color rgb="FF004A7F"/>
      <color rgb="FFF9AE2D"/>
      <color rgb="FF73B72B"/>
      <color rgb="FFB8C6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cid:image003.gif@01D8F035.DFBA2180"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cid:image003.gif@01D8F035.DFBA2180" TargetMode="External"/><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101601</xdr:colOff>
      <xdr:row>0</xdr:row>
      <xdr:rowOff>173037</xdr:rowOff>
    </xdr:from>
    <xdr:to>
      <xdr:col>2</xdr:col>
      <xdr:colOff>959363</xdr:colOff>
      <xdr:row>0</xdr:row>
      <xdr:rowOff>1076212</xdr:rowOff>
    </xdr:to>
    <xdr:pic>
      <xdr:nvPicPr>
        <xdr:cNvPr id="4" name="Picture 3" descr="Logo of the Office for Product Safety and Standard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101601" y="173037"/>
          <a:ext cx="2155543" cy="903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114299</xdr:rowOff>
    </xdr:from>
    <xdr:to>
      <xdr:col>2</xdr:col>
      <xdr:colOff>311750</xdr:colOff>
      <xdr:row>0</xdr:row>
      <xdr:rowOff>1014299</xdr:rowOff>
    </xdr:to>
    <xdr:pic>
      <xdr:nvPicPr>
        <xdr:cNvPr id="4" name="Picture 3" descr="Logo of the Office for Product Safety and Standards.">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609600" y="114299"/>
          <a:ext cx="2159600"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xdr:colOff>
      <xdr:row>0</xdr:row>
      <xdr:rowOff>0</xdr:rowOff>
    </xdr:from>
    <xdr:to>
      <xdr:col>3</xdr:col>
      <xdr:colOff>68093</xdr:colOff>
      <xdr:row>4</xdr:row>
      <xdr:rowOff>1475</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5" y="0"/>
          <a:ext cx="1969985" cy="9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279400</xdr:colOff>
          <xdr:row>7</xdr:row>
          <xdr:rowOff>31750</xdr:rowOff>
        </xdr:from>
        <xdr:to>
          <xdr:col>6</xdr:col>
          <xdr:colOff>38100</xdr:colOff>
          <xdr:row>7</xdr:row>
          <xdr:rowOff>266700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5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31750</xdr:colOff>
          <xdr:row>8</xdr:row>
          <xdr:rowOff>6350</xdr:rowOff>
        </xdr:from>
        <xdr:to>
          <xdr:col>10</xdr:col>
          <xdr:colOff>279400</xdr:colOff>
          <xdr:row>8</xdr:row>
          <xdr:rowOff>234950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5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xdr:colOff>
          <xdr:row>7</xdr:row>
          <xdr:rowOff>38100</xdr:rowOff>
        </xdr:from>
        <xdr:to>
          <xdr:col>10</xdr:col>
          <xdr:colOff>412750</xdr:colOff>
          <xdr:row>7</xdr:row>
          <xdr:rowOff>279400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5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3</xdr:col>
      <xdr:colOff>161864</xdr:colOff>
      <xdr:row>1</xdr:row>
      <xdr:rowOff>713129</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986695" cy="90362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292100</xdr:colOff>
          <xdr:row>8</xdr:row>
          <xdr:rowOff>0</xdr:rowOff>
        </xdr:from>
        <xdr:to>
          <xdr:col>6</xdr:col>
          <xdr:colOff>38100</xdr:colOff>
          <xdr:row>8</xdr:row>
          <xdr:rowOff>234950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5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0</xdr:col>
      <xdr:colOff>66674</xdr:colOff>
      <xdr:row>0</xdr:row>
      <xdr:rowOff>142876</xdr:rowOff>
    </xdr:from>
    <xdr:to>
      <xdr:col>3</xdr:col>
      <xdr:colOff>257004</xdr:colOff>
      <xdr:row>0</xdr:row>
      <xdr:rowOff>1039701</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66674" y="142876"/>
          <a:ext cx="2027068" cy="900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34BECC-E15B-4B04-A66A-A62250992175}" name="Table1" displayName="Table1" ref="A1:B19" totalsRowShown="0" headerRowDxfId="185" dataDxfId="184">
  <autoFilter ref="A1:B19" xr:uid="{B3437E86-7DC8-421B-B9B8-EC440964D189}"/>
  <tableColumns count="2">
    <tableColumn id="1" xr3:uid="{0297E681-3626-4267-83CA-6170CBB6C394}" name="Column1" dataDxfId="183"/>
    <tableColumn id="2" xr3:uid="{146A652F-F4B7-4873-A273-2B33A21531B3}" name="Column2" dataDxfId="18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38F4E-22AF-4302-8A24-88FE748EE717}" name="Table2" displayName="Table2" ref="A33:B39" totalsRowShown="0" headerRowDxfId="181" dataDxfId="180">
  <autoFilter ref="A33:B39" xr:uid="{8928ABF2-6264-4D19-B1EA-E5AEA1023A93}"/>
  <tableColumns count="2">
    <tableColumn id="1" xr3:uid="{B4A01D55-A3F9-4B34-80CE-16E020D97FFE}" name="Column1" dataDxfId="179"/>
    <tableColumn id="2" xr3:uid="{64EBCDB7-198B-4D27-B3BA-21E511895B82}" name="Column2" dataDxfId="17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BF81DA-BD9D-4458-BF1B-869FCF827CCF}" name="Table3" displayName="Table3" ref="A41:B51" totalsRowShown="0" headerRowDxfId="177" dataDxfId="176">
  <autoFilter ref="A41:B51" xr:uid="{2328A2D1-0659-460D-B95D-896A1932324E}"/>
  <tableColumns count="2">
    <tableColumn id="1" xr3:uid="{BBA6F0D5-BEBF-4D43-AA59-1C9090B9E884}" name="Column1" dataDxfId="175"/>
    <tableColumn id="2" xr3:uid="{EC025CF5-6FD6-4B26-9E4C-8129DA8E805E}" name="Column2" dataDxfId="17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801F60-F04F-48C2-BB3B-10EF3304DFC9}" name="Table6" displayName="Table6" ref="A52:C57" totalsRowShown="0" headerRowDxfId="173" dataDxfId="172">
  <autoFilter ref="A52:C57" xr:uid="{FC41BBA5-A097-45C8-878A-A2B9F61E830D}"/>
  <tableColumns count="3">
    <tableColumn id="1" xr3:uid="{1CCBD11A-E292-4B6B-91CE-0F70E02BB74D}" name="Column1" dataDxfId="171"/>
    <tableColumn id="2" xr3:uid="{993E9A00-2BA4-4BF4-A579-C7CEFFC0EC29}" name="Column2" dataDxfId="170"/>
    <tableColumn id="3" xr3:uid="{5D703838-0315-4165-8245-96865A9245C1}" name="Column3" dataDxfId="16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074E5F-67C9-4573-83EB-96D653A2C506}" name="Table4" displayName="Table4" ref="A60:A73" totalsRowShown="0" headerRowDxfId="168" dataDxfId="167">
  <autoFilter ref="A60:A73" xr:uid="{4F8A6FB8-49FD-4AD8-B1BC-8B7D49CFFF37}"/>
  <tableColumns count="1">
    <tableColumn id="1" xr3:uid="{9D6E9C37-778C-4249-9630-B25D52A48087}" name="Column1" dataDxfId="16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E4E24C-D9AE-41AA-AF01-B2DFEA4B0873}" name="Table5" displayName="Table5" ref="A75:B82" totalsRowShown="0" headerRowDxfId="165" dataDxfId="164">
  <autoFilter ref="A75:B82" xr:uid="{6A23F946-7166-49E4-AA8F-E7FCA9D90A09}"/>
  <tableColumns count="2">
    <tableColumn id="1" xr3:uid="{05C83B31-FA11-4E75-9663-19CC1303829D}" name="Column1" dataDxfId="163"/>
    <tableColumn id="2" xr3:uid="{2F326970-8CD6-4AC9-864F-54564004BFB3}" name="Column2" dataDxfId="16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B5E50C9-A46D-401B-8D91-597BB746E170}" name="Table7" displayName="Table7" ref="A84:A89" totalsRowShown="0" headerRowDxfId="161" dataDxfId="160">
  <autoFilter ref="A84:A89" xr:uid="{EA3D5BA4-D421-4361-8ACB-EDE8497135A5}"/>
  <tableColumns count="1">
    <tableColumn id="1" xr3:uid="{E13DDE69-1CDA-42DA-8284-1FC5096340F7}" name="Column1" dataDxfId="15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62C1B63-4F8C-4A25-8207-17575EEE6563}" name="Table8" displayName="Table8" ref="A91:A98" totalsRowShown="0" headerRowDxfId="158" dataDxfId="157">
  <autoFilter ref="A91:A98" xr:uid="{01C1CC32-36FD-44BC-A1FA-2B907A14DA32}"/>
  <tableColumns count="1">
    <tableColumn id="1" xr3:uid="{ADED2246-66CB-4F24-9447-CC88658E2CE9}" name="Column1" dataDxfId="15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CA490F-3948-462C-9684-B912662CA738}" name="Table9" displayName="Table9" ref="A100:A105" totalsRowShown="0" headerRowDxfId="155" dataDxfId="154">
  <autoFilter ref="A100:A105" xr:uid="{A025B5DD-7F54-4844-8BC4-9F5859338ED5}"/>
  <tableColumns count="1">
    <tableColumn id="1" xr3:uid="{C2D94084-34E8-4A48-85A6-4B26C99D4DD4}" name="Column1" dataDxfId="15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676909-FD4F-4634-9C15-ADE246FB5BA1}" name="Table10" displayName="Table10" ref="A21:B29" totalsRowShown="0" headerRowDxfId="152" dataDxfId="151">
  <autoFilter ref="A21:B29" xr:uid="{5C676909-FD4F-4634-9C15-ADE246FB5BA1}"/>
  <tableColumns count="2">
    <tableColumn id="1" xr3:uid="{85C5914C-5F7F-47AF-9DAB-90BD0C839899}" name="Column1" dataDxfId="150"/>
    <tableColumn id="2" xr3:uid="{29BA4215-017C-4D3C-B33B-A71B2403E053}" name="Column2" dataDxfId="149"/>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duct-safety-database.service.gov.uk/sign-in" TargetMode="External"/><Relationship Id="rId2" Type="http://schemas.openxmlformats.org/officeDocument/2006/relationships/hyperlink" Target="https://www.gov.uk/guidance/product-safety-risk-assessment-methodology-prism" TargetMode="External"/><Relationship Id="rId1" Type="http://schemas.openxmlformats.org/officeDocument/2006/relationships/hyperlink" Target="mailto:opss.risk@beis.gov.uk?subject=Prism%20toolkit%2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bsigroup.com/en-GB/pas7100-supporting-better-product-recalls/pas-7100---download-for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4.xml"/><Relationship Id="rId7" Type="http://schemas.openxmlformats.org/officeDocument/2006/relationships/ctrlProp" Target="../ctrlProps/ctrlProp3.xml"/><Relationship Id="rId2" Type="http://schemas.openxmlformats.org/officeDocument/2006/relationships/printerSettings" Target="../printerSettings/printerSettings6.bin"/><Relationship Id="rId1" Type="http://schemas.openxmlformats.org/officeDocument/2006/relationships/hyperlink" Target="https://www.product-safety-database.service.gov.uk/sign-in"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8.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4E768-02E6-4AF2-8B73-8AD6CFB98975}">
  <sheetPr codeName="Sheet2">
    <tabColor rgb="FFF9AE2D"/>
  </sheetPr>
  <dimension ref="B1:W10"/>
  <sheetViews>
    <sheetView showGridLines="0" topLeftCell="A4" zoomScale="80" zoomScaleNormal="80" workbookViewId="0">
      <selection activeCell="C19" sqref="C19"/>
    </sheetView>
  </sheetViews>
  <sheetFormatPr defaultRowHeight="14.5" x14ac:dyDescent="0.35"/>
  <cols>
    <col min="1" max="1" width="2.54296875" customWidth="1"/>
    <col min="2" max="6" width="16.08984375" style="1" customWidth="1"/>
    <col min="7" max="7" width="14.1796875" style="1" customWidth="1"/>
  </cols>
  <sheetData>
    <row r="1" spans="2:23" ht="116.25" customHeight="1" x14ac:dyDescent="0.35">
      <c r="B1" s="8" t="s">
        <v>0</v>
      </c>
      <c r="C1" s="102" t="s">
        <v>1</v>
      </c>
      <c r="D1" s="102"/>
      <c r="E1" s="102"/>
      <c r="F1" s="102"/>
      <c r="G1" s="102"/>
      <c r="H1" s="102"/>
      <c r="I1" s="102"/>
      <c r="J1" s="102"/>
      <c r="K1" s="102"/>
      <c r="L1" s="102"/>
      <c r="M1" s="102"/>
      <c r="N1" s="102"/>
      <c r="O1" s="102"/>
      <c r="P1" s="102"/>
      <c r="Q1" s="102"/>
      <c r="R1" s="102"/>
      <c r="S1" s="102"/>
      <c r="T1" s="102"/>
      <c r="U1" s="102"/>
      <c r="V1" s="102"/>
      <c r="W1" s="102"/>
    </row>
    <row r="2" spans="2:23" ht="117.75" customHeight="1" x14ac:dyDescent="0.35">
      <c r="B2" s="100" t="s">
        <v>2</v>
      </c>
      <c r="C2" s="101"/>
      <c r="D2" s="101"/>
      <c r="E2" s="101"/>
      <c r="F2" s="101"/>
      <c r="G2" s="101"/>
      <c r="H2" s="101"/>
      <c r="I2" s="101"/>
      <c r="J2" s="101"/>
      <c r="K2" s="101"/>
      <c r="L2" s="101"/>
      <c r="M2" s="101"/>
      <c r="N2" s="101"/>
      <c r="O2" s="101"/>
      <c r="P2" s="101"/>
      <c r="Q2" s="101"/>
      <c r="R2" s="101"/>
      <c r="S2" s="101"/>
      <c r="T2" s="101"/>
      <c r="U2" s="101"/>
      <c r="V2" s="101"/>
    </row>
    <row r="3" spans="2:23" ht="66.650000000000006" hidden="1" customHeight="1" x14ac:dyDescent="0.35">
      <c r="B3" s="5"/>
    </row>
    <row r="4" spans="2:23" ht="220.5" customHeight="1" x14ac:dyDescent="0.35">
      <c r="B4" s="101" t="s">
        <v>3</v>
      </c>
      <c r="C4" s="101"/>
      <c r="D4" s="101"/>
      <c r="E4" s="101"/>
      <c r="F4" s="101"/>
      <c r="G4" s="101"/>
      <c r="H4" s="101"/>
      <c r="I4" s="101"/>
      <c r="J4" s="101"/>
      <c r="K4" s="101"/>
      <c r="L4" s="101"/>
      <c r="M4" s="101"/>
      <c r="N4" s="101"/>
      <c r="O4" s="101"/>
      <c r="P4" s="101"/>
      <c r="Q4" s="101"/>
      <c r="R4" s="101"/>
      <c r="S4" s="101"/>
      <c r="T4" s="101"/>
      <c r="U4" s="101"/>
      <c r="V4" s="101"/>
    </row>
    <row r="5" spans="2:23" s="3" customFormat="1" ht="10.4" customHeight="1" thickBot="1" x14ac:dyDescent="0.4">
      <c r="B5" s="4"/>
      <c r="C5" s="4"/>
      <c r="D5" s="4"/>
      <c r="E5" s="4"/>
      <c r="F5" s="4"/>
      <c r="G5" s="4"/>
    </row>
    <row r="6" spans="2:23" s="3" customFormat="1" ht="69.900000000000006" customHeight="1" thickBot="1" x14ac:dyDescent="0.4">
      <c r="B6" s="103" t="s">
        <v>4</v>
      </c>
      <c r="C6" s="105"/>
      <c r="D6" s="7"/>
      <c r="E6" s="103" t="s">
        <v>5</v>
      </c>
      <c r="F6" s="105"/>
      <c r="G6" s="7"/>
      <c r="H6" s="103" t="s">
        <v>6</v>
      </c>
      <c r="I6" s="104"/>
      <c r="J6" s="104"/>
      <c r="K6" s="105"/>
      <c r="M6" s="103" t="s">
        <v>7</v>
      </c>
      <c r="N6" s="104"/>
      <c r="O6" s="104"/>
      <c r="P6" s="105"/>
      <c r="R6" s="103" t="s">
        <v>8</v>
      </c>
      <c r="S6" s="104"/>
      <c r="T6" s="104"/>
      <c r="U6" s="105"/>
    </row>
    <row r="7" spans="2:23" s="3" customFormat="1" ht="30" customHeight="1" thickBot="1" x14ac:dyDescent="0.4">
      <c r="B7" s="7"/>
      <c r="C7" s="7"/>
      <c r="D7" s="7"/>
      <c r="E7" s="7"/>
      <c r="F7" s="7"/>
      <c r="G7" s="7"/>
    </row>
    <row r="8" spans="2:23" s="3" customFormat="1" ht="69.900000000000006" customHeight="1" thickBot="1" x14ac:dyDescent="0.4">
      <c r="B8" s="106" t="s">
        <v>9</v>
      </c>
      <c r="C8" s="107"/>
      <c r="D8" s="7"/>
      <c r="E8" s="97" t="s">
        <v>10</v>
      </c>
      <c r="F8" s="99"/>
      <c r="G8" s="7"/>
      <c r="H8" s="97" t="s">
        <v>11</v>
      </c>
      <c r="I8" s="98"/>
      <c r="J8" s="98"/>
      <c r="K8" s="99"/>
      <c r="M8" s="97" t="s">
        <v>12</v>
      </c>
      <c r="N8" s="98"/>
      <c r="O8" s="98"/>
      <c r="P8" s="99"/>
    </row>
    <row r="9" spans="2:23" s="3" customFormat="1" ht="10.4" customHeight="1" x14ac:dyDescent="0.35">
      <c r="B9" s="7"/>
      <c r="C9" s="7"/>
      <c r="D9" s="7"/>
      <c r="E9" s="7"/>
      <c r="F9" s="7"/>
      <c r="G9" s="7"/>
    </row>
    <row r="10" spans="2:23" s="3" customFormat="1" ht="61.4" customHeight="1" x14ac:dyDescent="0.35">
      <c r="D10" s="7"/>
      <c r="G10" s="7"/>
    </row>
  </sheetData>
  <sheetProtection algorithmName="SHA-512" hashValue="/ujjd5bo8/iezJUHnoiMX4KFWVqcMdmEZtiKtRCIppF5/WMbkN0VC4XYpqgcZxe5nSfEQSmJz87oA8KymyxERA==" saltValue="FxFPSVmtcKdJ5TfrdED9mg==" spinCount="100000" sheet="1" objects="1" scenarios="1"/>
  <mergeCells count="12">
    <mergeCell ref="M8:P8"/>
    <mergeCell ref="B2:V2"/>
    <mergeCell ref="B4:V4"/>
    <mergeCell ref="C1:W1"/>
    <mergeCell ref="H6:K6"/>
    <mergeCell ref="M6:P6"/>
    <mergeCell ref="R6:U6"/>
    <mergeCell ref="B6:C6"/>
    <mergeCell ref="E6:F6"/>
    <mergeCell ref="B8:C8"/>
    <mergeCell ref="E8:F8"/>
    <mergeCell ref="H8:K8"/>
  </mergeCells>
  <hyperlinks>
    <hyperlink ref="B6" location="'Triage Tool'!A1" display="Click here for the triage tool" xr:uid="{5A8407B3-BD01-4954-A7D6-C6424BFEDEE9}"/>
    <hyperlink ref="E6" location="PRISM!A1" display="Click here for the Prism risk assessment tool" xr:uid="{14CFB28E-2764-4F47-8E3A-85E1BEACB32E}"/>
    <hyperlink ref="H6" location="'Multiple hazards generator '!A1" display="Click here for the multiple hazard generator" xr:uid="{B1297ACF-C789-4331-9D2E-0D34C0391723}"/>
    <hyperlink ref="M6" location="'Risk evaluation'!A1" display="Click here for the Risk evaluation " xr:uid="{EA4EBBA3-77AE-4F11-87D2-551C13AB2C52}"/>
    <hyperlink ref="R6" location="'Risk overview'!A1" display="Click here to see the Risk  overview " xr:uid="{08C4BB72-DCCD-4814-8012-3B0AED5CCEEC}"/>
    <hyperlink ref="M8" r:id="rId1" xr:uid="{11F58771-8A28-43AC-A2DD-E2DBBC229AD7}"/>
    <hyperlink ref="B8:C8" r:id="rId2" display="Click here for the PRISM guidance " xr:uid="{509C5CD0-E695-4BEE-AC3C-0426F683C7F5}"/>
    <hyperlink ref="E8:F8" r:id="rId3" display="Click here for the Product Safety Database sign in page" xr:uid="{5B730EBF-E594-4C08-ADF0-0AC2B0F550BB}"/>
    <hyperlink ref="H8:K8" r:id="rId4" display="Click here for the PAS 7100 Supporting better product recalls" xr:uid="{B0401C2D-A554-4E01-B9DD-7B934C4392FD}"/>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F9AE2D"/>
    <pageSetUpPr fitToPage="1"/>
  </sheetPr>
  <dimension ref="B1:F18"/>
  <sheetViews>
    <sheetView showGridLines="0" tabSelected="1" zoomScale="80" zoomScaleNormal="80" workbookViewId="0">
      <selection activeCell="C8" sqref="C8"/>
    </sheetView>
  </sheetViews>
  <sheetFormatPr defaultColWidth="8.81640625" defaultRowHeight="14.5" x14ac:dyDescent="0.35"/>
  <cols>
    <col min="1" max="1" width="8.81640625" customWidth="1"/>
    <col min="2" max="2" width="26.453125" customWidth="1"/>
    <col min="3" max="3" width="90.1796875" style="85" customWidth="1"/>
    <col min="4" max="4" width="32.08984375" customWidth="1"/>
    <col min="5" max="5" width="40.453125" customWidth="1"/>
    <col min="6" max="6" width="17.453125" customWidth="1"/>
  </cols>
  <sheetData>
    <row r="1" spans="2:6" ht="89.15" customHeight="1" x14ac:dyDescent="0.35">
      <c r="C1" s="80" t="s">
        <v>13</v>
      </c>
    </row>
    <row r="2" spans="2:6" ht="40.5" customHeight="1" x14ac:dyDescent="0.35">
      <c r="B2" s="108" t="s">
        <v>14</v>
      </c>
      <c r="C2" s="108"/>
    </row>
    <row r="3" spans="2:6" ht="7.5" customHeight="1" x14ac:dyDescent="0.35">
      <c r="B3" s="109"/>
      <c r="C3" s="109"/>
    </row>
    <row r="4" spans="2:6" ht="6.15" hidden="1" customHeight="1" x14ac:dyDescent="0.35">
      <c r="C4"/>
    </row>
    <row r="5" spans="2:6" ht="42" hidden="1" customHeight="1" x14ac:dyDescent="0.35">
      <c r="C5"/>
    </row>
    <row r="6" spans="2:6" hidden="1" x14ac:dyDescent="0.35">
      <c r="C6"/>
    </row>
    <row r="8" spans="2:6" ht="50.15" customHeight="1" x14ac:dyDescent="0.35">
      <c r="B8" s="11" t="s">
        <v>15</v>
      </c>
      <c r="C8" s="9" t="s">
        <v>16</v>
      </c>
    </row>
    <row r="9" spans="2:6" ht="50.15" customHeight="1" x14ac:dyDescent="0.35">
      <c r="B9" s="12" t="s">
        <v>17</v>
      </c>
      <c r="C9" s="9" t="s">
        <v>16</v>
      </c>
      <c r="D9" s="3"/>
      <c r="E9" s="49"/>
    </row>
    <row r="10" spans="2:6" ht="50.15" customHeight="1" x14ac:dyDescent="0.35">
      <c r="B10" s="12" t="s">
        <v>18</v>
      </c>
      <c r="C10" s="9" t="s">
        <v>19</v>
      </c>
    </row>
    <row r="11" spans="2:6" ht="50.15" customHeight="1" x14ac:dyDescent="0.35">
      <c r="B11" s="12" t="s">
        <v>20</v>
      </c>
      <c r="C11" s="9" t="s">
        <v>16</v>
      </c>
    </row>
    <row r="12" spans="2:6" ht="30" customHeight="1" x14ac:dyDescent="0.35">
      <c r="C12" s="81" t="s">
        <v>21</v>
      </c>
    </row>
    <row r="13" spans="2:6" ht="30" customHeight="1" x14ac:dyDescent="0.35">
      <c r="B13" s="82" t="s">
        <v>22</v>
      </c>
      <c r="C13" s="40" t="str">
        <f>IFERROR(INDEX('HIDE scores for TT'!Y52:AD60,MATCH('Triage Tool'!C10,'HIDE scores for TT'!X52:X60,0),MATCH('Triage Tool'!C9,'HIDE scores for TT'!Y51:AD51,0)), "Select an option from each drop-down above")</f>
        <v>Select an option from each drop-down above</v>
      </c>
      <c r="D13" s="83"/>
      <c r="E13" s="83"/>
      <c r="F13" s="83"/>
    </row>
    <row r="14" spans="2:6" ht="30" customHeight="1" x14ac:dyDescent="0.35">
      <c r="B14" s="84"/>
      <c r="C14" s="81" t="s">
        <v>23</v>
      </c>
      <c r="D14" s="83"/>
      <c r="E14" s="83"/>
      <c r="F14" s="83"/>
    </row>
    <row r="15" spans="2:6" ht="50.15" customHeight="1" x14ac:dyDescent="0.35">
      <c r="B15" s="12" t="s">
        <v>24</v>
      </c>
      <c r="C15" s="9" t="s">
        <v>19</v>
      </c>
    </row>
    <row r="16" spans="2:6" ht="50.15" customHeight="1" x14ac:dyDescent="0.35">
      <c r="B16" s="12" t="s">
        <v>25</v>
      </c>
      <c r="C16" s="10" t="str">
        <f>IFERROR(INDEX('HIDE scores for TT'!Y66:AC72,MATCH('Triage Tool'!C15,'HIDE scores for TT'!X66:X72,0),MATCH('Triage Tool'!C13,'HIDE scores for TT'!Y65:AC65,0)), "Select an option from 'Estimated product prevalence' in the dropdown above")</f>
        <v>Select an option from 'Estimated product prevalence' in the dropdown above</v>
      </c>
    </row>
    <row r="17" spans="2:3" ht="30" customHeight="1" x14ac:dyDescent="0.35">
      <c r="C17" s="81" t="s">
        <v>26</v>
      </c>
    </row>
    <row r="18" spans="2:3" ht="30" customHeight="1" x14ac:dyDescent="0.35">
      <c r="B18" s="11" t="s">
        <v>27</v>
      </c>
      <c r="C18" s="95" t="str">
        <f>IF('HIDE scores for TT'!F19&gt;='HIDE scores for TT'!A53,"Required",IF(AND('HIDE scores for TT'!F19&gt;='HIDE scores for TT'!A54,'HIDE scores for TT'!F19&lt;='HIDE scores for TT'!B54),"Borderline at assessor's discretion",IF(AND('HIDE scores for TT'!F19&gt;='HIDE scores for TT'!A55,'HIDE scores for TT'!F19&lt;='HIDE scores for TT'!B55),"Not required",IF(AND('HIDE scores for TT'!F19&gt;='HIDE scores for TT'!A56,'HIDE scores for TT'!F19&lt;='HIDE scores for TT'!B56),"Labelling non-compliance only, risk assessment not required",IF('HIDE scores for TT'!F19&lt;='HIDE scores for TT'!B57,"Ensure an option has been selected in each drop-down for a triage outcome")))))</f>
        <v>Ensure an option has been selected in each drop-down for a triage outcome</v>
      </c>
    </row>
  </sheetData>
  <sheetProtection algorithmName="SHA-512" hashValue="T2KdnbKGcmCvCJBbbL5KfNLylex73ofSxnVJrS2hBaNeJNzSXoaKRsG7k0A3dY+QTQepSMmOy+GBAA1SDoh7gQ==" saltValue="JJtqtQ8UhMNet3SBt5VIBQ==" spinCount="100000" sheet="1" objects="1" scenarios="1"/>
  <mergeCells count="2">
    <mergeCell ref="B2:C2"/>
    <mergeCell ref="B3:C3"/>
  </mergeCells>
  <conditionalFormatting sqref="C9">
    <cfRule type="containsText" dxfId="148" priority="10" operator="containsText" text="Select an option from 'Estimated product prevalence' in the dropdown above">
      <formula>NOT(ISERROR(SEARCH("Select an option from 'Estimated product prevalence' in the dropdown above",C9)))</formula>
    </cfRule>
    <cfRule type="containsText" dxfId="147" priority="16" operator="containsText" text="Select an option from each drop down above">
      <formula>NOT(ISERROR(SEARCH("Select an option from each drop down above",C9)))</formula>
    </cfRule>
  </conditionalFormatting>
  <conditionalFormatting sqref="C13">
    <cfRule type="containsText" dxfId="146" priority="12" operator="containsText" text="Serious risk">
      <formula>NOT(ISERROR(SEARCH("Serious risk",C13)))</formula>
    </cfRule>
    <cfRule type="containsText" dxfId="145" priority="13" operator="containsText" text="High risk">
      <formula>NOT(ISERROR(SEARCH("High risk",C13)))</formula>
    </cfRule>
    <cfRule type="containsText" dxfId="144" priority="14" operator="containsText" text="Medium risk">
      <formula>NOT(ISERROR(SEARCH("Medium risk",C13)))</formula>
    </cfRule>
    <cfRule type="containsText" dxfId="143" priority="15" operator="containsText" text="Select an option from each drop-down above">
      <formula>NOT(ISERROR(SEARCH("Select an option from each drop-down above",C13)))</formula>
    </cfRule>
    <cfRule type="containsText" dxfId="142" priority="17" operator="containsText" text="Low risk">
      <formula>NOT(ISERROR(SEARCH("Low risk",C13)))</formula>
    </cfRule>
  </conditionalFormatting>
  <conditionalFormatting sqref="C16">
    <cfRule type="containsText" dxfId="141" priority="6" operator="containsText" text="High risk">
      <formula>NOT(ISERROR(SEARCH("High risk",C16)))</formula>
    </cfRule>
    <cfRule type="containsText" dxfId="140" priority="7" operator="containsText" text="Medium risk">
      <formula>NOT(ISERROR(SEARCH("Medium risk",C16)))</formula>
    </cfRule>
    <cfRule type="containsText" dxfId="139" priority="8" operator="containsText" text="Low risk">
      <formula>NOT(ISERROR(SEARCH("Low risk",C16)))</formula>
    </cfRule>
    <cfRule type="containsText" dxfId="138" priority="9" operator="containsText" text="Select an option from 'Estimated product prevalence' in the dropdown above">
      <formula>NOT(ISERROR(SEARCH("Select an option from 'Estimated product prevalence' in the dropdown above",C16)))</formula>
    </cfRule>
    <cfRule type="containsText" dxfId="137" priority="11" operator="containsText" text="Serious risk">
      <formula>NOT(ISERROR(SEARCH("Serious risk",C16)))</formula>
    </cfRule>
  </conditionalFormatting>
  <conditionalFormatting sqref="C18">
    <cfRule type="containsText" dxfId="136" priority="1" operator="containsText" text="Ensure an option has been selected in each drop-down for a triage outcome">
      <formula>NOT(ISERROR(SEARCH("Ensure an option has been selected in each drop-down for a triage outcome",C18)))</formula>
    </cfRule>
    <cfRule type="containsText" dxfId="135" priority="2" operator="containsText" text="Labelling non-compliance only">
      <formula>NOT(ISERROR(SEARCH("Labelling non-compliance only",C18)))</formula>
    </cfRule>
    <cfRule type="containsText" dxfId="134" priority="3" operator="containsText" text="Borderline at assessor's discretion">
      <formula>NOT(ISERROR(SEARCH("Borderline at assessor's discretion",C18)))</formula>
    </cfRule>
    <cfRule type="containsText" dxfId="133" priority="4" operator="containsText" text="Not required">
      <formula>NOT(ISERROR(SEARCH("Not required",C18)))</formula>
    </cfRule>
    <cfRule type="containsText" dxfId="132" priority="5" operator="containsText" text="Required">
      <formula>NOT(ISERROR(SEARCH("Required",C18)))</formula>
    </cfRule>
  </conditionalFormatting>
  <pageMargins left="0.70866141732283472" right="0.70866141732283472" top="0.74803149606299213" bottom="0.74803149606299213" header="0.31496062992125984" footer="0.31496062992125984"/>
  <pageSetup paperSize="9" scale="63" fitToHeight="0" orientation="portrait" verticalDpi="0" r:id="rId1"/>
  <drawing r:id="rId2"/>
  <extLst>
    <ext xmlns:x14="http://schemas.microsoft.com/office/spreadsheetml/2009/9/main" uri="{CCE6A557-97BC-4b89-ADB6-D9C93CAAB3DF}">
      <x14:dataValidations xmlns:xm="http://schemas.microsoft.com/office/excel/2006/main" xWindow="697" yWindow="596" count="5">
        <x14:dataValidation type="list" allowBlank="1" showInputMessage="1" showErrorMessage="1" xr:uid="{9BA1FB10-AF11-4BFC-BD52-77C2BA3A62DD}">
          <x14:formula1>
            <xm:f>'HIDE scores for TT'!$A$42:$A$51</xm:f>
          </x14:formula1>
          <xm:sqref>C10</xm:sqref>
        </x14:dataValidation>
        <x14:dataValidation type="list" allowBlank="1" showInputMessage="1" showErrorMessage="1" xr:uid="{8B2D691C-B153-41FF-BB34-5E459D96D59D}">
          <x14:formula1>
            <xm:f>'HIDE scores for TT'!$A$34:$A$39</xm:f>
          </x14:formula1>
          <xm:sqref>C9</xm:sqref>
        </x14:dataValidation>
        <x14:dataValidation type="list" allowBlank="1" showInputMessage="1" showErrorMessage="1" xr:uid="{4A4D529B-0D2A-4081-AF51-9F0B52B498EE}">
          <x14:formula1>
            <xm:f>'HIDE scores for TT'!$A$76:$A$82</xm:f>
          </x14:formula1>
          <xm:sqref>C15</xm:sqref>
        </x14:dataValidation>
        <x14:dataValidation type="list" allowBlank="1" showInputMessage="1" showErrorMessage="1" xr:uid="{69343023-6D82-4945-AFD2-0AA89A3B8199}">
          <x14:formula1>
            <xm:f>'HIDE scores for TT'!$A$2:$A$18</xm:f>
          </x14:formula1>
          <xm:sqref>C8</xm:sqref>
        </x14:dataValidation>
        <x14:dataValidation type="list" allowBlank="1" showInputMessage="1" showErrorMessage="1" xr:uid="{8E2024E4-686B-4199-8794-9FA0E6B32F6A}">
          <x14:formula1>
            <xm:f>'HIDE scores for TT'!$A$22:$A$27</xm:f>
          </x14:formula1>
          <xm:sqref>C11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82593-8EF1-485E-8140-EA69C8E602EB}">
  <sheetPr codeName="Sheet4">
    <tabColor theme="4" tint="-0.249977111117893"/>
  </sheetPr>
  <dimension ref="B1:N277"/>
  <sheetViews>
    <sheetView showGridLines="0" workbookViewId="0">
      <selection activeCell="Q21" sqref="Q21"/>
    </sheetView>
  </sheetViews>
  <sheetFormatPr defaultRowHeight="14.5" x14ac:dyDescent="0.35"/>
  <cols>
    <col min="1" max="21" width="7" customWidth="1"/>
  </cols>
  <sheetData>
    <row r="1" spans="2:14" ht="17.149999999999999" customHeight="1" x14ac:dyDescent="0.35"/>
    <row r="2" spans="2:14" ht="17.149999999999999" customHeight="1" x14ac:dyDescent="0.35"/>
    <row r="3" spans="2:14" ht="17.149999999999999" customHeight="1" x14ac:dyDescent="0.35">
      <c r="B3" s="132" t="s">
        <v>28</v>
      </c>
      <c r="C3" s="133"/>
      <c r="D3" s="133"/>
      <c r="E3" s="133"/>
      <c r="F3" s="133"/>
      <c r="G3" s="133"/>
      <c r="H3" s="134"/>
      <c r="I3" s="130" t="s">
        <v>29</v>
      </c>
      <c r="J3" s="131"/>
      <c r="K3" s="131"/>
      <c r="L3" s="131"/>
      <c r="M3" s="131"/>
      <c r="N3" s="131"/>
    </row>
    <row r="4" spans="2:14" ht="17.149999999999999" customHeight="1" x14ac:dyDescent="0.35">
      <c r="B4" s="127" t="s">
        <v>30</v>
      </c>
      <c r="C4" s="128"/>
      <c r="D4" s="128"/>
      <c r="E4" s="128"/>
      <c r="F4" s="128"/>
      <c r="G4" s="128"/>
      <c r="H4" s="129"/>
      <c r="I4" s="123" t="s">
        <v>31</v>
      </c>
      <c r="J4" s="124"/>
      <c r="K4" s="124"/>
      <c r="L4" s="124"/>
      <c r="M4" s="124"/>
      <c r="N4" s="124"/>
    </row>
    <row r="5" spans="2:14" ht="17.149999999999999" customHeight="1" x14ac:dyDescent="0.35">
      <c r="B5" s="127" t="s">
        <v>32</v>
      </c>
      <c r="C5" s="128"/>
      <c r="D5" s="128"/>
      <c r="E5" s="128"/>
      <c r="F5" s="128"/>
      <c r="G5" s="128"/>
      <c r="H5" s="129"/>
      <c r="I5" s="125" t="s">
        <v>33</v>
      </c>
      <c r="J5" s="126"/>
      <c r="K5" s="126"/>
      <c r="L5" s="126"/>
      <c r="M5" s="126"/>
      <c r="N5" s="126"/>
    </row>
    <row r="6" spans="2:14" ht="17.149999999999999" customHeight="1" x14ac:dyDescent="0.35">
      <c r="B6" s="127" t="s">
        <v>34</v>
      </c>
      <c r="C6" s="128"/>
      <c r="D6" s="128"/>
      <c r="E6" s="128"/>
      <c r="F6" s="128"/>
      <c r="G6" s="128"/>
      <c r="H6" s="129"/>
      <c r="I6" s="123" t="s">
        <v>35</v>
      </c>
      <c r="J6" s="124"/>
      <c r="K6" s="124"/>
      <c r="L6" s="124"/>
      <c r="M6" s="124"/>
      <c r="N6" s="124"/>
    </row>
    <row r="7" spans="2:14" ht="17.149999999999999" customHeight="1" x14ac:dyDescent="0.35">
      <c r="B7" s="127" t="s">
        <v>36</v>
      </c>
      <c r="C7" s="128"/>
      <c r="D7" s="128"/>
      <c r="E7" s="128"/>
      <c r="F7" s="128"/>
      <c r="G7" s="128"/>
      <c r="H7" s="129"/>
      <c r="I7" s="125" t="s">
        <v>37</v>
      </c>
      <c r="J7" s="126"/>
      <c r="K7" s="126"/>
      <c r="L7" s="126"/>
      <c r="M7" s="126"/>
      <c r="N7" s="126"/>
    </row>
    <row r="8" spans="2:14" ht="17.149999999999999" customHeight="1" x14ac:dyDescent="0.35">
      <c r="B8" s="127" t="s">
        <v>38</v>
      </c>
      <c r="C8" s="128"/>
      <c r="D8" s="128"/>
      <c r="E8" s="128"/>
      <c r="F8" s="128"/>
      <c r="G8" s="128"/>
      <c r="H8" s="129"/>
      <c r="I8" s="123" t="s">
        <v>39</v>
      </c>
      <c r="J8" s="124"/>
      <c r="K8" s="124"/>
      <c r="L8" s="124"/>
      <c r="M8" s="124"/>
      <c r="N8" s="124"/>
    </row>
    <row r="9" spans="2:14" ht="17.149999999999999" customHeight="1" x14ac:dyDescent="0.35">
      <c r="B9" s="127" t="s">
        <v>40</v>
      </c>
      <c r="C9" s="128"/>
      <c r="D9" s="128"/>
      <c r="E9" s="128"/>
      <c r="F9" s="128"/>
      <c r="G9" s="128"/>
      <c r="H9" s="129"/>
      <c r="I9" s="125" t="s">
        <v>41</v>
      </c>
      <c r="J9" s="126"/>
      <c r="K9" s="126"/>
      <c r="L9" s="126"/>
      <c r="M9" s="126"/>
      <c r="N9" s="126"/>
    </row>
    <row r="10" spans="2:14" ht="17.149999999999999" customHeight="1" x14ac:dyDescent="0.35">
      <c r="B10" s="127" t="s">
        <v>42</v>
      </c>
      <c r="C10" s="128"/>
      <c r="D10" s="128"/>
      <c r="E10" s="128"/>
      <c r="F10" s="128"/>
      <c r="G10" s="128"/>
      <c r="H10" s="129"/>
      <c r="I10" s="123" t="s">
        <v>43</v>
      </c>
      <c r="J10" s="124"/>
      <c r="K10" s="124"/>
      <c r="L10" s="124"/>
      <c r="M10" s="124"/>
      <c r="N10" s="124"/>
    </row>
    <row r="11" spans="2:14" ht="17.149999999999999" customHeight="1" x14ac:dyDescent="0.35">
      <c r="B11" s="127" t="s">
        <v>44</v>
      </c>
      <c r="C11" s="128"/>
      <c r="D11" s="128"/>
      <c r="E11" s="128"/>
      <c r="F11" s="128"/>
      <c r="G11" s="128"/>
      <c r="H11" s="129"/>
      <c r="I11" s="125" t="s">
        <v>45</v>
      </c>
      <c r="J11" s="126"/>
      <c r="K11" s="126"/>
      <c r="L11" s="126"/>
      <c r="M11" s="126"/>
      <c r="N11" s="126"/>
    </row>
    <row r="12" spans="2:14" ht="17.149999999999999" customHeight="1" x14ac:dyDescent="0.35">
      <c r="B12" s="127" t="s">
        <v>46</v>
      </c>
      <c r="C12" s="128"/>
      <c r="D12" s="128"/>
      <c r="E12" s="128"/>
      <c r="F12" s="128"/>
      <c r="G12" s="128"/>
      <c r="H12" s="129"/>
      <c r="I12" s="123" t="s">
        <v>47</v>
      </c>
      <c r="J12" s="124"/>
      <c r="K12" s="124"/>
      <c r="L12" s="124"/>
      <c r="M12" s="124"/>
      <c r="N12" s="124"/>
    </row>
    <row r="13" spans="2:14" ht="17.149999999999999" customHeight="1" x14ac:dyDescent="0.35">
      <c r="B13" s="127" t="s">
        <v>48</v>
      </c>
      <c r="C13" s="128"/>
      <c r="D13" s="128"/>
      <c r="E13" s="128"/>
      <c r="F13" s="128"/>
      <c r="G13" s="128"/>
      <c r="H13" s="129"/>
      <c r="I13" s="125" t="s">
        <v>49</v>
      </c>
      <c r="J13" s="126"/>
      <c r="K13" s="126"/>
      <c r="L13" s="126"/>
      <c r="M13" s="126"/>
      <c r="N13" s="126"/>
    </row>
    <row r="14" spans="2:14" ht="17.149999999999999" customHeight="1" x14ac:dyDescent="0.35"/>
    <row r="15" spans="2:14" ht="17.149999999999999" customHeight="1" x14ac:dyDescent="0.35">
      <c r="B15" s="118" t="s">
        <v>50</v>
      </c>
      <c r="C15" s="118"/>
      <c r="D15" s="118"/>
      <c r="E15" s="118"/>
      <c r="F15" s="118"/>
      <c r="G15" s="118"/>
      <c r="H15" s="118"/>
      <c r="I15" s="118"/>
      <c r="J15" s="118"/>
      <c r="K15" s="118"/>
      <c r="L15" s="118"/>
      <c r="M15" s="118"/>
      <c r="N15" s="2"/>
    </row>
    <row r="16" spans="2:14" ht="17.149999999999999" customHeight="1" x14ac:dyDescent="0.35">
      <c r="B16" s="118"/>
      <c r="C16" s="118"/>
      <c r="D16" s="118"/>
      <c r="E16" s="118"/>
      <c r="F16" s="118"/>
      <c r="G16" s="118"/>
      <c r="H16" s="118"/>
      <c r="I16" s="118"/>
      <c r="J16" s="118"/>
      <c r="K16" s="118"/>
      <c r="L16" s="118"/>
      <c r="M16" s="118"/>
      <c r="N16" s="2"/>
    </row>
    <row r="17" spans="2:14" ht="17.149999999999999" customHeight="1" x14ac:dyDescent="0.35">
      <c r="B17" s="118"/>
      <c r="C17" s="118"/>
      <c r="D17" s="118"/>
      <c r="E17" s="118"/>
      <c r="F17" s="118"/>
      <c r="G17" s="118"/>
      <c r="H17" s="118"/>
      <c r="I17" s="118"/>
      <c r="J17" s="118"/>
      <c r="K17" s="118"/>
      <c r="L17" s="118"/>
      <c r="M17" s="118"/>
      <c r="N17" s="2"/>
    </row>
    <row r="18" spans="2:14" ht="17.149999999999999" customHeight="1" x14ac:dyDescent="0.35">
      <c r="B18" s="117" t="s">
        <v>51</v>
      </c>
      <c r="C18" s="117"/>
      <c r="D18" s="117"/>
      <c r="E18" s="117"/>
      <c r="F18" s="117" t="s">
        <v>52</v>
      </c>
      <c r="G18" s="117"/>
      <c r="H18" s="117"/>
      <c r="I18" s="117"/>
      <c r="J18" s="117"/>
      <c r="K18" s="117"/>
      <c r="L18" s="117"/>
      <c r="M18" s="117"/>
    </row>
    <row r="19" spans="2:14" ht="21.65" customHeight="1" x14ac:dyDescent="0.35">
      <c r="B19" s="117"/>
      <c r="C19" s="117"/>
      <c r="D19" s="117"/>
      <c r="E19" s="117"/>
      <c r="F19" s="119" t="s">
        <v>53</v>
      </c>
      <c r="G19" s="119"/>
      <c r="H19" s="119" t="s">
        <v>54</v>
      </c>
      <c r="I19" s="119"/>
      <c r="J19" s="119" t="s">
        <v>55</v>
      </c>
      <c r="K19" s="119"/>
      <c r="L19" s="119" t="s">
        <v>56</v>
      </c>
      <c r="M19" s="119"/>
    </row>
    <row r="20" spans="2:14" ht="17.149999999999999" customHeight="1" x14ac:dyDescent="0.35">
      <c r="B20" s="114" t="s">
        <v>57</v>
      </c>
      <c r="C20" s="114"/>
      <c r="D20" s="114" t="s">
        <v>58</v>
      </c>
      <c r="E20" s="114"/>
      <c r="F20" s="121" t="s">
        <v>59</v>
      </c>
      <c r="G20" s="121"/>
      <c r="H20" s="120" t="s">
        <v>60</v>
      </c>
      <c r="I20" s="120"/>
      <c r="J20" s="120" t="s">
        <v>60</v>
      </c>
      <c r="K20" s="120"/>
      <c r="L20" s="120" t="s">
        <v>60</v>
      </c>
      <c r="M20" s="120"/>
    </row>
    <row r="21" spans="2:14" ht="17.149999999999999" customHeight="1" x14ac:dyDescent="0.35">
      <c r="B21" s="114"/>
      <c r="C21" s="114"/>
      <c r="D21" s="114"/>
      <c r="E21" s="114"/>
      <c r="F21" s="121"/>
      <c r="G21" s="121"/>
      <c r="H21" s="120"/>
      <c r="I21" s="120"/>
      <c r="J21" s="120"/>
      <c r="K21" s="120"/>
      <c r="L21" s="120"/>
      <c r="M21" s="120"/>
    </row>
    <row r="22" spans="2:14" ht="17.149999999999999" customHeight="1" x14ac:dyDescent="0.35">
      <c r="B22" s="110" t="s">
        <v>61</v>
      </c>
      <c r="C22" s="111"/>
      <c r="D22" s="110" t="s">
        <v>62</v>
      </c>
      <c r="E22" s="111"/>
      <c r="F22" s="122" t="s">
        <v>59</v>
      </c>
      <c r="G22" s="122"/>
      <c r="H22" s="120" t="s">
        <v>60</v>
      </c>
      <c r="I22" s="120"/>
      <c r="J22" s="120" t="s">
        <v>60</v>
      </c>
      <c r="K22" s="120"/>
      <c r="L22" s="120" t="s">
        <v>60</v>
      </c>
      <c r="M22" s="120"/>
    </row>
    <row r="23" spans="2:14" ht="17.149999999999999" customHeight="1" x14ac:dyDescent="0.35">
      <c r="B23" s="112"/>
      <c r="C23" s="113"/>
      <c r="D23" s="112"/>
      <c r="E23" s="113"/>
      <c r="F23" s="122"/>
      <c r="G23" s="122"/>
      <c r="H23" s="120"/>
      <c r="I23" s="120"/>
      <c r="J23" s="120"/>
      <c r="K23" s="120"/>
      <c r="L23" s="120"/>
      <c r="M23" s="120"/>
    </row>
    <row r="24" spans="2:14" ht="17.149999999999999" customHeight="1" x14ac:dyDescent="0.35">
      <c r="B24" s="110" t="s">
        <v>63</v>
      </c>
      <c r="C24" s="111"/>
      <c r="D24" s="110" t="s">
        <v>64</v>
      </c>
      <c r="E24" s="111"/>
      <c r="F24" s="122" t="s">
        <v>59</v>
      </c>
      <c r="G24" s="122"/>
      <c r="H24" s="120" t="s">
        <v>60</v>
      </c>
      <c r="I24" s="120"/>
      <c r="J24" s="120" t="s">
        <v>60</v>
      </c>
      <c r="K24" s="120"/>
      <c r="L24" s="120" t="s">
        <v>60</v>
      </c>
      <c r="M24" s="120"/>
    </row>
    <row r="25" spans="2:14" ht="17.149999999999999" customHeight="1" x14ac:dyDescent="0.35">
      <c r="B25" s="112"/>
      <c r="C25" s="113"/>
      <c r="D25" s="112"/>
      <c r="E25" s="113"/>
      <c r="F25" s="122"/>
      <c r="G25" s="122"/>
      <c r="H25" s="120"/>
      <c r="I25" s="120"/>
      <c r="J25" s="120"/>
      <c r="K25" s="120"/>
      <c r="L25" s="120"/>
      <c r="M25" s="120"/>
    </row>
    <row r="26" spans="2:14" ht="17.149999999999999" customHeight="1" x14ac:dyDescent="0.35">
      <c r="B26" s="110" t="s">
        <v>65</v>
      </c>
      <c r="C26" s="111"/>
      <c r="D26" s="110" t="s">
        <v>66</v>
      </c>
      <c r="E26" s="111"/>
      <c r="F26" s="115" t="s">
        <v>67</v>
      </c>
      <c r="G26" s="115"/>
      <c r="H26" s="121" t="s">
        <v>59</v>
      </c>
      <c r="I26" s="121"/>
      <c r="J26" s="120" t="s">
        <v>60</v>
      </c>
      <c r="K26" s="120"/>
      <c r="L26" s="120" t="s">
        <v>60</v>
      </c>
      <c r="M26" s="120"/>
    </row>
    <row r="27" spans="2:14" ht="17.149999999999999" customHeight="1" x14ac:dyDescent="0.35">
      <c r="B27" s="112"/>
      <c r="C27" s="113"/>
      <c r="D27" s="112"/>
      <c r="E27" s="113"/>
      <c r="F27" s="115"/>
      <c r="G27" s="115"/>
      <c r="H27" s="121"/>
      <c r="I27" s="121"/>
      <c r="J27" s="120"/>
      <c r="K27" s="120"/>
      <c r="L27" s="120"/>
      <c r="M27" s="120"/>
    </row>
    <row r="28" spans="2:14" ht="17.149999999999999" customHeight="1" x14ac:dyDescent="0.35">
      <c r="B28" s="110" t="s">
        <v>68</v>
      </c>
      <c r="C28" s="111"/>
      <c r="D28" s="110" t="s">
        <v>69</v>
      </c>
      <c r="E28" s="111"/>
      <c r="F28" s="116" t="s">
        <v>70</v>
      </c>
      <c r="G28" s="116"/>
      <c r="H28" s="115" t="s">
        <v>67</v>
      </c>
      <c r="I28" s="115"/>
      <c r="J28" s="121" t="s">
        <v>59</v>
      </c>
      <c r="K28" s="121"/>
      <c r="L28" s="120" t="s">
        <v>60</v>
      </c>
      <c r="M28" s="120"/>
    </row>
    <row r="29" spans="2:14" ht="17.149999999999999" customHeight="1" x14ac:dyDescent="0.35">
      <c r="B29" s="112"/>
      <c r="C29" s="113"/>
      <c r="D29" s="112"/>
      <c r="E29" s="113"/>
      <c r="F29" s="116"/>
      <c r="G29" s="116"/>
      <c r="H29" s="115"/>
      <c r="I29" s="115"/>
      <c r="J29" s="121"/>
      <c r="K29" s="121"/>
      <c r="L29" s="120"/>
      <c r="M29" s="120"/>
    </row>
    <row r="30" spans="2:14" ht="17.149999999999999" customHeight="1" x14ac:dyDescent="0.35">
      <c r="B30" s="110" t="s">
        <v>71</v>
      </c>
      <c r="C30" s="111"/>
      <c r="D30" s="110" t="s">
        <v>72</v>
      </c>
      <c r="E30" s="111"/>
      <c r="F30" s="116" t="s">
        <v>70</v>
      </c>
      <c r="G30" s="116"/>
      <c r="H30" s="116" t="s">
        <v>70</v>
      </c>
      <c r="I30" s="116"/>
      <c r="J30" s="115" t="s">
        <v>67</v>
      </c>
      <c r="K30" s="115"/>
      <c r="L30" s="121" t="s">
        <v>59</v>
      </c>
      <c r="M30" s="121"/>
    </row>
    <row r="31" spans="2:14" ht="17.149999999999999" customHeight="1" x14ac:dyDescent="0.35">
      <c r="B31" s="112"/>
      <c r="C31" s="113"/>
      <c r="D31" s="112"/>
      <c r="E31" s="113"/>
      <c r="F31" s="116"/>
      <c r="G31" s="116"/>
      <c r="H31" s="116"/>
      <c r="I31" s="116"/>
      <c r="J31" s="115"/>
      <c r="K31" s="115"/>
      <c r="L31" s="121"/>
      <c r="M31" s="121"/>
    </row>
    <row r="32" spans="2:14" ht="17.149999999999999" customHeight="1" x14ac:dyDescent="0.35">
      <c r="B32" s="110" t="s">
        <v>73</v>
      </c>
      <c r="C32" s="111"/>
      <c r="D32" s="110" t="s">
        <v>74</v>
      </c>
      <c r="E32" s="111"/>
      <c r="F32" s="116" t="s">
        <v>70</v>
      </c>
      <c r="G32" s="116"/>
      <c r="H32" s="116" t="s">
        <v>70</v>
      </c>
      <c r="I32" s="116"/>
      <c r="J32" s="116" t="s">
        <v>70</v>
      </c>
      <c r="K32" s="116"/>
      <c r="L32" s="115" t="s">
        <v>67</v>
      </c>
      <c r="M32" s="115"/>
    </row>
    <row r="33" spans="2:13" ht="17.149999999999999" customHeight="1" x14ac:dyDescent="0.35">
      <c r="B33" s="112"/>
      <c r="C33" s="113"/>
      <c r="D33" s="112"/>
      <c r="E33" s="113"/>
      <c r="F33" s="116"/>
      <c r="G33" s="116"/>
      <c r="H33" s="116"/>
      <c r="I33" s="116"/>
      <c r="J33" s="116"/>
      <c r="K33" s="116"/>
      <c r="L33" s="115"/>
      <c r="M33" s="115"/>
    </row>
    <row r="34" spans="2:13" ht="17.149999999999999" customHeight="1" x14ac:dyDescent="0.35">
      <c r="B34" s="110" t="s">
        <v>75</v>
      </c>
      <c r="C34" s="111"/>
      <c r="D34" s="110" t="s">
        <v>76</v>
      </c>
      <c r="E34" s="111"/>
      <c r="F34" s="116" t="s">
        <v>70</v>
      </c>
      <c r="G34" s="116"/>
      <c r="H34" s="116" t="s">
        <v>70</v>
      </c>
      <c r="I34" s="116"/>
      <c r="J34" s="116" t="s">
        <v>70</v>
      </c>
      <c r="K34" s="116"/>
      <c r="L34" s="116" t="s">
        <v>70</v>
      </c>
      <c r="M34" s="116"/>
    </row>
    <row r="35" spans="2:13" ht="17.149999999999999" customHeight="1" x14ac:dyDescent="0.35">
      <c r="B35" s="112"/>
      <c r="C35" s="113"/>
      <c r="D35" s="112"/>
      <c r="E35" s="113"/>
      <c r="F35" s="116"/>
      <c r="G35" s="116"/>
      <c r="H35" s="116"/>
      <c r="I35" s="116"/>
      <c r="J35" s="116"/>
      <c r="K35" s="116"/>
      <c r="L35" s="116"/>
      <c r="M35" s="116"/>
    </row>
    <row r="36" spans="2:13" ht="17.149999999999999" customHeight="1" x14ac:dyDescent="0.35"/>
    <row r="37" spans="2:13" ht="17.149999999999999" customHeight="1" x14ac:dyDescent="0.35"/>
    <row r="38" spans="2:13" ht="17.149999999999999" customHeight="1" x14ac:dyDescent="0.35"/>
    <row r="39" spans="2:13" ht="17.149999999999999" customHeight="1" x14ac:dyDescent="0.35"/>
    <row r="40" spans="2:13" ht="17.149999999999999" customHeight="1" x14ac:dyDescent="0.35"/>
    <row r="41" spans="2:13" ht="17.149999999999999" customHeight="1" x14ac:dyDescent="0.35"/>
    <row r="42" spans="2:13" ht="17.149999999999999" customHeight="1" x14ac:dyDescent="0.35"/>
    <row r="43" spans="2:13" ht="17.149999999999999" customHeight="1" x14ac:dyDescent="0.35"/>
    <row r="44" spans="2:13" ht="17.149999999999999" customHeight="1" x14ac:dyDescent="0.35"/>
    <row r="45" spans="2:13" ht="17.149999999999999" customHeight="1" x14ac:dyDescent="0.35"/>
    <row r="46" spans="2:13" ht="17.149999999999999" customHeight="1" x14ac:dyDescent="0.35"/>
    <row r="47" spans="2:13" ht="17.149999999999999" customHeight="1" x14ac:dyDescent="0.35"/>
    <row r="48" spans="2:13" ht="17.149999999999999" customHeight="1" x14ac:dyDescent="0.35"/>
    <row r="49" ht="17.149999999999999" customHeight="1" x14ac:dyDescent="0.35"/>
    <row r="50" ht="17.149999999999999" customHeight="1" x14ac:dyDescent="0.35"/>
    <row r="51" ht="17.149999999999999" customHeight="1" x14ac:dyDescent="0.35"/>
    <row r="52" ht="17.149999999999999" customHeight="1" x14ac:dyDescent="0.35"/>
    <row r="53" ht="17.149999999999999" customHeight="1" x14ac:dyDescent="0.35"/>
    <row r="54" ht="17.149999999999999" customHeight="1" x14ac:dyDescent="0.35"/>
    <row r="55" ht="17.149999999999999" customHeight="1" x14ac:dyDescent="0.35"/>
    <row r="56" ht="17.149999999999999" customHeight="1" x14ac:dyDescent="0.35"/>
    <row r="57" ht="17.149999999999999" customHeight="1" x14ac:dyDescent="0.35"/>
    <row r="58" ht="17.149999999999999" customHeight="1" x14ac:dyDescent="0.35"/>
    <row r="59" ht="17.149999999999999" customHeight="1" x14ac:dyDescent="0.35"/>
    <row r="60" ht="17.149999999999999" customHeight="1" x14ac:dyDescent="0.35"/>
    <row r="61" ht="17.149999999999999" customHeight="1" x14ac:dyDescent="0.35"/>
    <row r="62" ht="17.149999999999999" customHeight="1" x14ac:dyDescent="0.35"/>
    <row r="63" ht="17.149999999999999" customHeight="1" x14ac:dyDescent="0.35"/>
    <row r="64" ht="17.149999999999999" customHeight="1" x14ac:dyDescent="0.35"/>
    <row r="65" ht="17.149999999999999" customHeight="1" x14ac:dyDescent="0.35"/>
    <row r="66" ht="17.149999999999999" customHeight="1" x14ac:dyDescent="0.35"/>
    <row r="67" ht="17.149999999999999" customHeight="1" x14ac:dyDescent="0.35"/>
    <row r="68" ht="17.149999999999999" customHeight="1" x14ac:dyDescent="0.35"/>
    <row r="69" ht="17.149999999999999" customHeight="1" x14ac:dyDescent="0.35"/>
    <row r="70" ht="17.149999999999999" customHeight="1" x14ac:dyDescent="0.35"/>
    <row r="71" ht="17.149999999999999" customHeight="1" x14ac:dyDescent="0.35"/>
    <row r="72" ht="17.149999999999999" customHeight="1" x14ac:dyDescent="0.35"/>
    <row r="73" ht="17.149999999999999" customHeight="1" x14ac:dyDescent="0.35"/>
    <row r="74" ht="17.149999999999999" customHeight="1" x14ac:dyDescent="0.35"/>
    <row r="75" ht="17.149999999999999" customHeight="1" x14ac:dyDescent="0.35"/>
    <row r="76" ht="17.149999999999999" customHeight="1" x14ac:dyDescent="0.35"/>
    <row r="77" ht="17.149999999999999" customHeight="1" x14ac:dyDescent="0.35"/>
    <row r="78" ht="17.149999999999999" customHeight="1" x14ac:dyDescent="0.35"/>
    <row r="79" ht="17.149999999999999" customHeight="1" x14ac:dyDescent="0.35"/>
    <row r="80" ht="17.149999999999999" customHeight="1" x14ac:dyDescent="0.35"/>
    <row r="81" ht="17.149999999999999" customHeight="1" x14ac:dyDescent="0.35"/>
    <row r="82" ht="17.149999999999999" customHeight="1" x14ac:dyDescent="0.35"/>
    <row r="83" ht="17.149999999999999" customHeight="1" x14ac:dyDescent="0.35"/>
    <row r="84" ht="17.149999999999999" customHeight="1" x14ac:dyDescent="0.35"/>
    <row r="85" ht="17.149999999999999" customHeight="1" x14ac:dyDescent="0.35"/>
    <row r="86" ht="17.149999999999999" customHeight="1" x14ac:dyDescent="0.35"/>
    <row r="87" ht="17.149999999999999" customHeight="1" x14ac:dyDescent="0.35"/>
    <row r="88" ht="17.149999999999999" customHeight="1" x14ac:dyDescent="0.35"/>
    <row r="89" ht="17.149999999999999" customHeight="1" x14ac:dyDescent="0.35"/>
    <row r="90" ht="17.149999999999999" customHeight="1" x14ac:dyDescent="0.35"/>
    <row r="91" ht="17.149999999999999" customHeight="1" x14ac:dyDescent="0.35"/>
    <row r="92" ht="17.149999999999999" customHeight="1" x14ac:dyDescent="0.35"/>
    <row r="93" ht="17.149999999999999" customHeight="1" x14ac:dyDescent="0.35"/>
    <row r="94" ht="17.149999999999999" customHeight="1" x14ac:dyDescent="0.35"/>
    <row r="95" ht="17.149999999999999" customHeight="1" x14ac:dyDescent="0.35"/>
    <row r="96" ht="17.149999999999999" customHeight="1" x14ac:dyDescent="0.35"/>
    <row r="97" ht="17.149999999999999" customHeight="1" x14ac:dyDescent="0.35"/>
    <row r="98" ht="17.149999999999999" customHeight="1" x14ac:dyDescent="0.35"/>
    <row r="99" ht="17.149999999999999" customHeight="1" x14ac:dyDescent="0.35"/>
    <row r="100" ht="17.149999999999999" customHeight="1" x14ac:dyDescent="0.35"/>
    <row r="101" ht="17.149999999999999" customHeight="1" x14ac:dyDescent="0.35"/>
    <row r="102" ht="17.149999999999999" customHeight="1" x14ac:dyDescent="0.35"/>
    <row r="103" ht="17.149999999999999" customHeight="1" x14ac:dyDescent="0.35"/>
    <row r="104" ht="17.149999999999999" customHeight="1" x14ac:dyDescent="0.35"/>
    <row r="105" ht="17.149999999999999" customHeight="1" x14ac:dyDescent="0.35"/>
    <row r="106" ht="17.149999999999999" customHeight="1" x14ac:dyDescent="0.35"/>
    <row r="107" ht="17.149999999999999" customHeight="1" x14ac:dyDescent="0.35"/>
    <row r="108" ht="17.149999999999999" customHeight="1" x14ac:dyDescent="0.35"/>
    <row r="109" ht="17.149999999999999" customHeight="1" x14ac:dyDescent="0.35"/>
    <row r="110" ht="17.149999999999999" customHeight="1" x14ac:dyDescent="0.35"/>
    <row r="111" ht="17.149999999999999" customHeight="1" x14ac:dyDescent="0.35"/>
    <row r="112" ht="17.149999999999999" customHeight="1" x14ac:dyDescent="0.35"/>
    <row r="113" ht="17.149999999999999" customHeight="1" x14ac:dyDescent="0.35"/>
    <row r="114" ht="17.149999999999999" customHeight="1" x14ac:dyDescent="0.35"/>
    <row r="115" ht="17.149999999999999" customHeight="1" x14ac:dyDescent="0.35"/>
    <row r="116" ht="17.149999999999999" customHeight="1" x14ac:dyDescent="0.35"/>
    <row r="117" ht="17.149999999999999" customHeight="1" x14ac:dyDescent="0.35"/>
    <row r="118" ht="17.149999999999999" customHeight="1" x14ac:dyDescent="0.35"/>
    <row r="119" ht="17.149999999999999" customHeight="1" x14ac:dyDescent="0.35"/>
    <row r="120" ht="17.149999999999999" customHeight="1" x14ac:dyDescent="0.35"/>
    <row r="121" ht="17.149999999999999" customHeight="1" x14ac:dyDescent="0.35"/>
    <row r="122" ht="17.149999999999999" customHeight="1" x14ac:dyDescent="0.35"/>
    <row r="123" ht="17.149999999999999" customHeight="1" x14ac:dyDescent="0.35"/>
    <row r="124" ht="17.149999999999999" customHeight="1" x14ac:dyDescent="0.35"/>
    <row r="125" ht="17.149999999999999" customHeight="1" x14ac:dyDescent="0.35"/>
    <row r="126" ht="17.149999999999999" customHeight="1" x14ac:dyDescent="0.35"/>
    <row r="127" ht="17.149999999999999" customHeight="1" x14ac:dyDescent="0.35"/>
    <row r="128" ht="17.149999999999999" customHeight="1" x14ac:dyDescent="0.35"/>
    <row r="129" ht="17.149999999999999" customHeight="1" x14ac:dyDescent="0.35"/>
    <row r="130" ht="17.149999999999999" customHeight="1" x14ac:dyDescent="0.35"/>
    <row r="131" ht="17.149999999999999" customHeight="1" x14ac:dyDescent="0.35"/>
    <row r="132" ht="17.149999999999999" customHeight="1" x14ac:dyDescent="0.35"/>
    <row r="133" ht="17.149999999999999" customHeight="1" x14ac:dyDescent="0.35"/>
    <row r="134" ht="17.149999999999999" customHeight="1" x14ac:dyDescent="0.35"/>
    <row r="135" ht="17.149999999999999" customHeight="1" x14ac:dyDescent="0.35"/>
    <row r="136" ht="17.149999999999999" customHeight="1" x14ac:dyDescent="0.35"/>
    <row r="137" ht="17.149999999999999" customHeight="1" x14ac:dyDescent="0.35"/>
    <row r="138" ht="17.149999999999999" customHeight="1" x14ac:dyDescent="0.35"/>
    <row r="139" ht="17.149999999999999" customHeight="1" x14ac:dyDescent="0.35"/>
    <row r="140" ht="17.149999999999999" customHeight="1" x14ac:dyDescent="0.35"/>
    <row r="141" ht="17.149999999999999" customHeight="1" x14ac:dyDescent="0.35"/>
    <row r="142" ht="17.149999999999999" customHeight="1" x14ac:dyDescent="0.35"/>
    <row r="143" ht="17.149999999999999" customHeight="1" x14ac:dyDescent="0.35"/>
    <row r="144" ht="17.149999999999999" customHeight="1" x14ac:dyDescent="0.35"/>
    <row r="145" ht="17.149999999999999" customHeight="1" x14ac:dyDescent="0.35"/>
    <row r="146" ht="17.149999999999999" customHeight="1" x14ac:dyDescent="0.35"/>
    <row r="147" ht="17.149999999999999" customHeight="1" x14ac:dyDescent="0.35"/>
    <row r="148" ht="17.149999999999999" customHeight="1" x14ac:dyDescent="0.35"/>
    <row r="149" ht="17.149999999999999" customHeight="1" x14ac:dyDescent="0.35"/>
    <row r="150" ht="17.149999999999999" customHeight="1" x14ac:dyDescent="0.35"/>
    <row r="151" ht="17.149999999999999" customHeight="1" x14ac:dyDescent="0.35"/>
    <row r="152" ht="17.149999999999999" customHeight="1" x14ac:dyDescent="0.35"/>
    <row r="153" ht="17.149999999999999" customHeight="1" x14ac:dyDescent="0.35"/>
    <row r="154" ht="17.149999999999999" customHeight="1" x14ac:dyDescent="0.35"/>
    <row r="155" ht="17.149999999999999" customHeight="1" x14ac:dyDescent="0.35"/>
    <row r="156" ht="17.149999999999999" customHeight="1" x14ac:dyDescent="0.35"/>
    <row r="157" ht="17.149999999999999" customHeight="1" x14ac:dyDescent="0.35"/>
    <row r="158" ht="17.149999999999999" customHeight="1" x14ac:dyDescent="0.35"/>
    <row r="159" ht="17.149999999999999" customHeight="1" x14ac:dyDescent="0.35"/>
    <row r="160" ht="17.149999999999999" customHeight="1" x14ac:dyDescent="0.35"/>
    <row r="161" ht="17.149999999999999" customHeight="1" x14ac:dyDescent="0.35"/>
    <row r="162" ht="17.149999999999999" customHeight="1" x14ac:dyDescent="0.35"/>
    <row r="163" ht="17.149999999999999" customHeight="1" x14ac:dyDescent="0.35"/>
    <row r="164" ht="17.149999999999999" customHeight="1" x14ac:dyDescent="0.35"/>
    <row r="165" ht="17.149999999999999" customHeight="1" x14ac:dyDescent="0.35"/>
    <row r="166" ht="17.149999999999999" customHeight="1" x14ac:dyDescent="0.35"/>
    <row r="167" ht="17.149999999999999" customHeight="1" x14ac:dyDescent="0.35"/>
    <row r="168" ht="17.149999999999999" customHeight="1" x14ac:dyDescent="0.35"/>
    <row r="169" ht="17.149999999999999" customHeight="1" x14ac:dyDescent="0.35"/>
    <row r="170" ht="17.149999999999999" customHeight="1" x14ac:dyDescent="0.35"/>
    <row r="171" ht="17.149999999999999" customHeight="1" x14ac:dyDescent="0.35"/>
    <row r="172" ht="17.149999999999999" customHeight="1" x14ac:dyDescent="0.35"/>
    <row r="173" ht="17.149999999999999" customHeight="1" x14ac:dyDescent="0.35"/>
    <row r="174" ht="17.149999999999999" customHeight="1" x14ac:dyDescent="0.35"/>
    <row r="175" ht="17.149999999999999" customHeight="1" x14ac:dyDescent="0.35"/>
    <row r="176" ht="17.149999999999999" customHeight="1" x14ac:dyDescent="0.35"/>
    <row r="177" ht="17.149999999999999" customHeight="1" x14ac:dyDescent="0.35"/>
    <row r="178" ht="17.149999999999999" customHeight="1" x14ac:dyDescent="0.35"/>
    <row r="179" ht="17.149999999999999" customHeight="1" x14ac:dyDescent="0.35"/>
    <row r="180" ht="17.149999999999999" customHeight="1" x14ac:dyDescent="0.35"/>
    <row r="181" ht="17.149999999999999" customHeight="1" x14ac:dyDescent="0.35"/>
    <row r="182" ht="17.149999999999999" customHeight="1" x14ac:dyDescent="0.35"/>
    <row r="183" ht="17.149999999999999" customHeight="1" x14ac:dyDescent="0.35"/>
    <row r="184" ht="17.149999999999999" customHeight="1" x14ac:dyDescent="0.35"/>
    <row r="185" ht="17.149999999999999" customHeight="1" x14ac:dyDescent="0.35"/>
    <row r="186" ht="17.149999999999999" customHeight="1" x14ac:dyDescent="0.35"/>
    <row r="187" ht="17.149999999999999" customHeight="1" x14ac:dyDescent="0.35"/>
    <row r="188" ht="17.149999999999999" customHeight="1" x14ac:dyDescent="0.35"/>
    <row r="189" ht="17.149999999999999" customHeight="1" x14ac:dyDescent="0.35"/>
    <row r="190" ht="17.149999999999999" customHeight="1" x14ac:dyDescent="0.35"/>
    <row r="191" ht="17.149999999999999" customHeight="1" x14ac:dyDescent="0.35"/>
    <row r="192" ht="17.149999999999999" customHeight="1" x14ac:dyDescent="0.35"/>
    <row r="193" ht="17.149999999999999" customHeight="1" x14ac:dyDescent="0.35"/>
    <row r="194" ht="17.149999999999999" customHeight="1" x14ac:dyDescent="0.35"/>
    <row r="195" ht="17.149999999999999" customHeight="1" x14ac:dyDescent="0.35"/>
    <row r="196" ht="17.149999999999999" customHeight="1" x14ac:dyDescent="0.35"/>
    <row r="197" ht="17.149999999999999" customHeight="1" x14ac:dyDescent="0.35"/>
    <row r="198" ht="17.149999999999999" customHeight="1" x14ac:dyDescent="0.35"/>
    <row r="199" ht="17.149999999999999" customHeight="1" x14ac:dyDescent="0.35"/>
    <row r="200" ht="17.149999999999999" customHeight="1" x14ac:dyDescent="0.35"/>
    <row r="201" ht="17.149999999999999" customHeight="1" x14ac:dyDescent="0.35"/>
    <row r="202" ht="17.149999999999999" customHeight="1" x14ac:dyDescent="0.35"/>
    <row r="203" ht="17.149999999999999" customHeight="1" x14ac:dyDescent="0.35"/>
    <row r="204" ht="17.149999999999999" customHeight="1" x14ac:dyDescent="0.35"/>
    <row r="205" ht="17.149999999999999" customHeight="1" x14ac:dyDescent="0.35"/>
    <row r="206" ht="17.149999999999999" customHeight="1" x14ac:dyDescent="0.35"/>
    <row r="207" ht="17.149999999999999" customHeight="1" x14ac:dyDescent="0.35"/>
    <row r="208" ht="17.149999999999999" customHeight="1" x14ac:dyDescent="0.35"/>
    <row r="209" ht="17.149999999999999" customHeight="1" x14ac:dyDescent="0.35"/>
    <row r="210" ht="17.149999999999999" customHeight="1" x14ac:dyDescent="0.35"/>
    <row r="211" ht="17.149999999999999" customHeight="1" x14ac:dyDescent="0.35"/>
    <row r="212" ht="17.149999999999999" customHeight="1" x14ac:dyDescent="0.35"/>
    <row r="213" ht="17.149999999999999" customHeight="1" x14ac:dyDescent="0.35"/>
    <row r="214" ht="17.149999999999999" customHeight="1" x14ac:dyDescent="0.35"/>
    <row r="215" ht="17.149999999999999" customHeight="1" x14ac:dyDescent="0.35"/>
    <row r="216" ht="17.149999999999999" customHeight="1" x14ac:dyDescent="0.35"/>
    <row r="217" ht="17.149999999999999" customHeight="1" x14ac:dyDescent="0.35"/>
    <row r="218" ht="17.149999999999999" customHeight="1" x14ac:dyDescent="0.35"/>
    <row r="219" ht="17.149999999999999" customHeight="1" x14ac:dyDescent="0.35"/>
    <row r="220" ht="17.149999999999999" customHeight="1" x14ac:dyDescent="0.35"/>
    <row r="221" ht="17.149999999999999" customHeight="1" x14ac:dyDescent="0.35"/>
    <row r="222" ht="17.149999999999999" customHeight="1" x14ac:dyDescent="0.35"/>
    <row r="223" ht="17.149999999999999" customHeight="1" x14ac:dyDescent="0.35"/>
    <row r="224" ht="17.149999999999999" customHeight="1" x14ac:dyDescent="0.35"/>
    <row r="225" ht="17.149999999999999" customHeight="1" x14ac:dyDescent="0.35"/>
    <row r="226" ht="17.149999999999999" customHeight="1" x14ac:dyDescent="0.35"/>
    <row r="227" ht="17.149999999999999" customHeight="1" x14ac:dyDescent="0.35"/>
    <row r="228" ht="17.149999999999999" customHeight="1" x14ac:dyDescent="0.35"/>
    <row r="229" ht="17.149999999999999" customHeight="1" x14ac:dyDescent="0.35"/>
    <row r="230" ht="17.149999999999999" customHeight="1" x14ac:dyDescent="0.35"/>
    <row r="231" ht="17.149999999999999" customHeight="1" x14ac:dyDescent="0.35"/>
    <row r="232" ht="17.149999999999999" customHeight="1" x14ac:dyDescent="0.35"/>
    <row r="233" ht="17.149999999999999" customHeight="1" x14ac:dyDescent="0.35"/>
    <row r="234" ht="17.149999999999999" customHeight="1" x14ac:dyDescent="0.35"/>
    <row r="235" ht="17.149999999999999" customHeight="1" x14ac:dyDescent="0.35"/>
    <row r="236" ht="17.149999999999999" customHeight="1" x14ac:dyDescent="0.35"/>
    <row r="237" ht="17.149999999999999" customHeight="1" x14ac:dyDescent="0.35"/>
    <row r="238" ht="17.149999999999999" customHeight="1" x14ac:dyDescent="0.35"/>
    <row r="239" ht="17.149999999999999" customHeight="1" x14ac:dyDescent="0.35"/>
    <row r="240" ht="17.149999999999999" customHeight="1" x14ac:dyDescent="0.35"/>
    <row r="241" ht="17.149999999999999" customHeight="1" x14ac:dyDescent="0.35"/>
    <row r="242" ht="17.149999999999999" customHeight="1" x14ac:dyDescent="0.35"/>
    <row r="243" ht="17.149999999999999" customHeight="1" x14ac:dyDescent="0.35"/>
    <row r="244" ht="17.149999999999999" customHeight="1" x14ac:dyDescent="0.35"/>
    <row r="245" ht="17.149999999999999" customHeight="1" x14ac:dyDescent="0.35"/>
    <row r="246" ht="17.149999999999999" customHeight="1" x14ac:dyDescent="0.35"/>
    <row r="247" ht="17.149999999999999" customHeight="1" x14ac:dyDescent="0.35"/>
    <row r="248" ht="17.149999999999999" customHeight="1" x14ac:dyDescent="0.35"/>
    <row r="249" ht="17.149999999999999" customHeight="1" x14ac:dyDescent="0.35"/>
    <row r="250" ht="17.149999999999999" customHeight="1" x14ac:dyDescent="0.35"/>
    <row r="251" ht="17.149999999999999" customHeight="1" x14ac:dyDescent="0.35"/>
    <row r="252" ht="17.149999999999999" customHeight="1" x14ac:dyDescent="0.35"/>
    <row r="253" ht="17.149999999999999" customHeight="1" x14ac:dyDescent="0.35"/>
    <row r="254" ht="17.149999999999999" customHeight="1" x14ac:dyDescent="0.35"/>
    <row r="255" ht="17.149999999999999" customHeight="1" x14ac:dyDescent="0.35"/>
    <row r="256" ht="17.149999999999999" customHeight="1" x14ac:dyDescent="0.35"/>
    <row r="257" ht="17.149999999999999" customHeight="1" x14ac:dyDescent="0.35"/>
    <row r="258" ht="17.149999999999999" customHeight="1" x14ac:dyDescent="0.35"/>
    <row r="259" ht="17.149999999999999" customHeight="1" x14ac:dyDescent="0.35"/>
    <row r="260" ht="17.149999999999999" customHeight="1" x14ac:dyDescent="0.35"/>
    <row r="261" ht="17.149999999999999" customHeight="1" x14ac:dyDescent="0.35"/>
    <row r="262" ht="17.149999999999999" customHeight="1" x14ac:dyDescent="0.35"/>
    <row r="263" ht="17.149999999999999" customHeight="1" x14ac:dyDescent="0.35"/>
    <row r="264" ht="17.149999999999999" customHeight="1" x14ac:dyDescent="0.35"/>
    <row r="265" ht="17.149999999999999" customHeight="1" x14ac:dyDescent="0.35"/>
    <row r="266" ht="17.149999999999999" customHeight="1" x14ac:dyDescent="0.35"/>
    <row r="267" ht="17.149999999999999" customHeight="1" x14ac:dyDescent="0.35"/>
    <row r="268" ht="17.149999999999999" customHeight="1" x14ac:dyDescent="0.35"/>
    <row r="269" ht="17.149999999999999" customHeight="1" x14ac:dyDescent="0.35"/>
    <row r="270" ht="17.149999999999999" customHeight="1" x14ac:dyDescent="0.35"/>
    <row r="271" ht="17.149999999999999" customHeight="1" x14ac:dyDescent="0.35"/>
    <row r="272" ht="17.149999999999999" customHeight="1" x14ac:dyDescent="0.35"/>
    <row r="273" ht="17.149999999999999" customHeight="1" x14ac:dyDescent="0.35"/>
    <row r="274" ht="17.149999999999999" customHeight="1" x14ac:dyDescent="0.35"/>
    <row r="275" ht="17.149999999999999" customHeight="1" x14ac:dyDescent="0.35"/>
    <row r="276" ht="17.149999999999999" customHeight="1" x14ac:dyDescent="0.35"/>
    <row r="277" ht="17.149999999999999" customHeight="1" x14ac:dyDescent="0.35"/>
  </sheetData>
  <mergeCells count="77">
    <mergeCell ref="B3:H3"/>
    <mergeCell ref="B4:H4"/>
    <mergeCell ref="B5:H5"/>
    <mergeCell ref="B6:H6"/>
    <mergeCell ref="B7:H7"/>
    <mergeCell ref="I3:N3"/>
    <mergeCell ref="I4:N4"/>
    <mergeCell ref="I5:N5"/>
    <mergeCell ref="I6:N6"/>
    <mergeCell ref="I7:N7"/>
    <mergeCell ref="F30:G31"/>
    <mergeCell ref="F32:G33"/>
    <mergeCell ref="B18:E19"/>
    <mergeCell ref="I8:N8"/>
    <mergeCell ref="I9:N9"/>
    <mergeCell ref="I10:N10"/>
    <mergeCell ref="I11:N11"/>
    <mergeCell ref="I12:N12"/>
    <mergeCell ref="I13:N13"/>
    <mergeCell ref="B9:H9"/>
    <mergeCell ref="B10:H10"/>
    <mergeCell ref="B11:H11"/>
    <mergeCell ref="B12:H12"/>
    <mergeCell ref="B13:H13"/>
    <mergeCell ref="B8:H8"/>
    <mergeCell ref="L26:M27"/>
    <mergeCell ref="F34:G35"/>
    <mergeCell ref="H19:I19"/>
    <mergeCell ref="H20:I21"/>
    <mergeCell ref="H22:I23"/>
    <mergeCell ref="H24:I25"/>
    <mergeCell ref="H26:I27"/>
    <mergeCell ref="H28:I29"/>
    <mergeCell ref="H30:I31"/>
    <mergeCell ref="H32:I33"/>
    <mergeCell ref="H34:I35"/>
    <mergeCell ref="F19:G19"/>
    <mergeCell ref="F20:G21"/>
    <mergeCell ref="F22:G23"/>
    <mergeCell ref="F24:G25"/>
    <mergeCell ref="F26:G27"/>
    <mergeCell ref="F28:G29"/>
    <mergeCell ref="L28:M29"/>
    <mergeCell ref="L30:M31"/>
    <mergeCell ref="J19:K19"/>
    <mergeCell ref="J20:K21"/>
    <mergeCell ref="J22:K23"/>
    <mergeCell ref="J24:K25"/>
    <mergeCell ref="J26:K27"/>
    <mergeCell ref="J28:K29"/>
    <mergeCell ref="L32:M33"/>
    <mergeCell ref="L34:M35"/>
    <mergeCell ref="F18:M18"/>
    <mergeCell ref="B15:M17"/>
    <mergeCell ref="B22:C23"/>
    <mergeCell ref="B20:C21"/>
    <mergeCell ref="B24:C25"/>
    <mergeCell ref="B26:C27"/>
    <mergeCell ref="B28:C29"/>
    <mergeCell ref="J30:K31"/>
    <mergeCell ref="J32:K33"/>
    <mergeCell ref="J34:K35"/>
    <mergeCell ref="L19:M19"/>
    <mergeCell ref="L20:M21"/>
    <mergeCell ref="L22:M23"/>
    <mergeCell ref="L24:M25"/>
    <mergeCell ref="D34:E35"/>
    <mergeCell ref="B30:C31"/>
    <mergeCell ref="B32:C33"/>
    <mergeCell ref="B34:C35"/>
    <mergeCell ref="D20:E21"/>
    <mergeCell ref="D22:E23"/>
    <mergeCell ref="D24:E25"/>
    <mergeCell ref="D26:E27"/>
    <mergeCell ref="D28:E29"/>
    <mergeCell ref="D30:E31"/>
    <mergeCell ref="D32:E33"/>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66080-0ACF-4BEF-AF03-791F58CFA442}">
  <sheetPr codeName="Sheet1">
    <tabColor rgb="FFF9AE2D"/>
    <pageSetUpPr fitToPage="1"/>
  </sheetPr>
  <dimension ref="A3:AF62"/>
  <sheetViews>
    <sheetView showGridLines="0" topLeftCell="A17" zoomScale="70" zoomScaleNormal="70" workbookViewId="0">
      <selection activeCell="Q10" sqref="Q10"/>
    </sheetView>
  </sheetViews>
  <sheetFormatPr defaultColWidth="8.81640625" defaultRowHeight="14.5" x14ac:dyDescent="0.35"/>
  <cols>
    <col min="1" max="1" width="9.90625" customWidth="1"/>
    <col min="15" max="15" width="15.453125" customWidth="1"/>
    <col min="16" max="16" width="51.54296875" hidden="1" customWidth="1"/>
    <col min="18" max="18" width="6.81640625" customWidth="1"/>
    <col min="19" max="19" width="5.54296875" customWidth="1"/>
    <col min="20" max="20" width="6.90625" customWidth="1"/>
  </cols>
  <sheetData>
    <row r="3" spans="1:24" ht="26" x14ac:dyDescent="0.6">
      <c r="E3" s="50" t="s">
        <v>77</v>
      </c>
    </row>
    <row r="6" spans="1:24" ht="50.15" customHeight="1" x14ac:dyDescent="0.35">
      <c r="A6" s="159" t="s">
        <v>78</v>
      </c>
      <c r="B6" s="160"/>
      <c r="C6" s="160"/>
      <c r="D6" s="160"/>
      <c r="E6" s="160"/>
      <c r="F6" s="160"/>
      <c r="G6" s="160"/>
      <c r="H6" s="160"/>
      <c r="I6" s="160"/>
      <c r="J6" s="160"/>
      <c r="K6" s="160"/>
      <c r="L6" s="160"/>
      <c r="M6" s="160"/>
      <c r="N6" s="160"/>
      <c r="O6" s="161"/>
    </row>
    <row r="7" spans="1:24" ht="50.15" customHeight="1" x14ac:dyDescent="0.35">
      <c r="A7" s="183" t="s">
        <v>79</v>
      </c>
      <c r="B7" s="183"/>
      <c r="C7" s="183"/>
      <c r="D7" s="139"/>
      <c r="E7" s="139"/>
      <c r="F7" s="139"/>
      <c r="G7" s="139"/>
      <c r="H7" s="139"/>
      <c r="I7" s="139"/>
      <c r="J7" s="139"/>
      <c r="K7" s="139"/>
      <c r="L7" s="139"/>
      <c r="M7" s="139"/>
      <c r="N7" s="139"/>
      <c r="O7" s="139"/>
    </row>
    <row r="8" spans="1:24" ht="50.15" customHeight="1" x14ac:dyDescent="0.35">
      <c r="A8" s="183" t="s">
        <v>80</v>
      </c>
      <c r="B8" s="183"/>
      <c r="C8" s="183"/>
      <c r="D8" s="135"/>
      <c r="E8" s="136"/>
      <c r="F8" s="136"/>
      <c r="G8" s="136"/>
      <c r="H8" s="136"/>
      <c r="I8" s="183" t="s">
        <v>81</v>
      </c>
      <c r="J8" s="183"/>
      <c r="K8" s="183"/>
      <c r="L8" s="162"/>
      <c r="M8" s="162"/>
      <c r="N8" s="162"/>
      <c r="O8" s="162"/>
    </row>
    <row r="9" spans="1:24" ht="50.15" customHeight="1" x14ac:dyDescent="0.35">
      <c r="A9" s="142" t="s">
        <v>82</v>
      </c>
      <c r="B9" s="143"/>
      <c r="C9" s="144"/>
      <c r="D9" s="175"/>
      <c r="E9" s="136"/>
      <c r="F9" s="136"/>
      <c r="G9" s="136"/>
      <c r="H9" s="137"/>
      <c r="I9" s="163" t="s">
        <v>83</v>
      </c>
      <c r="J9" s="164"/>
      <c r="K9" s="165"/>
      <c r="L9" s="166"/>
      <c r="M9" s="167"/>
      <c r="N9" s="167"/>
      <c r="O9" s="168"/>
      <c r="P9" s="51"/>
    </row>
    <row r="10" spans="1:24" s="1" customFormat="1" ht="50.15" customHeight="1" x14ac:dyDescent="0.35">
      <c r="A10" s="183" t="s">
        <v>84</v>
      </c>
      <c r="B10" s="183"/>
      <c r="C10" s="183"/>
      <c r="D10" s="182"/>
      <c r="E10" s="136"/>
      <c r="F10" s="136"/>
      <c r="G10" s="136"/>
      <c r="H10" s="137"/>
      <c r="I10" s="142" t="s">
        <v>85</v>
      </c>
      <c r="J10" s="143"/>
      <c r="K10" s="144"/>
      <c r="L10" s="186" t="s">
        <v>86</v>
      </c>
      <c r="M10" s="186"/>
      <c r="N10" s="186"/>
      <c r="O10" s="186"/>
      <c r="P10" s="52"/>
    </row>
    <row r="11" spans="1:24" s="1" customFormat="1" ht="50.15" customHeight="1" x14ac:dyDescent="0.35">
      <c r="A11" s="183" t="s">
        <v>87</v>
      </c>
      <c r="B11" s="183"/>
      <c r="C11" s="183"/>
      <c r="D11" s="137"/>
      <c r="E11" s="162"/>
      <c r="F11" s="162"/>
      <c r="G11" s="162"/>
      <c r="H11" s="162"/>
      <c r="I11" s="183" t="s">
        <v>88</v>
      </c>
      <c r="J11" s="183"/>
      <c r="K11" s="142"/>
      <c r="L11" s="162"/>
      <c r="M11" s="162"/>
      <c r="N11" s="162"/>
      <c r="O11" s="162"/>
      <c r="P11" s="162"/>
      <c r="Q11" s="53"/>
    </row>
    <row r="12" spans="1:24" s="1" customFormat="1" ht="50.15" customHeight="1" x14ac:dyDescent="0.35">
      <c r="A12" s="142" t="s">
        <v>89</v>
      </c>
      <c r="B12" s="143"/>
      <c r="C12" s="144"/>
      <c r="D12" s="135"/>
      <c r="E12" s="136"/>
      <c r="F12" s="136"/>
      <c r="G12" s="136"/>
      <c r="H12" s="137"/>
      <c r="I12" s="142" t="s">
        <v>90</v>
      </c>
      <c r="J12" s="143"/>
      <c r="K12" s="144"/>
      <c r="L12" s="138"/>
      <c r="M12" s="138"/>
      <c r="N12" s="138"/>
      <c r="O12" s="138"/>
      <c r="P12" s="54"/>
    </row>
    <row r="13" spans="1:24" s="1" customFormat="1" ht="50.15" customHeight="1" x14ac:dyDescent="0.35">
      <c r="A13" s="142" t="s">
        <v>91</v>
      </c>
      <c r="B13" s="143"/>
      <c r="C13" s="144"/>
      <c r="D13" s="135"/>
      <c r="E13" s="136"/>
      <c r="F13" s="136"/>
      <c r="G13" s="136"/>
      <c r="H13" s="137"/>
      <c r="I13" s="142" t="s">
        <v>92</v>
      </c>
      <c r="J13" s="143"/>
      <c r="K13" s="144"/>
      <c r="L13" s="213" t="s">
        <v>93</v>
      </c>
      <c r="M13" s="213"/>
      <c r="N13" s="213"/>
      <c r="O13" s="213"/>
      <c r="P13" s="55"/>
    </row>
    <row r="14" spans="1:24" s="1" customFormat="1" ht="50.15" customHeight="1" x14ac:dyDescent="0.35">
      <c r="A14" s="164" t="s">
        <v>94</v>
      </c>
      <c r="B14" s="164"/>
      <c r="C14" s="165"/>
      <c r="D14" s="135"/>
      <c r="E14" s="136"/>
      <c r="F14" s="136"/>
      <c r="G14" s="136"/>
      <c r="H14" s="137"/>
      <c r="I14" s="183" t="s">
        <v>95</v>
      </c>
      <c r="J14" s="183"/>
      <c r="K14" s="183"/>
      <c r="L14" s="213" t="s">
        <v>86</v>
      </c>
      <c r="M14" s="213"/>
      <c r="N14" s="213"/>
      <c r="O14" s="213"/>
      <c r="P14" s="56"/>
    </row>
    <row r="15" spans="1:24" s="1" customFormat="1" ht="50.15" customHeight="1" x14ac:dyDescent="0.35">
      <c r="A15" s="179" t="s">
        <v>96</v>
      </c>
      <c r="B15" s="179"/>
      <c r="C15" s="179"/>
      <c r="D15" s="162"/>
      <c r="E15" s="162"/>
      <c r="F15" s="162"/>
      <c r="G15" s="162"/>
      <c r="H15" s="162"/>
      <c r="I15" s="179" t="s">
        <v>97</v>
      </c>
      <c r="J15" s="179"/>
      <c r="K15" s="179"/>
      <c r="L15" s="162"/>
      <c r="M15" s="162"/>
      <c r="N15" s="162"/>
      <c r="O15" s="162"/>
      <c r="P15" s="162"/>
      <c r="Q15" s="184"/>
      <c r="R15" s="185"/>
      <c r="S15" s="185"/>
      <c r="T15" s="181"/>
      <c r="U15" s="181"/>
      <c r="V15" s="181"/>
      <c r="W15" s="181"/>
      <c r="X15" s="181"/>
    </row>
    <row r="16" spans="1:24" ht="69.900000000000006" customHeight="1" x14ac:dyDescent="0.35">
      <c r="A16" s="145" t="s">
        <v>98</v>
      </c>
      <c r="B16" s="146"/>
      <c r="C16" s="146"/>
      <c r="D16" s="146"/>
      <c r="E16" s="146"/>
      <c r="F16" s="146"/>
      <c r="G16" s="146"/>
      <c r="H16" s="146"/>
      <c r="I16" s="146"/>
      <c r="J16" s="146"/>
      <c r="K16" s="146"/>
      <c r="L16" s="146"/>
      <c r="M16" s="146"/>
      <c r="N16" s="146"/>
      <c r="O16" s="147"/>
    </row>
    <row r="17" spans="1:32" ht="50.15" customHeight="1" x14ac:dyDescent="0.35">
      <c r="A17" s="190" t="s">
        <v>99</v>
      </c>
      <c r="B17" s="155"/>
      <c r="C17" s="156"/>
      <c r="D17" s="151" t="s">
        <v>93</v>
      </c>
      <c r="E17" s="152"/>
      <c r="F17" s="152"/>
      <c r="G17" s="152"/>
      <c r="H17" s="152"/>
      <c r="I17" s="152"/>
      <c r="J17" s="152"/>
      <c r="K17" s="152"/>
      <c r="L17" s="152"/>
      <c r="M17" s="152"/>
      <c r="N17" s="152"/>
      <c r="O17" s="153"/>
      <c r="P17" s="57"/>
      <c r="Q17" s="57"/>
      <c r="R17" s="57"/>
    </row>
    <row r="18" spans="1:32" ht="50.15" customHeight="1" x14ac:dyDescent="0.35">
      <c r="A18" s="142" t="s">
        <v>100</v>
      </c>
      <c r="B18" s="143"/>
      <c r="C18" s="144"/>
      <c r="D18" s="151" t="s">
        <v>86</v>
      </c>
      <c r="E18" s="152"/>
      <c r="F18" s="152"/>
      <c r="G18" s="152"/>
      <c r="H18" s="152"/>
      <c r="I18" s="152"/>
      <c r="J18" s="152"/>
      <c r="K18" s="152"/>
      <c r="L18" s="152"/>
      <c r="M18" s="152"/>
      <c r="N18" s="152"/>
      <c r="O18" s="153"/>
      <c r="P18" s="57"/>
      <c r="Q18" s="57"/>
      <c r="R18" s="57"/>
    </row>
    <row r="19" spans="1:32" ht="50.15" customHeight="1" x14ac:dyDescent="0.35">
      <c r="A19" s="148" t="s">
        <v>101</v>
      </c>
      <c r="B19" s="149"/>
      <c r="C19" s="150"/>
      <c r="D19" s="218"/>
      <c r="E19" s="219"/>
      <c r="F19" s="219"/>
      <c r="G19" s="219"/>
      <c r="H19" s="219"/>
      <c r="I19" s="219"/>
      <c r="J19" s="219"/>
      <c r="K19" s="219"/>
      <c r="L19" s="219"/>
      <c r="M19" s="219"/>
      <c r="N19" s="219"/>
      <c r="O19" s="220"/>
      <c r="P19" s="58"/>
      <c r="U19" s="59"/>
      <c r="V19" s="60"/>
      <c r="W19" s="60"/>
      <c r="X19" s="60"/>
      <c r="Y19" s="60"/>
      <c r="Z19" s="60"/>
    </row>
    <row r="20" spans="1:32" ht="50.15" customHeight="1" x14ac:dyDescent="0.35">
      <c r="A20" s="142" t="s">
        <v>102</v>
      </c>
      <c r="B20" s="143"/>
      <c r="C20" s="144"/>
      <c r="D20" s="176"/>
      <c r="E20" s="177"/>
      <c r="F20" s="177"/>
      <c r="G20" s="177"/>
      <c r="H20" s="177"/>
      <c r="I20" s="177"/>
      <c r="J20" s="177"/>
      <c r="K20" s="177"/>
      <c r="L20" s="177"/>
      <c r="M20" s="177"/>
      <c r="N20" s="177"/>
      <c r="O20" s="178"/>
      <c r="P20" s="61"/>
      <c r="U20" s="59"/>
      <c r="V20" s="60"/>
      <c r="W20" s="60"/>
      <c r="X20" s="60"/>
      <c r="Y20" s="60"/>
      <c r="Z20" s="60"/>
    </row>
    <row r="21" spans="1:32" ht="50.15" customHeight="1" x14ac:dyDescent="0.35">
      <c r="A21" s="154" t="s">
        <v>103</v>
      </c>
      <c r="B21" s="155"/>
      <c r="C21" s="156"/>
      <c r="D21" s="151" t="s">
        <v>93</v>
      </c>
      <c r="E21" s="152"/>
      <c r="F21" s="152"/>
      <c r="G21" s="152"/>
      <c r="H21" s="152"/>
      <c r="I21" s="152"/>
      <c r="J21" s="152"/>
      <c r="K21" s="152"/>
      <c r="L21" s="152"/>
      <c r="M21" s="152"/>
      <c r="N21" s="152"/>
      <c r="O21" s="153"/>
      <c r="P21" s="61"/>
      <c r="U21" s="59"/>
      <c r="V21" s="60"/>
      <c r="W21" s="60"/>
      <c r="X21" s="60"/>
      <c r="Y21" s="60"/>
      <c r="Z21" s="60"/>
    </row>
    <row r="22" spans="1:32" ht="27.75" customHeight="1" x14ac:dyDescent="0.35">
      <c r="A22" s="180" t="s">
        <v>104</v>
      </c>
      <c r="B22" s="157"/>
      <c r="C22" s="157"/>
      <c r="D22" s="157"/>
      <c r="E22" s="157"/>
      <c r="F22" s="157"/>
      <c r="G22" s="157"/>
      <c r="H22" s="157"/>
      <c r="I22" s="157"/>
      <c r="J22" s="157"/>
      <c r="K22" s="157"/>
      <c r="L22" s="157"/>
      <c r="M22" s="157"/>
      <c r="N22" s="157"/>
      <c r="O22" s="158"/>
      <c r="P22" s="61"/>
      <c r="U22" s="59"/>
      <c r="V22" s="60"/>
      <c r="W22" s="60"/>
      <c r="X22" s="60"/>
      <c r="Y22" s="60"/>
      <c r="Z22" s="60"/>
    </row>
    <row r="23" spans="1:32" ht="90" customHeight="1" x14ac:dyDescent="0.35">
      <c r="A23" s="215"/>
      <c r="B23" s="216"/>
      <c r="C23" s="216"/>
      <c r="D23" s="216"/>
      <c r="E23" s="216"/>
      <c r="F23" s="216"/>
      <c r="G23" s="216"/>
      <c r="H23" s="216"/>
      <c r="I23" s="216"/>
      <c r="J23" s="216"/>
      <c r="K23" s="216"/>
      <c r="L23" s="216"/>
      <c r="M23" s="216"/>
      <c r="N23" s="216"/>
      <c r="O23" s="217"/>
      <c r="P23" s="61"/>
      <c r="U23" s="59"/>
      <c r="V23" s="60"/>
      <c r="W23" s="60"/>
      <c r="X23" s="60"/>
      <c r="Y23" s="60"/>
      <c r="Z23" s="60"/>
    </row>
    <row r="24" spans="1:32" ht="90" customHeight="1" x14ac:dyDescent="0.35">
      <c r="A24" s="62"/>
      <c r="B24" s="180" t="s">
        <v>105</v>
      </c>
      <c r="C24" s="157"/>
      <c r="D24" s="157"/>
      <c r="E24" s="157"/>
      <c r="F24" s="157"/>
      <c r="G24" s="157"/>
      <c r="H24" s="157"/>
      <c r="I24" s="157"/>
      <c r="J24" s="157"/>
      <c r="K24" s="157"/>
      <c r="L24" s="158"/>
      <c r="M24" s="157" t="s">
        <v>106</v>
      </c>
      <c r="N24" s="158"/>
      <c r="O24" s="63" t="s">
        <v>107</v>
      </c>
      <c r="V24" s="60"/>
      <c r="W24" s="60"/>
      <c r="X24" s="60"/>
      <c r="Y24" s="60"/>
      <c r="Z24" s="60"/>
    </row>
    <row r="25" spans="1:32" ht="69.900000000000006" customHeight="1" thickBot="1" x14ac:dyDescent="0.4">
      <c r="A25" s="64" t="s">
        <v>108</v>
      </c>
      <c r="B25" s="135" t="s">
        <v>109</v>
      </c>
      <c r="C25" s="136"/>
      <c r="D25" s="136"/>
      <c r="E25" s="136"/>
      <c r="F25" s="136"/>
      <c r="G25" s="136"/>
      <c r="H25" s="136"/>
      <c r="I25" s="136"/>
      <c r="J25" s="136"/>
      <c r="K25" s="136"/>
      <c r="L25" s="137"/>
      <c r="M25" s="140"/>
      <c r="N25" s="141"/>
      <c r="O25" s="6" t="s">
        <v>93</v>
      </c>
      <c r="P25" s="197"/>
      <c r="U25" s="100"/>
      <c r="V25" s="100"/>
      <c r="W25" s="196"/>
      <c r="X25" s="196"/>
      <c r="Y25" s="196"/>
      <c r="Z25" s="196"/>
    </row>
    <row r="26" spans="1:32" ht="69.900000000000006" customHeight="1" thickTop="1" thickBot="1" x14ac:dyDescent="0.4">
      <c r="A26" s="65" t="s">
        <v>110</v>
      </c>
      <c r="B26" s="135" t="s">
        <v>109</v>
      </c>
      <c r="C26" s="136"/>
      <c r="D26" s="136"/>
      <c r="E26" s="136"/>
      <c r="F26" s="136"/>
      <c r="G26" s="136"/>
      <c r="H26" s="136"/>
      <c r="I26" s="136"/>
      <c r="J26" s="136"/>
      <c r="K26" s="136"/>
      <c r="L26" s="137"/>
      <c r="M26" s="140"/>
      <c r="N26" s="141"/>
      <c r="O26" s="6" t="s">
        <v>93</v>
      </c>
      <c r="P26" s="197"/>
      <c r="U26" s="66"/>
    </row>
    <row r="27" spans="1:32" ht="69.900000000000006" customHeight="1" thickBot="1" x14ac:dyDescent="0.4">
      <c r="A27" s="67" t="s">
        <v>111</v>
      </c>
      <c r="B27" s="135" t="s">
        <v>109</v>
      </c>
      <c r="C27" s="136"/>
      <c r="D27" s="136"/>
      <c r="E27" s="136"/>
      <c r="F27" s="136"/>
      <c r="G27" s="136"/>
      <c r="H27" s="136"/>
      <c r="I27" s="136"/>
      <c r="J27" s="136"/>
      <c r="K27" s="136"/>
      <c r="L27" s="137"/>
      <c r="M27" s="140"/>
      <c r="N27" s="141"/>
      <c r="O27" s="6" t="s">
        <v>93</v>
      </c>
      <c r="P27" s="197"/>
      <c r="U27" s="66"/>
      <c r="V27" s="68"/>
      <c r="W27" s="69"/>
    </row>
    <row r="28" spans="1:32" ht="69.900000000000006" customHeight="1" thickBot="1" x14ac:dyDescent="0.4">
      <c r="A28" s="67" t="s">
        <v>112</v>
      </c>
      <c r="B28" s="135" t="s">
        <v>113</v>
      </c>
      <c r="C28" s="136"/>
      <c r="D28" s="136"/>
      <c r="E28" s="136"/>
      <c r="F28" s="136"/>
      <c r="G28" s="136"/>
      <c r="H28" s="136"/>
      <c r="I28" s="136"/>
      <c r="J28" s="136"/>
      <c r="K28" s="136"/>
      <c r="L28" s="137"/>
      <c r="M28" s="140"/>
      <c r="N28" s="141"/>
      <c r="O28" s="6" t="s">
        <v>93</v>
      </c>
      <c r="P28" s="197"/>
      <c r="U28" s="66"/>
      <c r="V28" s="68"/>
      <c r="W28" s="69"/>
    </row>
    <row r="29" spans="1:32" ht="69.900000000000006" customHeight="1" x14ac:dyDescent="0.35">
      <c r="A29" s="70" t="s">
        <v>114</v>
      </c>
      <c r="B29" s="135"/>
      <c r="C29" s="136"/>
      <c r="D29" s="136"/>
      <c r="E29" s="136"/>
      <c r="F29" s="136"/>
      <c r="G29" s="136"/>
      <c r="H29" s="136"/>
      <c r="I29" s="136"/>
      <c r="J29" s="136"/>
      <c r="K29" s="136"/>
      <c r="L29" s="137"/>
      <c r="M29" s="140"/>
      <c r="N29" s="141"/>
      <c r="O29" s="6" t="s">
        <v>93</v>
      </c>
      <c r="P29" s="197"/>
      <c r="U29" s="66"/>
      <c r="V29" s="68"/>
      <c r="W29" s="69"/>
    </row>
    <row r="30" spans="1:32" ht="69.900000000000006" customHeight="1" thickBot="1" x14ac:dyDescent="0.4">
      <c r="A30" s="70" t="s">
        <v>115</v>
      </c>
      <c r="B30" s="135"/>
      <c r="C30" s="136"/>
      <c r="D30" s="136"/>
      <c r="E30" s="136"/>
      <c r="F30" s="136"/>
      <c r="G30" s="136"/>
      <c r="H30" s="136"/>
      <c r="I30" s="136"/>
      <c r="J30" s="136"/>
      <c r="K30" s="136"/>
      <c r="L30" s="137"/>
      <c r="M30" s="140"/>
      <c r="N30" s="141"/>
      <c r="O30" s="6" t="s">
        <v>93</v>
      </c>
      <c r="P30" s="71"/>
      <c r="Q30" s="71"/>
      <c r="R30" s="71"/>
      <c r="S30" s="71"/>
      <c r="U30" s="57"/>
      <c r="V30" s="57"/>
      <c r="W30" s="57"/>
      <c r="X30" s="57"/>
      <c r="Y30" s="57"/>
      <c r="Z30" s="57"/>
      <c r="AA30" s="57"/>
      <c r="AB30" s="57"/>
      <c r="AC30" s="57"/>
      <c r="AD30" s="57"/>
      <c r="AE30" s="72"/>
      <c r="AF30" s="72"/>
    </row>
    <row r="31" spans="1:32" ht="69.900000000000006" customHeight="1" x14ac:dyDescent="0.35">
      <c r="A31" s="73" t="s">
        <v>116</v>
      </c>
      <c r="B31" s="135"/>
      <c r="C31" s="136"/>
      <c r="D31" s="136"/>
      <c r="E31" s="136"/>
      <c r="F31" s="136"/>
      <c r="G31" s="136"/>
      <c r="H31" s="136"/>
      <c r="I31" s="136"/>
      <c r="J31" s="136"/>
      <c r="K31" s="136"/>
      <c r="L31" s="137"/>
      <c r="M31" s="140"/>
      <c r="N31" s="141"/>
      <c r="O31" s="6" t="s">
        <v>93</v>
      </c>
      <c r="P31" s="71"/>
      <c r="Q31" s="71"/>
      <c r="R31" s="71"/>
      <c r="S31" s="71"/>
      <c r="U31" s="57"/>
      <c r="V31" s="57"/>
      <c r="W31" s="57"/>
      <c r="X31" s="57"/>
      <c r="Y31" s="57"/>
      <c r="Z31" s="57"/>
      <c r="AA31" s="57"/>
      <c r="AB31" s="57"/>
      <c r="AC31" s="57"/>
      <c r="AD31" s="57"/>
      <c r="AE31" s="72"/>
      <c r="AF31" s="72"/>
    </row>
    <row r="32" spans="1:32" ht="50.15" customHeight="1" x14ac:dyDescent="0.35">
      <c r="A32" s="191" t="s">
        <v>117</v>
      </c>
      <c r="B32" s="191"/>
      <c r="C32" s="192">
        <f>PRODUCT(M25:N31)</f>
        <v>0</v>
      </c>
      <c r="D32" s="192"/>
      <c r="E32" s="193" t="s">
        <v>118</v>
      </c>
      <c r="F32" s="193"/>
      <c r="G32" s="194" t="str">
        <f>IF(D21="Level 4: Injury or ill health that is, or could be, fatal, including brain death; consequences that affect reproduction or unborn children; severe loss of limbs and/or function, leading to more than approximately 10% of disability.",4,IF(D21="Level 3: Injury or ill health that normally requires hospitalisation and will affect functioning for more than 6 months or lead to a permanent loss of function.",3,IF(D21="Level 2: Injury or ill health for which a visit to A&amp;E may be necessary, but in general, hospitalisation is not required. Functioning may be affected for a limited period, not more than about 6 months, and recovery is more or less complete.",2,IF(D21="Level 1: Injury or ill health that after basic treatment (first aid, normally not by a doctor) does not substantially hamper functioning or cause excessive pain; usually the consequences are completely reversible.",1,IF(D21="Select from list","Harm level not selected")))))</f>
        <v>Harm level not selected</v>
      </c>
      <c r="H32" s="195"/>
      <c r="I32" s="172" t="s">
        <v>119</v>
      </c>
      <c r="J32" s="173"/>
      <c r="K32" s="174"/>
      <c r="L32" s="118" t="str">
        <f>IF(C32&gt;0,INDEX('HIDE scores for PRISM'!AJ6:AM13,MATCH(C32,'HIDE scores for PRISM'!AI6:AI13,1),MATCH(G32,'HIDE scores for PRISM'!AJ5:AM5,0)),"")</f>
        <v/>
      </c>
      <c r="M32" s="118"/>
      <c r="N32" s="118"/>
      <c r="O32" s="118"/>
      <c r="P32" s="3"/>
      <c r="U32" s="57"/>
      <c r="V32" s="57"/>
      <c r="W32" s="57"/>
      <c r="X32" s="57"/>
      <c r="Y32" s="57"/>
      <c r="Z32" s="57"/>
      <c r="AA32" s="57"/>
      <c r="AB32" s="57"/>
      <c r="AC32" s="57"/>
      <c r="AD32" s="57"/>
      <c r="AE32" s="72"/>
      <c r="AF32" s="72"/>
    </row>
    <row r="33" spans="1:32" ht="50.15" customHeight="1" x14ac:dyDescent="0.35">
      <c r="A33" s="203" t="s">
        <v>120</v>
      </c>
      <c r="B33" s="204"/>
      <c r="C33" s="204"/>
      <c r="D33" s="206"/>
      <c r="E33" s="135" t="s">
        <v>93</v>
      </c>
      <c r="F33" s="136"/>
      <c r="G33" s="136"/>
      <c r="H33" s="136"/>
      <c r="I33" s="136"/>
      <c r="J33" s="136"/>
      <c r="K33" s="136"/>
      <c r="L33" s="136"/>
      <c r="M33" s="136"/>
      <c r="N33" s="136"/>
      <c r="O33" s="137"/>
      <c r="P33" s="3"/>
      <c r="U33" s="57"/>
      <c r="V33" s="57"/>
      <c r="W33" s="57"/>
      <c r="X33" s="57"/>
      <c r="Y33" s="57"/>
      <c r="Z33" s="57"/>
      <c r="AA33" s="57"/>
      <c r="AB33" s="57"/>
      <c r="AC33" s="57"/>
      <c r="AD33" s="57"/>
      <c r="AE33" s="72"/>
      <c r="AF33" s="72"/>
    </row>
    <row r="34" spans="1:32" ht="90" customHeight="1" x14ac:dyDescent="0.35">
      <c r="A34" s="191" t="s">
        <v>121</v>
      </c>
      <c r="B34" s="191"/>
      <c r="C34" s="191"/>
      <c r="D34" s="191"/>
      <c r="E34" s="169"/>
      <c r="F34" s="170"/>
      <c r="G34" s="170"/>
      <c r="H34" s="170"/>
      <c r="I34" s="170"/>
      <c r="J34" s="170"/>
      <c r="K34" s="170"/>
      <c r="L34" s="170"/>
      <c r="M34" s="170"/>
      <c r="N34" s="170"/>
      <c r="O34" s="171"/>
      <c r="P34" s="3"/>
      <c r="U34" s="57"/>
      <c r="V34" s="57"/>
      <c r="W34" s="57"/>
      <c r="X34" s="57"/>
      <c r="Y34" s="57"/>
      <c r="Z34" s="57"/>
      <c r="AA34" s="57"/>
      <c r="AB34" s="57"/>
      <c r="AC34" s="57"/>
      <c r="AD34" s="57"/>
      <c r="AE34" s="72"/>
      <c r="AF34" s="72"/>
    </row>
    <row r="35" spans="1:32" ht="50.15" customHeight="1" x14ac:dyDescent="0.35">
      <c r="A35" s="188" t="s">
        <v>122</v>
      </c>
      <c r="B35" s="160"/>
      <c r="C35" s="160"/>
      <c r="D35" s="160"/>
      <c r="E35" s="160"/>
      <c r="F35" s="160"/>
      <c r="G35" s="160"/>
      <c r="H35" s="160"/>
      <c r="I35" s="160"/>
      <c r="J35" s="160"/>
      <c r="K35" s="160"/>
      <c r="L35" s="160"/>
      <c r="M35" s="160"/>
      <c r="N35" s="160"/>
      <c r="O35" s="161"/>
      <c r="P35" s="3"/>
      <c r="U35" s="57"/>
      <c r="V35" s="57"/>
      <c r="W35" s="57"/>
      <c r="X35" s="57"/>
      <c r="Y35" s="57"/>
      <c r="Z35" s="57"/>
      <c r="AA35" s="57"/>
      <c r="AB35" s="57"/>
      <c r="AC35" s="57"/>
      <c r="AD35" s="57"/>
      <c r="AE35" s="72"/>
      <c r="AF35" s="72"/>
    </row>
    <row r="36" spans="1:32" ht="69.900000000000006" customHeight="1" x14ac:dyDescent="0.35">
      <c r="A36" s="201" t="s">
        <v>123</v>
      </c>
      <c r="B36" s="201"/>
      <c r="C36" s="201"/>
      <c r="D36" s="201"/>
      <c r="E36" s="201"/>
      <c r="F36" s="201"/>
      <c r="G36" s="201"/>
      <c r="H36" s="201"/>
      <c r="I36" s="201"/>
      <c r="J36" s="201"/>
      <c r="K36" s="201"/>
      <c r="L36" s="201"/>
      <c r="M36" s="201"/>
      <c r="N36" s="201"/>
      <c r="O36" s="202"/>
      <c r="P36" s="57"/>
      <c r="Q36" s="57"/>
      <c r="R36" s="57"/>
      <c r="S36" s="57"/>
      <c r="T36" s="57"/>
      <c r="U36" s="57"/>
      <c r="V36" s="57"/>
      <c r="W36" s="72"/>
      <c r="X36" s="72"/>
    </row>
    <row r="37" spans="1:32" ht="90" customHeight="1" x14ac:dyDescent="0.35">
      <c r="A37" s="203" t="s">
        <v>124</v>
      </c>
      <c r="B37" s="204"/>
      <c r="C37" s="204"/>
      <c r="D37" s="204"/>
      <c r="E37" s="205" t="s">
        <v>86</v>
      </c>
      <c r="F37" s="205"/>
      <c r="G37" s="205"/>
      <c r="H37" s="205"/>
      <c r="I37" s="205"/>
      <c r="J37" s="205"/>
      <c r="K37" s="205"/>
      <c r="L37" s="205"/>
      <c r="M37" s="205"/>
      <c r="N37" s="205"/>
      <c r="O37" s="205"/>
      <c r="P37" s="74"/>
      <c r="U37" s="57"/>
      <c r="V37" s="57"/>
      <c r="W37" s="57"/>
      <c r="X37" s="57"/>
      <c r="Y37" s="57"/>
      <c r="Z37" s="57"/>
      <c r="AA37" s="57"/>
      <c r="AB37" s="57"/>
      <c r="AC37" s="57"/>
      <c r="AD37" s="57"/>
      <c r="AE37" s="72"/>
      <c r="AF37" s="72"/>
    </row>
    <row r="38" spans="1:32" ht="50.15" customHeight="1" x14ac:dyDescent="0.35">
      <c r="A38" s="188" t="s">
        <v>125</v>
      </c>
      <c r="B38" s="160"/>
      <c r="C38" s="160"/>
      <c r="D38" s="160"/>
      <c r="E38" s="160"/>
      <c r="F38" s="160"/>
      <c r="G38" s="160"/>
      <c r="H38" s="160"/>
      <c r="I38" s="160"/>
      <c r="J38" s="160"/>
      <c r="K38" s="160"/>
      <c r="L38" s="160"/>
      <c r="M38" s="160"/>
      <c r="N38" s="160"/>
      <c r="O38" s="160"/>
      <c r="P38" s="74"/>
      <c r="U38" s="57"/>
      <c r="V38" s="57"/>
      <c r="W38" s="57"/>
      <c r="X38" s="57"/>
      <c r="Y38" s="57"/>
      <c r="Z38" s="57"/>
      <c r="AA38" s="57"/>
      <c r="AB38" s="57"/>
      <c r="AC38" s="57"/>
      <c r="AD38" s="57"/>
      <c r="AE38" s="187"/>
      <c r="AF38" s="187"/>
    </row>
    <row r="39" spans="1:32" ht="50.15" customHeight="1" x14ac:dyDescent="0.35">
      <c r="A39" s="172" t="s">
        <v>126</v>
      </c>
      <c r="B39" s="173"/>
      <c r="C39" s="173"/>
      <c r="D39" s="174"/>
      <c r="E39" s="151" t="s">
        <v>93</v>
      </c>
      <c r="F39" s="152"/>
      <c r="G39" s="152"/>
      <c r="H39" s="152"/>
      <c r="I39" s="152"/>
      <c r="J39" s="152"/>
      <c r="K39" s="152"/>
      <c r="L39" s="152"/>
      <c r="M39" s="152"/>
      <c r="N39" s="152"/>
      <c r="O39" s="153"/>
      <c r="P39" s="75"/>
      <c r="U39" s="57"/>
      <c r="V39" s="57"/>
      <c r="W39" s="57"/>
      <c r="X39" s="57"/>
      <c r="Y39" s="57"/>
      <c r="Z39" s="57"/>
      <c r="AA39" s="57"/>
      <c r="AB39" s="57"/>
      <c r="AC39" s="57"/>
      <c r="AD39" s="57"/>
      <c r="AE39" s="61"/>
      <c r="AF39" s="61"/>
    </row>
    <row r="40" spans="1:32" ht="69.900000000000006" customHeight="1" x14ac:dyDescent="0.35">
      <c r="A40" s="203" t="s">
        <v>127</v>
      </c>
      <c r="B40" s="204"/>
      <c r="C40" s="204"/>
      <c r="D40" s="206"/>
      <c r="E40" s="207"/>
      <c r="F40" s="208"/>
      <c r="G40" s="208"/>
      <c r="H40" s="209"/>
      <c r="I40" s="148" t="s">
        <v>128</v>
      </c>
      <c r="J40" s="150"/>
      <c r="K40" s="200" t="str" cm="1">
        <f t="array" ref="K40">IF(E40&gt;0,IFERROR(INDEX('HIDE scores for PRISM'!AJ22:AM28,MATCH(E40,'HIDE scores for PRISM'!AI22:AI28,1),MATCH(L32,'HIDE scores for PRISM'!AJ21:AM21,0)),'PRISM risk assessment'!E39:'PRISM risk assessment'!U40),L32)</f>
        <v/>
      </c>
      <c r="L40" s="200"/>
      <c r="M40" s="200"/>
      <c r="N40" s="200"/>
      <c r="O40" s="200"/>
      <c r="P40" s="4"/>
      <c r="U40" s="57"/>
      <c r="V40" s="57"/>
      <c r="W40" s="57"/>
      <c r="X40" s="57"/>
      <c r="Y40" s="57"/>
      <c r="Z40" s="57"/>
      <c r="AA40" s="57"/>
      <c r="AB40" s="57"/>
      <c r="AC40" s="57"/>
      <c r="AD40" s="57"/>
      <c r="AE40" s="61"/>
      <c r="AF40" s="61"/>
    </row>
    <row r="41" spans="1:32" ht="50.15" customHeight="1" x14ac:dyDescent="0.35">
      <c r="A41" s="214" t="s">
        <v>129</v>
      </c>
      <c r="B41" s="214"/>
      <c r="C41" s="214"/>
      <c r="D41" s="214"/>
      <c r="E41" s="214"/>
      <c r="F41" s="214"/>
      <c r="G41" s="214"/>
      <c r="H41" s="214"/>
      <c r="I41" s="214"/>
      <c r="J41" s="214"/>
      <c r="K41" s="214"/>
      <c r="L41" s="214"/>
      <c r="M41" s="214"/>
      <c r="N41" s="214"/>
      <c r="O41" s="214"/>
      <c r="U41" s="101"/>
      <c r="V41" s="189"/>
      <c r="W41" s="189"/>
      <c r="AE41" s="66"/>
      <c r="AF41" s="77"/>
    </row>
    <row r="42" spans="1:32" ht="69.900000000000006" customHeight="1" x14ac:dyDescent="0.35">
      <c r="A42" s="180" t="s">
        <v>130</v>
      </c>
      <c r="B42" s="157"/>
      <c r="C42" s="157"/>
      <c r="D42" s="158"/>
      <c r="E42" s="221" t="s">
        <v>93</v>
      </c>
      <c r="F42" s="221"/>
      <c r="G42" s="221"/>
      <c r="H42" s="221"/>
      <c r="I42" s="221"/>
      <c r="J42" s="221"/>
      <c r="K42" s="221"/>
      <c r="L42" s="221"/>
      <c r="M42" s="221"/>
      <c r="N42" s="221"/>
      <c r="O42" s="221"/>
      <c r="U42" s="5"/>
      <c r="V42" s="76"/>
      <c r="W42" s="76"/>
      <c r="AE42" s="66"/>
      <c r="AF42" s="77"/>
    </row>
    <row r="43" spans="1:32" ht="69.900000000000006" customHeight="1" x14ac:dyDescent="0.35">
      <c r="A43" s="199" t="s">
        <v>131</v>
      </c>
      <c r="B43" s="199"/>
      <c r="C43" s="199"/>
      <c r="D43" s="199"/>
      <c r="E43" s="210"/>
      <c r="F43" s="211"/>
      <c r="G43" s="211"/>
      <c r="H43" s="211"/>
      <c r="I43" s="211"/>
      <c r="J43" s="211"/>
      <c r="K43" s="211"/>
      <c r="L43" s="211"/>
      <c r="M43" s="211"/>
      <c r="N43" s="211"/>
      <c r="O43" s="212"/>
      <c r="U43" s="5"/>
      <c r="V43" s="76"/>
      <c r="W43" s="76"/>
      <c r="AE43" s="66"/>
      <c r="AF43" s="77"/>
    </row>
    <row r="44" spans="1:32" ht="50.15" customHeight="1" x14ac:dyDescent="0.35">
      <c r="A44" s="198" t="s">
        <v>132</v>
      </c>
      <c r="B44" s="198"/>
      <c r="C44" s="198"/>
      <c r="D44" s="198"/>
      <c r="E44" s="198"/>
      <c r="F44" s="198"/>
      <c r="G44" s="198"/>
      <c r="H44" s="198"/>
      <c r="I44" s="198"/>
      <c r="J44" s="198"/>
      <c r="K44" s="198"/>
      <c r="L44" s="198"/>
      <c r="M44" s="198"/>
      <c r="N44" s="198"/>
      <c r="O44" s="198"/>
      <c r="U44" s="5"/>
      <c r="V44" s="76"/>
      <c r="W44" s="76"/>
      <c r="AE44" s="66"/>
      <c r="AF44" s="77"/>
    </row>
    <row r="45" spans="1:32" ht="55.5" customHeight="1" x14ac:dyDescent="0.35">
      <c r="U45" s="5"/>
      <c r="V45" s="76"/>
      <c r="W45" s="76"/>
      <c r="AE45" s="66"/>
      <c r="AF45" s="77"/>
    </row>
    <row r="46" spans="1:32" ht="55.5" customHeight="1" x14ac:dyDescent="0.35">
      <c r="U46" s="5"/>
      <c r="V46" s="76"/>
      <c r="W46" s="76"/>
      <c r="AE46" s="66"/>
      <c r="AF46" s="77"/>
    </row>
    <row r="47" spans="1:32" ht="55.5" customHeight="1" x14ac:dyDescent="0.35">
      <c r="U47" s="5"/>
      <c r="V47" s="76"/>
      <c r="W47" s="76"/>
      <c r="AE47" s="66"/>
      <c r="AF47" s="77"/>
    </row>
    <row r="48" spans="1:32" ht="29.9" customHeight="1" x14ac:dyDescent="0.35">
      <c r="AE48" s="66"/>
      <c r="AF48" s="78"/>
    </row>
    <row r="49" spans="3:32" ht="31.5" customHeight="1" x14ac:dyDescent="0.35">
      <c r="AE49" s="66"/>
      <c r="AF49" s="78"/>
    </row>
    <row r="50" spans="3:32" ht="24.75" customHeight="1" x14ac:dyDescent="0.35">
      <c r="AC50" s="66"/>
      <c r="AD50" s="78"/>
    </row>
    <row r="51" spans="3:32" ht="23.9" customHeight="1" x14ac:dyDescent="0.35">
      <c r="AC51" s="66"/>
      <c r="AD51" s="78"/>
    </row>
    <row r="52" spans="3:32" ht="31.4" customHeight="1" x14ac:dyDescent="0.35">
      <c r="AC52" s="66"/>
      <c r="AD52" s="78"/>
    </row>
    <row r="53" spans="3:32" ht="33.65" customHeight="1" x14ac:dyDescent="0.35">
      <c r="AC53" s="66"/>
      <c r="AD53" s="78"/>
    </row>
    <row r="54" spans="3:32" ht="40.5" customHeight="1" x14ac:dyDescent="0.35">
      <c r="AE54" s="66"/>
      <c r="AF54" s="78"/>
    </row>
    <row r="55" spans="3:32" ht="40.5" customHeight="1" x14ac:dyDescent="0.35">
      <c r="AE55" s="66"/>
      <c r="AF55" s="78"/>
    </row>
    <row r="56" spans="3:32" ht="55.5" customHeight="1" x14ac:dyDescent="0.35">
      <c r="AE56" s="66"/>
      <c r="AF56" s="78"/>
    </row>
    <row r="57" spans="3:32" ht="51" customHeight="1" x14ac:dyDescent="0.35">
      <c r="AE57" s="66"/>
      <c r="AF57" s="78"/>
    </row>
    <row r="58" spans="3:32" ht="39.65" customHeight="1" x14ac:dyDescent="0.35"/>
    <row r="59" spans="3:32" ht="36.65" customHeight="1" x14ac:dyDescent="0.35"/>
    <row r="61" spans="3:32" x14ac:dyDescent="0.35">
      <c r="C61" s="77"/>
    </row>
    <row r="62" spans="3:32" x14ac:dyDescent="0.35">
      <c r="C62" s="61"/>
    </row>
  </sheetData>
  <sheetProtection algorithmName="SHA-512" hashValue="rT+NXeC7gzUNGbNk+KmoAB3PV/a9BYlXgKuoAL7NL/AzoxFah0XMKvSujbW9c4Y12UPXmK6xWh4sW5Kkq80p5g==" saltValue="Q+uIIqsjMRy0C1hSSjAdOQ==" spinCount="100000" sheet="1" objects="1" scenarios="1"/>
  <mergeCells count="98">
    <mergeCell ref="E43:O43"/>
    <mergeCell ref="A18:C18"/>
    <mergeCell ref="D18:O18"/>
    <mergeCell ref="L13:O13"/>
    <mergeCell ref="A41:O41"/>
    <mergeCell ref="A13:C13"/>
    <mergeCell ref="A33:D33"/>
    <mergeCell ref="A14:C14"/>
    <mergeCell ref="B29:L29"/>
    <mergeCell ref="A23:O23"/>
    <mergeCell ref="D19:O19"/>
    <mergeCell ref="D21:O21"/>
    <mergeCell ref="A42:D42"/>
    <mergeCell ref="E42:O42"/>
    <mergeCell ref="L14:O14"/>
    <mergeCell ref="A15:C15"/>
    <mergeCell ref="A44:O44"/>
    <mergeCell ref="U25:V25"/>
    <mergeCell ref="B27:L27"/>
    <mergeCell ref="B28:L28"/>
    <mergeCell ref="A34:D34"/>
    <mergeCell ref="E33:O33"/>
    <mergeCell ref="A43:D43"/>
    <mergeCell ref="K40:O40"/>
    <mergeCell ref="A36:O36"/>
    <mergeCell ref="A37:D37"/>
    <mergeCell ref="E37:O37"/>
    <mergeCell ref="A39:D39"/>
    <mergeCell ref="E39:O39"/>
    <mergeCell ref="A40:D40"/>
    <mergeCell ref="M31:N31"/>
    <mergeCell ref="E40:H40"/>
    <mergeCell ref="AE38:AF38"/>
    <mergeCell ref="A38:O38"/>
    <mergeCell ref="U41:W41"/>
    <mergeCell ref="A17:C17"/>
    <mergeCell ref="B24:L24"/>
    <mergeCell ref="B25:L25"/>
    <mergeCell ref="B26:L26"/>
    <mergeCell ref="A32:B32"/>
    <mergeCell ref="C32:D32"/>
    <mergeCell ref="E32:F32"/>
    <mergeCell ref="G32:H32"/>
    <mergeCell ref="A35:O35"/>
    <mergeCell ref="W25:Z25"/>
    <mergeCell ref="P25:P29"/>
    <mergeCell ref="M30:N30"/>
    <mergeCell ref="B30:L30"/>
    <mergeCell ref="T15:X15"/>
    <mergeCell ref="D10:H10"/>
    <mergeCell ref="A11:C11"/>
    <mergeCell ref="I11:K11"/>
    <mergeCell ref="A7:C7"/>
    <mergeCell ref="A10:C10"/>
    <mergeCell ref="Q15:S15"/>
    <mergeCell ref="A8:C8"/>
    <mergeCell ref="D11:H11"/>
    <mergeCell ref="L11:P11"/>
    <mergeCell ref="D15:H15"/>
    <mergeCell ref="I10:K10"/>
    <mergeCell ref="I12:K12"/>
    <mergeCell ref="I14:K14"/>
    <mergeCell ref="I8:K8"/>
    <mergeCell ref="L10:O10"/>
    <mergeCell ref="A6:O6"/>
    <mergeCell ref="L8:O8"/>
    <mergeCell ref="I40:J40"/>
    <mergeCell ref="L15:P15"/>
    <mergeCell ref="A9:C9"/>
    <mergeCell ref="I9:K9"/>
    <mergeCell ref="L9:O9"/>
    <mergeCell ref="E34:O34"/>
    <mergeCell ref="L32:O32"/>
    <mergeCell ref="I32:K32"/>
    <mergeCell ref="D9:H9"/>
    <mergeCell ref="A12:C12"/>
    <mergeCell ref="D20:O20"/>
    <mergeCell ref="D12:H12"/>
    <mergeCell ref="I15:K15"/>
    <mergeCell ref="A22:O22"/>
    <mergeCell ref="B31:L31"/>
    <mergeCell ref="M24:N24"/>
    <mergeCell ref="M25:N25"/>
    <mergeCell ref="M26:N26"/>
    <mergeCell ref="M28:N28"/>
    <mergeCell ref="M29:N29"/>
    <mergeCell ref="D13:H13"/>
    <mergeCell ref="L12:O12"/>
    <mergeCell ref="D8:H8"/>
    <mergeCell ref="D7:O7"/>
    <mergeCell ref="M27:N27"/>
    <mergeCell ref="I13:K13"/>
    <mergeCell ref="D14:H14"/>
    <mergeCell ref="A16:O16"/>
    <mergeCell ref="A19:C19"/>
    <mergeCell ref="A20:C20"/>
    <mergeCell ref="D17:O17"/>
    <mergeCell ref="A21:C21"/>
  </mergeCells>
  <conditionalFormatting sqref="A36">
    <cfRule type="containsText" dxfId="131" priority="2" stopIfTrue="1" operator="containsText" text="Low risk ">
      <formula>NOT(ISERROR(SEARCH("Low risk ",A36)))</formula>
    </cfRule>
    <cfRule type="containsText" dxfId="130" priority="3" stopIfTrue="1" operator="containsText" text="Medium risk">
      <formula>NOT(ISERROR(SEARCH("Medium risk",A36)))</formula>
    </cfRule>
    <cfRule type="containsText" dxfId="129" priority="4" stopIfTrue="1" operator="containsText" text="High risk">
      <formula>NOT(ISERROR(SEARCH("High risk",A36)))</formula>
    </cfRule>
    <cfRule type="containsText" dxfId="128" priority="5" stopIfTrue="1" operator="containsText" text="Serious risk ">
      <formula>NOT(ISERROR(SEARCH("Serious risk ",A36)))</formula>
    </cfRule>
  </conditionalFormatting>
  <conditionalFormatting sqref="A29:B29 M29 O29">
    <cfRule type="containsText" dxfId="127" priority="17" stopIfTrue="1" operator="containsText" text="Serious risk ">
      <formula>NOT(ISERROR(SEARCH("Serious risk ",A29)))</formula>
    </cfRule>
    <cfRule type="containsText" dxfId="126" priority="14" stopIfTrue="1" operator="containsText" text="Low risk ">
      <formula>NOT(ISERROR(SEARCH("Low risk ",A29)))</formula>
    </cfRule>
    <cfRule type="containsText" dxfId="125" priority="15" stopIfTrue="1" operator="containsText" text="Medium risk">
      <formula>NOT(ISERROR(SEARCH("Medium risk",A29)))</formula>
    </cfRule>
    <cfRule type="containsText" dxfId="124" priority="16" stopIfTrue="1" operator="containsText" text="High risk">
      <formula>NOT(ISERROR(SEARCH("High risk",A29)))</formula>
    </cfRule>
  </conditionalFormatting>
  <conditionalFormatting sqref="A7:D8 I8:O8 A8:A9 A10:O10 A11:P11 P11:XFD31 D12 I12:O12 A12:A13 I13 L13 D14 I14:O14 D15:H15 L15:P15 A16:O17 A18:A20 D18:D20 A21:D21 A22:A23 A24:O24 A25:A27 M25:O27 A28:O28 A31 M31 O31 A32:I32 L32 E33 A33:A34 A35:O35 A37 E37 A38:O38 E39 A39:A43 I40:K43 A1:XFD6 P7:XFD8 D8:D9 Q9:XFD10 P32 T32:XFD32 P33:XFD1048576 A61:O1048576">
    <cfRule type="containsText" dxfId="123" priority="25" operator="containsText" text="Medium risk">
      <formula>NOT(ISERROR(SEARCH("Medium risk",A1)))</formula>
    </cfRule>
  </conditionalFormatting>
  <conditionalFormatting sqref="A30:O30">
    <cfRule type="containsText" dxfId="122" priority="18" stopIfTrue="1" operator="containsText" text="Low risk ">
      <formula>NOT(ISERROR(SEARCH("Low risk ",A30)))</formula>
    </cfRule>
    <cfRule type="containsText" dxfId="121" priority="19" stopIfTrue="1" operator="containsText" text="Medium risk">
      <formula>NOT(ISERROR(SEARCH("Medium risk",A30)))</formula>
    </cfRule>
    <cfRule type="containsText" dxfId="120" priority="20" stopIfTrue="1" operator="containsText" text="High risk">
      <formula>NOT(ISERROR(SEARCH("High risk",A30)))</formula>
    </cfRule>
    <cfRule type="containsText" dxfId="119" priority="21" stopIfTrue="1" operator="containsText" text="Serious risk ">
      <formula>NOT(ISERROR(SEARCH("Serious risk ",A30)))</formula>
    </cfRule>
  </conditionalFormatting>
  <conditionalFormatting sqref="A1:XFD6 A7:D8 P7:XFD8 I8:O8 A8:A9 D8:D9 Q9:XFD10 A10:O10 A11:P11 P11:XFD31 D12 I12:O12 A12:A13 I13 L13 D14 I14:O14 D15:H15 L15:P15 A16:O17 A18:A20 D18:D20 A21:D21 A22:A23 A24:O24 A25:A27 M25:O27 A28:O28 A31 M31 O31 A32:I32 L32 P32 T32:XFD32 E33 A33:A34 P33:XFD1048576 A35:O35 A37 E37 A38:O38 E39 A39:A43 I40:K43 A61:O1048576">
    <cfRule type="containsText" dxfId="118" priority="26" operator="containsText" text="High risk">
      <formula>NOT(ISERROR(SEARCH("High risk",A1)))</formula>
    </cfRule>
    <cfRule type="containsText" dxfId="117" priority="27" operator="containsText" text="Serious risk ">
      <formula>NOT(ISERROR(SEARCH("Serious risk ",A1)))</formula>
    </cfRule>
  </conditionalFormatting>
  <conditionalFormatting sqref="B25:L27">
    <cfRule type="containsText" dxfId="116" priority="6" stopIfTrue="1" operator="containsText" text="Low risk ">
      <formula>NOT(ISERROR(SEARCH("Low risk ",B25)))</formula>
    </cfRule>
    <cfRule type="containsText" dxfId="115" priority="7" stopIfTrue="1" operator="containsText" text="Medium risk">
      <formula>NOT(ISERROR(SEARCH("Medium risk",B25)))</formula>
    </cfRule>
    <cfRule type="containsText" dxfId="114" priority="8" stopIfTrue="1" operator="containsText" text="High risk">
      <formula>NOT(ISERROR(SEARCH("High risk",B25)))</formula>
    </cfRule>
    <cfRule type="containsText" dxfId="113" priority="9" stopIfTrue="1" operator="containsText" text="Serious risk ">
      <formula>NOT(ISERROR(SEARCH("Serious risk ",B25)))</formula>
    </cfRule>
  </conditionalFormatting>
  <conditionalFormatting sqref="B31:L31">
    <cfRule type="containsText" dxfId="112" priority="10" stopIfTrue="1" operator="containsText" text="Low risk ">
      <formula>NOT(ISERROR(SEARCH("Low risk ",B31)))</formula>
    </cfRule>
    <cfRule type="containsText" dxfId="111" priority="11" stopIfTrue="1" operator="containsText" text="Medium risk">
      <formula>NOT(ISERROR(SEARCH("Medium risk",B31)))</formula>
    </cfRule>
    <cfRule type="containsText" dxfId="110" priority="12" stopIfTrue="1" operator="containsText" text="High risk">
      <formula>NOT(ISERROR(SEARCH("High risk",B31)))</formula>
    </cfRule>
    <cfRule type="containsText" dxfId="109" priority="13" stopIfTrue="1" operator="containsText" text="Serious risk ">
      <formula>NOT(ISERROR(SEARCH("Serious risk ",B31)))</formula>
    </cfRule>
  </conditionalFormatting>
  <conditionalFormatting sqref="I40:K43 A7:C8 I8:O8 A8:A9 A10:O10 A11:P11 D12 I12:O12 A12:A13 I13 L13 D14 I14:O14 D15:H15 L15:P15 A16:O17 A18:A20 D18:D20 A21:D21 A22:A23 A24:O24 A25:A27 M25:O27 A28:O28 A31 M31 O31 A32:I32 L32 E33 A33:A34 A35:O35 A37 E37 A38:O38 E39 A39:A43">
    <cfRule type="containsText" dxfId="108" priority="24" operator="containsText" text="Low risk ">
      <formula>NOT(ISERROR(SEARCH("Low risk ",A7)))</formula>
    </cfRule>
  </conditionalFormatting>
  <conditionalFormatting sqref="K40:O40">
    <cfRule type="containsText" dxfId="107" priority="1" operator="containsText" text="Risk level determined by single item risk level">
      <formula>NOT(ISERROR(SEARCH("Risk level determined by single item risk level",K40)))</formula>
    </cfRule>
  </conditionalFormatting>
  <conditionalFormatting sqref="L32">
    <cfRule type="containsText" dxfId="106" priority="32" stopIfTrue="1" operator="containsText" text="Low risk">
      <formula>NOT(ISERROR(SEARCH("Low risk",L32)))</formula>
    </cfRule>
    <cfRule type="containsText" dxfId="105" priority="33" stopIfTrue="1" operator="containsText" text="Medium risk">
      <formula>NOT(ISERROR(SEARCH("Medium risk",L32)))</formula>
    </cfRule>
    <cfRule type="containsText" dxfId="104" priority="34" stopIfTrue="1" operator="containsText" text="High risk ">
      <formula>NOT(ISERROR(SEARCH("High risk ",L32)))</formula>
    </cfRule>
    <cfRule type="containsText" dxfId="103" priority="35" stopIfTrue="1" operator="containsText" text="Serious risk">
      <formula>NOT(ISERROR(SEARCH("Serious risk",L32)))</formula>
    </cfRule>
  </conditionalFormatting>
  <conditionalFormatting sqref="P39 K40:K43">
    <cfRule type="containsText" dxfId="102" priority="28" operator="containsText" text="Low risk">
      <formula>NOT(ISERROR(SEARCH("Low risk",K39)))</formula>
    </cfRule>
    <cfRule type="containsText" dxfId="101" priority="29" operator="containsText" text="Medium risk">
      <formula>NOT(ISERROR(SEARCH("Medium risk",K39)))</formula>
    </cfRule>
    <cfRule type="containsText" dxfId="100" priority="30" operator="containsText" text="High risk">
      <formula>NOT(ISERROR(SEARCH("High risk",K39)))</formula>
    </cfRule>
  </conditionalFormatting>
  <conditionalFormatting sqref="P39">
    <cfRule type="containsText" dxfId="99" priority="31" operator="containsText" text="Serious risk ">
      <formula>NOT(ISERROR(SEARCH("Serious risk ",P39)))</formula>
    </cfRule>
  </conditionalFormatting>
  <dataValidations xWindow="900" yWindow="480" count="14">
    <dataValidation allowBlank="1" showInputMessage="1" showErrorMessage="1" prompt="Optional field - having the assessment sense-checked by a colleague or other third party is good practice. " sqref="L8:O8" xr:uid="{74F3E594-2207-4634-A849-61E372A62547}"/>
    <dataValidation allowBlank="1" showInputMessage="1" showErrorMessage="1" promptTitle="PRISM Part 1, s2.2, stage (iii)" prompt="Determine who or what could be harmed, including hazards that have the potential to cause harm to other subjects. For injury/ill health to people, there are two key considerations - who is the product aimed at, and who else might be at risk. " sqref="D15:H15" xr:uid="{103BE1D0-ED83-4769-B707-00E579225AD5}"/>
    <dataValidation allowBlank="1" showInputMessage="1" showErrorMessage="1" promptTitle="PRISM Part 1 s2.2, stage (iii)2" prompt="The assessment should consider the circumstances where the product might forseeably be used by people other than those it is aimed at, and whether such people would be at an increased risk. Some products can present risks to people other than the user. " sqref="L15:P15" xr:uid="{7DAF4C02-F2C5-40E5-B038-97B33D9C9E26}"/>
    <dataValidation allowBlank="1" showInputMessage="1" showErrorMessage="1" prompt="Use this box to describe any contextual matters that are necessary to set the scene of the harm scenario. " sqref="A23:O23" xr:uid="{7C198573-B5E1-46C5-89B3-66113AC38AF3}"/>
    <dataValidation allowBlank="1" showInputMessage="1" showErrorMessage="1" promptTitle="PRISM Part 1 s2.2 (vi)" prompt="To determine the probability of harm occurring over the lifetime of the product, a probability is attached to each step of the scenario. See also PRISM guidance Part 2(3) (Use of Data) and 2(5) (Testing and product homogeneity)." sqref="M25:N25" xr:uid="{D5A92C44-3F64-445A-888C-929B93D80997}"/>
    <dataValidation allowBlank="1" showInputMessage="1" showErrorMessage="1" promptTitle="Identifying the hazard" prompt="See Prism guidance part 1, (3.3.) 'Identify the Hazard'. _x000a__x000a_" sqref="I14:K14" xr:uid="{8590B88B-726D-4BAA-86A6-34B40F2E621B}"/>
    <dataValidation allowBlank="1" showInputMessage="1" showErrorMessage="1" promptTitle="Free text box" prompt="Record here a description of the hazard under assessment, such as a small part that has been generated, or a surface that can reach a certain temperature. " sqref="E19:O19 D19" xr:uid="{C2368EE3-48CA-4877-94D9-447B29F38B30}"/>
    <dataValidation allowBlank="1" showInputMessage="1" showErrorMessage="1" promptTitle="PRISM Part 1, s2.2 (iv)" prompt="Creating a harm scenario requires consideration of how a product hazard  could cause harm to people. To assess multiple hazards, use the multiple scenario generator tab. " sqref="B25:L25" xr:uid="{F9C91876-DC51-4C50-B93D-C3E21364D0B4}"/>
    <dataValidation allowBlank="1" showInputMessage="1" showErrorMessage="1" promptTitle="Free text box" prompt="Use this box to describe the product sub-category. " sqref="L12:O12" xr:uid="{513C5854-14F9-4621-8E4F-9BFECA67B97D}"/>
    <dataValidation allowBlank="1" showInputMessage="1" showErrorMessage="1" prompt="Name of your authority or organisation " sqref="D8 L8:O8" xr:uid="{15B6854E-BB49-4D5C-AE95-C0FD5D203289}"/>
    <dataValidation allowBlank="1" showInputMessage="1" showErrorMessage="1" promptTitle="PRISM Part 1 s2.2, stage (iii)" prompt="Describe who or what could be harmed in the context of this harm scenario" sqref="D20:O20" xr:uid="{C1C16162-B522-483D-9ECF-F0461F3E3779}"/>
    <dataValidation allowBlank="1" showInputMessage="1" showErrorMessage="1" promptTitle="Free text box" prompt="Record here the supporting evidence used to support the harm scenario, for example the test report (including references so it is clear which test report is referred to), or the URL of data/evidence found online. " sqref="E34:O34" xr:uid="{D73434A8-8F53-4E38-A2FF-C9EE18AC2399}"/>
    <dataValidation allowBlank="1" showInputMessage="1" showErrorMessage="1" promptTitle="Enter value " prompt="Use this box to record the total number of items in use across the UK. If not known nor can be estimated, leave blank. " sqref="E40:H40" xr:uid="{4976454F-7672-49B1-B899-A7F57FF4CDCB}"/>
    <dataValidation allowBlank="1" showInputMessage="1" showErrorMessage="1" promptTitle="Free text box" prompt="Record here your notes from the sensitivity analysis, particularly if elements of the harm scenario are near boundary points. " sqref="E43:O43" xr:uid="{AEAB4594-7E18-47D5-B409-27D7582BBA55}"/>
  </dataValidations>
  <hyperlinks>
    <hyperlink ref="A36:O36" location="'Multiple scenario generator'!A1" display="Click here for multiple scenario generator" xr:uid="{026C96AD-081B-4C3F-A52E-78B2564EB9E0}"/>
    <hyperlink ref="A44:O44" location="'Risk evaluation'!A1" display="Click here to perform a risk evaluation " xr:uid="{73477DFC-4F6A-451E-BDA9-BD9BE8E564C9}"/>
  </hyperlinks>
  <pageMargins left="0.7" right="0.7" top="0.75" bottom="0.75" header="0.3" footer="0.3"/>
  <pageSetup paperSize="8" scale="52" orientation="portrait" r:id="rId1"/>
  <drawing r:id="rId2"/>
  <extLst>
    <ext xmlns:x14="http://schemas.microsoft.com/office/spreadsheetml/2009/9/main" uri="{CCE6A557-97BC-4b89-ADB6-D9C93CAAB3DF}">
      <x14:dataValidations xmlns:xm="http://schemas.microsoft.com/office/excel/2006/main" xWindow="900" yWindow="480" count="12">
        <x14:dataValidation type="list" allowBlank="1" showInputMessage="1" showErrorMessage="1" promptTitle="PRISM Part 1, 2.2 (viii) " prompt="Consider the level of uncertainty. Every risk assessment that involves some degree of estimation will come with an associated degree of uncertainty; this is normal and does not in itself mean that the risk assessment is flawed. " xr:uid="{712CDD10-EAEC-46AB-88C1-E23F2BCDD06B}">
          <x14:formula1>
            <xm:f>'HIDE scores for PRISM'!$Q$1:$Q$4</xm:f>
          </x14:formula1>
          <xm:sqref>E33:O33</xm:sqref>
        </x14:dataValidation>
        <x14:dataValidation type="list" allowBlank="1" showInputMessage="1" showErrorMessage="1" xr:uid="{A05537A3-A051-4A39-ADAA-5322B1C45A8A}">
          <x14:formula1>
            <xm:f>'HIDE scores for PRISM'!$B$1:$B$7</xm:f>
          </x14:formula1>
          <xm:sqref>L14</xm:sqref>
        </x14:dataValidation>
        <x14:dataValidation type="list" allowBlank="1" showErrorMessage="1" xr:uid="{49E72BA8-71E8-46DA-99B1-5AB101DB3DEB}">
          <x14:formula1>
            <xm:f>'HIDE scores for PRISM'!$P$1:$P$4</xm:f>
          </x14:formula1>
          <xm:sqref>O26:O31</xm:sqref>
        </x14:dataValidation>
        <x14:dataValidation type="list" allowBlank="1" showInputMessage="1" showErrorMessage="1" promptTitle="PRISM Part 1 s1.5, stage 1" prompt=" There are some (limited) circumstances where it is appropriate to treat a non-compliant product as likely to present a serious risk, without the need to undertake a full risk assessment. " xr:uid="{DF0049CE-1EB6-44DC-BC2A-D632EEFD964F}">
          <x14:formula1>
            <xm:f>'HIDE scores for PRISM'!$E$1:$E$4</xm:f>
          </x14:formula1>
          <xm:sqref>D17:O17</xm:sqref>
        </x14:dataValidation>
        <x14:dataValidation type="list" allowBlank="1" showInputMessage="1" showErrorMessage="1" prompt="A picture of the product, its packaging and any marking plate can be useful, particularly if the product becomes the subject of a product safety notification. " xr:uid="{6E597E3C-C6C4-4FCB-A8E1-B1B83DE8EDD8}">
          <x14:formula1>
            <xm:f>'HIDE scores for PRISM'!$H$1:$H$3</xm:f>
          </x14:formula1>
          <xm:sqref>L13:O13</xm:sqref>
        </x14:dataValidation>
        <x14:dataValidation type="list" allowBlank="1" showInputMessage="1" showErrorMessage="1" promptTitle="PRISM Part 1, s2.2 (viii)" prompt="The implications of the uncertainty can be considered by undertaking a senseitivity analysis. This involves varying one or more of the component parts of the risk assessment to reflect the boundaries of the uncertainty. " xr:uid="{68286A04-9429-4624-B2B9-5EB0C9ECBD9A}">
          <x14:formula1>
            <xm:f>'HIDE scores for PRISM'!$U$1:$U$4</xm:f>
          </x14:formula1>
          <xm:sqref>E42:O42</xm:sqref>
        </x14:dataValidation>
        <x14:dataValidation type="list" allowBlank="1" showInputMessage="1" showErrorMessage="1" promptTitle="PRISM Part 1, s2.2 (vii)" prompt="Level of risk (all items). The assessor should consider the risk presented by the total number of items in use across the UK, where such information is available or can be estimated. This risk can be viewed as the risk to the UK population as a whole. " xr:uid="{220194FD-458B-42A2-9B40-83BE5D8AB92E}">
          <x14:formula1>
            <xm:f>'HIDE scores for PRISM'!$L$1:$L$4</xm:f>
          </x14:formula1>
          <xm:sqref>E39:O39</xm:sqref>
        </x14:dataValidation>
        <x14:dataValidation type="list" allowBlank="1" showInputMessage="1" showErrorMessage="1" xr:uid="{6F79E3C5-83C0-4F20-80A2-12D58EE66BB7}">
          <x14:formula1>
            <xm:f>'HIDE scores for PRISM'!$A$1:$A$26</xm:f>
          </x14:formula1>
          <xm:sqref>L10</xm:sqref>
        </x14:dataValidation>
        <x14:dataValidation type="list" allowBlank="1" showInputMessage="1" showErrorMessage="1" promptTitle="PRISM Part 1 s2.2, stage (ii)" prompt="The relevant hazard/s forming the subject of the risk assessment need to be clearly identified. The most common types of physical hazard presented by products can be found in s2.2, stage (ii), table 1, with hazard examples. " xr:uid="{D27DF072-BA8A-4CE9-A663-6FE49D5C1E19}">
          <x14:formula1>
            <xm:f>'HIDE scores for PRISM'!$C$1:$C$12</xm:f>
          </x14:formula1>
          <xm:sqref>D18:O18</xm:sqref>
        </x14:dataValidation>
        <x14:dataValidation type="list" allowBlank="1" showInputMessage="1" showErrorMessage="1" promptTitle="PRISM Part 1, s2.2, stage (v)" prompt="Determine the severity of the harm, which will depend upon the effect the identified hazard/s will have upon the subject in the circumstances described in the injury scenarios. " xr:uid="{3F69B069-B1E6-428E-861C-7EE1DD8B6A97}">
          <x14:formula1>
            <xm:f>'HIDE scores for PRISM'!$D$1:$D$5</xm:f>
          </x14:formula1>
          <xm:sqref>D21:O21</xm:sqref>
        </x14:dataValidation>
        <x14:dataValidation type="list" allowBlank="1" showInputMessage="1" showErrorMessage="1" promptTitle="PRISM Part 2(3), Use of Data" prompt="Data can prove insightful and bring greater certainty to the risk assessment process, though should be used with caution. The basis upon which data has been derived and created must be understood. " xr:uid="{5C9D9850-7F18-4FAF-8028-E4B2511BC5E1}">
          <x14:formula1>
            <xm:f>'HIDE scores for PRISM'!$P$1:$P$4</xm:f>
          </x14:formula1>
          <xm:sqref>O25</xm:sqref>
        </x14:dataValidation>
        <x14:dataValidation type="list" allowBlank="1" showInputMessage="1" showErrorMessage="1" promptTitle="PRISM Part 2(2)" prompt="Where a risk assessment has involved consideration of the risk presented by more than one hazard, in some circumstances there may be value in the risk assessor flagging the fact that there is more than one hazard of concern. " xr:uid="{6EAF2967-04E4-4481-87FB-9E0FE4D4E586}">
          <x14:formula1>
            <xm:f>'HIDE scores for PRISM'!$G$1:$G$4</xm:f>
          </x14:formula1>
          <xm:sqref>E37:O37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4A00-C186-4887-910F-9F2DD6E95E80}">
  <sheetPr codeName="Sheet5">
    <tabColor rgb="FFF9AE2D"/>
    <pageSetUpPr fitToPage="1"/>
  </sheetPr>
  <dimension ref="A1:W100"/>
  <sheetViews>
    <sheetView showGridLines="0" zoomScale="80" zoomScaleNormal="80" workbookViewId="0">
      <selection activeCell="B8" sqref="B8:L8"/>
    </sheetView>
  </sheetViews>
  <sheetFormatPr defaultColWidth="8.81640625" defaultRowHeight="14.5" x14ac:dyDescent="0.35"/>
  <cols>
    <col min="1" max="3" width="8" style="85" customWidth="1"/>
    <col min="4" max="4" width="11.08984375" style="85" customWidth="1"/>
    <col min="5" max="13" width="8" style="85" customWidth="1"/>
    <col min="14" max="14" width="9.453125" style="85" customWidth="1"/>
    <col min="15" max="15" width="11.453125" style="85" customWidth="1"/>
    <col min="16" max="22" width="8.81640625" style="85"/>
    <col min="23" max="23" width="37.453125" style="85" customWidth="1"/>
    <col min="24" max="16384" width="8.81640625" style="85"/>
  </cols>
  <sheetData>
    <row r="1" spans="1:15" ht="65.150000000000006" customHeight="1" x14ac:dyDescent="0.35">
      <c r="A1" s="245" t="s">
        <v>133</v>
      </c>
      <c r="B1" s="245"/>
      <c r="C1" s="245"/>
      <c r="D1" s="245"/>
      <c r="E1" s="245"/>
      <c r="F1" s="245"/>
      <c r="G1" s="245"/>
      <c r="H1" s="245"/>
      <c r="I1" s="245"/>
      <c r="J1" s="245"/>
      <c r="K1" s="245"/>
      <c r="L1" s="245"/>
      <c r="M1" s="245"/>
      <c r="N1" s="245"/>
      <c r="O1" s="245"/>
    </row>
    <row r="2" spans="1:15" ht="50.15" customHeight="1" x14ac:dyDescent="0.35">
      <c r="A2" s="228" t="s">
        <v>134</v>
      </c>
      <c r="B2" s="229"/>
      <c r="C2" s="229"/>
      <c r="D2" s="229"/>
      <c r="E2" s="229"/>
      <c r="F2" s="229"/>
      <c r="G2" s="229"/>
      <c r="H2" s="229"/>
      <c r="I2" s="229"/>
      <c r="J2" s="229"/>
      <c r="K2" s="229"/>
      <c r="L2" s="229"/>
      <c r="M2" s="229"/>
      <c r="N2" s="229"/>
      <c r="O2" s="230"/>
    </row>
    <row r="3" spans="1:15" ht="50.15" customHeight="1" x14ac:dyDescent="0.35">
      <c r="A3" s="142" t="s">
        <v>135</v>
      </c>
      <c r="B3" s="143"/>
      <c r="C3" s="144"/>
      <c r="D3" s="151" t="s">
        <v>86</v>
      </c>
      <c r="E3" s="152"/>
      <c r="F3" s="152"/>
      <c r="G3" s="152"/>
      <c r="H3" s="152"/>
      <c r="I3" s="152"/>
      <c r="J3" s="152"/>
      <c r="K3" s="152"/>
      <c r="L3" s="152"/>
      <c r="M3" s="152"/>
      <c r="N3" s="152"/>
      <c r="O3" s="153"/>
    </row>
    <row r="4" spans="1:15" ht="50.15" customHeight="1" x14ac:dyDescent="0.35">
      <c r="A4" s="233" t="s">
        <v>101</v>
      </c>
      <c r="B4" s="234"/>
      <c r="C4" s="235"/>
      <c r="D4" s="218"/>
      <c r="E4" s="236"/>
      <c r="F4" s="236"/>
      <c r="G4" s="236"/>
      <c r="H4" s="236"/>
      <c r="I4" s="236"/>
      <c r="J4" s="236"/>
      <c r="K4" s="236"/>
      <c r="L4" s="236"/>
      <c r="M4" s="236"/>
      <c r="N4" s="236"/>
      <c r="O4" s="237"/>
    </row>
    <row r="5" spans="1:15" ht="50.15" customHeight="1" x14ac:dyDescent="0.35">
      <c r="A5" s="180" t="s">
        <v>103</v>
      </c>
      <c r="B5" s="157"/>
      <c r="C5" s="158"/>
      <c r="D5" s="151" t="s">
        <v>93</v>
      </c>
      <c r="E5" s="152"/>
      <c r="F5" s="152"/>
      <c r="G5" s="152"/>
      <c r="H5" s="152"/>
      <c r="I5" s="152"/>
      <c r="J5" s="152"/>
      <c r="K5" s="152"/>
      <c r="L5" s="152"/>
      <c r="M5" s="152"/>
      <c r="N5" s="152"/>
      <c r="O5" s="153"/>
    </row>
    <row r="6" spans="1:15" ht="50.15" customHeight="1" x14ac:dyDescent="0.35">
      <c r="A6" s="180" t="s">
        <v>104</v>
      </c>
      <c r="B6" s="157"/>
      <c r="C6" s="157"/>
      <c r="D6" s="157"/>
      <c r="E6" s="157"/>
      <c r="F6" s="157"/>
      <c r="G6" s="157"/>
      <c r="H6" s="157"/>
      <c r="I6" s="157"/>
      <c r="J6" s="157"/>
      <c r="K6" s="157"/>
      <c r="L6" s="157"/>
      <c r="M6" s="157"/>
      <c r="N6" s="157"/>
      <c r="O6" s="158"/>
    </row>
    <row r="7" spans="1:15" ht="50.15" customHeight="1" x14ac:dyDescent="0.35">
      <c r="A7" s="238"/>
      <c r="B7" s="239"/>
      <c r="C7" s="239"/>
      <c r="D7" s="239"/>
      <c r="E7" s="239"/>
      <c r="F7" s="239"/>
      <c r="G7" s="239"/>
      <c r="H7" s="239"/>
      <c r="I7" s="239"/>
      <c r="J7" s="239"/>
      <c r="K7" s="239"/>
      <c r="L7" s="239"/>
      <c r="M7" s="239"/>
      <c r="N7" s="239"/>
      <c r="O7" s="240"/>
    </row>
    <row r="8" spans="1:15" ht="90" customHeight="1" x14ac:dyDescent="0.35">
      <c r="A8" s="86"/>
      <c r="B8" s="180" t="s">
        <v>105</v>
      </c>
      <c r="C8" s="157"/>
      <c r="D8" s="157"/>
      <c r="E8" s="157"/>
      <c r="F8" s="157"/>
      <c r="G8" s="157"/>
      <c r="H8" s="157"/>
      <c r="I8" s="157"/>
      <c r="J8" s="157"/>
      <c r="K8" s="157"/>
      <c r="L8" s="158"/>
      <c r="M8" s="231" t="s">
        <v>106</v>
      </c>
      <c r="N8" s="232"/>
      <c r="O8" s="63" t="s">
        <v>107</v>
      </c>
    </row>
    <row r="9" spans="1:15" ht="69.900000000000006" customHeight="1" thickBot="1" x14ac:dyDescent="0.4">
      <c r="A9" s="87" t="s">
        <v>108</v>
      </c>
      <c r="B9" s="135" t="s">
        <v>136</v>
      </c>
      <c r="C9" s="136"/>
      <c r="D9" s="136"/>
      <c r="E9" s="136"/>
      <c r="F9" s="136"/>
      <c r="G9" s="136"/>
      <c r="H9" s="136"/>
      <c r="I9" s="136"/>
      <c r="J9" s="136"/>
      <c r="K9" s="136"/>
      <c r="L9" s="137"/>
      <c r="M9" s="140"/>
      <c r="N9" s="141"/>
      <c r="O9" s="6" t="s">
        <v>93</v>
      </c>
    </row>
    <row r="10" spans="1:15" ht="69.900000000000006" customHeight="1" thickTop="1" thickBot="1" x14ac:dyDescent="0.4">
      <c r="A10" s="88" t="s">
        <v>110</v>
      </c>
      <c r="B10" s="135" t="s">
        <v>137</v>
      </c>
      <c r="C10" s="136"/>
      <c r="D10" s="136"/>
      <c r="E10" s="136"/>
      <c r="F10" s="136"/>
      <c r="G10" s="136"/>
      <c r="H10" s="136"/>
      <c r="I10" s="136"/>
      <c r="J10" s="136"/>
      <c r="K10" s="136"/>
      <c r="L10" s="137"/>
      <c r="M10" s="135"/>
      <c r="N10" s="137"/>
      <c r="O10" s="6" t="s">
        <v>93</v>
      </c>
    </row>
    <row r="11" spans="1:15" ht="90" customHeight="1" thickBot="1" x14ac:dyDescent="0.4">
      <c r="A11" s="89" t="s">
        <v>111</v>
      </c>
      <c r="B11" s="135" t="s">
        <v>138</v>
      </c>
      <c r="C11" s="136"/>
      <c r="D11" s="136"/>
      <c r="E11" s="136"/>
      <c r="F11" s="136"/>
      <c r="G11" s="136"/>
      <c r="H11" s="136"/>
      <c r="I11" s="136"/>
      <c r="J11" s="136"/>
      <c r="K11" s="136"/>
      <c r="L11" s="137"/>
      <c r="M11" s="140"/>
      <c r="N11" s="141"/>
      <c r="O11" s="6" t="s">
        <v>93</v>
      </c>
    </row>
    <row r="12" spans="1:15" ht="69.900000000000006" customHeight="1" thickBot="1" x14ac:dyDescent="0.4">
      <c r="A12" s="89" t="s">
        <v>112</v>
      </c>
      <c r="B12" s="135" t="s">
        <v>139</v>
      </c>
      <c r="C12" s="136"/>
      <c r="D12" s="136"/>
      <c r="E12" s="136"/>
      <c r="F12" s="136"/>
      <c r="G12" s="136"/>
      <c r="H12" s="136"/>
      <c r="I12" s="136"/>
      <c r="J12" s="136"/>
      <c r="K12" s="136"/>
      <c r="L12" s="137"/>
      <c r="M12" s="140"/>
      <c r="N12" s="141"/>
      <c r="O12" s="6" t="s">
        <v>93</v>
      </c>
    </row>
    <row r="13" spans="1:15" ht="69.900000000000006" customHeight="1" x14ac:dyDescent="0.35">
      <c r="A13" s="90" t="s">
        <v>114</v>
      </c>
      <c r="B13" s="135" t="s">
        <v>139</v>
      </c>
      <c r="C13" s="136"/>
      <c r="D13" s="136"/>
      <c r="E13" s="136"/>
      <c r="F13" s="136"/>
      <c r="G13" s="136"/>
      <c r="H13" s="136"/>
      <c r="I13" s="136"/>
      <c r="J13" s="136"/>
      <c r="K13" s="136"/>
      <c r="L13" s="137"/>
      <c r="M13" s="140"/>
      <c r="N13" s="141"/>
      <c r="O13" s="6" t="s">
        <v>93</v>
      </c>
    </row>
    <row r="14" spans="1:15" ht="69.900000000000006" customHeight="1" thickBot="1" x14ac:dyDescent="0.4">
      <c r="A14" s="90" t="s">
        <v>115</v>
      </c>
      <c r="B14" s="135" t="s">
        <v>139</v>
      </c>
      <c r="C14" s="136"/>
      <c r="D14" s="136"/>
      <c r="E14" s="136"/>
      <c r="F14" s="136"/>
      <c r="G14" s="136"/>
      <c r="H14" s="136"/>
      <c r="I14" s="136"/>
      <c r="J14" s="136"/>
      <c r="K14" s="136"/>
      <c r="L14" s="137"/>
      <c r="M14" s="224"/>
      <c r="N14" s="224"/>
      <c r="O14" s="6" t="s">
        <v>93</v>
      </c>
    </row>
    <row r="15" spans="1:15" ht="69.900000000000006" customHeight="1" x14ac:dyDescent="0.35">
      <c r="A15" s="91" t="s">
        <v>116</v>
      </c>
      <c r="B15" s="135" t="s">
        <v>140</v>
      </c>
      <c r="C15" s="136"/>
      <c r="D15" s="136"/>
      <c r="E15" s="136"/>
      <c r="F15" s="136"/>
      <c r="G15" s="136"/>
      <c r="H15" s="136"/>
      <c r="I15" s="136"/>
      <c r="J15" s="136"/>
      <c r="K15" s="136"/>
      <c r="L15" s="137"/>
      <c r="M15" s="140"/>
      <c r="N15" s="141"/>
      <c r="O15" s="6" t="s">
        <v>93</v>
      </c>
    </row>
    <row r="16" spans="1:15" ht="69.900000000000006" customHeight="1" x14ac:dyDescent="0.35">
      <c r="A16" s="191" t="s">
        <v>141</v>
      </c>
      <c r="B16" s="191"/>
      <c r="C16" s="241">
        <f>PRODUCT(M9:N15)</f>
        <v>0</v>
      </c>
      <c r="D16" s="241"/>
      <c r="E16" s="193" t="s">
        <v>118</v>
      </c>
      <c r="F16" s="193"/>
      <c r="G16" s="242" t="str">
        <f>IF(D5="Level 4: Injury or ill health that is, or could be, fatal, including brain death; consequences that affect reproduction or unborn children; severe loss of limbs and/or function, leading to more than approximately 10% of disability.",4,IF(D5="Level 3: Injury or ill health that normally requires hospitalisation and will affect functioning for more than 6 months or lead to a permanent loss of function.",3,IF(D5="Level 2: Injury or ill health for which a visit to A&amp;E may be necessary, but in general, hospitalisation is not required. Functioning may be affected for a limited period, not more than about 6 months, and recovery is more or less complete.",2,IF(D5="Level 1: Injury or ill health that after basic treatment (first aid, normally not by a doctor) does not substantially hamper functioning or cause excessive pain; usually the consequences are completely reversible.",1,IF(D5="Select from list","Harm level not selected")))))</f>
        <v>Harm level not selected</v>
      </c>
      <c r="H16" s="243"/>
      <c r="I16" s="172" t="s">
        <v>119</v>
      </c>
      <c r="J16" s="173"/>
      <c r="K16" s="174"/>
      <c r="L16" s="244" t="str">
        <f>IF(C16&gt;0,INDEX('HIDE scores for PRISM'!AJ6:AM13,MATCH(C16,'HIDE scores for PRISM'!AI6:AI13,1),MATCH(G16,'HIDE scores for PRISM'!AJ5:AM5,0)),"")</f>
        <v/>
      </c>
      <c r="M16" s="244"/>
      <c r="N16" s="244"/>
      <c r="O16" s="244"/>
    </row>
    <row r="17" spans="1:17" ht="69.900000000000006" customHeight="1" x14ac:dyDescent="0.35">
      <c r="A17" s="203" t="s">
        <v>120</v>
      </c>
      <c r="B17" s="204"/>
      <c r="C17" s="204"/>
      <c r="D17" s="206"/>
      <c r="E17" s="225" t="s">
        <v>93</v>
      </c>
      <c r="F17" s="226"/>
      <c r="G17" s="226"/>
      <c r="H17" s="226"/>
      <c r="I17" s="226"/>
      <c r="J17" s="226"/>
      <c r="K17" s="226"/>
      <c r="L17" s="226"/>
      <c r="M17" s="226"/>
      <c r="N17" s="226"/>
      <c r="O17" s="227"/>
    </row>
    <row r="18" spans="1:17" s="92" customFormat="1" ht="69.900000000000006" customHeight="1" x14ac:dyDescent="0.5">
      <c r="A18" s="191" t="s">
        <v>121</v>
      </c>
      <c r="B18" s="191"/>
      <c r="C18" s="191"/>
      <c r="D18" s="191"/>
      <c r="E18" s="225"/>
      <c r="F18" s="226"/>
      <c r="G18" s="226"/>
      <c r="H18" s="226"/>
      <c r="I18" s="226"/>
      <c r="J18" s="226"/>
      <c r="K18" s="226"/>
      <c r="L18" s="226"/>
      <c r="M18" s="226"/>
      <c r="N18" s="226"/>
      <c r="O18" s="227"/>
    </row>
    <row r="19" spans="1:17" ht="50.25" customHeight="1" x14ac:dyDescent="0.35">
      <c r="A19" s="214" t="s">
        <v>142</v>
      </c>
      <c r="B19" s="214"/>
      <c r="C19" s="214"/>
      <c r="D19" s="214"/>
      <c r="E19" s="214"/>
      <c r="F19" s="214"/>
      <c r="G19" s="214"/>
      <c r="H19" s="214"/>
      <c r="I19" s="214"/>
      <c r="J19" s="214"/>
      <c r="K19" s="214"/>
      <c r="L19" s="214"/>
      <c r="M19" s="214"/>
      <c r="N19" s="214"/>
      <c r="O19" s="214"/>
    </row>
    <row r="20" spans="1:17" ht="50.15" customHeight="1" x14ac:dyDescent="0.35">
      <c r="A20" s="180" t="s">
        <v>143</v>
      </c>
      <c r="B20" s="157"/>
      <c r="C20" s="157"/>
      <c r="D20" s="158"/>
      <c r="E20" s="215" t="s">
        <v>144</v>
      </c>
      <c r="F20" s="216"/>
      <c r="G20" s="216"/>
      <c r="H20" s="216"/>
      <c r="I20" s="216"/>
      <c r="J20" s="216"/>
      <c r="K20" s="216"/>
      <c r="L20" s="216"/>
      <c r="M20" s="216"/>
      <c r="N20" s="216"/>
      <c r="O20" s="217"/>
    </row>
    <row r="21" spans="1:17" ht="50.15" customHeight="1" x14ac:dyDescent="0.35">
      <c r="A21" s="157" t="s">
        <v>131</v>
      </c>
      <c r="B21" s="157"/>
      <c r="C21" s="157"/>
      <c r="D21" s="157"/>
      <c r="E21" s="223"/>
      <c r="F21" s="223"/>
      <c r="G21" s="223"/>
      <c r="H21" s="223"/>
      <c r="I21" s="223"/>
      <c r="J21" s="223"/>
      <c r="K21" s="223"/>
      <c r="L21" s="223"/>
      <c r="M21" s="223"/>
      <c r="N21" s="223"/>
      <c r="O21" s="223"/>
    </row>
    <row r="22" spans="1:17" ht="50.15" customHeight="1" x14ac:dyDescent="0.35">
      <c r="Q22"/>
    </row>
    <row r="23" spans="1:17" ht="50.15" customHeight="1" x14ac:dyDescent="0.35">
      <c r="A23" s="228" t="s">
        <v>145</v>
      </c>
      <c r="B23" s="229"/>
      <c r="C23" s="229"/>
      <c r="D23" s="229"/>
      <c r="E23" s="229"/>
      <c r="F23" s="229"/>
      <c r="G23" s="229"/>
      <c r="H23" s="229"/>
      <c r="I23" s="229"/>
      <c r="J23" s="229"/>
      <c r="K23" s="229"/>
      <c r="L23" s="229"/>
      <c r="M23" s="229"/>
      <c r="N23" s="229"/>
      <c r="O23" s="230"/>
    </row>
    <row r="24" spans="1:17" ht="50.15" customHeight="1" x14ac:dyDescent="0.35">
      <c r="A24" s="142" t="s">
        <v>135</v>
      </c>
      <c r="B24" s="143"/>
      <c r="C24" s="144"/>
      <c r="D24" s="151" t="s">
        <v>86</v>
      </c>
      <c r="E24" s="152"/>
      <c r="F24" s="152"/>
      <c r="G24" s="152"/>
      <c r="H24" s="152"/>
      <c r="I24" s="152"/>
      <c r="J24" s="152"/>
      <c r="K24" s="152"/>
      <c r="L24" s="152"/>
      <c r="M24" s="152"/>
      <c r="N24" s="152"/>
      <c r="O24" s="153"/>
    </row>
    <row r="25" spans="1:17" ht="50.15" customHeight="1" x14ac:dyDescent="0.35">
      <c r="A25" s="142" t="s">
        <v>102</v>
      </c>
      <c r="B25" s="143"/>
      <c r="C25" s="144"/>
      <c r="D25" s="176"/>
      <c r="E25" s="177"/>
      <c r="F25" s="177"/>
      <c r="G25" s="177"/>
      <c r="H25" s="177"/>
      <c r="I25" s="177"/>
      <c r="J25" s="177"/>
      <c r="K25" s="177"/>
      <c r="L25" s="177"/>
      <c r="M25" s="177"/>
      <c r="N25" s="177"/>
      <c r="O25" s="178"/>
    </row>
    <row r="26" spans="1:17" ht="50.15" customHeight="1" x14ac:dyDescent="0.35">
      <c r="A26" s="233" t="s">
        <v>101</v>
      </c>
      <c r="B26" s="234"/>
      <c r="C26" s="235"/>
      <c r="D26" s="218"/>
      <c r="E26" s="236"/>
      <c r="F26" s="236"/>
      <c r="G26" s="236"/>
      <c r="H26" s="236"/>
      <c r="I26" s="236"/>
      <c r="J26" s="236"/>
      <c r="K26" s="236"/>
      <c r="L26" s="236"/>
      <c r="M26" s="236"/>
      <c r="N26" s="236"/>
      <c r="O26" s="237"/>
    </row>
    <row r="27" spans="1:17" ht="69.900000000000006" customHeight="1" x14ac:dyDescent="0.35">
      <c r="A27" s="180" t="s">
        <v>103</v>
      </c>
      <c r="B27" s="157"/>
      <c r="C27" s="158"/>
      <c r="D27" s="151" t="s">
        <v>93</v>
      </c>
      <c r="E27" s="152"/>
      <c r="F27" s="152"/>
      <c r="G27" s="152"/>
      <c r="H27" s="152"/>
      <c r="I27" s="152"/>
      <c r="J27" s="152"/>
      <c r="K27" s="152"/>
      <c r="L27" s="152"/>
      <c r="M27" s="152"/>
      <c r="N27" s="152"/>
      <c r="O27" s="153"/>
    </row>
    <row r="28" spans="1:17" ht="69.900000000000006" customHeight="1" x14ac:dyDescent="0.35">
      <c r="A28" s="180" t="s">
        <v>104</v>
      </c>
      <c r="B28" s="157"/>
      <c r="C28" s="157"/>
      <c r="D28" s="157"/>
      <c r="E28" s="157"/>
      <c r="F28" s="157"/>
      <c r="G28" s="157"/>
      <c r="H28" s="157"/>
      <c r="I28" s="157"/>
      <c r="J28" s="157"/>
      <c r="K28" s="157"/>
      <c r="L28" s="157"/>
      <c r="M28" s="157"/>
      <c r="N28" s="157"/>
      <c r="O28" s="158"/>
    </row>
    <row r="29" spans="1:17" s="93" customFormat="1" ht="69.900000000000006" customHeight="1" x14ac:dyDescent="0.35">
      <c r="A29" s="238"/>
      <c r="B29" s="239"/>
      <c r="C29" s="239"/>
      <c r="D29" s="239"/>
      <c r="E29" s="239"/>
      <c r="F29" s="239"/>
      <c r="G29" s="239"/>
      <c r="H29" s="239"/>
      <c r="I29" s="239"/>
      <c r="J29" s="239"/>
      <c r="K29" s="239"/>
      <c r="L29" s="239"/>
      <c r="M29" s="239"/>
      <c r="N29" s="239"/>
      <c r="O29" s="240"/>
    </row>
    <row r="30" spans="1:17" ht="90" customHeight="1" x14ac:dyDescent="0.35">
      <c r="A30" s="86"/>
      <c r="B30" s="180" t="s">
        <v>105</v>
      </c>
      <c r="C30" s="157"/>
      <c r="D30" s="157"/>
      <c r="E30" s="157"/>
      <c r="F30" s="157"/>
      <c r="G30" s="157"/>
      <c r="H30" s="157"/>
      <c r="I30" s="157"/>
      <c r="J30" s="157"/>
      <c r="K30" s="157"/>
      <c r="L30" s="158"/>
      <c r="M30" s="231" t="s">
        <v>146</v>
      </c>
      <c r="N30" s="232"/>
      <c r="O30" s="63" t="s">
        <v>107</v>
      </c>
    </row>
    <row r="31" spans="1:17" ht="90" customHeight="1" thickBot="1" x14ac:dyDescent="0.4">
      <c r="A31" s="87" t="s">
        <v>108</v>
      </c>
      <c r="B31" s="135" t="s">
        <v>140</v>
      </c>
      <c r="C31" s="136"/>
      <c r="D31" s="136"/>
      <c r="E31" s="136"/>
      <c r="F31" s="136"/>
      <c r="G31" s="136"/>
      <c r="H31" s="136"/>
      <c r="I31" s="136"/>
      <c r="J31" s="136"/>
      <c r="K31" s="136"/>
      <c r="L31" s="137"/>
      <c r="M31" s="140"/>
      <c r="N31" s="141"/>
      <c r="O31" s="6" t="s">
        <v>93</v>
      </c>
    </row>
    <row r="32" spans="1:17" ht="90" customHeight="1" thickTop="1" thickBot="1" x14ac:dyDescent="0.4">
      <c r="A32" s="88" t="s">
        <v>110</v>
      </c>
      <c r="B32" s="135" t="s">
        <v>140</v>
      </c>
      <c r="C32" s="136"/>
      <c r="D32" s="136"/>
      <c r="E32" s="136"/>
      <c r="F32" s="136"/>
      <c r="G32" s="136"/>
      <c r="H32" s="136"/>
      <c r="I32" s="136"/>
      <c r="J32" s="136"/>
      <c r="K32" s="136"/>
      <c r="L32" s="137"/>
      <c r="M32" s="135"/>
      <c r="N32" s="137"/>
      <c r="O32" s="6" t="s">
        <v>93</v>
      </c>
    </row>
    <row r="33" spans="1:23" ht="90" customHeight="1" thickBot="1" x14ac:dyDescent="0.4">
      <c r="A33" s="89" t="s">
        <v>111</v>
      </c>
      <c r="B33" s="135" t="s">
        <v>140</v>
      </c>
      <c r="C33" s="136"/>
      <c r="D33" s="136"/>
      <c r="E33" s="136"/>
      <c r="F33" s="136"/>
      <c r="G33" s="136"/>
      <c r="H33" s="136"/>
      <c r="I33" s="136"/>
      <c r="J33" s="136"/>
      <c r="K33" s="136"/>
      <c r="L33" s="137"/>
      <c r="M33" s="140"/>
      <c r="N33" s="141"/>
      <c r="O33" s="6" t="s">
        <v>93</v>
      </c>
    </row>
    <row r="34" spans="1:23" ht="90" customHeight="1" thickBot="1" x14ac:dyDescent="0.4">
      <c r="A34" s="89" t="s">
        <v>112</v>
      </c>
      <c r="B34" s="135" t="s">
        <v>139</v>
      </c>
      <c r="C34" s="136"/>
      <c r="D34" s="136"/>
      <c r="E34" s="136"/>
      <c r="F34" s="136"/>
      <c r="G34" s="136"/>
      <c r="H34" s="136"/>
      <c r="I34" s="136"/>
      <c r="J34" s="136"/>
      <c r="K34" s="136"/>
      <c r="L34" s="137"/>
      <c r="M34" s="140"/>
      <c r="N34" s="141"/>
      <c r="O34" s="6" t="s">
        <v>93</v>
      </c>
    </row>
    <row r="35" spans="1:23" ht="90" customHeight="1" x14ac:dyDescent="0.35">
      <c r="A35" s="90" t="s">
        <v>114</v>
      </c>
      <c r="B35" s="135" t="s">
        <v>139</v>
      </c>
      <c r="C35" s="136"/>
      <c r="D35" s="136"/>
      <c r="E35" s="136"/>
      <c r="F35" s="136"/>
      <c r="G35" s="136"/>
      <c r="H35" s="136"/>
      <c r="I35" s="136"/>
      <c r="J35" s="136"/>
      <c r="K35" s="136"/>
      <c r="L35" s="137"/>
      <c r="M35" s="140"/>
      <c r="N35" s="141"/>
      <c r="O35" s="6" t="s">
        <v>93</v>
      </c>
    </row>
    <row r="36" spans="1:23" ht="90" customHeight="1" thickBot="1" x14ac:dyDescent="0.4">
      <c r="A36" s="90" t="s">
        <v>115</v>
      </c>
      <c r="B36" s="135" t="s">
        <v>139</v>
      </c>
      <c r="C36" s="136"/>
      <c r="D36" s="136"/>
      <c r="E36" s="136"/>
      <c r="F36" s="136"/>
      <c r="G36" s="136"/>
      <c r="H36" s="136"/>
      <c r="I36" s="136"/>
      <c r="J36" s="136"/>
      <c r="K36" s="136"/>
      <c r="L36" s="137"/>
      <c r="M36" s="224"/>
      <c r="N36" s="224"/>
      <c r="O36" s="6" t="s">
        <v>93</v>
      </c>
    </row>
    <row r="37" spans="1:23" ht="90" customHeight="1" x14ac:dyDescent="0.35">
      <c r="A37" s="91" t="s">
        <v>116</v>
      </c>
      <c r="B37" s="135" t="s">
        <v>139</v>
      </c>
      <c r="C37" s="136"/>
      <c r="D37" s="136"/>
      <c r="E37" s="136"/>
      <c r="F37" s="136"/>
      <c r="G37" s="136"/>
      <c r="H37" s="136"/>
      <c r="I37" s="136"/>
      <c r="J37" s="136"/>
      <c r="K37" s="136"/>
      <c r="L37" s="137"/>
      <c r="M37" s="140"/>
      <c r="N37" s="141"/>
      <c r="O37" s="6" t="s">
        <v>93</v>
      </c>
    </row>
    <row r="38" spans="1:23" ht="69.900000000000006" customHeight="1" x14ac:dyDescent="0.35">
      <c r="A38" s="191" t="s">
        <v>141</v>
      </c>
      <c r="B38" s="191"/>
      <c r="C38" s="192">
        <f>PRODUCT(M31:N37)</f>
        <v>0</v>
      </c>
      <c r="D38" s="192"/>
      <c r="E38" s="193" t="s">
        <v>118</v>
      </c>
      <c r="F38" s="193"/>
      <c r="G38" s="194" t="str">
        <f>IF(D27="Level 4: Injury or ill health that is, or could be, fatal, including brain death; consequences that affect reproduction or unborn children; severe loss of limbs and/or function, leading to more than approximately 10% of disability.",4,IF(D27="Level 3: Injury or ill health that normally requires hospitalisation and will affect functioning for more than 6 months or lead to a permanent loss of function.",3,IF(D27="Level 2: Injury or ill health for which a visit to A&amp;E may be necessary, but in general, hospitalisation is not required. Functioning may be affected for a limited period, not more than about 6 months, and recovery is more or less complete.",2,IF(D27="Level 1: Injury or ill health that after basic treatment (first aid, normally not by a doctor) does not substantially hamper functioning or cause excessive pain; usually the consequences are completely reversible.",1,IF(D27="Select from list","Harm level not selected")))))</f>
        <v>Harm level not selected</v>
      </c>
      <c r="H38" s="195"/>
      <c r="I38" s="172" t="s">
        <v>119</v>
      </c>
      <c r="J38" s="173"/>
      <c r="K38" s="174"/>
      <c r="L38" s="118" t="str">
        <f>IF(C38&gt;0,INDEX('HIDE scores for PRISM'!AJ6:AM13,MATCH(C38,'HIDE scores for PRISM'!AI6:AI13,1),MATCH(G38,'HIDE scores for PRISM'!AJ5:AM5,0)),"")</f>
        <v/>
      </c>
      <c r="M38" s="118"/>
      <c r="N38" s="118"/>
      <c r="O38" s="118"/>
    </row>
    <row r="39" spans="1:23" ht="69.900000000000006" customHeight="1" x14ac:dyDescent="0.35">
      <c r="A39" s="203" t="s">
        <v>120</v>
      </c>
      <c r="B39" s="204"/>
      <c r="C39" s="204"/>
      <c r="D39" s="206"/>
      <c r="E39" s="225" t="s">
        <v>93</v>
      </c>
      <c r="F39" s="226"/>
      <c r="G39" s="226"/>
      <c r="H39" s="226"/>
      <c r="I39" s="226"/>
      <c r="J39" s="226"/>
      <c r="K39" s="226"/>
      <c r="L39" s="226"/>
      <c r="M39" s="226"/>
      <c r="N39" s="226"/>
      <c r="O39" s="227"/>
    </row>
    <row r="40" spans="1:23" ht="69.900000000000006" customHeight="1" x14ac:dyDescent="0.35">
      <c r="A40" s="191" t="s">
        <v>121</v>
      </c>
      <c r="B40" s="191"/>
      <c r="C40" s="191"/>
      <c r="D40" s="191"/>
      <c r="E40" s="225"/>
      <c r="F40" s="226"/>
      <c r="G40" s="226"/>
      <c r="H40" s="226"/>
      <c r="I40" s="226"/>
      <c r="J40" s="226"/>
      <c r="K40" s="226"/>
      <c r="L40" s="226"/>
      <c r="M40" s="226"/>
      <c r="N40" s="226"/>
      <c r="O40" s="227"/>
    </row>
    <row r="41" spans="1:23" ht="69.900000000000006" customHeight="1" x14ac:dyDescent="0.35">
      <c r="A41" s="214" t="s">
        <v>142</v>
      </c>
      <c r="B41" s="214"/>
      <c r="C41" s="214"/>
      <c r="D41" s="214"/>
      <c r="E41" s="214"/>
      <c r="F41" s="214"/>
      <c r="G41" s="214"/>
      <c r="H41" s="214"/>
      <c r="I41" s="214"/>
      <c r="J41" s="214"/>
      <c r="K41" s="214"/>
      <c r="L41" s="214"/>
      <c r="M41" s="214"/>
      <c r="N41" s="214"/>
      <c r="O41" s="214"/>
    </row>
    <row r="42" spans="1:23" ht="69.900000000000006" customHeight="1" x14ac:dyDescent="0.35">
      <c r="A42" s="180" t="s">
        <v>143</v>
      </c>
      <c r="B42" s="157"/>
      <c r="C42" s="157"/>
      <c r="D42" s="158"/>
      <c r="E42" s="215" t="s">
        <v>93</v>
      </c>
      <c r="F42" s="216"/>
      <c r="G42" s="216"/>
      <c r="H42" s="216"/>
      <c r="I42" s="216"/>
      <c r="J42" s="216"/>
      <c r="K42" s="216"/>
      <c r="L42" s="216"/>
      <c r="M42" s="216"/>
      <c r="N42" s="216"/>
      <c r="O42" s="217"/>
      <c r="W42" s="79"/>
    </row>
    <row r="43" spans="1:23" ht="50.15" customHeight="1" x14ac:dyDescent="0.35">
      <c r="A43" s="157" t="s">
        <v>131</v>
      </c>
      <c r="B43" s="157"/>
      <c r="C43" s="157"/>
      <c r="D43" s="157"/>
      <c r="E43" s="223"/>
      <c r="F43" s="223"/>
      <c r="G43" s="223"/>
      <c r="H43" s="223"/>
      <c r="I43" s="223"/>
      <c r="J43" s="223"/>
      <c r="K43" s="223"/>
      <c r="L43" s="223"/>
      <c r="M43" s="223"/>
      <c r="N43" s="223"/>
      <c r="O43" s="223"/>
    </row>
    <row r="44" spans="1:23" ht="50.15" customHeight="1" x14ac:dyDescent="0.35">
      <c r="A44" s="222"/>
      <c r="B44" s="222"/>
      <c r="C44" s="222"/>
      <c r="D44" s="222"/>
      <c r="E44" s="222"/>
      <c r="F44" s="222"/>
      <c r="G44" s="222"/>
      <c r="H44" s="222"/>
      <c r="I44" s="222"/>
      <c r="J44" s="222"/>
      <c r="K44" s="222"/>
      <c r="L44" s="222"/>
      <c r="M44" s="222"/>
      <c r="N44" s="222"/>
      <c r="O44" s="222"/>
    </row>
    <row r="45" spans="1:23" ht="50.15" customHeight="1" x14ac:dyDescent="0.35">
      <c r="A45" s="228" t="s">
        <v>147</v>
      </c>
      <c r="B45" s="229"/>
      <c r="C45" s="229"/>
      <c r="D45" s="229"/>
      <c r="E45" s="229"/>
      <c r="F45" s="229"/>
      <c r="G45" s="229"/>
      <c r="H45" s="229"/>
      <c r="I45" s="229"/>
      <c r="J45" s="229"/>
      <c r="K45" s="229"/>
      <c r="L45" s="229"/>
      <c r="M45" s="229"/>
      <c r="N45" s="229"/>
      <c r="O45" s="230"/>
    </row>
    <row r="46" spans="1:23" ht="50.15" customHeight="1" x14ac:dyDescent="0.35">
      <c r="A46" s="142" t="s">
        <v>135</v>
      </c>
      <c r="B46" s="143"/>
      <c r="C46" s="144"/>
      <c r="D46" s="151" t="s">
        <v>86</v>
      </c>
      <c r="E46" s="152"/>
      <c r="F46" s="152"/>
      <c r="G46" s="152"/>
      <c r="H46" s="152"/>
      <c r="I46" s="152"/>
      <c r="J46" s="152"/>
      <c r="K46" s="152"/>
      <c r="L46" s="152"/>
      <c r="M46" s="152"/>
      <c r="N46" s="152"/>
      <c r="O46" s="153"/>
    </row>
    <row r="47" spans="1:23" ht="50.15" customHeight="1" x14ac:dyDescent="0.35">
      <c r="A47" s="148" t="s">
        <v>101</v>
      </c>
      <c r="B47" s="149"/>
      <c r="C47" s="150"/>
      <c r="D47" s="218"/>
      <c r="E47" s="219"/>
      <c r="F47" s="219"/>
      <c r="G47" s="219"/>
      <c r="H47" s="219"/>
      <c r="I47" s="219"/>
      <c r="J47" s="219"/>
      <c r="K47" s="219"/>
      <c r="L47" s="219"/>
      <c r="M47" s="219"/>
      <c r="N47" s="219"/>
      <c r="O47" s="220"/>
    </row>
    <row r="48" spans="1:23" ht="50.15" customHeight="1" x14ac:dyDescent="0.35">
      <c r="A48" s="142" t="s">
        <v>102</v>
      </c>
      <c r="B48" s="143"/>
      <c r="C48" s="144"/>
      <c r="D48" s="176"/>
      <c r="E48" s="177"/>
      <c r="F48" s="177"/>
      <c r="G48" s="177"/>
      <c r="H48" s="177"/>
      <c r="I48" s="177"/>
      <c r="J48" s="177"/>
      <c r="K48" s="177"/>
      <c r="L48" s="177"/>
      <c r="M48" s="177"/>
      <c r="N48" s="177"/>
      <c r="O48" s="178"/>
    </row>
    <row r="49" spans="1:15" ht="90" customHeight="1" x14ac:dyDescent="0.35">
      <c r="A49" s="233" t="s">
        <v>101</v>
      </c>
      <c r="B49" s="234"/>
      <c r="C49" s="235"/>
      <c r="D49" s="218"/>
      <c r="E49" s="236"/>
      <c r="F49" s="236"/>
      <c r="G49" s="236"/>
      <c r="H49" s="236"/>
      <c r="I49" s="236"/>
      <c r="J49" s="236"/>
      <c r="K49" s="236"/>
      <c r="L49" s="236"/>
      <c r="M49" s="236"/>
      <c r="N49" s="236"/>
      <c r="O49" s="237"/>
    </row>
    <row r="50" spans="1:15" ht="90" customHeight="1" x14ac:dyDescent="0.35">
      <c r="A50" s="180" t="s">
        <v>103</v>
      </c>
      <c r="B50" s="157"/>
      <c r="C50" s="158"/>
      <c r="D50" s="151" t="s">
        <v>93</v>
      </c>
      <c r="E50" s="152"/>
      <c r="F50" s="152"/>
      <c r="G50" s="152"/>
      <c r="H50" s="152"/>
      <c r="I50" s="152"/>
      <c r="J50" s="152"/>
      <c r="K50" s="152"/>
      <c r="L50" s="152"/>
      <c r="M50" s="152"/>
      <c r="N50" s="152"/>
      <c r="O50" s="153"/>
    </row>
    <row r="51" spans="1:15" ht="50.15" customHeight="1" x14ac:dyDescent="0.35">
      <c r="A51" s="180" t="s">
        <v>104</v>
      </c>
      <c r="B51" s="157"/>
      <c r="C51" s="157"/>
      <c r="D51" s="157"/>
      <c r="E51" s="157"/>
      <c r="F51" s="157"/>
      <c r="G51" s="157"/>
      <c r="H51" s="157"/>
      <c r="I51" s="157"/>
      <c r="J51" s="157"/>
      <c r="K51" s="157"/>
      <c r="L51" s="157"/>
      <c r="M51" s="157"/>
      <c r="N51" s="157"/>
      <c r="O51" s="158"/>
    </row>
    <row r="52" spans="1:15" ht="50.15" customHeight="1" x14ac:dyDescent="0.35">
      <c r="A52" s="238"/>
      <c r="B52" s="239"/>
      <c r="C52" s="239"/>
      <c r="D52" s="239"/>
      <c r="E52" s="239"/>
      <c r="F52" s="239"/>
      <c r="G52" s="239"/>
      <c r="H52" s="239"/>
      <c r="I52" s="239"/>
      <c r="J52" s="239"/>
      <c r="K52" s="239"/>
      <c r="L52" s="239"/>
      <c r="M52" s="239"/>
      <c r="N52" s="239"/>
      <c r="O52" s="240"/>
    </row>
    <row r="53" spans="1:15" ht="90" customHeight="1" x14ac:dyDescent="0.35">
      <c r="A53" s="86"/>
      <c r="B53" s="180" t="s">
        <v>105</v>
      </c>
      <c r="C53" s="157"/>
      <c r="D53" s="157"/>
      <c r="E53" s="157"/>
      <c r="F53" s="157"/>
      <c r="G53" s="157"/>
      <c r="H53" s="157"/>
      <c r="I53" s="157"/>
      <c r="J53" s="157"/>
      <c r="K53" s="157"/>
      <c r="L53" s="158"/>
      <c r="M53" s="231" t="s">
        <v>146</v>
      </c>
      <c r="N53" s="232"/>
      <c r="O53" s="63" t="s">
        <v>107</v>
      </c>
    </row>
    <row r="54" spans="1:15" ht="69.900000000000006" customHeight="1" thickBot="1" x14ac:dyDescent="0.4">
      <c r="A54" s="87" t="s">
        <v>108</v>
      </c>
      <c r="B54" s="135" t="s">
        <v>139</v>
      </c>
      <c r="C54" s="136"/>
      <c r="D54" s="136"/>
      <c r="E54" s="136"/>
      <c r="F54" s="136"/>
      <c r="G54" s="136"/>
      <c r="H54" s="136"/>
      <c r="I54" s="136"/>
      <c r="J54" s="136"/>
      <c r="K54" s="136"/>
      <c r="L54" s="137"/>
      <c r="M54" s="140"/>
      <c r="N54" s="141"/>
      <c r="O54" s="6" t="s">
        <v>93</v>
      </c>
    </row>
    <row r="55" spans="1:15" ht="69.900000000000006" customHeight="1" thickTop="1" thickBot="1" x14ac:dyDescent="0.4">
      <c r="A55" s="88" t="s">
        <v>110</v>
      </c>
      <c r="B55" s="135" t="s">
        <v>139</v>
      </c>
      <c r="C55" s="136"/>
      <c r="D55" s="136"/>
      <c r="E55" s="136"/>
      <c r="F55" s="136"/>
      <c r="G55" s="136"/>
      <c r="H55" s="136"/>
      <c r="I55" s="136"/>
      <c r="J55" s="136"/>
      <c r="K55" s="136"/>
      <c r="L55" s="137"/>
      <c r="M55" s="135"/>
      <c r="N55" s="137"/>
      <c r="O55" s="6" t="s">
        <v>93</v>
      </c>
    </row>
    <row r="56" spans="1:15" ht="69.900000000000006" customHeight="1" thickBot="1" x14ac:dyDescent="0.4">
      <c r="A56" s="89" t="s">
        <v>111</v>
      </c>
      <c r="B56" s="135" t="s">
        <v>139</v>
      </c>
      <c r="C56" s="136"/>
      <c r="D56" s="136"/>
      <c r="E56" s="136"/>
      <c r="F56" s="136"/>
      <c r="G56" s="136"/>
      <c r="H56" s="136"/>
      <c r="I56" s="136"/>
      <c r="J56" s="136"/>
      <c r="K56" s="136"/>
      <c r="L56" s="137"/>
      <c r="M56" s="140"/>
      <c r="N56" s="141"/>
      <c r="O56" s="6" t="s">
        <v>93</v>
      </c>
    </row>
    <row r="57" spans="1:15" ht="69.900000000000006" customHeight="1" thickBot="1" x14ac:dyDescent="0.4">
      <c r="A57" s="89" t="s">
        <v>112</v>
      </c>
      <c r="B57" s="135" t="s">
        <v>139</v>
      </c>
      <c r="C57" s="136"/>
      <c r="D57" s="136"/>
      <c r="E57" s="136"/>
      <c r="F57" s="136"/>
      <c r="G57" s="136"/>
      <c r="H57" s="136"/>
      <c r="I57" s="136"/>
      <c r="J57" s="136"/>
      <c r="K57" s="136"/>
      <c r="L57" s="137"/>
      <c r="M57" s="140"/>
      <c r="N57" s="141"/>
      <c r="O57" s="6" t="s">
        <v>93</v>
      </c>
    </row>
    <row r="58" spans="1:15" ht="69.900000000000006" customHeight="1" x14ac:dyDescent="0.35">
      <c r="A58" s="90" t="s">
        <v>114</v>
      </c>
      <c r="B58" s="135" t="s">
        <v>140</v>
      </c>
      <c r="C58" s="136"/>
      <c r="D58" s="136"/>
      <c r="E58" s="136"/>
      <c r="F58" s="136"/>
      <c r="G58" s="136"/>
      <c r="H58" s="136"/>
      <c r="I58" s="136"/>
      <c r="J58" s="136"/>
      <c r="K58" s="136"/>
      <c r="L58" s="137"/>
      <c r="M58" s="140"/>
      <c r="N58" s="141"/>
      <c r="O58" s="6" t="s">
        <v>93</v>
      </c>
    </row>
    <row r="59" spans="1:15" ht="69.900000000000006" customHeight="1" thickBot="1" x14ac:dyDescent="0.4">
      <c r="A59" s="90" t="s">
        <v>115</v>
      </c>
      <c r="B59" s="135" t="s">
        <v>140</v>
      </c>
      <c r="C59" s="136"/>
      <c r="D59" s="136"/>
      <c r="E59" s="136"/>
      <c r="F59" s="136"/>
      <c r="G59" s="136"/>
      <c r="H59" s="136"/>
      <c r="I59" s="136"/>
      <c r="J59" s="136"/>
      <c r="K59" s="136"/>
      <c r="L59" s="137"/>
      <c r="M59" s="224"/>
      <c r="N59" s="224"/>
      <c r="O59" s="6" t="s">
        <v>93</v>
      </c>
    </row>
    <row r="60" spans="1:15" ht="69.900000000000006" customHeight="1" x14ac:dyDescent="0.35">
      <c r="A60" s="91" t="s">
        <v>116</v>
      </c>
      <c r="B60" s="135" t="s">
        <v>140</v>
      </c>
      <c r="C60" s="136"/>
      <c r="D60" s="136"/>
      <c r="E60" s="136"/>
      <c r="F60" s="136"/>
      <c r="G60" s="136"/>
      <c r="H60" s="136"/>
      <c r="I60" s="136"/>
      <c r="J60" s="136"/>
      <c r="K60" s="136"/>
      <c r="L60" s="137"/>
      <c r="M60" s="140"/>
      <c r="N60" s="141"/>
      <c r="O60" s="6" t="s">
        <v>93</v>
      </c>
    </row>
    <row r="61" spans="1:15" s="92" customFormat="1" ht="69.900000000000006" customHeight="1" x14ac:dyDescent="0.5">
      <c r="A61" s="191" t="s">
        <v>117</v>
      </c>
      <c r="B61" s="191"/>
      <c r="C61" s="192">
        <f>PRODUCT(M54:N60)</f>
        <v>0</v>
      </c>
      <c r="D61" s="192"/>
      <c r="E61" s="193" t="s">
        <v>118</v>
      </c>
      <c r="F61" s="193"/>
      <c r="G61" s="194" t="str">
        <f>IF(D50="Level 4: Injury or ill health that is, or could be, fatal, including brain death; consequences that affect reproduction or unborn children; severe loss of limbs and/or function, leading to more than approximately 10% of disability.",4,IF(D50="Level 3: Injury or ill health that normally requires hospitalisation and will affect functioning for more than 6 months or lead to a permanent loss of function.",3,IF(D50="Level 2: Injury or ill health for which a visit to A&amp;E may be necessary, but in general, hospitalisation is not required. Functioning may be affected for a limited period, not more than about 6 months, and recovery is more or less complete.",2,IF(D50="Level 1: Injury or ill health that after basic treatment (first aid, normally not by a doctor) does not substantially hamper functioning or cause excessive pain; usually the consequences are completely reversible.",1,IF(D50="Select from list","Harm level not selected")))))</f>
        <v>Harm level not selected</v>
      </c>
      <c r="H61" s="195"/>
      <c r="I61" s="172" t="s">
        <v>119</v>
      </c>
      <c r="J61" s="173"/>
      <c r="K61" s="174"/>
      <c r="L61" s="118" t="str">
        <f>IF(C61&gt;0,INDEX('HIDE scores for PRISM'!AJ6:AM13,MATCH(C61,'HIDE scores for PRISM'!AI6:AI13,1),MATCH(G61,'HIDE scores for PRISM'!AJ5:AM5,0)),"")</f>
        <v/>
      </c>
      <c r="M61" s="118"/>
      <c r="N61" s="118"/>
      <c r="O61" s="118"/>
    </row>
    <row r="62" spans="1:15" ht="69.900000000000006" customHeight="1" x14ac:dyDescent="0.35">
      <c r="A62" s="203" t="s">
        <v>120</v>
      </c>
      <c r="B62" s="204"/>
      <c r="C62" s="204"/>
      <c r="D62" s="206"/>
      <c r="E62" s="225" t="s">
        <v>93</v>
      </c>
      <c r="F62" s="226"/>
      <c r="G62" s="226"/>
      <c r="H62" s="226"/>
      <c r="I62" s="226"/>
      <c r="J62" s="226"/>
      <c r="K62" s="226"/>
      <c r="L62" s="226"/>
      <c r="M62" s="226"/>
      <c r="N62" s="226"/>
      <c r="O62" s="227"/>
    </row>
    <row r="63" spans="1:15" ht="69.900000000000006" customHeight="1" x14ac:dyDescent="0.35">
      <c r="A63" s="191" t="s">
        <v>121</v>
      </c>
      <c r="B63" s="191"/>
      <c r="C63" s="191"/>
      <c r="D63" s="191"/>
      <c r="E63" s="225"/>
      <c r="F63" s="226"/>
      <c r="G63" s="226"/>
      <c r="H63" s="226"/>
      <c r="I63" s="226"/>
      <c r="J63" s="226"/>
      <c r="K63" s="226"/>
      <c r="L63" s="226"/>
      <c r="M63" s="226"/>
      <c r="N63" s="226"/>
      <c r="O63" s="227"/>
    </row>
    <row r="64" spans="1:15" ht="69.900000000000006" customHeight="1" x14ac:dyDescent="0.35">
      <c r="A64" s="214" t="s">
        <v>142</v>
      </c>
      <c r="B64" s="214"/>
      <c r="C64" s="214"/>
      <c r="D64" s="214"/>
      <c r="E64" s="214"/>
      <c r="F64" s="214"/>
      <c r="G64" s="214"/>
      <c r="H64" s="214"/>
      <c r="I64" s="214"/>
      <c r="J64" s="214"/>
      <c r="K64" s="214"/>
      <c r="L64" s="214"/>
      <c r="M64" s="214"/>
      <c r="N64" s="214"/>
      <c r="O64" s="214"/>
    </row>
    <row r="65" spans="1:15" ht="69.900000000000006" customHeight="1" x14ac:dyDescent="0.35">
      <c r="A65" s="180" t="s">
        <v>143</v>
      </c>
      <c r="B65" s="157"/>
      <c r="C65" s="157"/>
      <c r="D65" s="158"/>
      <c r="E65" s="215" t="s">
        <v>93</v>
      </c>
      <c r="F65" s="216"/>
      <c r="G65" s="216"/>
      <c r="H65" s="216"/>
      <c r="I65" s="216"/>
      <c r="J65" s="216"/>
      <c r="K65" s="216"/>
      <c r="L65" s="216"/>
      <c r="M65" s="216"/>
      <c r="N65" s="216"/>
      <c r="O65" s="217"/>
    </row>
    <row r="66" spans="1:15" ht="69.900000000000006" customHeight="1" x14ac:dyDescent="0.35">
      <c r="A66" s="157" t="s">
        <v>148</v>
      </c>
      <c r="B66" s="157"/>
      <c r="C66" s="157"/>
      <c r="D66" s="157"/>
      <c r="E66" s="223"/>
      <c r="F66" s="223"/>
      <c r="G66" s="223"/>
      <c r="H66" s="223"/>
      <c r="I66" s="223"/>
      <c r="J66" s="223"/>
      <c r="K66" s="223"/>
      <c r="L66" s="223"/>
      <c r="M66" s="223"/>
      <c r="N66" s="223"/>
      <c r="O66" s="223"/>
    </row>
    <row r="67" spans="1:15" ht="50.15" customHeight="1" x14ac:dyDescent="0.35"/>
    <row r="68" spans="1:15" ht="50.15" customHeight="1" x14ac:dyDescent="0.35"/>
    <row r="69" spans="1:15" ht="50.15" customHeight="1" x14ac:dyDescent="0.35"/>
    <row r="70" spans="1:15" ht="50.15" customHeight="1" x14ac:dyDescent="0.35"/>
    <row r="71" spans="1:15" ht="50.15" customHeight="1" x14ac:dyDescent="0.35"/>
    <row r="72" spans="1:15" ht="50.15" customHeight="1" x14ac:dyDescent="0.35"/>
    <row r="73" spans="1:15" ht="75.150000000000006" customHeight="1" x14ac:dyDescent="0.35"/>
    <row r="74" spans="1:15" ht="47.15" customHeight="1" x14ac:dyDescent="0.35"/>
    <row r="75" spans="1:15" ht="46.4" customHeight="1" x14ac:dyDescent="0.35"/>
    <row r="76" spans="1:15" ht="56.9" customHeight="1" x14ac:dyDescent="0.35"/>
    <row r="78" spans="1:15" ht="68.150000000000006" customHeight="1" x14ac:dyDescent="0.35"/>
    <row r="79" spans="1:15" ht="79.400000000000006" customHeight="1" x14ac:dyDescent="0.35"/>
    <row r="87" ht="77.900000000000006" customHeight="1" x14ac:dyDescent="0.35"/>
    <row r="95" ht="33.65" customHeight="1" x14ac:dyDescent="0.35"/>
    <row r="96" ht="29.15" customHeight="1" x14ac:dyDescent="0.35"/>
    <row r="97" ht="26.9" customHeight="1" x14ac:dyDescent="0.35"/>
    <row r="99" ht="50.9" customHeight="1" x14ac:dyDescent="0.35"/>
    <row r="100" ht="50.9" customHeight="1" x14ac:dyDescent="0.35"/>
  </sheetData>
  <sheetProtection algorithmName="SHA-512" hashValue="o/PYNfBN/tZewichLmUfpq9Og3NJpMvtZ+K8Y4w4L3ak5X6s59Db5hQXOkqbAbaxgmc3eqUW0CFIaUbYb0Bpww==" saltValue="wu0S9Jt8tOnlISXwV0E1YQ==" spinCount="100000" sheet="1" objects="1" scenarios="1"/>
  <mergeCells count="128">
    <mergeCell ref="A1:O1"/>
    <mergeCell ref="A2:O2"/>
    <mergeCell ref="B55:L55"/>
    <mergeCell ref="M55:N55"/>
    <mergeCell ref="B56:L56"/>
    <mergeCell ref="A45:O45"/>
    <mergeCell ref="A46:C46"/>
    <mergeCell ref="A4:C4"/>
    <mergeCell ref="D4:O4"/>
    <mergeCell ref="A5:C5"/>
    <mergeCell ref="D5:O5"/>
    <mergeCell ref="A6:O6"/>
    <mergeCell ref="A7:O7"/>
    <mergeCell ref="B53:L53"/>
    <mergeCell ref="M53:N53"/>
    <mergeCell ref="A49:C49"/>
    <mergeCell ref="D49:O49"/>
    <mergeCell ref="A50:C50"/>
    <mergeCell ref="D50:O50"/>
    <mergeCell ref="A51:O51"/>
    <mergeCell ref="A52:O52"/>
    <mergeCell ref="A17:D17"/>
    <mergeCell ref="E17:O17"/>
    <mergeCell ref="A18:D18"/>
    <mergeCell ref="A16:B16"/>
    <mergeCell ref="B33:L33"/>
    <mergeCell ref="B8:L8"/>
    <mergeCell ref="M8:N8"/>
    <mergeCell ref="B9:L9"/>
    <mergeCell ref="B10:L10"/>
    <mergeCell ref="M9:N9"/>
    <mergeCell ref="B11:L11"/>
    <mergeCell ref="M11:N11"/>
    <mergeCell ref="B12:L12"/>
    <mergeCell ref="M12:N12"/>
    <mergeCell ref="M10:N10"/>
    <mergeCell ref="E18:O18"/>
    <mergeCell ref="A19:O19"/>
    <mergeCell ref="A21:D21"/>
    <mergeCell ref="A20:D20"/>
    <mergeCell ref="E20:O20"/>
    <mergeCell ref="B13:L13"/>
    <mergeCell ref="C16:D16"/>
    <mergeCell ref="E16:F16"/>
    <mergeCell ref="G16:H16"/>
    <mergeCell ref="I16:K16"/>
    <mergeCell ref="L16:O16"/>
    <mergeCell ref="A42:D42"/>
    <mergeCell ref="E42:O42"/>
    <mergeCell ref="A3:C3"/>
    <mergeCell ref="D3:O3"/>
    <mergeCell ref="A63:D63"/>
    <mergeCell ref="E21:O21"/>
    <mergeCell ref="E63:O63"/>
    <mergeCell ref="D46:O46"/>
    <mergeCell ref="M56:N56"/>
    <mergeCell ref="B54:L54"/>
    <mergeCell ref="M54:N54"/>
    <mergeCell ref="A25:C25"/>
    <mergeCell ref="D25:O25"/>
    <mergeCell ref="A26:C26"/>
    <mergeCell ref="D26:O26"/>
    <mergeCell ref="A27:C27"/>
    <mergeCell ref="D27:O27"/>
    <mergeCell ref="A29:O29"/>
    <mergeCell ref="B35:L35"/>
    <mergeCell ref="M13:N13"/>
    <mergeCell ref="B14:L14"/>
    <mergeCell ref="M14:N14"/>
    <mergeCell ref="B15:L15"/>
    <mergeCell ref="M15:N15"/>
    <mergeCell ref="E38:F38"/>
    <mergeCell ref="G38:H38"/>
    <mergeCell ref="I38:K38"/>
    <mergeCell ref="L38:O38"/>
    <mergeCell ref="A39:D39"/>
    <mergeCell ref="E39:O39"/>
    <mergeCell ref="A40:D40"/>
    <mergeCell ref="E40:O40"/>
    <mergeCell ref="A41:O41"/>
    <mergeCell ref="E62:O62"/>
    <mergeCell ref="B57:L57"/>
    <mergeCell ref="A23:O23"/>
    <mergeCell ref="A24:C24"/>
    <mergeCell ref="D24:O24"/>
    <mergeCell ref="A28:O28"/>
    <mergeCell ref="B30:L30"/>
    <mergeCell ref="M30:N30"/>
    <mergeCell ref="B31:L31"/>
    <mergeCell ref="M31:N31"/>
    <mergeCell ref="B32:L32"/>
    <mergeCell ref="M32:N32"/>
    <mergeCell ref="M33:N33"/>
    <mergeCell ref="B34:L34"/>
    <mergeCell ref="M34:N34"/>
    <mergeCell ref="M35:N35"/>
    <mergeCell ref="A43:D43"/>
    <mergeCell ref="E43:O43"/>
    <mergeCell ref="B36:L36"/>
    <mergeCell ref="M36:N36"/>
    <mergeCell ref="B37:L37"/>
    <mergeCell ref="M37:N37"/>
    <mergeCell ref="A38:B38"/>
    <mergeCell ref="C38:D38"/>
    <mergeCell ref="A44:O44"/>
    <mergeCell ref="A47:C47"/>
    <mergeCell ref="D47:O47"/>
    <mergeCell ref="A48:C48"/>
    <mergeCell ref="D48:O48"/>
    <mergeCell ref="A64:O64"/>
    <mergeCell ref="A65:D65"/>
    <mergeCell ref="E65:O65"/>
    <mergeCell ref="A66:D66"/>
    <mergeCell ref="E66:O66"/>
    <mergeCell ref="M57:N57"/>
    <mergeCell ref="B58:L58"/>
    <mergeCell ref="M58:N58"/>
    <mergeCell ref="B59:L59"/>
    <mergeCell ref="M59:N59"/>
    <mergeCell ref="B60:L60"/>
    <mergeCell ref="M60:N60"/>
    <mergeCell ref="A61:B61"/>
    <mergeCell ref="C61:D61"/>
    <mergeCell ref="E61:F61"/>
    <mergeCell ref="G61:H61"/>
    <mergeCell ref="I61:K61"/>
    <mergeCell ref="L61:O61"/>
    <mergeCell ref="A62:D62"/>
  </mergeCells>
  <conditionalFormatting sqref="A3 D3 A24:A25 D24:D25">
    <cfRule type="containsText" dxfId="98" priority="61" operator="containsText" text="Low risk ">
      <formula>NOT(ISERROR(SEARCH("Low risk ",A3)))</formula>
    </cfRule>
    <cfRule type="containsText" dxfId="97" priority="62" operator="containsText" text="Medium risk">
      <formula>NOT(ISERROR(SEARCH("Medium risk",A3)))</formula>
    </cfRule>
    <cfRule type="containsText" dxfId="96" priority="63" operator="containsText" text="High risk">
      <formula>NOT(ISERROR(SEARCH("High risk",A3)))</formula>
    </cfRule>
    <cfRule type="containsText" dxfId="95" priority="64" operator="containsText" text="Serious risk ">
      <formula>NOT(ISERROR(SEARCH("Serious risk ",A3)))</formula>
    </cfRule>
  </conditionalFormatting>
  <conditionalFormatting sqref="A4 D4 A5:D5 A6:A7 A8:O8 A12:O12 O15 A16:I16 L16 E17 A17:A21">
    <cfRule type="containsText" dxfId="94" priority="194" stopIfTrue="1" operator="containsText" text="Medium risk">
      <formula>NOT(ISERROR(SEARCH("Medium risk",A4)))</formula>
    </cfRule>
    <cfRule type="containsText" dxfId="93" priority="196" stopIfTrue="1" operator="containsText" text="Serious risk ">
      <formula>NOT(ISERROR(SEARCH("Serious risk ",A4)))</formula>
    </cfRule>
    <cfRule type="containsText" dxfId="92" priority="195" stopIfTrue="1" operator="containsText" text="High risk">
      <formula>NOT(ISERROR(SEARCH("High risk",A4)))</formula>
    </cfRule>
    <cfRule type="containsText" dxfId="91" priority="193" stopIfTrue="1" operator="containsText" text="Low risk ">
      <formula>NOT(ISERROR(SEARCH("Low risk ",A4)))</formula>
    </cfRule>
  </conditionalFormatting>
  <conditionalFormatting sqref="A26 D26 A27:D27 A28:A29 A30:O30 A34:O34 O37 A38:I38 L38 E39 A39:A43">
    <cfRule type="containsText" dxfId="90" priority="55" stopIfTrue="1" operator="containsText" text="High risk">
      <formula>NOT(ISERROR(SEARCH("High risk",A26)))</formula>
    </cfRule>
    <cfRule type="containsText" dxfId="89" priority="56" stopIfTrue="1" operator="containsText" text="Serious risk ">
      <formula>NOT(ISERROR(SEARCH("Serious risk ",A26)))</formula>
    </cfRule>
    <cfRule type="containsText" dxfId="88" priority="54" stopIfTrue="1" operator="containsText" text="Medium risk">
      <formula>NOT(ISERROR(SEARCH("Medium risk",A26)))</formula>
    </cfRule>
    <cfRule type="containsText" dxfId="87" priority="53" stopIfTrue="1" operator="containsText" text="Low risk ">
      <formula>NOT(ISERROR(SEARCH("Low risk ",A26)))</formula>
    </cfRule>
  </conditionalFormatting>
  <conditionalFormatting sqref="A46:A48 D46:D48">
    <cfRule type="containsText" dxfId="86" priority="2" operator="containsText" text="Medium risk">
      <formula>NOT(ISERROR(SEARCH("Medium risk",A46)))</formula>
    </cfRule>
    <cfRule type="containsText" dxfId="85" priority="3" operator="containsText" text="High risk">
      <formula>NOT(ISERROR(SEARCH("High risk",A46)))</formula>
    </cfRule>
    <cfRule type="containsText" dxfId="84" priority="4" operator="containsText" text="Serious risk ">
      <formula>NOT(ISERROR(SEARCH("Serious risk ",A46)))</formula>
    </cfRule>
    <cfRule type="containsText" dxfId="83" priority="1" operator="containsText" text="Low risk ">
      <formula>NOT(ISERROR(SEARCH("Low risk ",A46)))</formula>
    </cfRule>
  </conditionalFormatting>
  <conditionalFormatting sqref="A49 D49 A50:D50 A51:A52 A53:O53 A57:O57 O60 A61:I61 L61 E62 A62:A66">
    <cfRule type="containsText" dxfId="82" priority="23" stopIfTrue="1" operator="containsText" text="High risk">
      <formula>NOT(ISERROR(SEARCH("High risk",A49)))</formula>
    </cfRule>
    <cfRule type="containsText" dxfId="81" priority="24" stopIfTrue="1" operator="containsText" text="Serious risk ">
      <formula>NOT(ISERROR(SEARCH("Serious risk ",A49)))</formula>
    </cfRule>
    <cfRule type="containsText" dxfId="80" priority="22" stopIfTrue="1" operator="containsText" text="Medium risk">
      <formula>NOT(ISERROR(SEARCH("Medium risk",A49)))</formula>
    </cfRule>
    <cfRule type="containsText" dxfId="79" priority="21" stopIfTrue="1" operator="containsText" text="Low risk ">
      <formula>NOT(ISERROR(SEARCH("Low risk ",A49)))</formula>
    </cfRule>
  </conditionalFormatting>
  <conditionalFormatting sqref="A13:B13 M13 O13">
    <cfRule type="containsText" dxfId="78" priority="186" stopIfTrue="1" operator="containsText" text="Medium risk">
      <formula>NOT(ISERROR(SEARCH("Medium risk",A13)))</formula>
    </cfRule>
    <cfRule type="containsText" dxfId="77" priority="185" stopIfTrue="1" operator="containsText" text="Low risk ">
      <formula>NOT(ISERROR(SEARCH("Low risk ",A13)))</formula>
    </cfRule>
    <cfRule type="containsText" dxfId="76" priority="187" stopIfTrue="1" operator="containsText" text="High risk">
      <formula>NOT(ISERROR(SEARCH("High risk",A13)))</formula>
    </cfRule>
    <cfRule type="containsText" dxfId="75" priority="188" stopIfTrue="1" operator="containsText" text="Serious risk ">
      <formula>NOT(ISERROR(SEARCH("Serious risk ",A13)))</formula>
    </cfRule>
  </conditionalFormatting>
  <conditionalFormatting sqref="A35:B35 M35 O35">
    <cfRule type="containsText" dxfId="74" priority="48" stopIfTrue="1" operator="containsText" text="Serious risk ">
      <formula>NOT(ISERROR(SEARCH("Serious risk ",A35)))</formula>
    </cfRule>
    <cfRule type="containsText" dxfId="73" priority="45" stopIfTrue="1" operator="containsText" text="Low risk ">
      <formula>NOT(ISERROR(SEARCH("Low risk ",A35)))</formula>
    </cfRule>
    <cfRule type="containsText" dxfId="72" priority="46" stopIfTrue="1" operator="containsText" text="Medium risk">
      <formula>NOT(ISERROR(SEARCH("Medium risk",A35)))</formula>
    </cfRule>
    <cfRule type="containsText" dxfId="71" priority="47" stopIfTrue="1" operator="containsText" text="High risk">
      <formula>NOT(ISERROR(SEARCH("High risk",A35)))</formula>
    </cfRule>
  </conditionalFormatting>
  <conditionalFormatting sqref="A58:B58 M58 O58">
    <cfRule type="containsText" dxfId="70" priority="15" stopIfTrue="1" operator="containsText" text="High risk">
      <formula>NOT(ISERROR(SEARCH("High risk",A58)))</formula>
    </cfRule>
    <cfRule type="containsText" dxfId="69" priority="14" stopIfTrue="1" operator="containsText" text="Medium risk">
      <formula>NOT(ISERROR(SEARCH("Medium risk",A58)))</formula>
    </cfRule>
    <cfRule type="containsText" dxfId="68" priority="13" stopIfTrue="1" operator="containsText" text="Low risk ">
      <formula>NOT(ISERROR(SEARCH("Low risk ",A58)))</formula>
    </cfRule>
    <cfRule type="containsText" dxfId="67" priority="16" stopIfTrue="1" operator="containsText" text="Serious risk ">
      <formula>NOT(ISERROR(SEARCH("Serious risk ",A58)))</formula>
    </cfRule>
  </conditionalFormatting>
  <conditionalFormatting sqref="A9:L11">
    <cfRule type="containsText" dxfId="66" priority="180" stopIfTrue="1" operator="containsText" text="Serious risk ">
      <formula>NOT(ISERROR(SEARCH("Serious risk ",A9)))</formula>
    </cfRule>
    <cfRule type="containsText" dxfId="65" priority="179" stopIfTrue="1" operator="containsText" text="High risk">
      <formula>NOT(ISERROR(SEARCH("High risk",A9)))</formula>
    </cfRule>
    <cfRule type="containsText" dxfId="64" priority="178" stopIfTrue="1" operator="containsText" text="Medium risk">
      <formula>NOT(ISERROR(SEARCH("Medium risk",A9)))</formula>
    </cfRule>
    <cfRule type="containsText" dxfId="63" priority="177" stopIfTrue="1" operator="containsText" text="Low risk ">
      <formula>NOT(ISERROR(SEARCH("Low risk ",A9)))</formula>
    </cfRule>
  </conditionalFormatting>
  <conditionalFormatting sqref="A31:L33">
    <cfRule type="containsText" dxfId="62" priority="37" stopIfTrue="1" operator="containsText" text="Low risk ">
      <formula>NOT(ISERROR(SEARCH("Low risk ",A31)))</formula>
    </cfRule>
    <cfRule type="containsText" dxfId="61" priority="39" stopIfTrue="1" operator="containsText" text="High risk">
      <formula>NOT(ISERROR(SEARCH("High risk",A31)))</formula>
    </cfRule>
    <cfRule type="containsText" dxfId="60" priority="40" stopIfTrue="1" operator="containsText" text="Serious risk ">
      <formula>NOT(ISERROR(SEARCH("Serious risk ",A31)))</formula>
    </cfRule>
    <cfRule type="containsText" dxfId="59" priority="38" stopIfTrue="1" operator="containsText" text="Medium risk">
      <formula>NOT(ISERROR(SEARCH("Medium risk",A31)))</formula>
    </cfRule>
  </conditionalFormatting>
  <conditionalFormatting sqref="A54:L56">
    <cfRule type="containsText" dxfId="58" priority="6" stopIfTrue="1" operator="containsText" text="Medium risk">
      <formula>NOT(ISERROR(SEARCH("Medium risk",A54)))</formula>
    </cfRule>
    <cfRule type="containsText" dxfId="57" priority="8" stopIfTrue="1" operator="containsText" text="Serious risk ">
      <formula>NOT(ISERROR(SEARCH("Serious risk ",A54)))</formula>
    </cfRule>
    <cfRule type="containsText" dxfId="56" priority="7" stopIfTrue="1" operator="containsText" text="High risk">
      <formula>NOT(ISERROR(SEARCH("High risk",A54)))</formula>
    </cfRule>
    <cfRule type="containsText" dxfId="55" priority="5" stopIfTrue="1" operator="containsText" text="Low risk ">
      <formula>NOT(ISERROR(SEARCH("Low risk ",A54)))</formula>
    </cfRule>
  </conditionalFormatting>
  <conditionalFormatting sqref="A15:M15">
    <cfRule type="containsText" dxfId="54" priority="182" stopIfTrue="1" operator="containsText" text="Medium risk">
      <formula>NOT(ISERROR(SEARCH("Medium risk",A15)))</formula>
    </cfRule>
    <cfRule type="containsText" dxfId="53" priority="181" stopIfTrue="1" operator="containsText" text="Low risk ">
      <formula>NOT(ISERROR(SEARCH("Low risk ",A15)))</formula>
    </cfRule>
    <cfRule type="containsText" dxfId="52" priority="183" stopIfTrue="1" operator="containsText" text="High risk">
      <formula>NOT(ISERROR(SEARCH("High risk",A15)))</formula>
    </cfRule>
    <cfRule type="containsText" dxfId="51" priority="184" stopIfTrue="1" operator="containsText" text="Serious risk ">
      <formula>NOT(ISERROR(SEARCH("Serious risk ",A15)))</formula>
    </cfRule>
  </conditionalFormatting>
  <conditionalFormatting sqref="A37:M37">
    <cfRule type="containsText" dxfId="50" priority="44" stopIfTrue="1" operator="containsText" text="Serious risk ">
      <formula>NOT(ISERROR(SEARCH("Serious risk ",A37)))</formula>
    </cfRule>
    <cfRule type="containsText" dxfId="49" priority="43" stopIfTrue="1" operator="containsText" text="High risk">
      <formula>NOT(ISERROR(SEARCH("High risk",A37)))</formula>
    </cfRule>
    <cfRule type="containsText" dxfId="48" priority="42" stopIfTrue="1" operator="containsText" text="Medium risk">
      <formula>NOT(ISERROR(SEARCH("Medium risk",A37)))</formula>
    </cfRule>
    <cfRule type="containsText" dxfId="47" priority="41" stopIfTrue="1" operator="containsText" text="Low risk ">
      <formula>NOT(ISERROR(SEARCH("Low risk ",A37)))</formula>
    </cfRule>
  </conditionalFormatting>
  <conditionalFormatting sqref="A60:M60">
    <cfRule type="containsText" dxfId="46" priority="9" stopIfTrue="1" operator="containsText" text="Low risk ">
      <formula>NOT(ISERROR(SEARCH("Low risk ",A60)))</formula>
    </cfRule>
    <cfRule type="containsText" dxfId="45" priority="12" stopIfTrue="1" operator="containsText" text="Serious risk ">
      <formula>NOT(ISERROR(SEARCH("Serious risk ",A60)))</formula>
    </cfRule>
    <cfRule type="containsText" dxfId="44" priority="10" stopIfTrue="1" operator="containsText" text="Medium risk">
      <formula>NOT(ISERROR(SEARCH("Medium risk",A60)))</formula>
    </cfRule>
    <cfRule type="containsText" dxfId="43" priority="11" stopIfTrue="1" operator="containsText" text="High risk">
      <formula>NOT(ISERROR(SEARCH("High risk",A60)))</formula>
    </cfRule>
  </conditionalFormatting>
  <conditionalFormatting sqref="A2:O2 M9:O9 O10 M11:O11 A23:O23 M31:O31 O32 M33:O33">
    <cfRule type="containsText" dxfId="42" priority="292" stopIfTrue="1" operator="containsText" text="Serious risk ">
      <formula>NOT(ISERROR(SEARCH("Serious risk ",A2)))</formula>
    </cfRule>
    <cfRule type="containsText" dxfId="41" priority="289" stopIfTrue="1" operator="containsText" text="Low risk ">
      <formula>NOT(ISERROR(SEARCH("Low risk ",A2)))</formula>
    </cfRule>
    <cfRule type="containsText" dxfId="40" priority="290" stopIfTrue="1" operator="containsText" text="Medium risk">
      <formula>NOT(ISERROR(SEARCH("Medium risk",A2)))</formula>
    </cfRule>
    <cfRule type="containsText" dxfId="39" priority="291" stopIfTrue="1" operator="containsText" text="High risk">
      <formula>NOT(ISERROR(SEARCH("High risk",A2)))</formula>
    </cfRule>
  </conditionalFormatting>
  <conditionalFormatting sqref="A14:O14">
    <cfRule type="containsText" dxfId="38" priority="189" stopIfTrue="1" operator="containsText" text="Low risk ">
      <formula>NOT(ISERROR(SEARCH("Low risk ",A14)))</formula>
    </cfRule>
    <cfRule type="containsText" dxfId="37" priority="190" stopIfTrue="1" operator="containsText" text="Medium risk">
      <formula>NOT(ISERROR(SEARCH("Medium risk",A14)))</formula>
    </cfRule>
    <cfRule type="containsText" dxfId="36" priority="191" stopIfTrue="1" operator="containsText" text="High risk">
      <formula>NOT(ISERROR(SEARCH("High risk",A14)))</formula>
    </cfRule>
    <cfRule type="containsText" dxfId="35" priority="192" stopIfTrue="1" operator="containsText" text="Serious risk ">
      <formula>NOT(ISERROR(SEARCH("Serious risk ",A14)))</formula>
    </cfRule>
  </conditionalFormatting>
  <conditionalFormatting sqref="A36:O36">
    <cfRule type="containsText" dxfId="34" priority="49" stopIfTrue="1" operator="containsText" text="Low risk ">
      <formula>NOT(ISERROR(SEARCH("Low risk ",A36)))</formula>
    </cfRule>
    <cfRule type="containsText" dxfId="33" priority="52" stopIfTrue="1" operator="containsText" text="Serious risk ">
      <formula>NOT(ISERROR(SEARCH("Serious risk ",A36)))</formula>
    </cfRule>
    <cfRule type="containsText" dxfId="32" priority="51" stopIfTrue="1" operator="containsText" text="High risk">
      <formula>NOT(ISERROR(SEARCH("High risk",A36)))</formula>
    </cfRule>
    <cfRule type="containsText" dxfId="31" priority="50" stopIfTrue="1" operator="containsText" text="Medium risk">
      <formula>NOT(ISERROR(SEARCH("Medium risk",A36)))</formula>
    </cfRule>
  </conditionalFormatting>
  <conditionalFormatting sqref="A45:O45 M54:O54 O55 M56:O56">
    <cfRule type="containsText" dxfId="30" priority="32" stopIfTrue="1" operator="containsText" text="Serious risk ">
      <formula>NOT(ISERROR(SEARCH("Serious risk ",A45)))</formula>
    </cfRule>
    <cfRule type="containsText" dxfId="29" priority="31" stopIfTrue="1" operator="containsText" text="High risk">
      <formula>NOT(ISERROR(SEARCH("High risk",A45)))</formula>
    </cfRule>
    <cfRule type="containsText" dxfId="28" priority="30" stopIfTrue="1" operator="containsText" text="Medium risk">
      <formula>NOT(ISERROR(SEARCH("Medium risk",A45)))</formula>
    </cfRule>
    <cfRule type="containsText" dxfId="27" priority="29" stopIfTrue="1" operator="containsText" text="Low risk ">
      <formula>NOT(ISERROR(SEARCH("Low risk ",A45)))</formula>
    </cfRule>
  </conditionalFormatting>
  <conditionalFormatting sqref="A59:O59">
    <cfRule type="containsText" dxfId="26" priority="19" stopIfTrue="1" operator="containsText" text="High risk">
      <formula>NOT(ISERROR(SEARCH("High risk",A59)))</formula>
    </cfRule>
    <cfRule type="containsText" dxfId="25" priority="18" stopIfTrue="1" operator="containsText" text="Medium risk">
      <formula>NOT(ISERROR(SEARCH("Medium risk",A59)))</formula>
    </cfRule>
    <cfRule type="containsText" dxfId="24" priority="17" stopIfTrue="1" operator="containsText" text="Low risk ">
      <formula>NOT(ISERROR(SEARCH("Low risk ",A59)))</formula>
    </cfRule>
    <cfRule type="containsText" dxfId="23" priority="20" stopIfTrue="1" operator="containsText" text="Serious risk ">
      <formula>NOT(ISERROR(SEARCH("Serious risk ",A59)))</formula>
    </cfRule>
  </conditionalFormatting>
  <conditionalFormatting sqref="L16">
    <cfRule type="containsText" dxfId="22" priority="197" stopIfTrue="1" operator="containsText" text="Low risk">
      <formula>NOT(ISERROR(SEARCH("Low risk",L16)))</formula>
    </cfRule>
    <cfRule type="containsText" dxfId="21" priority="198" stopIfTrue="1" operator="containsText" text="Medium risk">
      <formula>NOT(ISERROR(SEARCH("Medium risk",L16)))</formula>
    </cfRule>
    <cfRule type="containsText" dxfId="20" priority="199" stopIfTrue="1" operator="containsText" text="High risk ">
      <formula>NOT(ISERROR(SEARCH("High risk ",L16)))</formula>
    </cfRule>
    <cfRule type="containsText" dxfId="19" priority="200" stopIfTrue="1" operator="containsText" text="Serious risk">
      <formula>NOT(ISERROR(SEARCH("Serious risk",L16)))</formula>
    </cfRule>
  </conditionalFormatting>
  <conditionalFormatting sqref="L38">
    <cfRule type="containsText" dxfId="18" priority="57" stopIfTrue="1" operator="containsText" text="Low risk">
      <formula>NOT(ISERROR(SEARCH("Low risk",L38)))</formula>
    </cfRule>
    <cfRule type="containsText" dxfId="17" priority="58" stopIfTrue="1" operator="containsText" text="Medium risk">
      <formula>NOT(ISERROR(SEARCH("Medium risk",L38)))</formula>
    </cfRule>
    <cfRule type="containsText" dxfId="16" priority="59" stopIfTrue="1" operator="containsText" text="High risk ">
      <formula>NOT(ISERROR(SEARCH("High risk ",L38)))</formula>
    </cfRule>
    <cfRule type="containsText" dxfId="15" priority="60" stopIfTrue="1" operator="containsText" text="Serious risk">
      <formula>NOT(ISERROR(SEARCH("Serious risk",L38)))</formula>
    </cfRule>
  </conditionalFormatting>
  <conditionalFormatting sqref="L61">
    <cfRule type="containsText" dxfId="14" priority="28" stopIfTrue="1" operator="containsText" text="Serious risk">
      <formula>NOT(ISERROR(SEARCH("Serious risk",L61)))</formula>
    </cfRule>
    <cfRule type="containsText" dxfId="13" priority="27" stopIfTrue="1" operator="containsText" text="High risk ">
      <formula>NOT(ISERROR(SEARCH("High risk ",L61)))</formula>
    </cfRule>
    <cfRule type="containsText" dxfId="12" priority="26" stopIfTrue="1" operator="containsText" text="Medium risk">
      <formula>NOT(ISERROR(SEARCH("Medium risk",L61)))</formula>
    </cfRule>
    <cfRule type="containsText" dxfId="11" priority="25" stopIfTrue="1" operator="containsText" text="Low risk">
      <formula>NOT(ISERROR(SEARCH("Low risk",L61)))</formula>
    </cfRule>
  </conditionalFormatting>
  <dataValidations xWindow="848" yWindow="302" count="2">
    <dataValidation allowBlank="1" showInputMessage="1" showErrorMessage="1" prompt="See part one, section 3.3, stage ii for guidance on identifying the hazard" sqref="D4" xr:uid="{F91FECBD-6F07-4B8B-8D76-9511DC73B015}"/>
    <dataValidation allowBlank="1" showInputMessage="1" showErrorMessage="1" prompt="Enter probability of occurrence expressed as a decimal" sqref="M9" xr:uid="{BF58C3AC-A5F2-432F-956F-14810A18143F}"/>
  </dataValidations>
  <pageMargins left="0.70866141732283472" right="0.70866141732283472" top="0.74803149606299213" bottom="0.74803149606299213" header="0.31496062992125984" footer="0.31496062992125984"/>
  <pageSetup paperSize="8" fitToHeight="0" orientation="portrait" verticalDpi="0" r:id="rId1"/>
  <extLst>
    <ext xmlns:x14="http://schemas.microsoft.com/office/spreadsheetml/2009/9/main" uri="{CCE6A557-97BC-4b89-ADB6-D9C93CAAB3DF}">
      <x14:dataValidations xmlns:xm="http://schemas.microsoft.com/office/excel/2006/main" xWindow="848" yWindow="302" count="6">
        <x14:dataValidation type="list" allowBlank="1" showErrorMessage="1" xr:uid="{213A430B-641A-4246-B490-43C53836AF18}">
          <x14:formula1>
            <xm:f>'HIDE scores for PRISM'!$P$1:$P$4</xm:f>
          </x14:formula1>
          <xm:sqref>O9:O15 O31:O37 O54:O60</xm:sqref>
        </x14:dataValidation>
        <x14:dataValidation type="list" allowBlank="1" showInputMessage="1" showErrorMessage="1" xr:uid="{27E13484-1D8A-4861-B9FB-34B941E582E1}">
          <x14:formula1>
            <xm:f>'HIDE scores for PRISM'!$U$1:$U$9</xm:f>
          </x14:formula1>
          <xm:sqref>E20 E42 E65</xm:sqref>
        </x14:dataValidation>
        <x14:dataValidation type="list" allowBlank="1" showInputMessage="1" showErrorMessage="1" prompt="See part one, section 3.3, stage v for guidance on determining the severity of harm " xr:uid="{F2EA7A86-F771-4577-90B3-42AB3F545602}">
          <x14:formula1>
            <xm:f>'HIDE scores for PRISM'!$D$1:$D$5</xm:f>
          </x14:formula1>
          <xm:sqref>D5</xm:sqref>
        </x14:dataValidation>
        <x14:dataValidation type="list" allowBlank="1" showInputMessage="1" showErrorMessage="1" promptTitle="Add pop up " xr:uid="{ACEF5EC7-3A2B-4265-8821-C0A824078EA9}">
          <x14:formula1>
            <xm:f>'HIDE scores for PRISM'!$Q$1:$Q$4</xm:f>
          </x14:formula1>
          <xm:sqref>E17:O17 E39:O39 E62:O62</xm:sqref>
        </x14:dataValidation>
        <x14:dataValidation type="list" allowBlank="1" showInputMessage="1" showErrorMessage="1" xr:uid="{33BAEEAA-EDA0-49DB-A9D2-F272001D8FF3}">
          <x14:formula1>
            <xm:f>'HIDE scores for PRISM'!$C$1:$C$12</xm:f>
          </x14:formula1>
          <xm:sqref>D46:O46 D3:O3 D24:O24</xm:sqref>
        </x14:dataValidation>
        <x14:dataValidation type="list" allowBlank="1" showInputMessage="1" showErrorMessage="1" xr:uid="{69ADF162-3BC9-4B05-892E-F8D869ED8CDC}">
          <x14:formula1>
            <xm:f>'HIDE scores for PRISM'!$D$1:$D$5</xm:f>
          </x14:formula1>
          <xm:sqref>D27:O27 D50:O50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2AD2E-FCEC-4014-AB75-0A5311F8B37F}">
  <sheetPr>
    <tabColor rgb="FFF9AE2D"/>
    <pageSetUpPr fitToPage="1"/>
  </sheetPr>
  <dimension ref="A2:T17"/>
  <sheetViews>
    <sheetView showGridLines="0" topLeftCell="A11" zoomScale="80" zoomScaleNormal="80" workbookViewId="0">
      <selection activeCell="G16" sqref="G16:O16"/>
    </sheetView>
  </sheetViews>
  <sheetFormatPr defaultColWidth="8.81640625" defaultRowHeight="14.5" x14ac:dyDescent="0.35"/>
  <sheetData>
    <row r="2" spans="1:20" ht="65.900000000000006" customHeight="1" x14ac:dyDescent="0.35">
      <c r="C2" s="251" t="s">
        <v>149</v>
      </c>
      <c r="D2" s="251"/>
      <c r="E2" s="251"/>
      <c r="F2" s="251"/>
      <c r="G2" s="251"/>
      <c r="H2" s="251"/>
      <c r="I2" s="251"/>
      <c r="J2" s="251"/>
      <c r="K2" s="251"/>
      <c r="L2" s="251"/>
    </row>
    <row r="3" spans="1:20" ht="50.15" customHeight="1" x14ac:dyDescent="0.35">
      <c r="A3" s="256" t="s">
        <v>150</v>
      </c>
      <c r="B3" s="257"/>
      <c r="C3" s="257"/>
      <c r="D3" s="257"/>
      <c r="E3" s="257"/>
      <c r="F3" s="257"/>
      <c r="G3" s="257"/>
      <c r="H3" s="257"/>
      <c r="I3" s="257"/>
      <c r="J3" s="257"/>
      <c r="K3" s="257"/>
      <c r="L3" s="257"/>
      <c r="M3" s="257"/>
      <c r="N3" s="257"/>
      <c r="O3" s="258"/>
    </row>
    <row r="4" spans="1:20" ht="69.900000000000006" customHeight="1" x14ac:dyDescent="0.35">
      <c r="A4" s="252" t="s">
        <v>151</v>
      </c>
      <c r="B4" s="252"/>
      <c r="C4" s="252"/>
      <c r="D4" s="162" t="s">
        <v>93</v>
      </c>
      <c r="E4" s="162"/>
      <c r="F4" s="162"/>
      <c r="G4" s="162"/>
      <c r="H4" s="252" t="s">
        <v>152</v>
      </c>
      <c r="I4" s="252"/>
      <c r="J4" s="252"/>
      <c r="K4" s="223" t="s">
        <v>93</v>
      </c>
      <c r="L4" s="223"/>
      <c r="M4" s="223"/>
      <c r="N4" s="223"/>
      <c r="O4" s="223"/>
    </row>
    <row r="5" spans="1:20" ht="69.900000000000006" customHeight="1" x14ac:dyDescent="0.35">
      <c r="A5" s="231" t="s">
        <v>153</v>
      </c>
      <c r="B5" s="246"/>
      <c r="C5" s="232"/>
      <c r="D5" s="135" t="s">
        <v>93</v>
      </c>
      <c r="E5" s="136"/>
      <c r="F5" s="136"/>
      <c r="G5" s="136"/>
      <c r="H5" s="142" t="s">
        <v>154</v>
      </c>
      <c r="I5" s="143"/>
      <c r="J5" s="144"/>
      <c r="K5" s="253" t="s">
        <v>93</v>
      </c>
      <c r="L5" s="254"/>
      <c r="M5" s="254"/>
      <c r="N5" s="254"/>
      <c r="O5" s="255"/>
      <c r="T5" s="49"/>
    </row>
    <row r="6" spans="1:20" ht="69.900000000000006" customHeight="1" x14ac:dyDescent="0.35">
      <c r="A6" s="231" t="s">
        <v>155</v>
      </c>
      <c r="B6" s="246"/>
      <c r="C6" s="232"/>
      <c r="D6" s="135" t="s">
        <v>93</v>
      </c>
      <c r="E6" s="136"/>
      <c r="F6" s="136"/>
      <c r="G6" s="136"/>
      <c r="H6" s="252" t="s">
        <v>156</v>
      </c>
      <c r="I6" s="252"/>
      <c r="J6" s="252"/>
      <c r="K6" s="211" t="s">
        <v>93</v>
      </c>
      <c r="L6" s="211"/>
      <c r="M6" s="211"/>
      <c r="N6" s="211"/>
      <c r="O6" s="212"/>
    </row>
    <row r="7" spans="1:20" ht="69.900000000000006" customHeight="1" x14ac:dyDescent="0.35">
      <c r="A7" s="231" t="s">
        <v>157</v>
      </c>
      <c r="B7" s="246"/>
      <c r="C7" s="232"/>
      <c r="D7" s="135" t="s">
        <v>93</v>
      </c>
      <c r="E7" s="136"/>
      <c r="F7" s="136"/>
      <c r="G7" s="137"/>
      <c r="H7" s="252" t="s">
        <v>158</v>
      </c>
      <c r="I7" s="252"/>
      <c r="J7" s="252"/>
      <c r="K7" s="211" t="s">
        <v>93</v>
      </c>
      <c r="L7" s="211"/>
      <c r="M7" s="211"/>
      <c r="N7" s="211"/>
      <c r="O7" s="212"/>
    </row>
    <row r="8" spans="1:20" ht="30" customHeight="1" x14ac:dyDescent="0.35">
      <c r="A8" s="262" t="s">
        <v>159</v>
      </c>
      <c r="B8" s="262"/>
      <c r="C8" s="263"/>
      <c r="D8" s="266" t="s">
        <v>160</v>
      </c>
      <c r="E8" s="266"/>
      <c r="F8" s="266"/>
      <c r="H8" s="267" t="s">
        <v>161</v>
      </c>
      <c r="I8" s="267"/>
      <c r="J8" s="267"/>
      <c r="K8" s="267"/>
      <c r="L8" s="267"/>
      <c r="M8" s="267"/>
      <c r="N8" s="267"/>
      <c r="O8" s="268"/>
    </row>
    <row r="9" spans="1:20" ht="20.149999999999999" customHeight="1" x14ac:dyDescent="0.35">
      <c r="A9" s="264"/>
      <c r="B9" s="264"/>
      <c r="C9" s="265"/>
      <c r="D9" s="266" t="s">
        <v>162</v>
      </c>
      <c r="E9" s="266"/>
      <c r="F9" s="266"/>
      <c r="H9" s="269" t="s">
        <v>163</v>
      </c>
      <c r="I9" s="269"/>
      <c r="J9" s="269"/>
      <c r="K9" s="269"/>
      <c r="L9" s="269"/>
      <c r="M9" s="269"/>
      <c r="N9" s="269"/>
      <c r="O9" s="270"/>
    </row>
    <row r="10" spans="1:20" ht="50.15" customHeight="1" x14ac:dyDescent="0.35">
      <c r="A10" s="247" t="s">
        <v>164</v>
      </c>
      <c r="B10" s="248"/>
      <c r="C10" s="248"/>
      <c r="D10" s="248"/>
      <c r="E10" s="248"/>
      <c r="F10" s="248"/>
      <c r="G10" s="249"/>
      <c r="H10" s="249"/>
      <c r="I10" s="249"/>
      <c r="J10" s="249"/>
      <c r="K10" s="249"/>
      <c r="L10" s="249"/>
      <c r="M10" s="249"/>
      <c r="N10" s="249"/>
      <c r="O10" s="250"/>
    </row>
    <row r="11" spans="1:20" ht="102.75" customHeight="1" x14ac:dyDescent="0.35">
      <c r="A11" s="179" t="s">
        <v>414</v>
      </c>
      <c r="B11" s="179"/>
      <c r="C11" s="179"/>
      <c r="D11" s="162" t="s">
        <v>93</v>
      </c>
      <c r="E11" s="162"/>
      <c r="F11" s="162"/>
      <c r="G11" s="162"/>
      <c r="H11" s="179" t="s">
        <v>165</v>
      </c>
      <c r="I11" s="179"/>
      <c r="J11" s="179"/>
      <c r="K11" s="162" t="s">
        <v>93</v>
      </c>
      <c r="L11" s="162"/>
      <c r="M11" s="162"/>
      <c r="N11" s="162"/>
      <c r="O11" s="162"/>
    </row>
    <row r="12" spans="1:20" ht="90" customHeight="1" x14ac:dyDescent="0.35">
      <c r="A12" s="163" t="s">
        <v>166</v>
      </c>
      <c r="B12" s="164"/>
      <c r="C12" s="165"/>
      <c r="D12" s="135" t="s">
        <v>93</v>
      </c>
      <c r="E12" s="136"/>
      <c r="F12" s="136"/>
      <c r="G12" s="137"/>
      <c r="H12" s="163" t="s">
        <v>167</v>
      </c>
      <c r="I12" s="164"/>
      <c r="J12" s="165"/>
      <c r="K12" s="135" t="s">
        <v>93</v>
      </c>
      <c r="L12" s="136"/>
      <c r="M12" s="136"/>
      <c r="N12" s="136"/>
      <c r="O12" s="137"/>
    </row>
    <row r="13" spans="1:20" ht="90" customHeight="1" x14ac:dyDescent="0.35">
      <c r="A13" s="163" t="s">
        <v>168</v>
      </c>
      <c r="B13" s="164"/>
      <c r="C13" s="165"/>
      <c r="D13" s="135" t="s">
        <v>93</v>
      </c>
      <c r="E13" s="136"/>
      <c r="F13" s="136"/>
      <c r="G13" s="137"/>
      <c r="H13" s="163" t="s">
        <v>169</v>
      </c>
      <c r="I13" s="164"/>
      <c r="J13" s="165"/>
      <c r="K13" s="135" t="s">
        <v>93</v>
      </c>
      <c r="L13" s="136"/>
      <c r="M13" s="136"/>
      <c r="N13" s="136"/>
      <c r="O13" s="137"/>
    </row>
    <row r="14" spans="1:20" ht="90" customHeight="1" x14ac:dyDescent="0.35">
      <c r="A14" s="163" t="s">
        <v>170</v>
      </c>
      <c r="B14" s="164"/>
      <c r="C14" s="165"/>
      <c r="D14" s="135" t="s">
        <v>93</v>
      </c>
      <c r="E14" s="136"/>
      <c r="F14" s="136"/>
      <c r="G14" s="137"/>
      <c r="H14" s="163" t="s">
        <v>171</v>
      </c>
      <c r="I14" s="164"/>
      <c r="J14" s="165"/>
      <c r="K14" s="135"/>
      <c r="L14" s="136"/>
      <c r="M14" s="136"/>
      <c r="N14" s="136"/>
      <c r="O14" s="137"/>
    </row>
    <row r="15" spans="1:20" ht="50.15" customHeight="1" x14ac:dyDescent="0.35">
      <c r="A15" s="261" t="s">
        <v>172</v>
      </c>
      <c r="B15" s="261"/>
      <c r="C15" s="261"/>
      <c r="D15" s="261"/>
      <c r="E15" s="261"/>
      <c r="F15" s="261"/>
      <c r="G15" s="152" t="s">
        <v>86</v>
      </c>
      <c r="H15" s="152"/>
      <c r="I15" s="152"/>
      <c r="J15" s="152"/>
      <c r="K15" s="152"/>
      <c r="L15" s="152"/>
      <c r="M15" s="152"/>
      <c r="N15" s="152"/>
      <c r="O15" s="153"/>
    </row>
    <row r="16" spans="1:20" ht="50.15" customHeight="1" x14ac:dyDescent="0.35">
      <c r="A16" s="261" t="s">
        <v>173</v>
      </c>
      <c r="B16" s="261"/>
      <c r="C16" s="261"/>
      <c r="D16" s="261"/>
      <c r="E16" s="261"/>
      <c r="F16" s="261"/>
      <c r="G16" s="151" t="s">
        <v>93</v>
      </c>
      <c r="H16" s="152"/>
      <c r="I16" s="152"/>
      <c r="J16" s="152"/>
      <c r="K16" s="152"/>
      <c r="L16" s="152"/>
      <c r="M16" s="152"/>
      <c r="N16" s="152"/>
      <c r="O16" s="153"/>
    </row>
    <row r="17" spans="1:15" s="94" customFormat="1" ht="50.15" customHeight="1" x14ac:dyDescent="0.35">
      <c r="A17" s="259" t="s">
        <v>174</v>
      </c>
      <c r="B17" s="260"/>
      <c r="C17" s="260"/>
      <c r="D17" s="260"/>
      <c r="E17" s="260"/>
      <c r="F17" s="260"/>
      <c r="G17" s="260"/>
      <c r="H17" s="260"/>
      <c r="I17" s="260"/>
      <c r="J17" s="260"/>
      <c r="K17" s="260"/>
      <c r="L17" s="260"/>
      <c r="M17" s="260"/>
      <c r="N17" s="260"/>
      <c r="O17" s="260"/>
    </row>
  </sheetData>
  <sheetProtection algorithmName="SHA-512" hashValue="v0xGVAhzqIoVRsNcv/nWUguXeu9nlvvllXpbb79ZdmmaPpM0aJnlHvluQ60/h8ux1UnVK/AxZZZSGjIkfehrYg==" saltValue="xfjk/AWjCuLxQuF0uo2yeQ==" spinCount="100000" sheet="1" objects="1" scenarios="1"/>
  <mergeCells count="45">
    <mergeCell ref="A12:C12"/>
    <mergeCell ref="K12:O12"/>
    <mergeCell ref="H7:J7"/>
    <mergeCell ref="G15:O15"/>
    <mergeCell ref="A15:F15"/>
    <mergeCell ref="K13:O13"/>
    <mergeCell ref="K14:O14"/>
    <mergeCell ref="K7:O7"/>
    <mergeCell ref="D12:G12"/>
    <mergeCell ref="H12:J12"/>
    <mergeCell ref="A11:C11"/>
    <mergeCell ref="A8:C9"/>
    <mergeCell ref="D8:F8"/>
    <mergeCell ref="D9:F9"/>
    <mergeCell ref="H8:O8"/>
    <mergeCell ref="H9:O9"/>
    <mergeCell ref="A17:O17"/>
    <mergeCell ref="A16:F16"/>
    <mergeCell ref="G16:O16"/>
    <mergeCell ref="A14:C14"/>
    <mergeCell ref="A13:C13"/>
    <mergeCell ref="D13:G13"/>
    <mergeCell ref="D14:G14"/>
    <mergeCell ref="H13:J13"/>
    <mergeCell ref="H14:J14"/>
    <mergeCell ref="C2:L2"/>
    <mergeCell ref="A4:C4"/>
    <mergeCell ref="D4:G4"/>
    <mergeCell ref="K4:O4"/>
    <mergeCell ref="H6:J6"/>
    <mergeCell ref="K6:O6"/>
    <mergeCell ref="K5:O5"/>
    <mergeCell ref="H4:J4"/>
    <mergeCell ref="A5:C5"/>
    <mergeCell ref="A6:C6"/>
    <mergeCell ref="D5:G5"/>
    <mergeCell ref="D6:G6"/>
    <mergeCell ref="H5:J5"/>
    <mergeCell ref="A3:O3"/>
    <mergeCell ref="A7:C7"/>
    <mergeCell ref="D7:G7"/>
    <mergeCell ref="D11:G11"/>
    <mergeCell ref="H11:J11"/>
    <mergeCell ref="K11:O11"/>
    <mergeCell ref="A10:O10"/>
  </mergeCells>
  <dataValidations xWindow="916" yWindow="594" count="3">
    <dataValidation allowBlank="1" showInputMessage="1" showErrorMessage="1" promptTitle="The risk differential " sqref="A7:C7" xr:uid="{EBC31FD7-039D-4BC8-9519-DB7A39632415}"/>
    <dataValidation allowBlank="1" showInputMessage="1" showErrorMessage="1" promptTitle="Free text box" prompt="Record here any additional matters relevant to the risk assessment that may influence the way the risk is percieved. " sqref="K14:O14" xr:uid="{65687614-5014-4396-B283-FA03202788E3}"/>
    <dataValidation allowBlank="1" showInputMessage="1" showErrorMessage="1" prompt="Decisions on whether action is required to deal with a particular risk, and the nature of the action, should not usually be made purely on the basis of the level of the risk involved. Other factors may need to be taken into account as highlighted below. " sqref="A3:O3" xr:uid="{C1D1AA5C-1071-4561-84A8-B46B797942F0}"/>
  </dataValidations>
  <hyperlinks>
    <hyperlink ref="A17:O17" r:id="rId1" display="https://www.product-safety-database.service.gov.uk/sign-in" xr:uid="{751395CC-D45B-41F8-BE31-E03569EEEFE8}"/>
  </hyperlinks>
  <pageMargins left="0.7" right="0.7" top="0.75" bottom="0.75" header="0.3" footer="0.3"/>
  <pageSetup paperSize="9" scale="66"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1269" r:id="rId5" name="Check Box 5">
              <controlPr defaultSize="0" autoFill="0" autoLine="0" autoPict="0">
                <anchor moveWithCells="1">
                  <from>
                    <xdr:col>5</xdr:col>
                    <xdr:colOff>279400</xdr:colOff>
                    <xdr:row>7</xdr:row>
                    <xdr:rowOff>31750</xdr:rowOff>
                  </from>
                  <to>
                    <xdr:col>6</xdr:col>
                    <xdr:colOff>38100</xdr:colOff>
                    <xdr:row>7</xdr:row>
                    <xdr:rowOff>266700</xdr:rowOff>
                  </to>
                </anchor>
              </controlPr>
            </control>
          </mc:Choice>
        </mc:AlternateContent>
        <mc:AlternateContent xmlns:mc="http://schemas.openxmlformats.org/markup-compatibility/2006">
          <mc:Choice Requires="x14">
            <control shapeId="11271" r:id="rId6" name="Check Box 7">
              <controlPr defaultSize="0" autoFill="0" autoLine="0" autoPict="0">
                <anchor moveWithCells="1">
                  <from>
                    <xdr:col>10</xdr:col>
                    <xdr:colOff>31750</xdr:colOff>
                    <xdr:row>8</xdr:row>
                    <xdr:rowOff>6350</xdr:rowOff>
                  </from>
                  <to>
                    <xdr:col>10</xdr:col>
                    <xdr:colOff>279400</xdr:colOff>
                    <xdr:row>8</xdr:row>
                    <xdr:rowOff>234950</xdr:rowOff>
                  </to>
                </anchor>
              </controlPr>
            </control>
          </mc:Choice>
        </mc:AlternateContent>
        <mc:AlternateContent xmlns:mc="http://schemas.openxmlformats.org/markup-compatibility/2006">
          <mc:Choice Requires="x14">
            <control shapeId="11272" r:id="rId7" name="Check Box 8">
              <controlPr defaultSize="0" autoFill="0" autoLine="0" autoPict="0">
                <anchor moveWithCells="1">
                  <from>
                    <xdr:col>10</xdr:col>
                    <xdr:colOff>50800</xdr:colOff>
                    <xdr:row>7</xdr:row>
                    <xdr:rowOff>38100</xdr:rowOff>
                  </from>
                  <to>
                    <xdr:col>10</xdr:col>
                    <xdr:colOff>412750</xdr:colOff>
                    <xdr:row>7</xdr:row>
                    <xdr:rowOff>279400</xdr:rowOff>
                  </to>
                </anchor>
              </controlPr>
            </control>
          </mc:Choice>
        </mc:AlternateContent>
        <mc:AlternateContent xmlns:mc="http://schemas.openxmlformats.org/markup-compatibility/2006">
          <mc:Choice Requires="x14">
            <control shapeId="11273" r:id="rId8" name="Check Box 9">
              <controlPr defaultSize="0" autoFill="0" autoLine="0" autoPict="0">
                <anchor moveWithCells="1">
                  <from>
                    <xdr:col>5</xdr:col>
                    <xdr:colOff>292100</xdr:colOff>
                    <xdr:row>8</xdr:row>
                    <xdr:rowOff>0</xdr:rowOff>
                  </from>
                  <to>
                    <xdr:col>6</xdr:col>
                    <xdr:colOff>38100</xdr:colOff>
                    <xdr:row>8</xdr:row>
                    <xdr:rowOff>234950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916" yWindow="594" count="17">
        <x14:dataValidation type="list" allowBlank="1" showInputMessage="1" showErrorMessage="1" promptTitle="PRISM Part 1, s3.2 " prompt="Risks over which people cannot exercise any control, on becoming aware that the risk exists, are more likely to be intolerable than those over which there is oppurtunity to exercise a degree of control. " xr:uid="{B9DF29DB-CB47-4D7F-8DB2-D02723531F87}">
          <x14:formula1>
            <xm:f>'HIDE scores for PRISM'!$AE$1:$AE$4</xm:f>
          </x14:formula1>
          <xm:sqref>K13:O13</xm:sqref>
        </x14:dataValidation>
        <x14:dataValidation type="list" allowBlank="1" showInputMessage="1" showErrorMessage="1" promptTitle="PRISM Part 1, s3.2 " prompt="Some products are designed to provide a protective function when certain circumstances arise. There is generally a low tolerability of defects in these products given their function is to prevent harm and increase safety. See also relative risk Part 2(6)" xr:uid="{1DD6C9FB-139D-4477-BB9C-782440224740}">
          <x14:formula1>
            <xm:f>'HIDE scores for PRISM'!$AD$1:$AD$3</xm:f>
          </x14:formula1>
          <xm:sqref>D13:G13</xm:sqref>
        </x14:dataValidation>
        <x14:dataValidation type="list" allowBlank="1" showInputMessage="1" showErrorMessage="1" promptTitle="PRISM Part 1, s3.2 " prompt="There is generally a low tolerance towards any risks presented by products aimed at vulnerable users. " xr:uid="{0F56F270-43E9-43F7-A5D9-4914D2D291A3}">
          <x14:formula1>
            <xm:f>'HIDE scores for PRISM'!$AC$1:$AC$3</xm:f>
          </x14:formula1>
          <xm:sqref>K12:O12</xm:sqref>
        </x14:dataValidation>
        <x14:dataValidation type="list" allowBlank="1" showInputMessage="1" showErrorMessage="1" promptTitle="PRISM Part 1, s3.2" prompt="Risks that can cause harm to people who are not the users of the product are more likely to be seen as intolerable. " xr:uid="{2E639B1D-60E8-4CA7-9E7B-50BA216D8F0B}">
          <x14:formula1>
            <xm:f>'HIDE scores for PRISM'!$AB$1:$AB$3</xm:f>
          </x14:formula1>
          <xm:sqref>D12:G12</xm:sqref>
        </x14:dataValidation>
        <x14:dataValidation type="list" allowBlank="1" showInputMessage="1" showErrorMessage="1" promptTitle="PRISM Part 1, s3.2" prompt="High severity low likelihood risks tend to be less tolerable than low severity high likelihood risks, particularly where there is clear scope for risk management action to be taken that would reduce the probability of harm still further. " xr:uid="{021082FE-FA03-4F6F-AF9F-A35C37F878AC}">
          <x14:formula1>
            <xm:f>'HIDE scores for PRISM'!$AA$1:$AA$3</xm:f>
          </x14:formula1>
          <xm:sqref>K11:O11</xm:sqref>
        </x14:dataValidation>
        <x14:dataValidation type="list" allowBlank="1" showInputMessage="1" showErrorMessage="1" promptTitle="PRISM Part 1, s3.2" prompt="Where there are other unrelated causes of the type of harm featured in the assessment, such as other potential causes of a fire, the assessor should consider assessing the overall fire risk associated with the product" xr:uid="{B9B08EDA-9F23-4588-BD81-87B2815FBF7B}">
          <x14:formula1>
            <xm:f>'HIDE scores for PRISM'!$AG$1:$AG$3</xm:f>
          </x14:formula1>
          <xm:sqref>D11:G11</xm:sqref>
        </x14:dataValidation>
        <x14:dataValidation type="list" allowBlank="1" showInputMessage="1" showErrorMessage="1" promptTitle="PRISM Part 1, s3.1 " prompt="It may be the case that other MSAs or other organisations with an interest in the particular risk are taking or planning to take risk management action to address it. The implications of this should be considered. " xr:uid="{FFCBF319-9354-4FF6-B529-F42B44AE6BC5}">
          <x14:formula1>
            <xm:f>'HIDE scores for PRISM'!$Y$1:$Y$4</xm:f>
          </x14:formula1>
          <xm:sqref>D7:G7</xm:sqref>
        </x14:dataValidation>
        <x14:dataValidation type="list" allowBlank="1" showInputMessage="1" showErrorMessage="1" promptTitle="PRISM Part 1, s3.1 " prompt="For many products, the level of risk they present when fully compliant will be very low or negligible. Other products, even when fully compliant, may still involve a substantive level of risk when used, e.g. ladders and trampolines. " xr:uid="{F2404BFD-A7B9-4C73-A719-DF7B729CC8B8}">
          <x14:formula1>
            <xm:f>'HIDE scores for PRISM'!$X$1:$X$4</xm:f>
          </x14:formula1>
          <xm:sqref>D6:G6</xm:sqref>
        </x14:dataValidation>
        <x14:dataValidation type="list" allowBlank="1" showInputMessage="1" showErrorMessage="1" promptTitle="PRISM Part 1, s3.1 " prompt="An incident in which numerous people are injured is obviously a more serious outcome than a single person being injured, other things being equal, particularly when fatal injuries are involved.  " xr:uid="{4F96EE5A-D1AB-4540-8EE7-1FAA9E48AA95}">
          <x14:formula1>
            <xm:f>'HIDE scores for PRISM'!$H$1:$H$4</xm:f>
          </x14:formula1>
          <xm:sqref>K5:O5</xm:sqref>
        </x14:dataValidation>
        <x14:dataValidation type="list" allowBlank="1" showInputMessage="1" showErrorMessage="1" promptTitle="PRISM Part 1, s3.1 " prompt="Comparing the level of assessed risk with the level of risk presented by similar and comparable products can in some circumstances assist the assessor when considering whether and what corrective action is justified. " xr:uid="{E2BF7790-5461-4835-90CF-F8FA5D5F12CF}">
          <x14:formula1>
            <xm:f>'HIDE scores for PRISM'!$W$1:$W$5</xm:f>
          </x14:formula1>
          <xm:sqref>D5:G5</xm:sqref>
        </x14:dataValidation>
        <x14:dataValidation type="list" allowBlank="1" showInputMessage="1" showErrorMessage="1" promptTitle="PRISM Part 1, s3.1 " prompt="The higher the level of uncertainty in the risk assessment findings, the more relevant the issue will be at the risk evaluation stage. The assessor will need to consider the implications of the level of uncertainty for risk management decisions. " xr:uid="{EC959858-8250-4B4F-97F6-44B66351F6E2}">
          <x14:formula1>
            <xm:f>'HIDE scores for PRISM'!$S$1:$S$3</xm:f>
          </x14:formula1>
          <xm:sqref>K4:O4</xm:sqref>
        </x14:dataValidation>
        <x14:dataValidation type="list" allowBlank="1" showInputMessage="1" showErrorMessage="1" promptTitle="PRISM Part 1, s3.1 " prompt="The number of products estimated to be in use might be expected to rise, fall, or stay roughly constant in the short or medium term. Any expected significant changes in the number of products in use could have relevance to the need for risk management. " xr:uid="{7D0D85C7-C34D-46B0-B4EE-F2B2898E8151}">
          <x14:formula1>
            <xm:f>'HIDE scores for PRISM'!$R$1:$R$5</xm:f>
          </x14:formula1>
          <xm:sqref>D4:G4</xm:sqref>
        </x14:dataValidation>
        <x14:dataValidation type="list" allowBlank="1" showInputMessage="1" showErrorMessage="1" promptTitle="PRISM Part 1, s3.2 " prompt="Risks that feature heavily in the media, whether mainstream or social media, are as a result more likely to be seen as intolerable. " xr:uid="{46CE2066-3A5B-440F-9576-B6F0F27312B6}">
          <x14:formula1>
            <xm:f>'HIDE scores for PRISM'!$AF$1:$AF$4</xm:f>
          </x14:formula1>
          <xm:sqref>D14:G14</xm:sqref>
        </x14:dataValidation>
        <x14:dataValidation type="list" allowBlank="1" showInputMessage="1" showErrorMessage="1" promptTitle="PRISM Part 1, s3.1 " prompt="Where the assessment indicates that certain people will be at increased risk, this should be noted because it could mean that bespoke risk management action will be required to specifically target and protect those people. " xr:uid="{7C130933-44F7-4A76-8EC5-E778056C9880}">
          <x14:formula1>
            <xm:f>'HIDE scores for PRISM'!$AG$1:$AG$3</xm:f>
          </x14:formula1>
          <xm:sqref>K6:O6</xm:sqref>
        </x14:dataValidation>
        <x14:dataValidation type="list" allowBlank="1" showInputMessage="1" showErrorMessage="1" promptTitle="Additional factors" prompt="In addition to the matters covered in this toolkit, there may be other relevant factors that relate to the nature of the risk that are important to take account of when determining next steps. " xr:uid="{021F4187-A4F0-4BCD-822A-FBE645991E95}">
          <x14:formula1>
            <xm:f>'HIDE scores for PRISM'!$AG$1:$AG$3</xm:f>
          </x14:formula1>
          <xm:sqref>K7:O7</xm:sqref>
        </x14:dataValidation>
        <x14:dataValidation type="list" allowBlank="1" showInputMessage="1" showErrorMessage="1" promptTitle="PRISM Part 1, s3.2 " prompt="Indicate here whether the risk is tolerable or intolerable. It may be the case further investigation work is required to enable a more informed position to be taken on tolerability and this should be recorded. " xr:uid="{20292389-E0EB-4494-B174-CDFF76755C8F}">
          <x14:formula1>
            <xm:f>'HIDE scores for PRISM'!$J$1:$J$3</xm:f>
          </x14:formula1>
          <xm:sqref>G16</xm:sqref>
        </x14:dataValidation>
        <x14:dataValidation type="list" allowBlank="1" showInputMessage="1" showErrorMessage="1" promptTitle="PRISM Part 1, s3 Risk Evaluation" prompt="Decisions on whether action is required to deal with a particular risk, and the nature of the action, should not usually be made purely on the basis of the level of risk involved and may need to take account of factors highlighted above. " xr:uid="{7A239222-2FC3-4210-91AC-EFA1044C00BD}">
          <x14:formula1>
            <xm:f>'HIDE scores for PRISM'!$K$1:$K$3</xm:f>
          </x14:formula1>
          <xm:sqref>G15:O15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0AD8-40A8-4702-8F55-539E28771967}">
  <sheetPr>
    <tabColor rgb="FFF9AE2D"/>
    <pageSetUpPr fitToPage="1"/>
  </sheetPr>
  <dimension ref="A1:H16"/>
  <sheetViews>
    <sheetView showGridLines="0" topLeftCell="A5" zoomScale="90" zoomScaleNormal="90" workbookViewId="0">
      <selection activeCell="N6" sqref="N6"/>
    </sheetView>
  </sheetViews>
  <sheetFormatPr defaultColWidth="8.81640625" defaultRowHeight="14.5" x14ac:dyDescent="0.35"/>
  <cols>
    <col min="4" max="4" width="34.81640625" customWidth="1"/>
    <col min="7" max="7" width="9" customWidth="1"/>
    <col min="8" max="8" width="35.1796875" customWidth="1"/>
  </cols>
  <sheetData>
    <row r="1" spans="1:8" ht="86.9" customHeight="1" x14ac:dyDescent="0.35">
      <c r="D1" s="251" t="s">
        <v>175</v>
      </c>
      <c r="E1" s="251"/>
      <c r="F1" s="251"/>
      <c r="G1" s="251"/>
      <c r="H1" s="251"/>
    </row>
    <row r="2" spans="1:8" ht="30" customHeight="1" x14ac:dyDescent="0.35">
      <c r="A2" s="284" t="s">
        <v>176</v>
      </c>
      <c r="B2" s="285"/>
      <c r="C2" s="285"/>
      <c r="D2" s="285"/>
      <c r="E2" s="285"/>
      <c r="F2" s="285"/>
      <c r="G2" s="285"/>
      <c r="H2" s="285"/>
    </row>
    <row r="3" spans="1:8" ht="50.15" customHeight="1" x14ac:dyDescent="0.35">
      <c r="A3" s="274" t="s">
        <v>79</v>
      </c>
      <c r="B3" s="274"/>
      <c r="C3" s="274"/>
      <c r="D3" s="39" t="str">
        <f>IF('PRISM risk assessment'!D7=0,"",'PRISM risk assessment'!D7)</f>
        <v/>
      </c>
      <c r="E3" s="283" t="s">
        <v>80</v>
      </c>
      <c r="F3" s="283"/>
      <c r="G3" s="283"/>
      <c r="H3" s="40" t="str">
        <f>IF('PRISM risk assessment'!D8=0,"",'PRISM risk assessment'!D8)</f>
        <v/>
      </c>
    </row>
    <row r="4" spans="1:8" ht="50.15" customHeight="1" x14ac:dyDescent="0.35">
      <c r="A4" s="277" t="s">
        <v>82</v>
      </c>
      <c r="B4" s="278"/>
      <c r="C4" s="279"/>
      <c r="D4" s="41" t="str">
        <f>IF('PRISM risk assessment'!D9=0,"",'PRISM risk assessment'!D9)</f>
        <v/>
      </c>
      <c r="E4" s="283" t="s">
        <v>81</v>
      </c>
      <c r="F4" s="283"/>
      <c r="G4" s="283"/>
      <c r="H4" s="10" t="str">
        <f>IF('PRISM risk assessment'!L8=0,"",'PRISM risk assessment'!L8)</f>
        <v/>
      </c>
    </row>
    <row r="5" spans="1:8" ht="50.15" customHeight="1" x14ac:dyDescent="0.35">
      <c r="A5" s="274" t="s">
        <v>84</v>
      </c>
      <c r="B5" s="274"/>
      <c r="C5" s="274"/>
      <c r="D5" s="96" t="str">
        <f>IF('PRISM risk assessment'!D10=0,"",'PRISM risk assessment'!D10)</f>
        <v/>
      </c>
      <c r="E5" s="275" t="s">
        <v>83</v>
      </c>
      <c r="F5" s="275"/>
      <c r="G5" s="275"/>
      <c r="H5" s="42" t="str">
        <f>IF('PRISM risk assessment'!L9=0,"",'PRISM risk assessment'!L9)</f>
        <v/>
      </c>
    </row>
    <row r="6" spans="1:8" ht="50.15" customHeight="1" x14ac:dyDescent="0.35">
      <c r="A6" s="274" t="s">
        <v>87</v>
      </c>
      <c r="B6" s="274"/>
      <c r="C6" s="274"/>
      <c r="D6" s="43" t="str">
        <f>IF('PRISM risk assessment'!D11=0,"",'PRISM risk assessment'!D11)</f>
        <v/>
      </c>
      <c r="E6" s="274" t="s">
        <v>85</v>
      </c>
      <c r="F6" s="274"/>
      <c r="G6" s="274"/>
      <c r="H6" s="44" t="str">
        <f>IF('PRISM risk assessment'!L10=0,"",IF('PRISM risk assessment'!L10="Select from list ","",'PRISM risk assessment'!L10))</f>
        <v/>
      </c>
    </row>
    <row r="7" spans="1:8" ht="70" customHeight="1" x14ac:dyDescent="0.35">
      <c r="A7" s="274" t="s">
        <v>88</v>
      </c>
      <c r="B7" s="274"/>
      <c r="C7" s="274"/>
      <c r="D7" s="43" t="str">
        <f>IF('PRISM risk assessment'!L11=0,"",'PRISM risk assessment'!L11)</f>
        <v/>
      </c>
      <c r="E7" s="274" t="s">
        <v>177</v>
      </c>
      <c r="F7" s="274"/>
      <c r="G7" s="274"/>
      <c r="H7" s="45" t="str">
        <f>IF('PRISM risk assessment'!L12=0,"",'PRISM risk assessment'!L12)</f>
        <v/>
      </c>
    </row>
    <row r="8" spans="1:8" ht="50.15" customHeight="1" x14ac:dyDescent="0.35">
      <c r="A8" s="277" t="s">
        <v>89</v>
      </c>
      <c r="B8" s="278"/>
      <c r="C8" s="279"/>
      <c r="D8" s="46" t="str">
        <f>IF('PRISM risk assessment'!D12=0,"",'PRISM risk assessment'!D12)</f>
        <v/>
      </c>
      <c r="E8" s="277" t="s">
        <v>91</v>
      </c>
      <c r="F8" s="278"/>
      <c r="G8" s="279"/>
      <c r="H8" s="47" t="str">
        <f>IF('PRISM risk assessment'!D13=0,"",'PRISM risk assessment'!D13)</f>
        <v/>
      </c>
    </row>
    <row r="9" spans="1:8" ht="90" customHeight="1" x14ac:dyDescent="0.35">
      <c r="A9" s="273" t="s">
        <v>94</v>
      </c>
      <c r="B9" s="273"/>
      <c r="C9" s="276"/>
      <c r="D9" s="46" t="str">
        <f>IF('PRISM risk assessment'!D14=0,"",'PRISM risk assessment'!D14)</f>
        <v/>
      </c>
      <c r="E9" s="280" t="s">
        <v>178</v>
      </c>
      <c r="F9" s="281"/>
      <c r="G9" s="282"/>
      <c r="H9" s="47" t="str">
        <f>IF('PRISM risk assessment'!L13=0,"",IF('PRISM risk assessment'!L13="Select from list","",'PRISM risk assessment'!L13))</f>
        <v/>
      </c>
    </row>
    <row r="10" spans="1:8" ht="50.15" customHeight="1" x14ac:dyDescent="0.35">
      <c r="A10" s="271" t="s">
        <v>179</v>
      </c>
      <c r="B10" s="271"/>
      <c r="C10" s="271"/>
      <c r="D10" s="10" t="str">
        <f>IF('PRISM risk assessment'!D15=0,"",'PRISM risk assessment'!D15)</f>
        <v/>
      </c>
      <c r="E10" s="274" t="s">
        <v>95</v>
      </c>
      <c r="F10" s="274"/>
      <c r="G10" s="274"/>
      <c r="H10" s="45" t="str">
        <f>IF('PRISM risk assessment'!L14=0,"",IF('PRISM risk assessment'!L14="Select from list ","",'PRISM risk assessment'!L14))</f>
        <v/>
      </c>
    </row>
    <row r="11" spans="1:8" ht="69.900000000000006" customHeight="1" x14ac:dyDescent="0.35">
      <c r="A11" s="271" t="s">
        <v>180</v>
      </c>
      <c r="B11" s="271"/>
      <c r="C11" s="271"/>
      <c r="D11" s="10" t="str">
        <f>IF('PRISM risk assessment'!L15=0,"",'PRISM risk assessment'!L15)</f>
        <v/>
      </c>
      <c r="E11" s="272" t="s">
        <v>181</v>
      </c>
      <c r="F11" s="273"/>
      <c r="G11" s="273"/>
      <c r="H11" s="10" t="str">
        <f>IF('PRISM risk assessment'!D17=0,"",IF('PRISM risk assessment'!D17="Select from list","",'PRISM risk assessment'!D17))</f>
        <v/>
      </c>
    </row>
    <row r="12" spans="1:8" ht="50.15" customHeight="1" x14ac:dyDescent="0.35">
      <c r="A12" s="271" t="s">
        <v>182</v>
      </c>
      <c r="B12" s="271"/>
      <c r="C12" s="271"/>
      <c r="D12" s="10" t="str">
        <f>'PRISM risk assessment'!L32</f>
        <v/>
      </c>
      <c r="E12" s="273" t="s">
        <v>183</v>
      </c>
      <c r="F12" s="273"/>
      <c r="G12" s="273"/>
      <c r="H12" s="10" t="str">
        <f>IF('PRISM risk assessment'!E37=0,"",IF('PRISM risk assessment'!E37="Select from list ","",'PRISM risk assessment'!E37))</f>
        <v/>
      </c>
    </row>
    <row r="13" spans="1:8" ht="50.15" customHeight="1" x14ac:dyDescent="0.35">
      <c r="A13" s="271" t="s">
        <v>184</v>
      </c>
      <c r="B13" s="271"/>
      <c r="C13" s="271"/>
      <c r="D13" s="48" t="str">
        <f>IF('PRISM risk assessment'!E40=0,"",'PRISM risk assessment'!E40)</f>
        <v/>
      </c>
      <c r="E13" s="271" t="s">
        <v>128</v>
      </c>
      <c r="F13" s="271"/>
      <c r="G13" s="271"/>
      <c r="H13" s="10" t="str">
        <f>'PRISM risk assessment'!K40</f>
        <v/>
      </c>
    </row>
    <row r="14" spans="1:8" ht="50.15" customHeight="1" x14ac:dyDescent="0.35">
      <c r="A14" s="272" t="s">
        <v>185</v>
      </c>
      <c r="B14" s="273"/>
      <c r="C14" s="276"/>
      <c r="D14" s="46" t="str">
        <f>IF('PRISM risk assessment'!E42=0,"",IF('PRISM risk assessment'!E42="Select from list","",'PRISM risk assessment'!E42))</f>
        <v/>
      </c>
      <c r="E14" s="275" t="s">
        <v>120</v>
      </c>
      <c r="F14" s="275"/>
      <c r="G14" s="275"/>
      <c r="H14" s="10" t="str">
        <f>IF('PRISM risk assessment'!E33=0,"",IF('PRISM risk assessment'!E33="Select from list","",'PRISM risk assessment'!E33))</f>
        <v/>
      </c>
    </row>
    <row r="15" spans="1:8" ht="69.900000000000006" customHeight="1" x14ac:dyDescent="0.35">
      <c r="A15" s="271" t="s">
        <v>186</v>
      </c>
      <c r="B15" s="271"/>
      <c r="C15" s="271"/>
      <c r="D15" s="10" t="str">
        <f>IF('Risk evaluation'!G15=0,"",IF('Risk evaluation'!G15="Select from list ","",'Risk evaluation'!G15))</f>
        <v/>
      </c>
      <c r="E15" s="275" t="s">
        <v>187</v>
      </c>
      <c r="F15" s="275"/>
      <c r="G15" s="275"/>
      <c r="H15" s="10" t="str">
        <f>IF('Risk evaluation'!G16=0,"",IF('Risk evaluation'!G16="Select from list","",'Risk evaluation'!G16))</f>
        <v/>
      </c>
    </row>
    <row r="16" spans="1:8" ht="50.15" customHeight="1" x14ac:dyDescent="0.35"/>
  </sheetData>
  <sheetProtection algorithmName="SHA-512" hashValue="0+Oi/pQMe+CBxoVZKc6sssQOgiCuhq2J2csbaSCIKYzZJxxaj40IJTzL3jHbEH/uf7cqUe2ijPEGIIzLVSDdMg==" saltValue="xtOsaWDG3lfmReFe2j5e/g==" spinCount="100000" sheet="1"/>
  <mergeCells count="28">
    <mergeCell ref="A8:C8"/>
    <mergeCell ref="E8:G8"/>
    <mergeCell ref="A9:C9"/>
    <mergeCell ref="E9:G9"/>
    <mergeCell ref="D1:H1"/>
    <mergeCell ref="A6:C6"/>
    <mergeCell ref="E6:G6"/>
    <mergeCell ref="A7:C7"/>
    <mergeCell ref="E7:G7"/>
    <mergeCell ref="A4:C4"/>
    <mergeCell ref="E4:G4"/>
    <mergeCell ref="A5:C5"/>
    <mergeCell ref="E5:G5"/>
    <mergeCell ref="A2:H2"/>
    <mergeCell ref="A3:C3"/>
    <mergeCell ref="E3:G3"/>
    <mergeCell ref="E15:G15"/>
    <mergeCell ref="A15:C15"/>
    <mergeCell ref="E13:G13"/>
    <mergeCell ref="E14:G14"/>
    <mergeCell ref="A14:C14"/>
    <mergeCell ref="A12:C12"/>
    <mergeCell ref="E11:G11"/>
    <mergeCell ref="A13:C13"/>
    <mergeCell ref="E12:G12"/>
    <mergeCell ref="A10:C10"/>
    <mergeCell ref="E10:G10"/>
    <mergeCell ref="A11:C11"/>
  </mergeCells>
  <conditionalFormatting sqref="A2:H3 A4 E4:H4 A5:D5 A6:H7 A8 D8:E9 H8:H9 D10:H10 A12:H12 E13:H14 A14 D14 A15:H15 D11">
    <cfRule type="containsText" dxfId="10" priority="12" operator="containsText" text="Serious risk ">
      <formula>NOT(ISERROR(SEARCH("Serious risk ",A2)))</formula>
    </cfRule>
  </conditionalFormatting>
  <conditionalFormatting sqref="A2:H3 A4 E4:H4 A5:D5 A6:H7 A8 D8:E9 H8:H9 D10:H10 A12:H12 E13:H14 A14 D14 A15:H15">
    <cfRule type="containsText" dxfId="9" priority="11" operator="containsText" text="High risk">
      <formula>NOT(ISERROR(SEARCH("High risk",A2)))</formula>
    </cfRule>
  </conditionalFormatting>
  <conditionalFormatting sqref="A2:H3 A4 E4:H4 A5:D5 A6:H7 A8 D8:E9 H8:H9 D10:H10 D11 A12:H12 E13:H14 A14 D14 A15:H15">
    <cfRule type="containsText" dxfId="8" priority="10" operator="containsText" text="Medium risk">
      <formula>NOT(ISERROR(SEARCH("Medium risk",A2)))</formula>
    </cfRule>
  </conditionalFormatting>
  <conditionalFormatting sqref="A15:H15 A12:D12 D11 A3:C3 E3:G3 A4 E4:H4 A5:D5 A6:H7 A8 D8:E9 H8:H9 D10:H10 E13:H14 A14 D14">
    <cfRule type="containsText" dxfId="7" priority="9" operator="containsText" text="Low risk ">
      <formula>NOT(ISERROR(SEARCH("Low risk ",A3)))</formula>
    </cfRule>
  </conditionalFormatting>
  <conditionalFormatting sqref="D11:D12">
    <cfRule type="containsText" dxfId="6" priority="4" operator="containsText" text="High risk">
      <formula>NOT(ISERROR(SEARCH("High risk",D11)))</formula>
    </cfRule>
  </conditionalFormatting>
  <conditionalFormatting sqref="D12">
    <cfRule type="containsText" dxfId="5" priority="3" operator="containsText" text="Serious risk">
      <formula>NOT(ISERROR(SEARCH("Serious risk",D12)))</formula>
    </cfRule>
    <cfRule type="containsText" dxfId="4" priority="5" operator="containsText" text="Medium risk ">
      <formula>NOT(ISERROR(SEARCH("Medium risk ",D12)))</formula>
    </cfRule>
    <cfRule type="containsText" dxfId="3" priority="6" operator="containsText" text="Low risk">
      <formula>NOT(ISERROR(SEARCH("Low risk",D12)))</formula>
    </cfRule>
  </conditionalFormatting>
  <conditionalFormatting sqref="H13">
    <cfRule type="containsText" dxfId="2" priority="1" operator="containsText" text="Low risk">
      <formula>NOT(ISERROR(SEARCH("Low risk",H13)))</formula>
    </cfRule>
  </conditionalFormatting>
  <conditionalFormatting sqref="H15">
    <cfRule type="containsText" dxfId="1" priority="7" operator="containsText" text="Risk is acceptable">
      <formula>NOT(ISERROR(SEARCH("Risk is acceptable",H15)))</formula>
    </cfRule>
    <cfRule type="containsText" dxfId="0" priority="8" operator="containsText" text="Risk is not tolerable ">
      <formula>NOT(ISERROR(SEARCH("Risk is not tolerable ",H15)))</formula>
    </cfRule>
  </conditionalFormatting>
  <dataValidations disablePrompts="1" xWindow="879" yWindow="531" count="3">
    <dataValidation allowBlank="1" showInputMessage="1" showErrorMessage="1" prompt=" " sqref="H3" xr:uid="{FDC9F04E-9D01-4351-BBEB-3B992D789C8D}"/>
    <dataValidation allowBlank="1" showInputMessage="1" showErrorMessage="1" prompt="_x000a_" sqref="H15 D15" xr:uid="{6A6D34C4-EF78-4C0B-8B45-DFFD4CF34E4A}"/>
    <dataValidation allowBlank="1" showInputMessage="1" showErrorMessage="1" prompt="_x000a__x000a_" sqref="H14" xr:uid="{949EFD70-3561-4CAC-B4C8-73C0D7315CA6}"/>
  </dataValidations>
  <pageMargins left="0.7" right="0.7" top="0.75" bottom="0.75" header="0.3" footer="0.3"/>
  <pageSetup paperSize="9" scale="71"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809D-1404-4E83-8747-37B0DF9DEC5C}">
  <sheetPr codeName="Sheet6">
    <tabColor rgb="FF7030A0"/>
  </sheetPr>
  <dimension ref="A1:AD105"/>
  <sheetViews>
    <sheetView zoomScale="60" zoomScaleNormal="60" workbookViewId="0">
      <selection activeCell="A19" sqref="A19"/>
    </sheetView>
  </sheetViews>
  <sheetFormatPr defaultColWidth="8.81640625" defaultRowHeight="14.5" x14ac:dyDescent="0.35"/>
  <cols>
    <col min="1" max="1" width="104.453125" style="13" customWidth="1"/>
    <col min="2" max="2" width="12.54296875" style="13" customWidth="1"/>
    <col min="3" max="3" width="40.81640625" style="13" bestFit="1" customWidth="1"/>
    <col min="4" max="5" width="8.81640625" style="13"/>
    <col min="6" max="6" width="15.1796875" style="13" customWidth="1"/>
    <col min="7" max="7" width="11.08984375" style="13" customWidth="1"/>
    <col min="8" max="8" width="15.90625" style="13" customWidth="1"/>
    <col min="9" max="21" width="8.81640625" style="13"/>
    <col min="22" max="22" width="6.90625" style="13" customWidth="1"/>
    <col min="23" max="23" width="10.81640625" style="13" customWidth="1"/>
    <col min="24" max="24" width="110.1796875" style="13" customWidth="1"/>
    <col min="25" max="25" width="17.54296875" style="13" customWidth="1"/>
    <col min="26" max="26" width="16.453125" style="13" customWidth="1"/>
    <col min="27" max="27" width="14.81640625" style="13" customWidth="1"/>
    <col min="28" max="28" width="14.90625" style="13" customWidth="1"/>
    <col min="29" max="29" width="14.08984375" style="13" customWidth="1"/>
    <col min="30" max="30" width="17" style="13" customWidth="1"/>
    <col min="31" max="16384" width="8.81640625" style="13"/>
  </cols>
  <sheetData>
    <row r="1" spans="1:12" x14ac:dyDescent="0.35">
      <c r="A1" s="13" t="s">
        <v>188</v>
      </c>
      <c r="B1" s="13" t="s">
        <v>189</v>
      </c>
    </row>
    <row r="2" spans="1:12" x14ac:dyDescent="0.35">
      <c r="A2" s="13" t="s">
        <v>16</v>
      </c>
      <c r="B2" s="13">
        <v>-100</v>
      </c>
    </row>
    <row r="3" spans="1:12" x14ac:dyDescent="0.35">
      <c r="A3" s="13" t="s">
        <v>190</v>
      </c>
      <c r="B3" s="13">
        <v>0</v>
      </c>
    </row>
    <row r="4" spans="1:12" x14ac:dyDescent="0.35">
      <c r="A4" s="13" t="s">
        <v>191</v>
      </c>
      <c r="B4" s="13">
        <v>0</v>
      </c>
    </row>
    <row r="5" spans="1:12" x14ac:dyDescent="0.35">
      <c r="A5" s="13" t="s">
        <v>192</v>
      </c>
      <c r="B5" s="13">
        <v>0</v>
      </c>
    </row>
    <row r="6" spans="1:12" x14ac:dyDescent="0.35">
      <c r="A6" s="13" t="s">
        <v>193</v>
      </c>
      <c r="B6" s="13">
        <v>3</v>
      </c>
    </row>
    <row r="7" spans="1:12" x14ac:dyDescent="0.35">
      <c r="A7" s="13" t="s">
        <v>194</v>
      </c>
      <c r="B7" s="13">
        <v>0</v>
      </c>
    </row>
    <row r="8" spans="1:12" x14ac:dyDescent="0.35">
      <c r="A8" s="13" t="s">
        <v>195</v>
      </c>
      <c r="B8" s="13">
        <v>5</v>
      </c>
      <c r="F8" s="13" t="s">
        <v>196</v>
      </c>
      <c r="G8" s="13" t="s">
        <v>197</v>
      </c>
    </row>
    <row r="9" spans="1:12" x14ac:dyDescent="0.35">
      <c r="A9" s="13" t="s">
        <v>198</v>
      </c>
      <c r="B9" s="13">
        <v>5</v>
      </c>
      <c r="E9" s="13" t="s">
        <v>199</v>
      </c>
      <c r="F9" s="13" t="s">
        <v>200</v>
      </c>
      <c r="G9" s="13">
        <v>50</v>
      </c>
      <c r="L9" s="13">
        <f>VLOOKUP('Triage Tool'!C11,Table10[],2,0)</f>
        <v>-100</v>
      </c>
    </row>
    <row r="10" spans="1:12" x14ac:dyDescent="0.35">
      <c r="A10" s="13" t="s">
        <v>201</v>
      </c>
      <c r="B10" s="13">
        <v>5</v>
      </c>
      <c r="E10" s="13" t="s">
        <v>202</v>
      </c>
      <c r="F10" s="13" t="s">
        <v>203</v>
      </c>
      <c r="G10" s="13" t="s">
        <v>204</v>
      </c>
    </row>
    <row r="11" spans="1:12" x14ac:dyDescent="0.35">
      <c r="A11" s="13" t="s">
        <v>205</v>
      </c>
      <c r="B11" s="13">
        <v>4</v>
      </c>
      <c r="E11" s="13" t="s">
        <v>206</v>
      </c>
      <c r="F11" s="13">
        <v>0</v>
      </c>
      <c r="G11" s="13" t="s">
        <v>207</v>
      </c>
    </row>
    <row r="12" spans="1:12" x14ac:dyDescent="0.35">
      <c r="A12" s="13" t="s">
        <v>208</v>
      </c>
      <c r="B12" s="13">
        <v>0</v>
      </c>
    </row>
    <row r="13" spans="1:12" x14ac:dyDescent="0.35">
      <c r="A13" s="13" t="s">
        <v>209</v>
      </c>
      <c r="B13" s="13">
        <v>5</v>
      </c>
    </row>
    <row r="14" spans="1:12" x14ac:dyDescent="0.35">
      <c r="A14" s="13" t="s">
        <v>210</v>
      </c>
      <c r="B14" s="13">
        <v>6</v>
      </c>
      <c r="E14" s="14"/>
      <c r="F14" s="14">
        <f>VLOOKUP('Triage Tool'!C15,Table5[],2,0)</f>
        <v>-100</v>
      </c>
      <c r="G14" s="13" t="s">
        <v>211</v>
      </c>
    </row>
    <row r="15" spans="1:12" x14ac:dyDescent="0.35">
      <c r="A15" s="13" t="s">
        <v>212</v>
      </c>
      <c r="B15" s="13">
        <v>6</v>
      </c>
      <c r="E15" s="14" t="s">
        <v>213</v>
      </c>
      <c r="F15" s="14">
        <f>VLOOKUP('Triage Tool'!C11,Table10[],2,0)</f>
        <v>-100</v>
      </c>
      <c r="G15" s="13" t="s">
        <v>214</v>
      </c>
    </row>
    <row r="16" spans="1:12" x14ac:dyDescent="0.35">
      <c r="A16" s="13" t="s">
        <v>215</v>
      </c>
      <c r="B16" s="13">
        <v>8</v>
      </c>
      <c r="E16" s="15" t="s">
        <v>213</v>
      </c>
      <c r="F16" s="16">
        <f>VLOOKUP('Triage Tool'!C8,'HIDE scores for TT'!A2:B19,2,0)</f>
        <v>-100</v>
      </c>
      <c r="G16" s="13" t="s">
        <v>216</v>
      </c>
    </row>
    <row r="17" spans="1:7" x14ac:dyDescent="0.35">
      <c r="A17" s="13" t="s">
        <v>217</v>
      </c>
      <c r="B17" s="13">
        <v>9</v>
      </c>
      <c r="E17" s="17" t="s">
        <v>213</v>
      </c>
      <c r="F17" s="14">
        <f>VLOOKUP('Triage Tool'!C9,Table2[],2,0)</f>
        <v>-100</v>
      </c>
      <c r="G17" s="13" t="s">
        <v>218</v>
      </c>
    </row>
    <row r="18" spans="1:7" x14ac:dyDescent="0.35">
      <c r="A18" s="13" t="s">
        <v>219</v>
      </c>
      <c r="B18" s="13">
        <v>10</v>
      </c>
      <c r="E18" s="17" t="s">
        <v>213</v>
      </c>
      <c r="F18" s="14">
        <f>VLOOKUP('Triage Tool'!C10,Table3[],2,0)</f>
        <v>-100</v>
      </c>
      <c r="G18" s="13" t="s">
        <v>220</v>
      </c>
    </row>
    <row r="19" spans="1:7" x14ac:dyDescent="0.35">
      <c r="E19" s="14" t="s">
        <v>221</v>
      </c>
      <c r="F19" s="14">
        <f>SUM(F14:F18)</f>
        <v>-500</v>
      </c>
      <c r="G19" s="13" t="s">
        <v>222</v>
      </c>
    </row>
    <row r="21" spans="1:7" x14ac:dyDescent="0.35">
      <c r="A21" s="13" t="s">
        <v>188</v>
      </c>
      <c r="B21" s="13" t="s">
        <v>189</v>
      </c>
    </row>
    <row r="22" spans="1:7" x14ac:dyDescent="0.35">
      <c r="A22" s="13" t="s">
        <v>16</v>
      </c>
      <c r="B22" s="13">
        <v>-100</v>
      </c>
    </row>
    <row r="23" spans="1:7" x14ac:dyDescent="0.35">
      <c r="A23" s="13" t="s">
        <v>223</v>
      </c>
      <c r="B23" s="13">
        <v>-100</v>
      </c>
    </row>
    <row r="24" spans="1:7" x14ac:dyDescent="0.35">
      <c r="A24" s="13" t="s">
        <v>224</v>
      </c>
      <c r="B24" s="13">
        <v>0</v>
      </c>
    </row>
    <row r="25" spans="1:7" x14ac:dyDescent="0.35">
      <c r="A25" s="18" t="s">
        <v>225</v>
      </c>
      <c r="B25" s="13">
        <v>1</v>
      </c>
    </row>
    <row r="26" spans="1:7" x14ac:dyDescent="0.35">
      <c r="A26" s="19" t="s">
        <v>226</v>
      </c>
      <c r="B26" s="13">
        <v>1</v>
      </c>
    </row>
    <row r="27" spans="1:7" x14ac:dyDescent="0.35">
      <c r="A27" s="18" t="s">
        <v>227</v>
      </c>
      <c r="B27" s="13">
        <v>2</v>
      </c>
    </row>
    <row r="33" spans="1:15" x14ac:dyDescent="0.35">
      <c r="A33" s="13" t="s">
        <v>188</v>
      </c>
      <c r="B33" s="13" t="s">
        <v>189</v>
      </c>
    </row>
    <row r="34" spans="1:15" x14ac:dyDescent="0.35">
      <c r="A34" s="13" t="s">
        <v>16</v>
      </c>
      <c r="B34" s="13">
        <v>-100</v>
      </c>
    </row>
    <row r="35" spans="1:15" x14ac:dyDescent="0.35">
      <c r="A35" s="13" t="s">
        <v>228</v>
      </c>
      <c r="B35" s="13">
        <v>-100</v>
      </c>
    </row>
    <row r="36" spans="1:15" x14ac:dyDescent="0.35">
      <c r="A36" s="13" t="s">
        <v>229</v>
      </c>
      <c r="B36" s="13">
        <v>1</v>
      </c>
    </row>
    <row r="37" spans="1:15" x14ac:dyDescent="0.35">
      <c r="A37" s="13" t="s">
        <v>230</v>
      </c>
      <c r="B37" s="13">
        <v>5</v>
      </c>
    </row>
    <row r="38" spans="1:15" x14ac:dyDescent="0.35">
      <c r="A38" s="13" t="s">
        <v>231</v>
      </c>
      <c r="B38" s="13">
        <v>15</v>
      </c>
      <c r="K38" s="286"/>
      <c r="L38" s="286"/>
      <c r="M38" s="286"/>
      <c r="N38" s="286"/>
      <c r="O38" s="286"/>
    </row>
    <row r="39" spans="1:15" x14ac:dyDescent="0.35">
      <c r="A39" s="13" t="s">
        <v>232</v>
      </c>
      <c r="B39" s="13">
        <v>20</v>
      </c>
      <c r="K39" s="20" t="s">
        <v>233</v>
      </c>
    </row>
    <row r="40" spans="1:15" x14ac:dyDescent="0.35">
      <c r="K40" s="21" t="s">
        <v>234</v>
      </c>
    </row>
    <row r="41" spans="1:15" x14ac:dyDescent="0.35">
      <c r="A41" s="13" t="s">
        <v>188</v>
      </c>
      <c r="B41" s="13" t="s">
        <v>189</v>
      </c>
      <c r="K41" s="21"/>
    </row>
    <row r="42" spans="1:15" x14ac:dyDescent="0.35">
      <c r="A42" s="13" t="s">
        <v>19</v>
      </c>
      <c r="B42" s="13">
        <v>-100</v>
      </c>
      <c r="K42" s="20" t="s">
        <v>235</v>
      </c>
    </row>
    <row r="43" spans="1:15" x14ac:dyDescent="0.35">
      <c r="A43" s="13" t="s">
        <v>236</v>
      </c>
      <c r="B43" s="13">
        <v>-100</v>
      </c>
      <c r="K43" s="21" t="s">
        <v>237</v>
      </c>
    </row>
    <row r="44" spans="1:15" x14ac:dyDescent="0.35">
      <c r="A44" s="13" t="s">
        <v>238</v>
      </c>
      <c r="B44" s="13">
        <v>0</v>
      </c>
      <c r="K44" s="20" t="s">
        <v>239</v>
      </c>
    </row>
    <row r="45" spans="1:15" x14ac:dyDescent="0.35">
      <c r="A45" s="13" t="s">
        <v>240</v>
      </c>
      <c r="B45" s="13">
        <v>1</v>
      </c>
      <c r="K45" s="21" t="s">
        <v>241</v>
      </c>
    </row>
    <row r="46" spans="1:15" x14ac:dyDescent="0.35">
      <c r="A46" s="13" t="s">
        <v>242</v>
      </c>
      <c r="B46" s="13">
        <v>3</v>
      </c>
      <c r="K46" s="20" t="s">
        <v>243</v>
      </c>
    </row>
    <row r="47" spans="1:15" x14ac:dyDescent="0.35">
      <c r="A47" s="13" t="s">
        <v>244</v>
      </c>
      <c r="B47" s="13">
        <v>5</v>
      </c>
      <c r="K47" s="21" t="s">
        <v>245</v>
      </c>
    </row>
    <row r="48" spans="1:15" x14ac:dyDescent="0.35">
      <c r="A48" s="13" t="s">
        <v>246</v>
      </c>
      <c r="B48" s="13">
        <v>8</v>
      </c>
      <c r="K48" s="20" t="s">
        <v>236</v>
      </c>
    </row>
    <row r="49" spans="1:30" x14ac:dyDescent="0.35">
      <c r="A49" s="13" t="s">
        <v>247</v>
      </c>
      <c r="B49" s="13">
        <v>10</v>
      </c>
    </row>
    <row r="50" spans="1:30" x14ac:dyDescent="0.35">
      <c r="A50" s="13" t="s">
        <v>248</v>
      </c>
      <c r="B50" s="13">
        <v>12</v>
      </c>
      <c r="Y50" s="13">
        <v>0</v>
      </c>
      <c r="Z50" s="13">
        <v>1</v>
      </c>
      <c r="AA50" s="13">
        <v>2</v>
      </c>
      <c r="AB50" s="13">
        <v>3</v>
      </c>
      <c r="AC50" s="13">
        <v>4</v>
      </c>
      <c r="AD50" s="13">
        <v>4</v>
      </c>
    </row>
    <row r="51" spans="1:30" x14ac:dyDescent="0.35">
      <c r="A51" s="13" t="s">
        <v>249</v>
      </c>
      <c r="B51" s="13">
        <v>15</v>
      </c>
      <c r="Y51" s="20" t="s">
        <v>250</v>
      </c>
      <c r="Z51" s="21" t="s">
        <v>229</v>
      </c>
      <c r="AA51" s="20" t="s">
        <v>230</v>
      </c>
      <c r="AB51" s="21" t="s">
        <v>231</v>
      </c>
      <c r="AC51" s="20" t="s">
        <v>232</v>
      </c>
      <c r="AD51" s="21" t="s">
        <v>251</v>
      </c>
    </row>
    <row r="52" spans="1:30" x14ac:dyDescent="0.35">
      <c r="A52" s="13" t="s">
        <v>188</v>
      </c>
      <c r="B52" s="13" t="s">
        <v>189</v>
      </c>
      <c r="C52" s="13" t="s">
        <v>252</v>
      </c>
      <c r="W52" s="13">
        <v>1</v>
      </c>
      <c r="X52" s="21" t="s">
        <v>233</v>
      </c>
      <c r="Y52" s="13" t="s">
        <v>253</v>
      </c>
      <c r="Z52" s="13" t="s">
        <v>59</v>
      </c>
      <c r="AA52" s="22" t="s">
        <v>60</v>
      </c>
      <c r="AB52" s="13" t="s">
        <v>60</v>
      </c>
      <c r="AC52" s="13" t="s">
        <v>60</v>
      </c>
      <c r="AD52" s="13" t="s">
        <v>60</v>
      </c>
    </row>
    <row r="53" spans="1:30" x14ac:dyDescent="0.35">
      <c r="A53" s="13">
        <v>17</v>
      </c>
      <c r="B53" s="13">
        <v>100</v>
      </c>
      <c r="C53" s="13" t="s">
        <v>254</v>
      </c>
      <c r="M53" s="13">
        <v>9</v>
      </c>
      <c r="W53" s="13" t="s">
        <v>57</v>
      </c>
      <c r="X53" s="21" t="s">
        <v>249</v>
      </c>
      <c r="Y53" s="13" t="s">
        <v>253</v>
      </c>
      <c r="Z53" s="13" t="s">
        <v>59</v>
      </c>
      <c r="AA53" s="22" t="s">
        <v>60</v>
      </c>
      <c r="AB53" s="13" t="s">
        <v>60</v>
      </c>
      <c r="AC53" s="13" t="s">
        <v>60</v>
      </c>
      <c r="AD53" s="22" t="s">
        <v>60</v>
      </c>
    </row>
    <row r="54" spans="1:30" x14ac:dyDescent="0.35">
      <c r="A54" s="13">
        <v>14</v>
      </c>
      <c r="B54" s="13">
        <v>16</v>
      </c>
      <c r="C54" s="13" t="s">
        <v>255</v>
      </c>
      <c r="M54" s="13">
        <v>8</v>
      </c>
      <c r="W54" s="23" t="s">
        <v>256</v>
      </c>
      <c r="X54" s="20" t="s">
        <v>248</v>
      </c>
      <c r="Y54" s="13" t="s">
        <v>253</v>
      </c>
      <c r="Z54" s="13" t="s">
        <v>67</v>
      </c>
      <c r="AA54" s="22" t="s">
        <v>60</v>
      </c>
      <c r="AB54" s="13" t="s">
        <v>60</v>
      </c>
      <c r="AC54" s="13" t="s">
        <v>60</v>
      </c>
      <c r="AD54" s="22" t="s">
        <v>60</v>
      </c>
    </row>
    <row r="55" spans="1:30" x14ac:dyDescent="0.35">
      <c r="A55" s="13">
        <v>-189</v>
      </c>
      <c r="B55" s="13">
        <v>13</v>
      </c>
      <c r="C55" s="13" t="s">
        <v>257</v>
      </c>
      <c r="M55" s="13">
        <v>7</v>
      </c>
      <c r="W55" s="13" t="s">
        <v>258</v>
      </c>
      <c r="X55" s="21" t="s">
        <v>247</v>
      </c>
      <c r="Y55" s="13" t="s">
        <v>253</v>
      </c>
      <c r="Z55" s="13" t="s">
        <v>67</v>
      </c>
      <c r="AA55" s="22" t="s">
        <v>60</v>
      </c>
      <c r="AB55" s="22" t="s">
        <v>60</v>
      </c>
      <c r="AC55" s="22" t="s">
        <v>60</v>
      </c>
      <c r="AD55" s="22" t="s">
        <v>60</v>
      </c>
    </row>
    <row r="56" spans="1:30" x14ac:dyDescent="0.35">
      <c r="A56" s="13">
        <v>-297</v>
      </c>
      <c r="B56" s="13">
        <v>-190</v>
      </c>
      <c r="C56" s="13" t="s">
        <v>259</v>
      </c>
      <c r="M56" s="13">
        <v>6</v>
      </c>
      <c r="W56" s="13" t="s">
        <v>260</v>
      </c>
      <c r="X56" s="20" t="s">
        <v>246</v>
      </c>
      <c r="Y56" s="13" t="s">
        <v>253</v>
      </c>
      <c r="Z56" s="13" t="s">
        <v>70</v>
      </c>
      <c r="AA56" s="13" t="s">
        <v>59</v>
      </c>
      <c r="AB56" s="22" t="s">
        <v>60</v>
      </c>
      <c r="AC56" s="22" t="s">
        <v>60</v>
      </c>
      <c r="AD56" s="22" t="s">
        <v>60</v>
      </c>
    </row>
    <row r="57" spans="1:30" x14ac:dyDescent="0.35">
      <c r="A57" s="13">
        <v>-500</v>
      </c>
      <c r="B57" s="13">
        <v>-296</v>
      </c>
      <c r="C57" s="13" t="s">
        <v>261</v>
      </c>
      <c r="M57" s="13">
        <v>5</v>
      </c>
      <c r="W57" s="13" t="s">
        <v>262</v>
      </c>
      <c r="X57" s="21" t="s">
        <v>244</v>
      </c>
      <c r="Y57" s="13" t="s">
        <v>253</v>
      </c>
      <c r="Z57" s="13" t="s">
        <v>70</v>
      </c>
      <c r="AA57" s="13" t="s">
        <v>67</v>
      </c>
      <c r="AB57" s="22" t="s">
        <v>59</v>
      </c>
      <c r="AC57" s="22" t="s">
        <v>60</v>
      </c>
      <c r="AD57" s="22" t="s">
        <v>60</v>
      </c>
    </row>
    <row r="58" spans="1:30" x14ac:dyDescent="0.35">
      <c r="M58" s="13">
        <v>4</v>
      </c>
      <c r="W58" s="13" t="s">
        <v>263</v>
      </c>
      <c r="X58" s="20" t="s">
        <v>242</v>
      </c>
      <c r="Y58" s="13" t="s">
        <v>253</v>
      </c>
      <c r="Z58" s="13" t="s">
        <v>70</v>
      </c>
      <c r="AA58" s="22" t="s">
        <v>70</v>
      </c>
      <c r="AB58" s="22" t="s">
        <v>67</v>
      </c>
      <c r="AC58" s="22" t="s">
        <v>59</v>
      </c>
      <c r="AD58" s="22" t="s">
        <v>59</v>
      </c>
    </row>
    <row r="59" spans="1:30" x14ac:dyDescent="0.35">
      <c r="M59" s="13">
        <v>3</v>
      </c>
      <c r="W59" s="13" t="s">
        <v>264</v>
      </c>
      <c r="X59" s="21" t="s">
        <v>240</v>
      </c>
      <c r="Y59" s="13" t="s">
        <v>253</v>
      </c>
      <c r="Z59" s="13" t="s">
        <v>70</v>
      </c>
      <c r="AA59" s="22" t="s">
        <v>70</v>
      </c>
      <c r="AB59" s="22" t="s">
        <v>70</v>
      </c>
      <c r="AC59" s="13" t="s">
        <v>67</v>
      </c>
      <c r="AD59" s="22" t="s">
        <v>67</v>
      </c>
    </row>
    <row r="60" spans="1:30" x14ac:dyDescent="0.35">
      <c r="A60" s="13" t="s">
        <v>188</v>
      </c>
      <c r="M60" s="13">
        <v>2</v>
      </c>
      <c r="W60" s="13" t="s">
        <v>265</v>
      </c>
      <c r="X60" s="20" t="s">
        <v>238</v>
      </c>
      <c r="Y60" s="13" t="s">
        <v>253</v>
      </c>
      <c r="Z60" s="13" t="s">
        <v>70</v>
      </c>
      <c r="AA60" s="22" t="s">
        <v>70</v>
      </c>
      <c r="AB60" s="22" t="s">
        <v>70</v>
      </c>
      <c r="AC60" s="22" t="s">
        <v>70</v>
      </c>
      <c r="AD60" s="22" t="s">
        <v>70</v>
      </c>
    </row>
    <row r="61" spans="1:30" x14ac:dyDescent="0.35">
      <c r="A61" s="13" t="s">
        <v>16</v>
      </c>
      <c r="M61" s="13">
        <v>1</v>
      </c>
      <c r="N61" s="21" t="s">
        <v>236</v>
      </c>
    </row>
    <row r="62" spans="1:30" x14ac:dyDescent="0.35">
      <c r="A62" s="13" t="s">
        <v>30</v>
      </c>
    </row>
    <row r="63" spans="1:30" x14ac:dyDescent="0.35">
      <c r="A63" s="13" t="s">
        <v>32</v>
      </c>
    </row>
    <row r="64" spans="1:30" x14ac:dyDescent="0.35">
      <c r="A64" s="13" t="s">
        <v>34</v>
      </c>
    </row>
    <row r="65" spans="1:29" x14ac:dyDescent="0.35">
      <c r="A65" s="13" t="s">
        <v>36</v>
      </c>
      <c r="Y65" s="14" t="s">
        <v>253</v>
      </c>
      <c r="Z65" s="14" t="s">
        <v>70</v>
      </c>
      <c r="AA65" s="14" t="s">
        <v>67</v>
      </c>
      <c r="AB65" s="14" t="s">
        <v>59</v>
      </c>
      <c r="AC65" s="14" t="s">
        <v>60</v>
      </c>
    </row>
    <row r="66" spans="1:29" x14ac:dyDescent="0.35">
      <c r="A66" s="13" t="s">
        <v>38</v>
      </c>
      <c r="X66" s="24" t="s">
        <v>266</v>
      </c>
      <c r="Y66" s="13" t="s">
        <v>253</v>
      </c>
      <c r="Z66" s="13" t="s">
        <v>59</v>
      </c>
      <c r="AA66" s="13" t="s">
        <v>60</v>
      </c>
      <c r="AB66" s="13" t="s">
        <v>60</v>
      </c>
      <c r="AC66" s="13" t="s">
        <v>60</v>
      </c>
    </row>
    <row r="67" spans="1:29" x14ac:dyDescent="0.35">
      <c r="A67" s="13" t="s">
        <v>267</v>
      </c>
      <c r="X67" s="24" t="s">
        <v>268</v>
      </c>
      <c r="Y67" s="13" t="s">
        <v>253</v>
      </c>
      <c r="Z67" s="13" t="s">
        <v>59</v>
      </c>
      <c r="AA67" s="13" t="s">
        <v>269</v>
      </c>
      <c r="AB67" s="13" t="s">
        <v>60</v>
      </c>
      <c r="AC67" s="13" t="s">
        <v>60</v>
      </c>
    </row>
    <row r="68" spans="1:29" x14ac:dyDescent="0.35">
      <c r="A68" s="13" t="s">
        <v>42</v>
      </c>
      <c r="X68" s="25" t="s">
        <v>270</v>
      </c>
      <c r="Y68" s="13" t="s">
        <v>253</v>
      </c>
      <c r="Z68" s="13" t="s">
        <v>67</v>
      </c>
      <c r="AA68" s="13" t="s">
        <v>59</v>
      </c>
      <c r="AB68" s="13" t="s">
        <v>59</v>
      </c>
      <c r="AC68" s="13" t="s">
        <v>60</v>
      </c>
    </row>
    <row r="69" spans="1:29" x14ac:dyDescent="0.35">
      <c r="A69" s="13" t="s">
        <v>44</v>
      </c>
      <c r="X69" s="24" t="s">
        <v>271</v>
      </c>
      <c r="Y69" s="13" t="s">
        <v>253</v>
      </c>
      <c r="Z69" s="13" t="s">
        <v>67</v>
      </c>
      <c r="AA69" s="13" t="s">
        <v>67</v>
      </c>
      <c r="AB69" s="13" t="s">
        <v>59</v>
      </c>
      <c r="AC69" s="13" t="s">
        <v>60</v>
      </c>
    </row>
    <row r="70" spans="1:29" x14ac:dyDescent="0.35">
      <c r="A70" s="13" t="s">
        <v>46</v>
      </c>
      <c r="X70" s="25" t="s">
        <v>272</v>
      </c>
      <c r="Y70" s="13" t="s">
        <v>253</v>
      </c>
      <c r="Z70" s="13" t="s">
        <v>70</v>
      </c>
      <c r="AA70" s="13" t="s">
        <v>67</v>
      </c>
      <c r="AB70" s="13" t="s">
        <v>59</v>
      </c>
      <c r="AC70" s="13" t="s">
        <v>60</v>
      </c>
    </row>
    <row r="71" spans="1:29" x14ac:dyDescent="0.35">
      <c r="A71" s="13" t="s">
        <v>48</v>
      </c>
      <c r="X71" s="24" t="s">
        <v>273</v>
      </c>
      <c r="Y71" s="13" t="s">
        <v>253</v>
      </c>
      <c r="Z71" s="13" t="s">
        <v>70</v>
      </c>
      <c r="AA71" s="13" t="s">
        <v>67</v>
      </c>
      <c r="AB71" s="13" t="s">
        <v>59</v>
      </c>
      <c r="AC71" s="13" t="s">
        <v>60</v>
      </c>
    </row>
    <row r="72" spans="1:29" x14ac:dyDescent="0.35">
      <c r="A72" s="13" t="s">
        <v>274</v>
      </c>
      <c r="X72" s="21" t="s">
        <v>275</v>
      </c>
      <c r="Y72" s="13" t="s">
        <v>253</v>
      </c>
      <c r="Z72" s="13" t="s">
        <v>70</v>
      </c>
      <c r="AA72" s="13" t="s">
        <v>67</v>
      </c>
      <c r="AB72" s="13" t="s">
        <v>59</v>
      </c>
      <c r="AC72" s="13" t="s">
        <v>60</v>
      </c>
    </row>
    <row r="73" spans="1:29" x14ac:dyDescent="0.35">
      <c r="A73" s="13" t="s">
        <v>276</v>
      </c>
    </row>
    <row r="75" spans="1:29" x14ac:dyDescent="0.35">
      <c r="A75" s="13" t="s">
        <v>188</v>
      </c>
      <c r="B75" s="13" t="s">
        <v>189</v>
      </c>
    </row>
    <row r="76" spans="1:29" x14ac:dyDescent="0.35">
      <c r="A76" s="13" t="s">
        <v>19</v>
      </c>
      <c r="B76" s="13">
        <v>-100</v>
      </c>
    </row>
    <row r="77" spans="1:29" x14ac:dyDescent="0.35">
      <c r="A77" s="13" t="s">
        <v>275</v>
      </c>
      <c r="B77" s="13">
        <v>0</v>
      </c>
    </row>
    <row r="78" spans="1:29" x14ac:dyDescent="0.35">
      <c r="A78" s="26" t="s">
        <v>273</v>
      </c>
      <c r="B78" s="13">
        <v>0</v>
      </c>
    </row>
    <row r="79" spans="1:29" x14ac:dyDescent="0.35">
      <c r="A79" s="26" t="s">
        <v>272</v>
      </c>
      <c r="B79" s="13">
        <v>0</v>
      </c>
    </row>
    <row r="80" spans="1:29" x14ac:dyDescent="0.35">
      <c r="A80" s="26" t="s">
        <v>271</v>
      </c>
      <c r="B80" s="13">
        <v>1</v>
      </c>
    </row>
    <row r="81" spans="1:24" x14ac:dyDescent="0.35">
      <c r="A81" s="26" t="s">
        <v>270</v>
      </c>
      <c r="B81" s="13">
        <v>2</v>
      </c>
      <c r="X81" s="13" t="s">
        <v>277</v>
      </c>
    </row>
    <row r="82" spans="1:24" x14ac:dyDescent="0.35">
      <c r="A82" s="26" t="s">
        <v>268</v>
      </c>
      <c r="B82" s="13">
        <v>4</v>
      </c>
    </row>
    <row r="83" spans="1:24" x14ac:dyDescent="0.35">
      <c r="X83" s="13" t="s">
        <v>278</v>
      </c>
    </row>
    <row r="84" spans="1:24" x14ac:dyDescent="0.35">
      <c r="A84" s="13" t="s">
        <v>188</v>
      </c>
    </row>
    <row r="85" spans="1:24" x14ac:dyDescent="0.35">
      <c r="A85" s="13" t="s">
        <v>16</v>
      </c>
      <c r="X85" s="13" t="s">
        <v>279</v>
      </c>
    </row>
    <row r="86" spans="1:24" x14ac:dyDescent="0.35">
      <c r="A86" s="13" t="s">
        <v>280</v>
      </c>
    </row>
    <row r="87" spans="1:24" x14ac:dyDescent="0.35">
      <c r="A87" s="13" t="s">
        <v>281</v>
      </c>
      <c r="X87" s="13" t="s">
        <v>282</v>
      </c>
    </row>
    <row r="88" spans="1:24" x14ac:dyDescent="0.35">
      <c r="A88" s="13" t="s">
        <v>283</v>
      </c>
    </row>
    <row r="89" spans="1:24" x14ac:dyDescent="0.35">
      <c r="A89" s="13" t="s">
        <v>284</v>
      </c>
      <c r="X89" s="13" t="s">
        <v>285</v>
      </c>
    </row>
    <row r="91" spans="1:24" x14ac:dyDescent="0.35">
      <c r="A91" s="13" t="s">
        <v>188</v>
      </c>
      <c r="X91" s="13" t="s">
        <v>286</v>
      </c>
    </row>
    <row r="92" spans="1:24" x14ac:dyDescent="0.35">
      <c r="A92" s="13" t="s">
        <v>16</v>
      </c>
      <c r="X92" s="13" t="s">
        <v>287</v>
      </c>
    </row>
    <row r="93" spans="1:24" x14ac:dyDescent="0.35">
      <c r="A93" s="13" t="s">
        <v>288</v>
      </c>
      <c r="X93" s="13" t="s">
        <v>289</v>
      </c>
    </row>
    <row r="94" spans="1:24" x14ac:dyDescent="0.35">
      <c r="A94" s="13" t="s">
        <v>290</v>
      </c>
      <c r="X94" s="13" t="s">
        <v>291</v>
      </c>
    </row>
    <row r="95" spans="1:24" x14ac:dyDescent="0.35">
      <c r="A95" s="13" t="s">
        <v>292</v>
      </c>
      <c r="X95" s="13" t="s">
        <v>293</v>
      </c>
    </row>
    <row r="96" spans="1:24" x14ac:dyDescent="0.35">
      <c r="A96" s="13" t="s">
        <v>294</v>
      </c>
      <c r="X96" s="13" t="s">
        <v>295</v>
      </c>
    </row>
    <row r="97" spans="1:24" x14ac:dyDescent="0.35">
      <c r="A97" s="13" t="s">
        <v>296</v>
      </c>
    </row>
    <row r="98" spans="1:24" x14ac:dyDescent="0.35">
      <c r="A98" s="13" t="s">
        <v>297</v>
      </c>
      <c r="X98" s="13" t="s">
        <v>298</v>
      </c>
    </row>
    <row r="100" spans="1:24" x14ac:dyDescent="0.35">
      <c r="A100" s="13" t="s">
        <v>188</v>
      </c>
      <c r="X100" s="13" t="s">
        <v>299</v>
      </c>
    </row>
    <row r="101" spans="1:24" x14ac:dyDescent="0.35">
      <c r="A101" s="13" t="s">
        <v>300</v>
      </c>
    </row>
    <row r="102" spans="1:24" x14ac:dyDescent="0.35">
      <c r="A102" s="13" t="s">
        <v>301</v>
      </c>
    </row>
    <row r="103" spans="1:24" x14ac:dyDescent="0.35">
      <c r="A103" s="13" t="s">
        <v>302</v>
      </c>
    </row>
    <row r="104" spans="1:24" x14ac:dyDescent="0.35">
      <c r="A104" s="13" t="s">
        <v>303</v>
      </c>
    </row>
    <row r="105" spans="1:24" x14ac:dyDescent="0.35">
      <c r="A105" s="13" t="s">
        <v>304</v>
      </c>
    </row>
  </sheetData>
  <sheetProtection algorithmName="SHA-512" hashValue="OgsZThhibIQlaK67Vn/hYS9F0TNQvsM0MKEU1kytRRzAixwLUyj5uGtDaxDPQGuaTAj/wsOX6RGSBTlraWOUFg==" saltValue="gau33t3oIOvkjR2BFZR1lA==" spinCount="100000" sheet="1" objects="1" scenarios="1"/>
  <sortState xmlns:xlrd2="http://schemas.microsoft.com/office/spreadsheetml/2017/richdata2" ref="M53:N61">
    <sortCondition descending="1" ref="M53:M61"/>
  </sortState>
  <mergeCells count="1">
    <mergeCell ref="K38:O38"/>
  </mergeCells>
  <phoneticPr fontId="1" type="noConversion"/>
  <pageMargins left="0.7" right="0.7" top="0.75" bottom="0.75" header="0.3" footer="0.3"/>
  <pageSetup paperSize="9" orientation="portrait" verticalDpi="0" r:id="rId1"/>
  <tableParts count="10">
    <tablePart r:id="rId2"/>
    <tablePart r:id="rId3"/>
    <tablePart r:id="rId4"/>
    <tablePart r:id="rId5"/>
    <tablePart r:id="rId6"/>
    <tablePart r:id="rId7"/>
    <tablePart r:id="rId8"/>
    <tablePart r:id="rId9"/>
    <tablePart r:id="rId10"/>
    <tablePart r:id="rId1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48E5-9303-46F9-85C2-9FB5D39401CF}">
  <sheetPr codeName="Sheet7">
    <tabColor rgb="FF7030A0"/>
  </sheetPr>
  <dimension ref="A1:AN30"/>
  <sheetViews>
    <sheetView topLeftCell="V1" workbookViewId="0">
      <selection activeCell="AE26" sqref="AE26"/>
    </sheetView>
  </sheetViews>
  <sheetFormatPr defaultColWidth="8.81640625" defaultRowHeight="14.5" x14ac:dyDescent="0.35"/>
  <cols>
    <col min="1" max="1" width="38" style="13" customWidth="1"/>
    <col min="2" max="2" width="14.08984375" style="13" customWidth="1"/>
    <col min="3" max="3" width="14.81640625" style="13" customWidth="1"/>
    <col min="4" max="4" width="27.90625" style="13" customWidth="1"/>
    <col min="5" max="6" width="8.81640625" style="13"/>
    <col min="7" max="7" width="37.453125" style="13" customWidth="1"/>
    <col min="8" max="8" width="38" style="13" customWidth="1"/>
    <col min="9" max="9" width="14" style="13" customWidth="1"/>
    <col min="10" max="10" width="14.81640625" style="13" customWidth="1"/>
    <col min="11" max="11" width="12.90625" style="13" customWidth="1"/>
    <col min="12" max="12" width="12" style="13" customWidth="1"/>
    <col min="13" max="13" width="14.08984375" style="13" customWidth="1"/>
    <col min="14" max="14" width="15.90625" style="13" customWidth="1"/>
    <col min="15" max="15" width="12.453125" style="13" customWidth="1"/>
    <col min="16" max="16" width="12.90625" style="13" customWidth="1"/>
    <col min="17" max="17" width="8.81640625" style="13"/>
    <col min="18" max="18" width="25.08984375" style="13" customWidth="1"/>
    <col min="19" max="20" width="15.08984375" style="13" customWidth="1"/>
    <col min="21" max="21" width="70" style="13" customWidth="1"/>
    <col min="22" max="33" width="15.08984375" style="13" customWidth="1"/>
    <col min="34" max="34" width="8.54296875" style="13" customWidth="1"/>
    <col min="35" max="40" width="13.90625" style="13" customWidth="1"/>
    <col min="41" max="16384" width="8.81640625" style="13"/>
  </cols>
  <sheetData>
    <row r="1" spans="1:40" x14ac:dyDescent="0.35">
      <c r="A1" s="13" t="s">
        <v>86</v>
      </c>
      <c r="B1" s="13" t="s">
        <v>86</v>
      </c>
      <c r="C1" s="13" t="s">
        <v>86</v>
      </c>
      <c r="D1" s="13" t="s">
        <v>93</v>
      </c>
      <c r="E1" s="13" t="s">
        <v>93</v>
      </c>
      <c r="F1" s="13" t="s">
        <v>93</v>
      </c>
      <c r="G1" s="13" t="s">
        <v>86</v>
      </c>
      <c r="H1" s="13" t="s">
        <v>93</v>
      </c>
      <c r="I1" s="13" t="s">
        <v>93</v>
      </c>
      <c r="J1" s="13" t="s">
        <v>93</v>
      </c>
      <c r="K1" s="13" t="s">
        <v>86</v>
      </c>
      <c r="L1" s="13" t="s">
        <v>93</v>
      </c>
      <c r="M1" s="13" t="s">
        <v>93</v>
      </c>
      <c r="N1" s="13" t="s">
        <v>93</v>
      </c>
      <c r="O1" s="13" t="s">
        <v>93</v>
      </c>
      <c r="P1" s="13" t="s">
        <v>93</v>
      </c>
      <c r="Q1" s="13" t="s">
        <v>93</v>
      </c>
      <c r="R1" s="13" t="s">
        <v>93</v>
      </c>
      <c r="S1" s="13" t="s">
        <v>93</v>
      </c>
      <c r="T1" s="13" t="s">
        <v>86</v>
      </c>
      <c r="U1" s="13" t="s">
        <v>93</v>
      </c>
      <c r="V1" s="13" t="s">
        <v>93</v>
      </c>
      <c r="W1" s="13" t="s">
        <v>93</v>
      </c>
      <c r="X1" s="13" t="s">
        <v>93</v>
      </c>
      <c r="Y1" s="13" t="s">
        <v>93</v>
      </c>
      <c r="Z1" s="13" t="s">
        <v>93</v>
      </c>
      <c r="AA1" s="13" t="s">
        <v>93</v>
      </c>
      <c r="AB1" s="13" t="s">
        <v>93</v>
      </c>
      <c r="AC1" s="13" t="s">
        <v>93</v>
      </c>
      <c r="AD1" s="13" t="s">
        <v>93</v>
      </c>
      <c r="AE1" s="13" t="s">
        <v>93</v>
      </c>
      <c r="AF1" s="13" t="s">
        <v>93</v>
      </c>
      <c r="AG1" s="13" t="s">
        <v>93</v>
      </c>
      <c r="AN1" s="13" t="s">
        <v>93</v>
      </c>
    </row>
    <row r="2" spans="1:40" ht="17.899999999999999" customHeight="1" x14ac:dyDescent="0.35">
      <c r="A2" s="13" t="s">
        <v>305</v>
      </c>
      <c r="B2" s="13">
        <v>1</v>
      </c>
      <c r="C2" s="27" t="s">
        <v>30</v>
      </c>
      <c r="D2" s="21" t="s">
        <v>229</v>
      </c>
      <c r="E2" s="13" t="s">
        <v>306</v>
      </c>
      <c r="F2" s="13" t="s">
        <v>307</v>
      </c>
      <c r="G2" s="13" t="s">
        <v>308</v>
      </c>
      <c r="H2" s="13" t="s">
        <v>306</v>
      </c>
      <c r="I2" s="13" t="s">
        <v>309</v>
      </c>
      <c r="J2" s="13" t="s">
        <v>310</v>
      </c>
      <c r="K2" s="28" t="s">
        <v>311</v>
      </c>
      <c r="L2" s="13" t="s">
        <v>312</v>
      </c>
      <c r="M2" s="13" t="s">
        <v>306</v>
      </c>
      <c r="N2" s="13" t="s">
        <v>313</v>
      </c>
      <c r="O2" s="13" t="s">
        <v>314</v>
      </c>
      <c r="P2" s="13" t="s">
        <v>315</v>
      </c>
      <c r="Q2" s="13" t="s">
        <v>316</v>
      </c>
      <c r="R2" s="13" t="s">
        <v>317</v>
      </c>
      <c r="S2" s="13" t="s">
        <v>306</v>
      </c>
      <c r="T2" s="13" t="s">
        <v>318</v>
      </c>
      <c r="U2" s="13" t="s">
        <v>144</v>
      </c>
      <c r="V2" s="13" t="s">
        <v>319</v>
      </c>
      <c r="W2" s="13" t="s">
        <v>320</v>
      </c>
      <c r="X2" s="13" t="s">
        <v>321</v>
      </c>
      <c r="Y2" s="13" t="s">
        <v>306</v>
      </c>
      <c r="Z2" s="13" t="s">
        <v>322</v>
      </c>
      <c r="AA2" s="13" t="s">
        <v>322</v>
      </c>
      <c r="AB2" s="13" t="s">
        <v>322</v>
      </c>
      <c r="AC2" s="13" t="s">
        <v>322</v>
      </c>
      <c r="AD2" s="13" t="s">
        <v>322</v>
      </c>
      <c r="AE2" s="13" t="s">
        <v>322</v>
      </c>
      <c r="AF2" s="13" t="s">
        <v>322</v>
      </c>
      <c r="AG2" s="13" t="s">
        <v>306</v>
      </c>
      <c r="AN2" s="13" t="s">
        <v>306</v>
      </c>
    </row>
    <row r="3" spans="1:40" ht="31.65" customHeight="1" x14ac:dyDescent="0.35">
      <c r="A3" s="13" t="s">
        <v>323</v>
      </c>
      <c r="B3" s="13">
        <v>2</v>
      </c>
      <c r="C3" s="27" t="s">
        <v>324</v>
      </c>
      <c r="D3" s="21" t="s">
        <v>230</v>
      </c>
      <c r="E3" s="13" t="s">
        <v>325</v>
      </c>
      <c r="F3" s="13" t="s">
        <v>326</v>
      </c>
      <c r="G3" s="13" t="s">
        <v>327</v>
      </c>
      <c r="H3" s="13" t="s">
        <v>319</v>
      </c>
      <c r="I3" s="13" t="s">
        <v>328</v>
      </c>
      <c r="J3" s="13" t="s">
        <v>329</v>
      </c>
      <c r="K3" s="28" t="s">
        <v>330</v>
      </c>
      <c r="L3" s="13" t="s">
        <v>331</v>
      </c>
      <c r="M3" s="13" t="s">
        <v>319</v>
      </c>
      <c r="N3" s="13" t="s">
        <v>332</v>
      </c>
      <c r="O3" s="13" t="s">
        <v>333</v>
      </c>
      <c r="P3" s="13" t="s">
        <v>334</v>
      </c>
      <c r="Q3" s="13" t="s">
        <v>335</v>
      </c>
      <c r="R3" s="13" t="s">
        <v>336</v>
      </c>
      <c r="S3" s="13" t="s">
        <v>319</v>
      </c>
      <c r="T3" s="13" t="s">
        <v>337</v>
      </c>
      <c r="U3" s="13" t="s">
        <v>338</v>
      </c>
      <c r="V3" s="13" t="s">
        <v>339</v>
      </c>
      <c r="W3" s="13" t="s">
        <v>340</v>
      </c>
      <c r="X3" s="13" t="s">
        <v>306</v>
      </c>
      <c r="Y3" s="13" t="s">
        <v>319</v>
      </c>
      <c r="Z3" s="13" t="s">
        <v>341</v>
      </c>
      <c r="AA3" s="13" t="s">
        <v>342</v>
      </c>
      <c r="AB3" s="13" t="s">
        <v>343</v>
      </c>
      <c r="AC3" s="13" t="s">
        <v>344</v>
      </c>
      <c r="AD3" s="13" t="s">
        <v>345</v>
      </c>
      <c r="AE3" s="13" t="s">
        <v>346</v>
      </c>
      <c r="AF3" s="13" t="s">
        <v>347</v>
      </c>
      <c r="AG3" s="13" t="s">
        <v>319</v>
      </c>
      <c r="AN3" s="13" t="s">
        <v>319</v>
      </c>
    </row>
    <row r="4" spans="1:40" x14ac:dyDescent="0.35">
      <c r="A4" s="13" t="s">
        <v>348</v>
      </c>
      <c r="B4" s="13">
        <v>3</v>
      </c>
      <c r="C4" s="27" t="s">
        <v>36</v>
      </c>
      <c r="D4" s="21" t="s">
        <v>231</v>
      </c>
      <c r="F4" s="13" t="s">
        <v>349</v>
      </c>
      <c r="G4" s="13" t="s">
        <v>350</v>
      </c>
      <c r="I4" s="13" t="s">
        <v>351</v>
      </c>
      <c r="L4" s="13" t="s">
        <v>352</v>
      </c>
      <c r="N4" s="13" t="s">
        <v>353</v>
      </c>
      <c r="P4" s="13" t="s">
        <v>354</v>
      </c>
      <c r="Q4" s="13" t="s">
        <v>355</v>
      </c>
      <c r="R4" s="13" t="s">
        <v>356</v>
      </c>
      <c r="T4" s="13" t="s">
        <v>357</v>
      </c>
      <c r="U4" s="13" t="s">
        <v>358</v>
      </c>
      <c r="V4" s="13" t="s">
        <v>359</v>
      </c>
      <c r="W4" s="13" t="s">
        <v>360</v>
      </c>
      <c r="X4" s="13" t="s">
        <v>319</v>
      </c>
      <c r="Y4" s="13" t="s">
        <v>320</v>
      </c>
      <c r="Z4" s="13" t="s">
        <v>361</v>
      </c>
      <c r="AE4" s="13" t="s">
        <v>362</v>
      </c>
      <c r="AF4" s="13" t="s">
        <v>363</v>
      </c>
      <c r="AJ4" s="29" t="s">
        <v>364</v>
      </c>
    </row>
    <row r="5" spans="1:40" ht="29" x14ac:dyDescent="0.35">
      <c r="A5" s="13" t="s">
        <v>365</v>
      </c>
      <c r="B5" s="13">
        <v>4</v>
      </c>
      <c r="C5" s="27" t="s">
        <v>366</v>
      </c>
      <c r="D5" s="21" t="s">
        <v>367</v>
      </c>
      <c r="I5" s="13" t="s">
        <v>368</v>
      </c>
      <c r="N5" s="13" t="s">
        <v>369</v>
      </c>
      <c r="R5" s="13" t="s">
        <v>370</v>
      </c>
      <c r="T5" s="13" t="s">
        <v>371</v>
      </c>
      <c r="V5" s="13" t="s">
        <v>372</v>
      </c>
      <c r="W5" s="13" t="s">
        <v>373</v>
      </c>
      <c r="AH5" s="14"/>
      <c r="AI5" s="30" t="s">
        <v>374</v>
      </c>
      <c r="AJ5" s="14">
        <v>1</v>
      </c>
      <c r="AK5" s="14">
        <v>2</v>
      </c>
      <c r="AL5" s="14">
        <v>3</v>
      </c>
      <c r="AM5" s="14">
        <v>4</v>
      </c>
    </row>
    <row r="6" spans="1:40" x14ac:dyDescent="0.35">
      <c r="A6" s="13" t="s">
        <v>375</v>
      </c>
      <c r="B6" s="13">
        <v>5</v>
      </c>
      <c r="C6" s="27" t="s">
        <v>40</v>
      </c>
      <c r="I6" s="13" t="s">
        <v>376</v>
      </c>
      <c r="N6" s="13" t="s">
        <v>377</v>
      </c>
      <c r="V6" s="13" t="s">
        <v>378</v>
      </c>
      <c r="AH6" s="31" t="s">
        <v>379</v>
      </c>
      <c r="AI6" s="32">
        <v>0</v>
      </c>
      <c r="AJ6" s="14" t="s">
        <v>70</v>
      </c>
      <c r="AK6" s="14" t="s">
        <v>70</v>
      </c>
      <c r="AL6" s="14" t="s">
        <v>70</v>
      </c>
      <c r="AM6" s="14" t="s">
        <v>70</v>
      </c>
    </row>
    <row r="7" spans="1:40" x14ac:dyDescent="0.35">
      <c r="A7" s="13" t="s">
        <v>380</v>
      </c>
      <c r="B7" s="33" t="s">
        <v>381</v>
      </c>
      <c r="C7" s="27" t="s">
        <v>382</v>
      </c>
      <c r="I7" s="13" t="s">
        <v>383</v>
      </c>
      <c r="N7" s="13" t="s">
        <v>384</v>
      </c>
      <c r="AH7" s="34" t="s">
        <v>379</v>
      </c>
      <c r="AI7" s="14">
        <v>9.9999999999999995E-7</v>
      </c>
      <c r="AJ7" s="14" t="s">
        <v>70</v>
      </c>
      <c r="AK7" s="14" t="s">
        <v>70</v>
      </c>
      <c r="AL7" s="14" t="s">
        <v>70</v>
      </c>
      <c r="AM7" s="14" t="s">
        <v>67</v>
      </c>
    </row>
    <row r="8" spans="1:40" ht="29" x14ac:dyDescent="0.35">
      <c r="A8" s="13" t="s">
        <v>385</v>
      </c>
      <c r="C8" s="27" t="s">
        <v>386</v>
      </c>
      <c r="I8" s="13" t="s">
        <v>378</v>
      </c>
      <c r="N8" s="13" t="s">
        <v>387</v>
      </c>
      <c r="AH8" s="34" t="s">
        <v>379</v>
      </c>
      <c r="AI8" s="14">
        <v>1.0000000000000001E-5</v>
      </c>
      <c r="AJ8" s="14" t="s">
        <v>70</v>
      </c>
      <c r="AK8" s="14" t="s">
        <v>70</v>
      </c>
      <c r="AL8" s="14" t="s">
        <v>67</v>
      </c>
      <c r="AM8" s="14" t="s">
        <v>59</v>
      </c>
    </row>
    <row r="9" spans="1:40" x14ac:dyDescent="0.35">
      <c r="A9" s="13" t="s">
        <v>388</v>
      </c>
      <c r="C9" s="27" t="s">
        <v>44</v>
      </c>
      <c r="N9" s="13" t="s">
        <v>370</v>
      </c>
      <c r="AH9" s="34" t="s">
        <v>379</v>
      </c>
      <c r="AI9" s="14">
        <v>1E-4</v>
      </c>
      <c r="AJ9" s="14" t="s">
        <v>70</v>
      </c>
      <c r="AK9" s="14" t="s">
        <v>67</v>
      </c>
      <c r="AL9" s="14" t="s">
        <v>59</v>
      </c>
      <c r="AM9" s="14" t="s">
        <v>60</v>
      </c>
    </row>
    <row r="10" spans="1:40" x14ac:dyDescent="0.35">
      <c r="A10" s="13" t="s">
        <v>389</v>
      </c>
      <c r="C10" s="27" t="s">
        <v>42</v>
      </c>
      <c r="AH10" s="34" t="s">
        <v>379</v>
      </c>
      <c r="AI10" s="14">
        <v>1E-3</v>
      </c>
      <c r="AJ10" s="14" t="s">
        <v>70</v>
      </c>
      <c r="AK10" s="14" t="s">
        <v>59</v>
      </c>
      <c r="AL10" s="14" t="s">
        <v>60</v>
      </c>
      <c r="AM10" s="14" t="s">
        <v>60</v>
      </c>
    </row>
    <row r="11" spans="1:40" ht="29" x14ac:dyDescent="0.35">
      <c r="A11" s="13" t="s">
        <v>390</v>
      </c>
      <c r="C11" s="27" t="s">
        <v>391</v>
      </c>
      <c r="AH11" s="34" t="s">
        <v>379</v>
      </c>
      <c r="AI11" s="14">
        <v>0.01</v>
      </c>
      <c r="AJ11" s="14" t="s">
        <v>67</v>
      </c>
      <c r="AK11" s="14" t="s">
        <v>60</v>
      </c>
      <c r="AL11" s="14" t="s">
        <v>60</v>
      </c>
      <c r="AM11" s="14" t="s">
        <v>60</v>
      </c>
    </row>
    <row r="12" spans="1:40" x14ac:dyDescent="0.35">
      <c r="A12" s="13" t="s">
        <v>392</v>
      </c>
      <c r="C12" s="13" t="s">
        <v>48</v>
      </c>
      <c r="AH12" s="34" t="s">
        <v>379</v>
      </c>
      <c r="AI12" s="14">
        <v>0.1</v>
      </c>
      <c r="AJ12" s="14" t="s">
        <v>67</v>
      </c>
      <c r="AK12" s="14" t="s">
        <v>60</v>
      </c>
      <c r="AL12" s="14" t="s">
        <v>60</v>
      </c>
      <c r="AM12" s="14" t="s">
        <v>60</v>
      </c>
    </row>
    <row r="13" spans="1:40" x14ac:dyDescent="0.35">
      <c r="A13" s="13" t="s">
        <v>393</v>
      </c>
      <c r="AH13" s="34" t="s">
        <v>379</v>
      </c>
      <c r="AI13" s="14">
        <v>0.5</v>
      </c>
      <c r="AJ13" s="14" t="s">
        <v>59</v>
      </c>
      <c r="AK13" s="14" t="s">
        <v>60</v>
      </c>
      <c r="AL13" s="14" t="s">
        <v>60</v>
      </c>
      <c r="AM13" s="14" t="s">
        <v>60</v>
      </c>
    </row>
    <row r="14" spans="1:40" x14ac:dyDescent="0.35">
      <c r="A14" s="13" t="s">
        <v>394</v>
      </c>
    </row>
    <row r="15" spans="1:40" x14ac:dyDescent="0.35">
      <c r="A15" s="13" t="s">
        <v>395</v>
      </c>
      <c r="AI15" s="35" t="s">
        <v>396</v>
      </c>
    </row>
    <row r="16" spans="1:40" x14ac:dyDescent="0.35">
      <c r="A16" s="13" t="s">
        <v>397</v>
      </c>
      <c r="AI16" s="35" t="s">
        <v>398</v>
      </c>
    </row>
    <row r="17" spans="1:39" x14ac:dyDescent="0.35">
      <c r="A17" s="13" t="s">
        <v>399</v>
      </c>
      <c r="AI17" s="35" t="s">
        <v>400</v>
      </c>
    </row>
    <row r="18" spans="1:39" x14ac:dyDescent="0.35">
      <c r="A18" s="13" t="s">
        <v>401</v>
      </c>
      <c r="AI18" s="35" t="s">
        <v>402</v>
      </c>
    </row>
    <row r="19" spans="1:39" x14ac:dyDescent="0.35">
      <c r="A19" s="13" t="s">
        <v>403</v>
      </c>
      <c r="AI19" s="35" t="s">
        <v>404</v>
      </c>
    </row>
    <row r="20" spans="1:39" x14ac:dyDescent="0.35">
      <c r="A20" s="13" t="s">
        <v>405</v>
      </c>
      <c r="AJ20" s="29" t="s">
        <v>406</v>
      </c>
    </row>
    <row r="21" spans="1:39" x14ac:dyDescent="0.35">
      <c r="A21" s="13" t="s">
        <v>407</v>
      </c>
      <c r="AI21" s="14"/>
      <c r="AJ21" s="36" t="s">
        <v>70</v>
      </c>
      <c r="AK21" s="36" t="s">
        <v>67</v>
      </c>
      <c r="AL21" s="36" t="s">
        <v>59</v>
      </c>
      <c r="AM21" s="36" t="s">
        <v>60</v>
      </c>
    </row>
    <row r="22" spans="1:39" x14ac:dyDescent="0.35">
      <c r="A22" s="13" t="s">
        <v>408</v>
      </c>
      <c r="AH22" s="31" t="s">
        <v>379</v>
      </c>
      <c r="AI22" s="14">
        <v>0</v>
      </c>
      <c r="AJ22" s="14" t="s">
        <v>70</v>
      </c>
      <c r="AK22" s="14" t="s">
        <v>67</v>
      </c>
      <c r="AL22" s="14" t="s">
        <v>59</v>
      </c>
      <c r="AM22" s="14" t="s">
        <v>60</v>
      </c>
    </row>
    <row r="23" spans="1:39" x14ac:dyDescent="0.35">
      <c r="A23" s="13" t="s">
        <v>409</v>
      </c>
      <c r="AH23" s="34" t="s">
        <v>379</v>
      </c>
      <c r="AI23" s="14">
        <v>1000</v>
      </c>
      <c r="AJ23" s="14" t="s">
        <v>70</v>
      </c>
      <c r="AK23" s="14" t="s">
        <v>67</v>
      </c>
      <c r="AL23" s="14" t="s">
        <v>59</v>
      </c>
      <c r="AM23" s="14" t="s">
        <v>60</v>
      </c>
    </row>
    <row r="24" spans="1:39" x14ac:dyDescent="0.35">
      <c r="A24" s="13" t="s">
        <v>410</v>
      </c>
      <c r="AH24" s="34" t="s">
        <v>379</v>
      </c>
      <c r="AI24" s="14">
        <v>50000</v>
      </c>
      <c r="AJ24" s="14" t="s">
        <v>70</v>
      </c>
      <c r="AK24" s="14" t="s">
        <v>67</v>
      </c>
      <c r="AL24" s="14" t="s">
        <v>59</v>
      </c>
      <c r="AM24" s="14" t="s">
        <v>60</v>
      </c>
    </row>
    <row r="25" spans="1:39" x14ac:dyDescent="0.35">
      <c r="A25" s="13" t="s">
        <v>411</v>
      </c>
      <c r="AH25" s="34" t="s">
        <v>379</v>
      </c>
      <c r="AI25" s="14">
        <v>100000</v>
      </c>
      <c r="AJ25" s="14" t="s">
        <v>67</v>
      </c>
      <c r="AK25" s="14" t="s">
        <v>412</v>
      </c>
      <c r="AL25" s="14" t="s">
        <v>59</v>
      </c>
      <c r="AM25" s="14" t="s">
        <v>60</v>
      </c>
    </row>
    <row r="26" spans="1:39" x14ac:dyDescent="0.35">
      <c r="A26" s="13" t="s">
        <v>48</v>
      </c>
      <c r="AH26" s="34" t="s">
        <v>379</v>
      </c>
      <c r="AI26" s="14">
        <v>500000</v>
      </c>
      <c r="AJ26" s="14" t="s">
        <v>67</v>
      </c>
      <c r="AK26" s="14" t="s">
        <v>412</v>
      </c>
      <c r="AL26" s="14" t="s">
        <v>60</v>
      </c>
      <c r="AM26" s="14" t="s">
        <v>60</v>
      </c>
    </row>
    <row r="27" spans="1:39" x14ac:dyDescent="0.35">
      <c r="AH27" s="34" t="s">
        <v>379</v>
      </c>
      <c r="AI27" s="37">
        <v>1000000</v>
      </c>
      <c r="AJ27" s="14" t="s">
        <v>59</v>
      </c>
      <c r="AK27" s="14" t="s">
        <v>60</v>
      </c>
      <c r="AL27" s="14" t="s">
        <v>60</v>
      </c>
      <c r="AM27" s="14" t="s">
        <v>60</v>
      </c>
    </row>
    <row r="28" spans="1:39" x14ac:dyDescent="0.35">
      <c r="AH28" s="34"/>
      <c r="AI28" s="14"/>
      <c r="AJ28" s="38"/>
      <c r="AK28" s="38"/>
      <c r="AL28" s="38"/>
      <c r="AM28" s="38"/>
    </row>
    <row r="30" spans="1:39" x14ac:dyDescent="0.35">
      <c r="AI30" s="22" t="s">
        <v>413</v>
      </c>
    </row>
  </sheetData>
  <sheetProtection algorithmName="SHA-512" hashValue="yWLouCF3pmq/NQ7u7V7W1u6WhLGvTLVM85+jwE0wr0Vhv5peYfHqTAFlgW01oY2rAPK2CcduLwZ4LOBf1pBmbA==" saltValue="Saz0mX60ZTWV2Qv3I9h0Jg==" spinCount="100000" sheet="1" objects="1" scenarios="1"/>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A2267190229C94FBB0633D715AFC450" ma:contentTypeVersion="24" ma:contentTypeDescription="Create a new document." ma:contentTypeScope="" ma:versionID="3738fe750560c62f53470896a5b8fc8e">
  <xsd:schema xmlns:xsd="http://www.w3.org/2001/XMLSchema" xmlns:xs="http://www.w3.org/2001/XMLSchema" xmlns:p="http://schemas.microsoft.com/office/2006/metadata/properties" xmlns:ns2="17534777-825a-4d8d-b448-aa49bdefd208" xmlns:ns3="0063f72e-ace3-48fb-9c1f-5b513408b31f" xmlns:ns4="b413c3fd-5a3b-4239-b985-69032e371c04" xmlns:ns5="a8f60570-4bd3-4f2b-950b-a996de8ab151" xmlns:ns6="aaacb922-5235-4a66-b188-303b9b46fbd7" xmlns:ns7="21e7c010-634b-4bd8-9606-3ba596405f8d" targetNamespace="http://schemas.microsoft.com/office/2006/metadata/properties" ma:root="true" ma:fieldsID="7cfa838bbd35fe42ff37e6e1fca77de2" ns2:_="" ns3:_="" ns4:_="" ns5:_="" ns6:_="" ns7:_="">
    <xsd:import namespace="17534777-825a-4d8d-b448-aa49bdefd208"/>
    <xsd:import namespace="0063f72e-ace3-48fb-9c1f-5b513408b31f"/>
    <xsd:import namespace="b413c3fd-5a3b-4239-b985-69032e371c04"/>
    <xsd:import namespace="a8f60570-4bd3-4f2b-950b-a996de8ab151"/>
    <xsd:import namespace="aaacb922-5235-4a66-b188-303b9b46fbd7"/>
    <xsd:import namespace="21e7c010-634b-4bd8-9606-3ba596405f8d"/>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7:MediaServiceDateTaken" minOccurs="0"/>
                <xsd:element ref="ns7:MediaServiceAutoTags" minOccurs="0"/>
                <xsd:element ref="ns7:MediaServiceLocation" minOccurs="0"/>
                <xsd:element ref="ns7:MediaServiceGenerationTime" minOccurs="0"/>
                <xsd:element ref="ns7:MediaServiceEventHashCode" minOccurs="0"/>
                <xsd:element ref="ns7:MediaServiceOCR" minOccurs="0"/>
                <xsd:element ref="ns2:SharedWithUsers" minOccurs="0"/>
                <xsd:element ref="ns2:SharedWithDetails" minOccurs="0"/>
                <xsd:element ref="ns7:MediaLengthInSeconds" minOccurs="0"/>
                <xsd:element ref="ns7: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534777-825a-4d8d-b448-aa49bdefd20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Office for Product Safety and Standards|ce37d5da-e07d-451f-b694-ebae85a28213"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aa45854f-45b4-4a0d-9b7d-711bc80ac718}" ma:internalName="TaxCatchAll" ma:showField="CatchAllData" ma:web="17534777-825a-4d8d-b448-aa49bdefd208">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aa45854f-45b4-4a0d-9b7d-711bc80ac718}" ma:internalName="TaxCatchAllLabel" ma:readOnly="true" ma:showField="CatchAllDataLabel" ma:web="17534777-825a-4d8d-b448-aa49bdefd208">
      <xsd:complexType>
        <xsd:complexContent>
          <xsd:extension base="dms:MultiChoiceLookup">
            <xsd:sequence>
              <xsd:element name="Value" type="dms:Lookup" maxOccurs="unbounded" minOccurs="0" nillable="true"/>
            </xsd:sequence>
          </xsd:extension>
        </xsd:complexContent>
      </xsd:complexType>
    </xsd:element>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7c010-634b-4bd8-9606-3ba596405f8d"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DateTaken" ma:index="26" nillable="true" ma:displayName="MediaServiceDateTaken" ma:hidden="true" ma:internalName="MediaServiceDateTaken" ma:readOnly="true">
      <xsd:simpleType>
        <xsd:restriction base="dms:Text"/>
      </xsd:simpleType>
    </xsd:element>
    <xsd:element name="MediaServiceAutoTags" ma:index="27" nillable="true" ma:displayName="Tags" ma:internalName="MediaServiceAutoTags"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17534777-825a-4d8d-b448-aa49bdefd208">4DPE5M6FFKPW-1920298902-20397</_dlc_DocId>
    <TaxCatchAll xmlns="17534777-825a-4d8d-b448-aa49bdefd208">
      <Value>1</Value>
    </TaxCatchAll>
    <Security_x0020_Classification xmlns="0063f72e-ace3-48fb-9c1f-5b513408b31f">OFFICIAL</Security_x0020_Classification>
    <_dlc_DocIdUrl xmlns="17534777-825a-4d8d-b448-aa49bdefd208">
      <Url>https://beisgov.sharepoint.com/sites/OPSSIUR/_layouts/15/DocIdRedir.aspx?ID=4DPE5M6FFKPW-1920298902-20397</Url>
      <Description>4DPE5M6FFKPW-1920298902-20397</Description>
    </_dlc_DocIdUrl>
    <m975189f4ba442ecbf67d4147307b177 xmlns="17534777-825a-4d8d-b448-aa49bdefd208">
      <Terms xmlns="http://schemas.microsoft.com/office/infopath/2007/PartnerControls">
        <TermInfo xmlns="http://schemas.microsoft.com/office/infopath/2007/PartnerControls">
          <TermName xmlns="http://schemas.microsoft.com/office/infopath/2007/PartnerControls">Office for Product Safety and Standards</TermName>
          <TermId xmlns="http://schemas.microsoft.com/office/infopath/2007/PartnerControls">ce37d5da-e07d-451f-b694-ebae85a28213</TermId>
        </TermInfo>
      </Terms>
    </m975189f4ba442ecbf67d4147307b177>
    <Government_x0020_Body xmlns="b413c3fd-5a3b-4239-b985-69032e371c04">BEIS</Government_x0020_Body>
    <Date_x0020_Opened xmlns="b413c3fd-5a3b-4239-b985-69032e371c04">2020-12-02T15:48:58+00:00</Date_x0020_Opened>
    <LegacyData xmlns="aaacb922-5235-4a66-b188-303b9b46fbd7" xsi:nil="true"/>
    <Descriptor xmlns="0063f72e-ace3-48fb-9c1f-5b513408b31f" xsi:nil="true"/>
    <Retention_x0020_Label xmlns="a8f60570-4bd3-4f2b-950b-a996de8ab151" xsi:nil="true"/>
    <Date_x0020_Closed xmlns="b413c3fd-5a3b-4239-b985-69032e371c04" xsi:nil="true"/>
    <SharedWithUsers xmlns="17534777-825a-4d8d-b448-aa49bdefd208">
      <UserInfo>
        <DisplayName>Preece, Phil (Office for Product Safety and Standards)</DisplayName>
        <AccountId>30</AccountId>
        <AccountType/>
      </UserInfo>
      <UserInfo>
        <DisplayName>Osman, Magda (BEIS)</DisplayName>
        <AccountId>38</AccountId>
        <AccountType/>
      </UserInfo>
      <UserInfo>
        <DisplayName>Sawyer, Michael (The Office for Product Safety and Standards)</DisplayName>
        <AccountId>83</AccountId>
        <AccountType/>
      </UserInfo>
      <UserInfo>
        <DisplayName>Greenaway, James (Office for Product Safety and Standards)</DisplayName>
        <AccountId>41</AccountId>
        <AccountType/>
      </UserInfo>
      <UserInfo>
        <DisplayName>Butterfield, Emma (BEIS)</DisplayName>
        <AccountId>87</AccountId>
        <AccountType/>
      </UserInfo>
      <UserInfo>
        <DisplayName>Mccarthy, Geraldine (The Office for Product Safety and Standards)</DisplayName>
        <AccountId>145</AccountId>
        <AccountType/>
      </UserInfo>
      <UserInfo>
        <DisplayName>Jones, Huw (Office for Product Safety and Standards)</DisplayName>
        <AccountId>65</AccountId>
        <AccountType/>
      </UserInfo>
      <UserInfo>
        <DisplayName>Fahmy, Joe (The Office for Product Safety and Standards)</DisplayName>
        <AccountId>47</AccountId>
        <AccountType/>
      </UserInfo>
      <UserInfo>
        <DisplayName>Holmes, Peter (Office for Product Safety and Standards)</DisplayName>
        <AccountId>142</AccountId>
        <AccountType/>
      </UserInfo>
      <UserInfo>
        <DisplayName>Williams, Rhodri (Office for Product Safety and Standards)</DisplayName>
        <AccountId>260</AccountId>
        <AccountType/>
      </UserInfo>
      <UserInfo>
        <DisplayName>Hanratty, Adrian (Office for Product Safety and Standards)</DisplayName>
        <AccountId>36</AccountId>
        <AccountType/>
      </UserInfo>
      <UserInfo>
        <DisplayName>Tolley, Beverley (BEIS)</DisplayName>
        <AccountId>34</AccountId>
        <AccountType/>
      </UserInfo>
      <UserInfo>
        <DisplayName>Hunter, Christopher (Office for Product Safety and Standards)</DisplayName>
        <AccountId>35</AccountId>
        <AccountType/>
      </UserInfo>
      <UserInfo>
        <DisplayName>Gauntlett, Dan (Office for Product Safety and Standards)</DisplayName>
        <AccountId>168</AccountId>
        <AccountType/>
      </UserInfo>
      <UserInfo>
        <DisplayName>Douch, Christopher (BEIS)</DisplayName>
        <AccountId>296</AccountId>
        <AccountType/>
      </UserInfo>
      <UserInfo>
        <DisplayName>Fanshawe, Bruce (Office for Product Safety and Standards)</DisplayName>
        <AccountId>443</AccountId>
        <AccountType/>
      </UserInfo>
      <UserInfo>
        <DisplayName>Boston, David (BEIS)</DisplayName>
        <AccountId>460</AccountId>
        <AccountType/>
      </UserInfo>
      <UserInfo>
        <DisplayName>Sandhu, Lakhvinder (Office for Product Safety and Standards)</DisplayName>
        <AccountId>550</AccountId>
        <AccountType/>
      </UserInfo>
      <UserInfo>
        <DisplayName>Poate2, Richard (BEIS)</DisplayName>
        <AccountId>233</AccountId>
        <AccountType/>
      </UserInfo>
      <UserInfo>
        <DisplayName>Forrest, Katherine (BEIS)</DisplayName>
        <AccountId>28</AccountId>
        <AccountType/>
      </UserInfo>
      <UserInfo>
        <DisplayName>Hamilton, Chimacho (BEIS)</DisplayName>
        <AccountId>353</AccountId>
        <AccountType/>
      </UserInfo>
      <UserInfo>
        <DisplayName>Berry, Jacqui (Office for Product Safety and Standards)</DisplayName>
        <AccountId>490</AccountId>
        <AccountType/>
      </UserInfo>
      <UserInfo>
        <DisplayName>Attamah, Chisanya (BEIS)</DisplayName>
        <AccountId>332</AccountId>
        <AccountType/>
      </UserInfo>
      <UserInfo>
        <DisplayName>Amajoutt, Driss (The Office for Product Safety and Standards)</DisplayName>
        <AccountId>349</AccountId>
        <AccountType/>
      </UserInfo>
      <UserInfo>
        <DisplayName>Callus, Amelia (BEIS)</DisplayName>
        <AccountId>295</AccountId>
        <AccountType/>
      </UserInfo>
      <UserInfo>
        <DisplayName>Burns, Matthew (Office for Product Safety and Standards)</DisplayName>
        <AccountId>351</AccountId>
        <AccountType/>
      </UserInfo>
      <UserInfo>
        <DisplayName>Musarat, Tooba (The Office for Product Safety and Standards)</DisplayName>
        <AccountId>646</AccountId>
        <AccountType/>
      </UserInfo>
      <UserInfo>
        <DisplayName>Lamplough, Leiah (Office for Product Safety and Standards)</DisplayName>
        <AccountId>200</AccountId>
        <AccountType/>
      </UserInfo>
      <UserInfo>
        <DisplayName>Hurley, Martin (BEIS)</DisplayName>
        <AccountId>575</AccountId>
        <AccountType/>
      </UserInfo>
      <UserInfo>
        <DisplayName>Denby, Daniel (BEIS)</DisplayName>
        <AccountId>524</AccountId>
        <AccountType/>
      </UserInfo>
      <UserInfo>
        <DisplayName>Johnson-Hall, Elliot (BEIS)</DisplayName>
        <AccountId>653</AccountId>
        <AccountType/>
      </UserInfo>
    </SharedWithUsers>
    <lcf76f155ced4ddcb4097134ff3c332f xmlns="21e7c010-634b-4bd8-9606-3ba596405f8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68B20A-D699-46EF-837E-0EC7B72DB913}">
  <ds:schemaRefs>
    <ds:schemaRef ds:uri="http://schemas.microsoft.com/sharepoint/v3/contenttype/forms"/>
  </ds:schemaRefs>
</ds:datastoreItem>
</file>

<file path=customXml/itemProps2.xml><?xml version="1.0" encoding="utf-8"?>
<ds:datastoreItem xmlns:ds="http://schemas.openxmlformats.org/officeDocument/2006/customXml" ds:itemID="{D209E349-D160-43E4-9608-9BB444991D1A}">
  <ds:schemaRefs>
    <ds:schemaRef ds:uri="http://schemas.microsoft.com/sharepoint/events"/>
  </ds:schemaRefs>
</ds:datastoreItem>
</file>

<file path=customXml/itemProps3.xml><?xml version="1.0" encoding="utf-8"?>
<ds:datastoreItem xmlns:ds="http://schemas.openxmlformats.org/officeDocument/2006/customXml" ds:itemID="{0C0AA5DD-7F9A-4A07-8627-FE7750B538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534777-825a-4d8d-b448-aa49bdefd208"/>
    <ds:schemaRef ds:uri="0063f72e-ace3-48fb-9c1f-5b513408b31f"/>
    <ds:schemaRef ds:uri="b413c3fd-5a3b-4239-b985-69032e371c04"/>
    <ds:schemaRef ds:uri="a8f60570-4bd3-4f2b-950b-a996de8ab151"/>
    <ds:schemaRef ds:uri="aaacb922-5235-4a66-b188-303b9b46fbd7"/>
    <ds:schemaRef ds:uri="21e7c010-634b-4bd8-9606-3ba596405f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3E98E78-11D0-4494-B935-ED3857531841}">
  <ds:schemaRefs>
    <ds:schemaRef ds:uri="http://schemas.microsoft.com/office/2006/documentManagement/types"/>
    <ds:schemaRef ds:uri="http://schemas.microsoft.com/office/infopath/2007/PartnerControls"/>
    <ds:schemaRef ds:uri="a8f60570-4bd3-4f2b-950b-a996de8ab151"/>
    <ds:schemaRef ds:uri="http://purl.org/dc/elements/1.1/"/>
    <ds:schemaRef ds:uri="http://schemas.microsoft.com/office/2006/metadata/properties"/>
    <ds:schemaRef ds:uri="http://schemas.openxmlformats.org/package/2006/metadata/core-properties"/>
    <ds:schemaRef ds:uri="17534777-825a-4d8d-b448-aa49bdefd208"/>
    <ds:schemaRef ds:uri="21e7c010-634b-4bd8-9606-3ba596405f8d"/>
    <ds:schemaRef ds:uri="http://purl.org/dc/terms/"/>
    <ds:schemaRef ds:uri="aaacb922-5235-4a66-b188-303b9b46fbd7"/>
    <ds:schemaRef ds:uri="b413c3fd-5a3b-4239-b985-69032e371c04"/>
    <ds:schemaRef ds:uri="0063f72e-ace3-48fb-9c1f-5b513408b31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Instructions for use</vt:lpstr>
      <vt:lpstr>Triage Tool</vt:lpstr>
      <vt:lpstr>Useful information </vt:lpstr>
      <vt:lpstr>PRISM risk assessment</vt:lpstr>
      <vt:lpstr>Multiple scenario generator</vt:lpstr>
      <vt:lpstr>Risk evaluation</vt:lpstr>
      <vt:lpstr>Risk overview</vt:lpstr>
      <vt:lpstr>HIDE scores for TT</vt:lpstr>
      <vt:lpstr>HIDE scores for PRISM</vt:lpstr>
      <vt:lpstr>'Multiple scenario generator'!Print_Area</vt:lpstr>
      <vt:lpstr>'PRISM risk assessment'!Print_Area</vt:lpstr>
      <vt:lpstr>'Risk overview'!Print_Area</vt:lpstr>
      <vt:lpstr>'Triage Tool'!Print_Area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Forrest, Katherine (BEIS)</dc:creator>
  <cp:keywords/>
  <dc:description/>
  <cp:lastModifiedBy>Duncan, Lucy (BEIS)</cp:lastModifiedBy>
  <cp:revision/>
  <dcterms:created xsi:type="dcterms:W3CDTF">2020-12-02T15:49:00Z</dcterms:created>
  <dcterms:modified xsi:type="dcterms:W3CDTF">2023-11-01T15:29:27Z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Unit">
    <vt:lpwstr>1;#Office for Product Safety and Standards|ce37d5da-e07d-451f-b694-ebae85a28213</vt:lpwstr>
  </property>
  <property fmtid="{D5CDD505-2E9C-101B-9397-08002B2CF9AE}" pid="3" name="ContentTypeId">
    <vt:lpwstr>0x0101005A2267190229C94FBB0633D715AFC450</vt:lpwstr>
  </property>
  <property fmtid="{D5CDD505-2E9C-101B-9397-08002B2CF9AE}" pid="4" name="_dlc_DocIdItemGuid">
    <vt:lpwstr>533c7f3e-e6fb-4f54-b0ef-945e0d264913</vt:lpwstr>
  </property>
  <property fmtid="{D5CDD505-2E9C-101B-9397-08002B2CF9AE}" pid="5" name="MSIP_Label_ba62f585-b40f-4ab9-bafe-39150f03d124_Enabled">
    <vt:lpwstr>true</vt:lpwstr>
  </property>
  <property fmtid="{D5CDD505-2E9C-101B-9397-08002B2CF9AE}" pid="6" name="MSIP_Label_ba62f585-b40f-4ab9-bafe-39150f03d124_SetDate">
    <vt:lpwstr>2020-12-02T15:49:47Z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9e468886-3fd3-422f-8b0b-076e9a58d515</vt:lpwstr>
  </property>
  <property fmtid="{D5CDD505-2E9C-101B-9397-08002B2CF9AE}" pid="11" name="MSIP_Label_ba62f585-b40f-4ab9-bafe-39150f03d124_ContentBits">
    <vt:lpwstr>0</vt:lpwstr>
  </property>
  <property fmtid="{D5CDD505-2E9C-101B-9397-08002B2CF9AE}" pid="12" name="MediaServiceImageTags">
    <vt:lpwstr/>
  </property>
</Properties>
</file>