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<sst xmlns="http://schemas.openxmlformats.org/spreadsheetml/2006/main" count="60" uniqueCount="30">
  <si>
    <t>invoice</t>
  </si>
  <si>
    <t>date</t>
  </si>
  <si>
    <t>value</t>
  </si>
  <si>
    <t xml:space="preserve">description </t>
  </si>
  <si>
    <t>customer</t>
  </si>
  <si>
    <t>payment status</t>
  </si>
  <si>
    <t>GST</t>
  </si>
  <si>
    <t>Value with GST</t>
  </si>
  <si>
    <t>value in USD</t>
  </si>
  <si>
    <t xml:space="preserve">create ad hoc report </t>
  </si>
  <si>
    <t>pivotal LLC</t>
  </si>
  <si>
    <t>paid</t>
  </si>
  <si>
    <t xml:space="preserve">create dashboard </t>
  </si>
  <si>
    <t>not paid</t>
  </si>
  <si>
    <t xml:space="preserve">run an a/b test </t>
  </si>
  <si>
    <t>john Lancaster</t>
  </si>
  <si>
    <t xml:space="preserve">connect new data source </t>
  </si>
  <si>
    <t>corus consulting</t>
  </si>
  <si>
    <t>Edit dashboard</t>
  </si>
  <si>
    <t xml:space="preserve">test dashbord </t>
  </si>
  <si>
    <t>system update</t>
  </si>
  <si>
    <t>resource management</t>
  </si>
  <si>
    <t>troubleshouting</t>
  </si>
  <si>
    <t xml:space="preserve">create complete report </t>
  </si>
  <si>
    <t xml:space="preserve">collect datasets </t>
  </si>
  <si>
    <t>create assets</t>
  </si>
  <si>
    <t>filters</t>
  </si>
  <si>
    <t>automate tasks</t>
  </si>
  <si>
    <t>misc</t>
  </si>
  <si>
    <t>recording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</si>
</sst>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#,##0.00&quot;$&quot;"/>
  </numFmts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222222"/>
      <name val="&quot;Open Sans&quot;"/>
    </font>
    <font>
      <color theme="1"/>
      <name val="Arial"/>
      <scheme val="minor"/>
    </font>
    <font>
      <sz val="12.0"/>
      <color rgb="FF31313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6" fontId="2" numFmtId="165" xfId="0" applyAlignment="1" applyFill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3" numFmtId="0" xfId="0" applyFont="1"/>
    <xf borderId="0" fillId="4" fontId="4" numFmtId="0" xfId="0" applyAlignment="1" applyFont="1">
      <alignment horizontal="center" readingOrder="0"/>
    </xf>
    <xf borderId="0" fillId="5" fontId="1" numFmtId="0" xfId="0" applyFont="1"/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18.25"/>
    <col customWidth="1" min="6" max="6" width="20.13"/>
    <col customWidth="1" min="8" max="8" width="20.25"/>
    <col customWidth="1" min="9" max="9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>
        <v>1.0</v>
      </c>
      <c r="B2" s="4">
        <v>44208.0</v>
      </c>
      <c r="C2" s="3">
        <v>15000.0</v>
      </c>
      <c r="D2" s="3" t="s">
        <v>9</v>
      </c>
      <c r="E2" s="3" t="s">
        <v>10</v>
      </c>
      <c r="F2" s="3" t="s">
        <v>11</v>
      </c>
      <c r="G2" s="5">
        <f>C2*$L$3</f>
        <v>2700</v>
      </c>
      <c r="H2" s="6">
        <f t="shared" ref="H2:H18" si="1">C2+G2</f>
        <v>17700</v>
      </c>
      <c r="I2" s="5">
        <f t="shared" ref="I2:I18" si="2">H2*$L$4</f>
        <v>247.8</v>
      </c>
      <c r="L2" s="7"/>
    </row>
    <row r="3">
      <c r="A3" s="8">
        <v>2.0</v>
      </c>
      <c r="B3" s="9">
        <v>44209.0</v>
      </c>
      <c r="C3" s="8">
        <v>34000.0</v>
      </c>
      <c r="D3" s="8" t="s">
        <v>12</v>
      </c>
      <c r="E3" s="8" t="s">
        <v>10</v>
      </c>
      <c r="F3" s="8" t="s">
        <v>13</v>
      </c>
      <c r="G3" s="6">
        <f t="shared" ref="G3:G18" si="3">C3*18/100</f>
        <v>6120</v>
      </c>
      <c r="H3" s="6">
        <f t="shared" si="1"/>
        <v>40120</v>
      </c>
      <c r="I3" s="5">
        <f t="shared" si="2"/>
        <v>561.68</v>
      </c>
      <c r="L3" s="10">
        <f>18%</f>
        <v>0.18</v>
      </c>
    </row>
    <row r="4">
      <c r="A4" s="3">
        <v>3.0</v>
      </c>
      <c r="B4" s="4">
        <v>44217.0</v>
      </c>
      <c r="C4" s="3">
        <v>20000.0</v>
      </c>
      <c r="D4" s="3" t="s">
        <v>14</v>
      </c>
      <c r="E4" s="3" t="s">
        <v>15</v>
      </c>
      <c r="F4" s="3" t="s">
        <v>11</v>
      </c>
      <c r="G4" s="6">
        <f t="shared" si="3"/>
        <v>3600</v>
      </c>
      <c r="H4" s="6">
        <f t="shared" si="1"/>
        <v>23600</v>
      </c>
      <c r="I4" s="5">
        <f t="shared" si="2"/>
        <v>330.4</v>
      </c>
      <c r="L4" s="10">
        <f>0.014</f>
        <v>0.014</v>
      </c>
    </row>
    <row r="5">
      <c r="A5" s="8">
        <v>4.0</v>
      </c>
      <c r="B5" s="9">
        <v>44218.0</v>
      </c>
      <c r="C5" s="8">
        <v>58000.0</v>
      </c>
      <c r="D5" s="8" t="s">
        <v>16</v>
      </c>
      <c r="E5" s="8" t="s">
        <v>17</v>
      </c>
      <c r="F5" s="8" t="s">
        <v>13</v>
      </c>
      <c r="G5" s="5">
        <f t="shared" si="3"/>
        <v>10440</v>
      </c>
      <c r="H5" s="6">
        <f t="shared" si="1"/>
        <v>68440</v>
      </c>
      <c r="I5" s="5">
        <f t="shared" si="2"/>
        <v>958.16</v>
      </c>
    </row>
    <row r="6">
      <c r="A6" s="11">
        <v>5.0</v>
      </c>
      <c r="B6" s="4">
        <v>44219.0</v>
      </c>
      <c r="C6" s="3">
        <v>3000.0</v>
      </c>
      <c r="D6" s="3" t="s">
        <v>18</v>
      </c>
      <c r="E6" s="3" t="s">
        <v>15</v>
      </c>
      <c r="F6" s="3" t="s">
        <v>11</v>
      </c>
      <c r="G6" s="6">
        <f t="shared" si="3"/>
        <v>540</v>
      </c>
      <c r="H6" s="6">
        <f t="shared" si="1"/>
        <v>3540</v>
      </c>
      <c r="I6" s="5">
        <f t="shared" si="2"/>
        <v>49.56</v>
      </c>
    </row>
    <row r="7">
      <c r="A7" s="3">
        <v>6.0</v>
      </c>
      <c r="B7" s="4">
        <v>44219.0</v>
      </c>
      <c r="C7" s="3">
        <v>29000.0</v>
      </c>
      <c r="D7" s="3" t="s">
        <v>9</v>
      </c>
      <c r="E7" s="3" t="s">
        <v>17</v>
      </c>
      <c r="F7" s="3" t="s">
        <v>11</v>
      </c>
      <c r="G7" s="6">
        <f t="shared" si="3"/>
        <v>5220</v>
      </c>
      <c r="H7" s="5">
        <f t="shared" si="1"/>
        <v>34220</v>
      </c>
      <c r="I7" s="5">
        <f t="shared" si="2"/>
        <v>479.08</v>
      </c>
    </row>
    <row r="8">
      <c r="A8" s="3">
        <v>7.0</v>
      </c>
      <c r="B8" s="4">
        <v>44220.0</v>
      </c>
      <c r="C8" s="3">
        <v>5000.0</v>
      </c>
      <c r="D8" s="3" t="s">
        <v>19</v>
      </c>
      <c r="E8" s="3" t="s">
        <v>10</v>
      </c>
      <c r="F8" s="3" t="s">
        <v>11</v>
      </c>
      <c r="G8" s="6">
        <f t="shared" si="3"/>
        <v>900</v>
      </c>
      <c r="H8" s="6">
        <f t="shared" si="1"/>
        <v>5900</v>
      </c>
      <c r="I8" s="5">
        <f t="shared" si="2"/>
        <v>82.6</v>
      </c>
    </row>
    <row r="9">
      <c r="A9" s="8">
        <v>8.0</v>
      </c>
      <c r="B9" s="9">
        <v>44221.0</v>
      </c>
      <c r="C9" s="8">
        <v>12000.0</v>
      </c>
      <c r="D9" s="8" t="s">
        <v>20</v>
      </c>
      <c r="E9" s="8" t="s">
        <v>15</v>
      </c>
      <c r="F9" s="8" t="s">
        <v>13</v>
      </c>
      <c r="G9" s="6">
        <f t="shared" si="3"/>
        <v>2160</v>
      </c>
      <c r="H9" s="6">
        <f t="shared" si="1"/>
        <v>14160</v>
      </c>
      <c r="I9" s="5">
        <f t="shared" si="2"/>
        <v>198.24</v>
      </c>
    </row>
    <row r="10">
      <c r="A10" s="3">
        <v>9.0</v>
      </c>
      <c r="B10" s="4">
        <v>44222.0</v>
      </c>
      <c r="C10" s="3">
        <v>8000.0</v>
      </c>
      <c r="D10" s="3" t="s">
        <v>21</v>
      </c>
      <c r="E10" s="3" t="s">
        <v>17</v>
      </c>
      <c r="F10" s="3" t="s">
        <v>11</v>
      </c>
      <c r="G10" s="6">
        <f t="shared" si="3"/>
        <v>1440</v>
      </c>
      <c r="H10" s="6">
        <f t="shared" si="1"/>
        <v>9440</v>
      </c>
      <c r="I10" s="5">
        <f t="shared" si="2"/>
        <v>132.16</v>
      </c>
      <c r="L10" s="12">
        <f>sum(G2:G18
)</f>
        <v>61812</v>
      </c>
    </row>
    <row r="11">
      <c r="A11" s="8">
        <v>10.0</v>
      </c>
      <c r="B11" s="9">
        <v>44223.0</v>
      </c>
      <c r="C11" s="8">
        <v>17000.0</v>
      </c>
      <c r="D11" s="8" t="s">
        <v>22</v>
      </c>
      <c r="E11" s="8" t="s">
        <v>17</v>
      </c>
      <c r="F11" s="8" t="s">
        <v>13</v>
      </c>
      <c r="G11" s="6">
        <f t="shared" si="3"/>
        <v>3060</v>
      </c>
      <c r="H11" s="6">
        <f t="shared" si="1"/>
        <v>20060</v>
      </c>
      <c r="I11" s="5">
        <f t="shared" si="2"/>
        <v>280.84</v>
      </c>
      <c r="L11" s="12">
        <f>AVERAGE(H2:H18)</f>
        <v>23836</v>
      </c>
    </row>
    <row r="12">
      <c r="A12" s="3">
        <v>11.0</v>
      </c>
      <c r="B12" s="4">
        <v>44224.0</v>
      </c>
      <c r="C12" s="3">
        <v>19000.0</v>
      </c>
      <c r="D12" s="3" t="s">
        <v>23</v>
      </c>
      <c r="E12" s="3" t="s">
        <v>15</v>
      </c>
      <c r="F12" s="3" t="s">
        <v>11</v>
      </c>
      <c r="G12" s="6">
        <f t="shared" si="3"/>
        <v>3420</v>
      </c>
      <c r="H12" s="6">
        <f t="shared" si="1"/>
        <v>22420</v>
      </c>
      <c r="I12" s="5">
        <f t="shared" si="2"/>
        <v>313.88</v>
      </c>
      <c r="L12" s="12">
        <f>MAX(H2:H18)</f>
        <v>70800</v>
      </c>
    </row>
    <row r="13">
      <c r="A13" s="8">
        <v>12.0</v>
      </c>
      <c r="B13" s="9">
        <v>44225.0</v>
      </c>
      <c r="C13" s="8">
        <v>30000.0</v>
      </c>
      <c r="D13" s="8" t="s">
        <v>24</v>
      </c>
      <c r="E13" s="8" t="s">
        <v>15</v>
      </c>
      <c r="F13" s="8" t="s">
        <v>13</v>
      </c>
      <c r="G13" s="6">
        <f t="shared" si="3"/>
        <v>5400</v>
      </c>
      <c r="H13" s="6">
        <f t="shared" si="1"/>
        <v>35400</v>
      </c>
      <c r="I13" s="5">
        <f t="shared" si="2"/>
        <v>495.6</v>
      </c>
    </row>
    <row r="14">
      <c r="A14" s="8">
        <v>13.0</v>
      </c>
      <c r="B14" s="9">
        <v>44226.0</v>
      </c>
      <c r="C14" s="8">
        <v>20000.0</v>
      </c>
      <c r="D14" s="8" t="s">
        <v>25</v>
      </c>
      <c r="E14" s="8" t="s">
        <v>10</v>
      </c>
      <c r="F14" s="8" t="s">
        <v>13</v>
      </c>
      <c r="G14" s="6">
        <f t="shared" si="3"/>
        <v>3600</v>
      </c>
      <c r="H14" s="6">
        <f t="shared" si="1"/>
        <v>23600</v>
      </c>
      <c r="I14" s="5">
        <f t="shared" si="2"/>
        <v>330.4</v>
      </c>
    </row>
    <row r="15">
      <c r="A15" s="8">
        <v>14.0</v>
      </c>
      <c r="B15" s="9">
        <v>44227.0</v>
      </c>
      <c r="C15" s="8">
        <v>1000.0</v>
      </c>
      <c r="D15" s="8" t="s">
        <v>26</v>
      </c>
      <c r="E15" s="8" t="s">
        <v>17</v>
      </c>
      <c r="F15" s="8" t="s">
        <v>13</v>
      </c>
      <c r="G15" s="6">
        <f t="shared" si="3"/>
        <v>180</v>
      </c>
      <c r="H15" s="6">
        <f t="shared" si="1"/>
        <v>1180</v>
      </c>
      <c r="I15" s="5">
        <f t="shared" si="2"/>
        <v>16.52</v>
      </c>
    </row>
    <row r="16">
      <c r="A16" s="3">
        <v>15.0</v>
      </c>
      <c r="B16" s="4">
        <v>44228.0</v>
      </c>
      <c r="C16" s="3">
        <v>60000.0</v>
      </c>
      <c r="D16" s="3" t="s">
        <v>27</v>
      </c>
      <c r="E16" s="3" t="s">
        <v>15</v>
      </c>
      <c r="F16" s="3" t="s">
        <v>11</v>
      </c>
      <c r="G16" s="6">
        <f t="shared" si="3"/>
        <v>10800</v>
      </c>
      <c r="H16" s="6">
        <f t="shared" si="1"/>
        <v>70800</v>
      </c>
      <c r="I16" s="5">
        <f t="shared" si="2"/>
        <v>991.2</v>
      </c>
    </row>
    <row r="17">
      <c r="A17" s="8">
        <v>16.0</v>
      </c>
      <c r="B17" s="9">
        <v>44229.0</v>
      </c>
      <c r="C17" s="8">
        <v>3300.0</v>
      </c>
      <c r="D17" s="8" t="s">
        <v>28</v>
      </c>
      <c r="E17" s="8" t="s">
        <v>10</v>
      </c>
      <c r="F17" s="8" t="s">
        <v>13</v>
      </c>
      <c r="G17" s="6">
        <f t="shared" si="3"/>
        <v>594</v>
      </c>
      <c r="H17" s="6">
        <f t="shared" si="1"/>
        <v>3894</v>
      </c>
      <c r="I17" s="5">
        <f t="shared" si="2"/>
        <v>54.516</v>
      </c>
    </row>
    <row r="18">
      <c r="A18" s="8">
        <v>17.0</v>
      </c>
      <c r="B18" s="9">
        <v>44230.0</v>
      </c>
      <c r="C18" s="8">
        <v>9100.0</v>
      </c>
      <c r="D18" s="8" t="s">
        <v>29</v>
      </c>
      <c r="E18" s="8" t="s">
        <v>15</v>
      </c>
      <c r="F18" s="8" t="s">
        <v>13</v>
      </c>
      <c r="G18" s="6">
        <f t="shared" si="3"/>
        <v>1638</v>
      </c>
      <c r="H18" s="6">
        <f t="shared" si="1"/>
        <v>10738</v>
      </c>
      <c r="I18" s="5">
        <f t="shared" si="2"/>
        <v>150.332</v>
      </c>
    </row>
  </sheetData>
  <conditionalFormatting sqref="A2:F18">
    <cfRule type="expression" dxfId="0" priority="1">
      <formula>$F2="paid"</formula>
    </cfRule>
  </conditionalFormatting>
  <conditionalFormatting sqref="A2:F18">
    <cfRule type="expression" dxfId="1" priority="2">
      <formula>$F2="not paid"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